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741351_tec_mx/Documents/Documents/Tec de Monterrey/Semestre 7/OCJ/Dashboards/"/>
    </mc:Choice>
  </mc:AlternateContent>
  <xr:revisionPtr revIDLastSave="318" documentId="14_{09891898-C53F-46B6-8E8D-4E64AA1A40F7}" xr6:coauthVersionLast="47" xr6:coauthVersionMax="47" xr10:uidLastSave="{ED19076D-8403-41E9-9114-1EB00346709F}"/>
  <bookViews>
    <workbookView xWindow="-120" yWindow="-120" windowWidth="20730" windowHeight="11160" activeTab="5" xr2:uid="{1B227F7D-E4D4-4085-A126-10AC5837AE2B}"/>
  </bookViews>
  <sheets>
    <sheet name="Campañas y correos" sheetId="12" r:id="rId1"/>
    <sheet name="Campañas y correos (2)" sheetId="15" state="hidden" r:id="rId2"/>
    <sheet name="IniciativasÚnicasPorMes" sheetId="5" state="hidden" r:id="rId3"/>
    <sheet name="aux" sheetId="13" state="hidden" r:id="rId4"/>
    <sheet name="AnálisisMITEC" sheetId="3" r:id="rId5"/>
    <sheet name="AnálisisCorreos" sheetId="16" r:id="rId6"/>
    <sheet name="AnálisisCorreos_aux" sheetId="11" state="hidden" r:id="rId7"/>
    <sheet name="Otra" sheetId="14" state="hidden" r:id="rId8"/>
    <sheet name="Campañas y correos - Nuevas" sheetId="9" state="hidden" r:id="rId9"/>
    <sheet name="Septiembre" sheetId="1" state="hidden" r:id="rId10"/>
    <sheet name="Hoja1" sheetId="7" state="hidden" r:id="rId11"/>
    <sheet name="Octubre_Resultados" sheetId="8" state="hidden" r:id="rId12"/>
    <sheet name="AnálisisCorreos(2)" sheetId="6" state="hidden" r:id="rId13"/>
    <sheet name="AnálisisComparativo" sheetId="10" state="hidden" r:id="rId14"/>
  </sheets>
  <definedNames>
    <definedName name="_xlnm._FilterDatabase" localSheetId="5" hidden="1">AnálisisCorreos!$A$1:$N$982</definedName>
    <definedName name="_xlnm._FilterDatabase" localSheetId="6" hidden="1">AnálisisCorreos_aux!$A$1:$N$232</definedName>
    <definedName name="_xlnm._FilterDatabase" localSheetId="4" hidden="1">AnálisisMITEC!$A$1:$G$227</definedName>
    <definedName name="_xlnm._FilterDatabase" localSheetId="0" hidden="1">'Campañas y correos'!$A$1:$K$164</definedName>
    <definedName name="_xlnm._FilterDatabase" localSheetId="1" hidden="1">'Campañas y correos (2)'!$A$1:$K$145</definedName>
    <definedName name="_xlnm._FilterDatabase" localSheetId="2" hidden="1">IniciativasÚnicasPorMes!$A$1:$G$162</definedName>
  </definedNames>
  <calcPr calcId="191029"/>
  <pivotCaches>
    <pivotCache cacheId="0" r:id="rId15"/>
    <pivotCache cacheId="1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9" i="12" l="1"/>
  <c r="G159" i="12" s="1"/>
  <c r="B982" i="16"/>
  <c r="B981" i="16"/>
  <c r="B980" i="16"/>
  <c r="B979" i="16"/>
  <c r="B978" i="16"/>
  <c r="B977" i="16"/>
  <c r="B976" i="16"/>
  <c r="B975" i="16"/>
  <c r="B974" i="16"/>
  <c r="B973" i="16"/>
  <c r="B972" i="16"/>
  <c r="B971" i="16"/>
  <c r="B970" i="16"/>
  <c r="B969" i="16"/>
  <c r="B968" i="16"/>
  <c r="B967" i="16"/>
  <c r="B966" i="16"/>
  <c r="B965" i="16"/>
  <c r="B964" i="16"/>
  <c r="B963" i="16"/>
  <c r="B962" i="16"/>
  <c r="B961" i="16"/>
  <c r="B960" i="16"/>
  <c r="B959" i="16"/>
  <c r="B958" i="16"/>
  <c r="B957" i="16"/>
  <c r="B956" i="16"/>
  <c r="B955" i="16"/>
  <c r="B954" i="16"/>
  <c r="B953" i="16"/>
  <c r="B952" i="16"/>
  <c r="B951" i="16"/>
  <c r="B950" i="16"/>
  <c r="B949" i="16"/>
  <c r="B948" i="16"/>
  <c r="B947" i="16"/>
  <c r="B946" i="16"/>
  <c r="B945" i="16"/>
  <c r="B944" i="16"/>
  <c r="B943" i="16"/>
  <c r="B942" i="16"/>
  <c r="B941" i="16"/>
  <c r="B940" i="16"/>
  <c r="B939" i="16"/>
  <c r="B938" i="16"/>
  <c r="B937" i="16"/>
  <c r="B936" i="16"/>
  <c r="B935" i="16"/>
  <c r="B934" i="16"/>
  <c r="B933" i="16"/>
  <c r="B932" i="16"/>
  <c r="B931" i="16"/>
  <c r="B930" i="16"/>
  <c r="B929" i="16"/>
  <c r="B928" i="16"/>
  <c r="B927" i="16"/>
  <c r="B926" i="16"/>
  <c r="B925" i="16"/>
  <c r="B924" i="16"/>
  <c r="B923" i="16"/>
  <c r="B922" i="16"/>
  <c r="B921" i="16"/>
  <c r="B920" i="16"/>
  <c r="B919" i="16"/>
  <c r="B918" i="16"/>
  <c r="B917" i="16"/>
  <c r="B916" i="16"/>
  <c r="B915" i="16"/>
  <c r="B914" i="16"/>
  <c r="B913" i="16"/>
  <c r="B912" i="16"/>
  <c r="B911" i="16"/>
  <c r="B910" i="16"/>
  <c r="B909" i="16"/>
  <c r="B908" i="16"/>
  <c r="B907" i="16"/>
  <c r="B906" i="16"/>
  <c r="B905" i="16"/>
  <c r="B904" i="16"/>
  <c r="B903" i="16"/>
  <c r="B902" i="16"/>
  <c r="B901" i="16"/>
  <c r="B900" i="16"/>
  <c r="B899" i="16"/>
  <c r="B898" i="16"/>
  <c r="B897" i="16"/>
  <c r="B896" i="16"/>
  <c r="B895" i="16"/>
  <c r="B894" i="16"/>
  <c r="B893" i="16"/>
  <c r="B892" i="16"/>
  <c r="B891" i="16"/>
  <c r="B890" i="16"/>
  <c r="B889" i="16"/>
  <c r="B888" i="16"/>
  <c r="B887" i="16"/>
  <c r="B886" i="16"/>
  <c r="B885" i="16"/>
  <c r="B884" i="16"/>
  <c r="B883" i="16"/>
  <c r="B882" i="16"/>
  <c r="B881" i="16"/>
  <c r="B880" i="16"/>
  <c r="B879" i="16"/>
  <c r="B878" i="16"/>
  <c r="B877" i="16"/>
  <c r="B876" i="16"/>
  <c r="B875" i="16"/>
  <c r="B874" i="16"/>
  <c r="B873" i="16"/>
  <c r="B872" i="16"/>
  <c r="B871" i="16"/>
  <c r="B870" i="16"/>
  <c r="B869" i="16"/>
  <c r="B868" i="16"/>
  <c r="B867" i="16"/>
  <c r="B866" i="16"/>
  <c r="B865" i="16"/>
  <c r="B864" i="16"/>
  <c r="B863" i="16"/>
  <c r="B862" i="16"/>
  <c r="B861" i="16"/>
  <c r="B860" i="16"/>
  <c r="B859" i="16"/>
  <c r="B858" i="16"/>
  <c r="B857" i="16"/>
  <c r="B856" i="16"/>
  <c r="B855" i="16"/>
  <c r="B854" i="16"/>
  <c r="B853" i="16"/>
  <c r="B852" i="16"/>
  <c r="B851" i="16"/>
  <c r="B850" i="16"/>
  <c r="B849" i="16"/>
  <c r="B848" i="16"/>
  <c r="B847" i="16"/>
  <c r="B846" i="16"/>
  <c r="B845" i="16"/>
  <c r="B844" i="16"/>
  <c r="B843" i="16"/>
  <c r="B842" i="16"/>
  <c r="B841" i="16"/>
  <c r="B840" i="16"/>
  <c r="B839" i="16"/>
  <c r="B838" i="16"/>
  <c r="B837" i="16"/>
  <c r="B836" i="16"/>
  <c r="B835" i="16"/>
  <c r="B834" i="16"/>
  <c r="B833" i="16"/>
  <c r="B832" i="16"/>
  <c r="B831" i="16"/>
  <c r="B830" i="16"/>
  <c r="B829" i="16"/>
  <c r="B828" i="16"/>
  <c r="B827" i="16"/>
  <c r="B826" i="16"/>
  <c r="B825" i="16"/>
  <c r="B824" i="16"/>
  <c r="B823" i="16"/>
  <c r="B822" i="16"/>
  <c r="B821" i="16"/>
  <c r="B820" i="16"/>
  <c r="B819" i="16"/>
  <c r="B818" i="16"/>
  <c r="B817" i="16"/>
  <c r="B816" i="16"/>
  <c r="B815" i="16"/>
  <c r="B814" i="16"/>
  <c r="B813" i="16"/>
  <c r="B812" i="16"/>
  <c r="B811" i="16"/>
  <c r="B810" i="16"/>
  <c r="B809" i="16"/>
  <c r="B808" i="16"/>
  <c r="B807" i="16"/>
  <c r="B806" i="16"/>
  <c r="B805" i="16"/>
  <c r="B804" i="16"/>
  <c r="B803" i="16"/>
  <c r="B802" i="16"/>
  <c r="B801" i="16"/>
  <c r="B800" i="16"/>
  <c r="B799" i="16"/>
  <c r="B798" i="16"/>
  <c r="B797" i="16"/>
  <c r="B796" i="16"/>
  <c r="B795" i="16"/>
  <c r="B794" i="16"/>
  <c r="B793" i="16"/>
  <c r="B792" i="16"/>
  <c r="B791" i="16"/>
  <c r="B790" i="16"/>
  <c r="B789" i="16"/>
  <c r="B788" i="16"/>
  <c r="B787" i="16"/>
  <c r="B786" i="16"/>
  <c r="B785" i="16"/>
  <c r="B784" i="16"/>
  <c r="B783" i="16"/>
  <c r="B782" i="16"/>
  <c r="B781" i="16"/>
  <c r="B780" i="16"/>
  <c r="B779" i="16"/>
  <c r="B778" i="16"/>
  <c r="B777" i="16"/>
  <c r="B776" i="16"/>
  <c r="B775" i="16"/>
  <c r="B774" i="16"/>
  <c r="B773" i="16"/>
  <c r="B772" i="16"/>
  <c r="B771" i="16"/>
  <c r="B770" i="16"/>
  <c r="B769" i="16"/>
  <c r="B768" i="16"/>
  <c r="B767" i="16"/>
  <c r="B766" i="16"/>
  <c r="B765" i="16"/>
  <c r="B764" i="16"/>
  <c r="B763" i="16"/>
  <c r="B762" i="16"/>
  <c r="B761" i="16"/>
  <c r="B760" i="16"/>
  <c r="B759" i="16"/>
  <c r="B758" i="16"/>
  <c r="B757" i="16"/>
  <c r="B756" i="16"/>
  <c r="B755" i="16"/>
  <c r="B754" i="16"/>
  <c r="B753" i="16"/>
  <c r="B752" i="16"/>
  <c r="B751" i="16"/>
  <c r="B750" i="16"/>
  <c r="B749" i="16"/>
  <c r="B748" i="16"/>
  <c r="B747" i="16"/>
  <c r="B746" i="16"/>
  <c r="B745" i="16"/>
  <c r="B744" i="16"/>
  <c r="B743" i="16"/>
  <c r="B742" i="16"/>
  <c r="B741" i="16"/>
  <c r="B740" i="16"/>
  <c r="B739" i="16"/>
  <c r="B738" i="16"/>
  <c r="B737" i="16"/>
  <c r="B736" i="16"/>
  <c r="B735" i="16"/>
  <c r="B734" i="16"/>
  <c r="B733" i="16"/>
  <c r="B732" i="16"/>
  <c r="B731" i="16"/>
  <c r="B730" i="16"/>
  <c r="B729" i="16"/>
  <c r="B728" i="16"/>
  <c r="B727" i="16"/>
  <c r="B726" i="16"/>
  <c r="B725" i="16"/>
  <c r="B724" i="16"/>
  <c r="B723" i="16"/>
  <c r="B722" i="16"/>
  <c r="B721" i="16"/>
  <c r="B720" i="16"/>
  <c r="B719" i="16"/>
  <c r="B718" i="16"/>
  <c r="B717" i="16"/>
  <c r="B716" i="16"/>
  <c r="B715" i="16"/>
  <c r="B714" i="16"/>
  <c r="B713" i="16"/>
  <c r="B712" i="16"/>
  <c r="B711" i="16"/>
  <c r="B710" i="16"/>
  <c r="B709" i="16"/>
  <c r="B708" i="16"/>
  <c r="B707" i="16"/>
  <c r="B706" i="16"/>
  <c r="B705" i="16"/>
  <c r="B704" i="16"/>
  <c r="B703" i="16"/>
  <c r="B702" i="16"/>
  <c r="B701" i="16"/>
  <c r="B700" i="16"/>
  <c r="B699" i="16"/>
  <c r="B698" i="16"/>
  <c r="B697" i="16"/>
  <c r="B696" i="16"/>
  <c r="B695" i="16"/>
  <c r="B694" i="16"/>
  <c r="B693" i="16"/>
  <c r="B692" i="16"/>
  <c r="B691" i="16"/>
  <c r="B690" i="16"/>
  <c r="B689" i="16"/>
  <c r="B688" i="16"/>
  <c r="B687" i="16"/>
  <c r="B686" i="16"/>
  <c r="B685" i="16"/>
  <c r="B684" i="16"/>
  <c r="B683" i="16"/>
  <c r="B682" i="16"/>
  <c r="B681" i="16"/>
  <c r="B680" i="16"/>
  <c r="B679" i="16"/>
  <c r="B678" i="16"/>
  <c r="B677" i="16"/>
  <c r="B676" i="16"/>
  <c r="B675" i="16"/>
  <c r="B674" i="16"/>
  <c r="B673" i="16"/>
  <c r="B672" i="16"/>
  <c r="B671" i="16"/>
  <c r="B670" i="16"/>
  <c r="B669" i="16"/>
  <c r="B668" i="16"/>
  <c r="B667" i="16"/>
  <c r="B666" i="16"/>
  <c r="B665" i="16"/>
  <c r="B664" i="16"/>
  <c r="B663" i="16"/>
  <c r="B662" i="16"/>
  <c r="B661" i="16"/>
  <c r="B660" i="16"/>
  <c r="B659" i="16"/>
  <c r="B658" i="16"/>
  <c r="B657" i="16"/>
  <c r="B656" i="16"/>
  <c r="B655" i="16"/>
  <c r="B654" i="16"/>
  <c r="B653" i="16"/>
  <c r="B652" i="16"/>
  <c r="B651" i="16"/>
  <c r="B650" i="16"/>
  <c r="B649" i="16"/>
  <c r="B648" i="16"/>
  <c r="B647" i="16"/>
  <c r="B646" i="16"/>
  <c r="B645" i="16"/>
  <c r="B644" i="16"/>
  <c r="B643" i="16"/>
  <c r="B642" i="16"/>
  <c r="B641" i="16"/>
  <c r="B640" i="16"/>
  <c r="B639" i="16"/>
  <c r="B638" i="16"/>
  <c r="B637" i="16"/>
  <c r="B636" i="16"/>
  <c r="B635" i="16"/>
  <c r="B634" i="16"/>
  <c r="B633" i="16"/>
  <c r="B632" i="16"/>
  <c r="B631" i="16"/>
  <c r="B630" i="16"/>
  <c r="B629" i="16"/>
  <c r="B628" i="16"/>
  <c r="B627" i="16"/>
  <c r="B626" i="16"/>
  <c r="B625" i="16"/>
  <c r="B624" i="16"/>
  <c r="B623" i="16"/>
  <c r="B622" i="16"/>
  <c r="B621" i="16"/>
  <c r="B620" i="16"/>
  <c r="B619" i="16"/>
  <c r="B618" i="16"/>
  <c r="B617" i="16"/>
  <c r="B616" i="16"/>
  <c r="B615" i="16"/>
  <c r="B614" i="16"/>
  <c r="B613" i="16"/>
  <c r="B612" i="16"/>
  <c r="B611" i="16"/>
  <c r="B610" i="16"/>
  <c r="B609" i="16"/>
  <c r="B608" i="16"/>
  <c r="B607" i="16"/>
  <c r="B606" i="16"/>
  <c r="B605" i="16"/>
  <c r="B604" i="16"/>
  <c r="B603" i="16"/>
  <c r="B602" i="16"/>
  <c r="B601" i="16"/>
  <c r="B600" i="16"/>
  <c r="B599" i="16"/>
  <c r="B598" i="16"/>
  <c r="B597" i="16"/>
  <c r="B596" i="16"/>
  <c r="B595" i="16"/>
  <c r="B594" i="16"/>
  <c r="B593" i="16"/>
  <c r="B592" i="16"/>
  <c r="B591" i="16"/>
  <c r="B590" i="16"/>
  <c r="B589" i="16"/>
  <c r="B588" i="16"/>
  <c r="B587" i="16"/>
  <c r="B586" i="16"/>
  <c r="B585" i="16"/>
  <c r="B584" i="16"/>
  <c r="B583" i="16"/>
  <c r="B582" i="16"/>
  <c r="B581" i="16"/>
  <c r="B580" i="16"/>
  <c r="B579" i="16"/>
  <c r="B578" i="16"/>
  <c r="B577" i="16"/>
  <c r="B576" i="16"/>
  <c r="B575" i="16"/>
  <c r="B574" i="16"/>
  <c r="B573" i="16"/>
  <c r="B572" i="16"/>
  <c r="B571" i="16"/>
  <c r="B570" i="16"/>
  <c r="B569" i="16"/>
  <c r="B568" i="16"/>
  <c r="B567" i="16"/>
  <c r="B566" i="16"/>
  <c r="B565" i="16"/>
  <c r="B564" i="16"/>
  <c r="B563" i="16"/>
  <c r="B562" i="16"/>
  <c r="B561" i="16"/>
  <c r="B560" i="16"/>
  <c r="B559" i="16"/>
  <c r="B558" i="16"/>
  <c r="B557" i="16"/>
  <c r="B556" i="16"/>
  <c r="B555" i="16"/>
  <c r="B554" i="16"/>
  <c r="B553" i="16"/>
  <c r="B552" i="16"/>
  <c r="B551" i="16"/>
  <c r="B550" i="16"/>
  <c r="B549" i="16"/>
  <c r="B548" i="16"/>
  <c r="B547" i="16"/>
  <c r="B546" i="16"/>
  <c r="B545" i="16"/>
  <c r="B544" i="16"/>
  <c r="B543" i="16"/>
  <c r="B542" i="16"/>
  <c r="B541" i="16"/>
  <c r="B540" i="16"/>
  <c r="B539" i="16"/>
  <c r="B538" i="16"/>
  <c r="B537" i="16"/>
  <c r="B536" i="16"/>
  <c r="B535" i="16"/>
  <c r="B534" i="16"/>
  <c r="B533" i="16"/>
  <c r="B532" i="16"/>
  <c r="B531" i="16"/>
  <c r="B530" i="16"/>
  <c r="B529" i="16"/>
  <c r="B528" i="16"/>
  <c r="B527" i="16"/>
  <c r="B526" i="16"/>
  <c r="B525" i="16"/>
  <c r="B524" i="16"/>
  <c r="B523" i="16"/>
  <c r="B522" i="16"/>
  <c r="B521" i="16"/>
  <c r="B520" i="16"/>
  <c r="B519" i="16"/>
  <c r="B518" i="16"/>
  <c r="B517" i="16"/>
  <c r="B516" i="16"/>
  <c r="B515" i="16"/>
  <c r="B514" i="16"/>
  <c r="B513" i="16"/>
  <c r="B512" i="16"/>
  <c r="B511" i="16"/>
  <c r="B510" i="16"/>
  <c r="B509" i="16"/>
  <c r="B508" i="16"/>
  <c r="B507" i="16"/>
  <c r="B506" i="16"/>
  <c r="B505" i="16"/>
  <c r="B504" i="16"/>
  <c r="B503" i="16"/>
  <c r="B502" i="16"/>
  <c r="B501" i="16"/>
  <c r="B500" i="16"/>
  <c r="B499" i="16"/>
  <c r="B498" i="16"/>
  <c r="B497" i="16"/>
  <c r="B496" i="16"/>
  <c r="B495" i="16"/>
  <c r="B494" i="16"/>
  <c r="B493" i="16"/>
  <c r="B492" i="16"/>
  <c r="B491" i="16"/>
  <c r="B490" i="16"/>
  <c r="B489" i="16"/>
  <c r="B488" i="16"/>
  <c r="B487" i="16"/>
  <c r="B486" i="16"/>
  <c r="B485" i="16"/>
  <c r="B484" i="16"/>
  <c r="B483" i="16"/>
  <c r="B482" i="16"/>
  <c r="B481" i="16"/>
  <c r="B480" i="16"/>
  <c r="B479" i="16"/>
  <c r="B478" i="16"/>
  <c r="B477" i="16"/>
  <c r="B476" i="16"/>
  <c r="B475" i="16"/>
  <c r="B474" i="16"/>
  <c r="B473" i="16"/>
  <c r="B472" i="16"/>
  <c r="B471" i="16"/>
  <c r="B470" i="16"/>
  <c r="B469" i="16"/>
  <c r="B468" i="16"/>
  <c r="B467" i="16"/>
  <c r="B466" i="16"/>
  <c r="B465" i="16"/>
  <c r="B464" i="16"/>
  <c r="B463" i="16"/>
  <c r="B462" i="16"/>
  <c r="B461" i="16"/>
  <c r="B460" i="16"/>
  <c r="B459" i="16"/>
  <c r="B458" i="16"/>
  <c r="B457" i="16"/>
  <c r="B456" i="16"/>
  <c r="B455" i="16"/>
  <c r="B454" i="16"/>
  <c r="B453" i="16"/>
  <c r="B452" i="16"/>
  <c r="B451" i="16"/>
  <c r="B450" i="16"/>
  <c r="B449" i="16"/>
  <c r="B448" i="16"/>
  <c r="B447" i="16"/>
  <c r="B446" i="16"/>
  <c r="B445" i="16"/>
  <c r="B444" i="16"/>
  <c r="B443" i="16"/>
  <c r="B442" i="16"/>
  <c r="B441" i="16"/>
  <c r="B440" i="16"/>
  <c r="B439" i="16"/>
  <c r="B438" i="16"/>
  <c r="B437" i="16"/>
  <c r="B436" i="16"/>
  <c r="B435" i="16"/>
  <c r="B434" i="16"/>
  <c r="B433" i="16"/>
  <c r="B432" i="16"/>
  <c r="B431" i="16"/>
  <c r="B430" i="16"/>
  <c r="B429" i="16"/>
  <c r="B428" i="16"/>
  <c r="B427" i="16"/>
  <c r="B426" i="16"/>
  <c r="B425" i="16"/>
  <c r="B424" i="16"/>
  <c r="B423" i="16"/>
  <c r="B422" i="16"/>
  <c r="B421" i="16"/>
  <c r="B420" i="16"/>
  <c r="B419" i="16"/>
  <c r="B418" i="16"/>
  <c r="B417" i="16"/>
  <c r="B416" i="16"/>
  <c r="B415" i="16"/>
  <c r="B414" i="16"/>
  <c r="B413" i="16"/>
  <c r="B412" i="16"/>
  <c r="B411" i="16"/>
  <c r="B410" i="16"/>
  <c r="B409" i="16"/>
  <c r="B408" i="16"/>
  <c r="B407" i="16"/>
  <c r="B406" i="16"/>
  <c r="B405" i="16"/>
  <c r="B404" i="16"/>
  <c r="B403" i="16"/>
  <c r="B402" i="16"/>
  <c r="B401" i="16"/>
  <c r="B400" i="16"/>
  <c r="B399" i="16"/>
  <c r="B398" i="16"/>
  <c r="B397" i="16"/>
  <c r="B396" i="16"/>
  <c r="B395" i="16"/>
  <c r="B394" i="16"/>
  <c r="B393" i="16"/>
  <c r="B392" i="16"/>
  <c r="B391" i="16"/>
  <c r="B390" i="16"/>
  <c r="B389" i="16"/>
  <c r="B388" i="16"/>
  <c r="B387" i="16"/>
  <c r="B386" i="16"/>
  <c r="B385" i="16"/>
  <c r="B384" i="16"/>
  <c r="B383" i="16"/>
  <c r="B382" i="16"/>
  <c r="B381" i="16"/>
  <c r="B380" i="16"/>
  <c r="B379" i="16"/>
  <c r="B378" i="16"/>
  <c r="B377" i="16"/>
  <c r="B376" i="16"/>
  <c r="B375" i="16"/>
  <c r="B374" i="16"/>
  <c r="B373" i="16"/>
  <c r="B372" i="16"/>
  <c r="B371" i="16"/>
  <c r="B370" i="16"/>
  <c r="B369" i="16"/>
  <c r="B368" i="16"/>
  <c r="B367" i="16"/>
  <c r="B366" i="16"/>
  <c r="B365" i="16"/>
  <c r="B364" i="16"/>
  <c r="B363" i="16"/>
  <c r="B362" i="16"/>
  <c r="B361" i="16"/>
  <c r="B360" i="16"/>
  <c r="B359" i="16"/>
  <c r="B358" i="16"/>
  <c r="B357" i="16"/>
  <c r="B356" i="16"/>
  <c r="B355" i="16"/>
  <c r="B354" i="16"/>
  <c r="B353" i="16"/>
  <c r="B352" i="16"/>
  <c r="B351" i="16"/>
  <c r="B350" i="16"/>
  <c r="B349" i="16"/>
  <c r="B348" i="16"/>
  <c r="B347" i="16"/>
  <c r="B346" i="16"/>
  <c r="B345" i="16"/>
  <c r="B344" i="16"/>
  <c r="B343" i="16"/>
  <c r="B342" i="16"/>
  <c r="B341" i="16"/>
  <c r="B340" i="16"/>
  <c r="B339" i="16"/>
  <c r="B338" i="16"/>
  <c r="B337" i="16"/>
  <c r="B336" i="16"/>
  <c r="B335" i="16"/>
  <c r="B334" i="16"/>
  <c r="B333" i="16"/>
  <c r="B332" i="16"/>
  <c r="B331" i="16"/>
  <c r="B330" i="16"/>
  <c r="B329" i="16"/>
  <c r="B328" i="16"/>
  <c r="B327" i="16"/>
  <c r="B326" i="16"/>
  <c r="B325" i="16"/>
  <c r="B324" i="16"/>
  <c r="B323" i="16"/>
  <c r="B322" i="16"/>
  <c r="B321" i="16"/>
  <c r="B320" i="16"/>
  <c r="B319" i="16"/>
  <c r="B318" i="16"/>
  <c r="B317" i="16"/>
  <c r="B316" i="16"/>
  <c r="B315" i="16"/>
  <c r="B314" i="16"/>
  <c r="B313" i="16"/>
  <c r="B312" i="16"/>
  <c r="B311" i="16"/>
  <c r="B310" i="16"/>
  <c r="B309" i="16"/>
  <c r="B308" i="16"/>
  <c r="B307" i="16"/>
  <c r="B306" i="16"/>
  <c r="B305" i="16"/>
  <c r="B304" i="16"/>
  <c r="B303" i="16"/>
  <c r="B302" i="16"/>
  <c r="B301" i="16"/>
  <c r="B300" i="16"/>
  <c r="B299" i="16"/>
  <c r="B298" i="16"/>
  <c r="B297" i="16"/>
  <c r="B296" i="16"/>
  <c r="B295" i="16"/>
  <c r="B294" i="16"/>
  <c r="B293" i="16"/>
  <c r="B292" i="16"/>
  <c r="B291" i="16"/>
  <c r="B290" i="16"/>
  <c r="B289" i="16"/>
  <c r="B288" i="16"/>
  <c r="B287" i="16"/>
  <c r="B286" i="16"/>
  <c r="B285" i="16"/>
  <c r="B284" i="16"/>
  <c r="B283" i="16"/>
  <c r="B282" i="16"/>
  <c r="B281" i="16"/>
  <c r="B280" i="16"/>
  <c r="B279" i="16"/>
  <c r="B278" i="16"/>
  <c r="B277" i="16"/>
  <c r="B276" i="16"/>
  <c r="B275" i="16"/>
  <c r="B274" i="16"/>
  <c r="B273" i="16"/>
  <c r="B272" i="16"/>
  <c r="B271" i="16"/>
  <c r="B270" i="16"/>
  <c r="B269" i="16"/>
  <c r="B268" i="16"/>
  <c r="B267" i="16"/>
  <c r="B266" i="16"/>
  <c r="B265" i="16"/>
  <c r="B264" i="16"/>
  <c r="B263" i="16"/>
  <c r="B262" i="16"/>
  <c r="B261" i="16"/>
  <c r="B260" i="16"/>
  <c r="B259" i="16"/>
  <c r="B258" i="16"/>
  <c r="B257" i="16"/>
  <c r="B256" i="16"/>
  <c r="B255" i="16"/>
  <c r="B254" i="16"/>
  <c r="B253" i="16"/>
  <c r="B252" i="16"/>
  <c r="B251" i="16"/>
  <c r="B250" i="16"/>
  <c r="B249" i="16"/>
  <c r="B248" i="16"/>
  <c r="B247" i="16"/>
  <c r="B246" i="16"/>
  <c r="B245" i="16"/>
  <c r="B244" i="16"/>
  <c r="B243" i="16"/>
  <c r="B242" i="16"/>
  <c r="B241" i="16"/>
  <c r="B240" i="16"/>
  <c r="B239" i="16"/>
  <c r="B238" i="16"/>
  <c r="B237" i="16"/>
  <c r="B236" i="16"/>
  <c r="B235" i="16"/>
  <c r="B234" i="16"/>
  <c r="B233" i="16"/>
  <c r="B232" i="16"/>
  <c r="B231" i="16"/>
  <c r="B230" i="16"/>
  <c r="B229" i="16"/>
  <c r="B228" i="16"/>
  <c r="B227" i="16"/>
  <c r="B226" i="16"/>
  <c r="B225" i="16"/>
  <c r="B224" i="16"/>
  <c r="B223" i="16"/>
  <c r="B222" i="16"/>
  <c r="B221" i="16"/>
  <c r="B220" i="16"/>
  <c r="B219" i="16"/>
  <c r="B218" i="16"/>
  <c r="B217" i="16"/>
  <c r="B216" i="16"/>
  <c r="B215" i="16"/>
  <c r="B214" i="16"/>
  <c r="B213" i="16"/>
  <c r="B212" i="16"/>
  <c r="B211" i="16"/>
  <c r="B210" i="16"/>
  <c r="B209" i="16"/>
  <c r="B208" i="16"/>
  <c r="B207" i="16"/>
  <c r="B206" i="16"/>
  <c r="B205" i="16"/>
  <c r="B204" i="16"/>
  <c r="B203" i="16"/>
  <c r="B202" i="16"/>
  <c r="B201" i="16"/>
  <c r="B200" i="16"/>
  <c r="B199" i="16"/>
  <c r="B198" i="16"/>
  <c r="B197" i="16"/>
  <c r="B196" i="16"/>
  <c r="B195" i="16"/>
  <c r="B194" i="16"/>
  <c r="B193" i="16"/>
  <c r="B192" i="16"/>
  <c r="B191" i="16"/>
  <c r="B190" i="16"/>
  <c r="B189" i="16"/>
  <c r="B188" i="16"/>
  <c r="B187" i="16"/>
  <c r="B186" i="16"/>
  <c r="B185" i="16"/>
  <c r="B184" i="16"/>
  <c r="B183" i="16"/>
  <c r="B182" i="16"/>
  <c r="B181" i="16"/>
  <c r="B180" i="16"/>
  <c r="B179" i="16"/>
  <c r="B178" i="16"/>
  <c r="B177" i="16"/>
  <c r="B176" i="16"/>
  <c r="B175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1" i="16"/>
  <c r="B160" i="16"/>
  <c r="B159" i="16"/>
  <c r="B158" i="16"/>
  <c r="B157" i="16"/>
  <c r="B156" i="16"/>
  <c r="B155" i="16"/>
  <c r="B154" i="16"/>
  <c r="B153" i="16"/>
  <c r="B152" i="16"/>
  <c r="B151" i="16"/>
  <c r="B150" i="16"/>
  <c r="B149" i="16"/>
  <c r="B148" i="16"/>
  <c r="B147" i="16"/>
  <c r="B146" i="16"/>
  <c r="B145" i="16"/>
  <c r="B144" i="16"/>
  <c r="B143" i="16"/>
  <c r="B142" i="16"/>
  <c r="B141" i="16"/>
  <c r="B140" i="16"/>
  <c r="B139" i="16"/>
  <c r="B138" i="16"/>
  <c r="B137" i="16"/>
  <c r="B136" i="16"/>
  <c r="B135" i="16"/>
  <c r="B134" i="16"/>
  <c r="B133" i="16"/>
  <c r="B132" i="16"/>
  <c r="B131" i="16"/>
  <c r="B130" i="16"/>
  <c r="B129" i="16"/>
  <c r="B128" i="16"/>
  <c r="B127" i="16"/>
  <c r="B126" i="16"/>
  <c r="B125" i="16"/>
  <c r="B124" i="16"/>
  <c r="B123" i="16"/>
  <c r="B122" i="16"/>
  <c r="B121" i="16"/>
  <c r="B120" i="16"/>
  <c r="B119" i="16"/>
  <c r="B118" i="16"/>
  <c r="B117" i="16"/>
  <c r="B116" i="16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92" i="16"/>
  <c r="B91" i="16"/>
  <c r="B90" i="16"/>
  <c r="B89" i="16"/>
  <c r="B88" i="16"/>
  <c r="B87" i="16"/>
  <c r="B86" i="16"/>
  <c r="B85" i="16"/>
  <c r="B84" i="16"/>
  <c r="B83" i="16"/>
  <c r="B82" i="16"/>
  <c r="B81" i="16"/>
  <c r="B80" i="16"/>
  <c r="B79" i="16"/>
  <c r="B78" i="16"/>
  <c r="B77" i="16"/>
  <c r="B76" i="16"/>
  <c r="B75" i="16"/>
  <c r="B74" i="16"/>
  <c r="B73" i="16"/>
  <c r="B72" i="16"/>
  <c r="B71" i="16"/>
  <c r="B70" i="16"/>
  <c r="B69" i="16"/>
  <c r="B68" i="16"/>
  <c r="B67" i="16"/>
  <c r="B66" i="16"/>
  <c r="B65" i="16"/>
  <c r="B64" i="16"/>
  <c r="B63" i="16"/>
  <c r="B62" i="16"/>
  <c r="B61" i="16"/>
  <c r="B60" i="16"/>
  <c r="B59" i="16"/>
  <c r="B58" i="16"/>
  <c r="B57" i="16"/>
  <c r="B56" i="16"/>
  <c r="B55" i="16"/>
  <c r="B54" i="16"/>
  <c r="B53" i="16"/>
  <c r="B52" i="16"/>
  <c r="B51" i="16"/>
  <c r="B50" i="16"/>
  <c r="B49" i="16"/>
  <c r="B48" i="16"/>
  <c r="B47" i="16"/>
  <c r="B46" i="16"/>
  <c r="B45" i="16"/>
  <c r="B44" i="16"/>
  <c r="B43" i="16"/>
  <c r="B42" i="16"/>
  <c r="B41" i="16"/>
  <c r="B40" i="16"/>
  <c r="B39" i="16"/>
  <c r="B38" i="16"/>
  <c r="B37" i="16"/>
  <c r="B36" i="16"/>
  <c r="B35" i="16"/>
  <c r="B34" i="16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B2" i="16"/>
  <c r="J159" i="12" l="1"/>
  <c r="K159" i="12"/>
  <c r="G30" i="12"/>
  <c r="J30" i="12" s="1"/>
  <c r="G21" i="12"/>
  <c r="J21" i="12" s="1"/>
  <c r="G124" i="12"/>
  <c r="J124" i="12" s="1"/>
  <c r="G120" i="12"/>
  <c r="J120" i="12" s="1"/>
  <c r="F128" i="12"/>
  <c r="G128" i="12" s="1"/>
  <c r="F111" i="12"/>
  <c r="G111" i="12" s="1"/>
  <c r="J111" i="12" s="1"/>
  <c r="F103" i="12"/>
  <c r="G103" i="12" s="1"/>
  <c r="J103" i="12" s="1"/>
  <c r="F86" i="12"/>
  <c r="G86" i="12" s="1"/>
  <c r="J86" i="12" s="1"/>
  <c r="F75" i="12"/>
  <c r="G75" i="12" s="1"/>
  <c r="J75" i="12" s="1"/>
  <c r="G68" i="12"/>
  <c r="J68" i="12" s="1"/>
  <c r="F37" i="12"/>
  <c r="G37" i="12" s="1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A2" i="5" a="1"/>
  <c r="A2" i="5" s="1"/>
  <c r="F28" i="12"/>
  <c r="G28" i="12" s="1"/>
  <c r="J28" i="12" s="1"/>
  <c r="F102" i="12"/>
  <c r="G102" i="12" s="1"/>
  <c r="J102" i="12" s="1"/>
  <c r="F121" i="12"/>
  <c r="G121" i="12" s="1"/>
  <c r="J121" i="12" s="1"/>
  <c r="F70" i="12"/>
  <c r="G70" i="12" s="1"/>
  <c r="J70" i="12" s="1"/>
  <c r="F138" i="12"/>
  <c r="G138" i="12" s="1"/>
  <c r="J138" i="12" s="1"/>
  <c r="F10" i="12"/>
  <c r="G10" i="12" s="1"/>
  <c r="J10" i="12" s="1"/>
  <c r="F163" i="12"/>
  <c r="G163" i="12" s="1"/>
  <c r="J163" i="12" s="1"/>
  <c r="F5" i="12"/>
  <c r="G5" i="12" s="1"/>
  <c r="J5" i="12" s="1"/>
  <c r="F99" i="12"/>
  <c r="G99" i="12" s="1"/>
  <c r="J99" i="12" s="1"/>
  <c r="F122" i="12"/>
  <c r="G122" i="12" s="1"/>
  <c r="J122" i="12" s="1"/>
  <c r="F98" i="12"/>
  <c r="G98" i="12" s="1"/>
  <c r="J98" i="12" s="1"/>
  <c r="F129" i="12"/>
  <c r="G129" i="12" s="1"/>
  <c r="J129" i="12" s="1"/>
  <c r="F97" i="12"/>
  <c r="G97" i="12" s="1"/>
  <c r="J97" i="12" s="1"/>
  <c r="F64" i="12"/>
  <c r="G64" i="12" s="1"/>
  <c r="J64" i="12" s="1"/>
  <c r="F147" i="12"/>
  <c r="G147" i="12" s="1"/>
  <c r="J147" i="12" s="1"/>
  <c r="G145" i="15"/>
  <c r="K145" i="15" s="1"/>
  <c r="F145" i="15"/>
  <c r="J144" i="15"/>
  <c r="G144" i="15"/>
  <c r="K144" i="15" s="1"/>
  <c r="F144" i="15"/>
  <c r="G143" i="15"/>
  <c r="K143" i="15" s="1"/>
  <c r="F143" i="15"/>
  <c r="J142" i="15"/>
  <c r="G142" i="15"/>
  <c r="K142" i="15" s="1"/>
  <c r="F142" i="15"/>
  <c r="G141" i="15"/>
  <c r="K141" i="15" s="1"/>
  <c r="F141" i="15"/>
  <c r="J140" i="15"/>
  <c r="G140" i="15"/>
  <c r="K140" i="15" s="1"/>
  <c r="F140" i="15"/>
  <c r="G139" i="15"/>
  <c r="K139" i="15" s="1"/>
  <c r="F139" i="15"/>
  <c r="J138" i="15"/>
  <c r="G138" i="15"/>
  <c r="K138" i="15" s="1"/>
  <c r="F138" i="15"/>
  <c r="G137" i="15"/>
  <c r="K137" i="15" s="1"/>
  <c r="F137" i="15"/>
  <c r="J136" i="15"/>
  <c r="G136" i="15"/>
  <c r="K136" i="15" s="1"/>
  <c r="F136" i="15"/>
  <c r="G135" i="15"/>
  <c r="K135" i="15" s="1"/>
  <c r="F135" i="15"/>
  <c r="J134" i="15"/>
  <c r="G134" i="15"/>
  <c r="K134" i="15" s="1"/>
  <c r="F134" i="15"/>
  <c r="G133" i="15"/>
  <c r="K133" i="15" s="1"/>
  <c r="F133" i="15"/>
  <c r="J132" i="15"/>
  <c r="G132" i="15"/>
  <c r="K132" i="15" s="1"/>
  <c r="F132" i="15"/>
  <c r="G131" i="15"/>
  <c r="K131" i="15" s="1"/>
  <c r="F131" i="15"/>
  <c r="J130" i="15"/>
  <c r="G130" i="15"/>
  <c r="K130" i="15" s="1"/>
  <c r="F130" i="15"/>
  <c r="G129" i="15"/>
  <c r="K129" i="15" s="1"/>
  <c r="F129" i="15"/>
  <c r="J128" i="15"/>
  <c r="G128" i="15"/>
  <c r="K128" i="15" s="1"/>
  <c r="F128" i="15"/>
  <c r="G127" i="15"/>
  <c r="K127" i="15" s="1"/>
  <c r="F127" i="15"/>
  <c r="J126" i="15"/>
  <c r="G126" i="15"/>
  <c r="K126" i="15" s="1"/>
  <c r="F126" i="15"/>
  <c r="G125" i="15"/>
  <c r="K125" i="15" s="1"/>
  <c r="F125" i="15"/>
  <c r="J124" i="15"/>
  <c r="G124" i="15"/>
  <c r="K124" i="15" s="1"/>
  <c r="F124" i="15"/>
  <c r="G123" i="15"/>
  <c r="K123" i="15" s="1"/>
  <c r="F123" i="15"/>
  <c r="J122" i="15"/>
  <c r="G122" i="15"/>
  <c r="K122" i="15" s="1"/>
  <c r="F122" i="15"/>
  <c r="G121" i="15"/>
  <c r="K121" i="15" s="1"/>
  <c r="F121" i="15"/>
  <c r="J120" i="15"/>
  <c r="G120" i="15"/>
  <c r="K120" i="15" s="1"/>
  <c r="F120" i="15"/>
  <c r="G119" i="15"/>
  <c r="K119" i="15" s="1"/>
  <c r="F119" i="15"/>
  <c r="J118" i="15"/>
  <c r="G118" i="15"/>
  <c r="K118" i="15" s="1"/>
  <c r="F118" i="15"/>
  <c r="G117" i="15"/>
  <c r="K117" i="15" s="1"/>
  <c r="F117" i="15"/>
  <c r="J116" i="15"/>
  <c r="G116" i="15"/>
  <c r="K116" i="15" s="1"/>
  <c r="F116" i="15"/>
  <c r="G115" i="15"/>
  <c r="K115" i="15" s="1"/>
  <c r="F115" i="15"/>
  <c r="J114" i="15"/>
  <c r="G114" i="15"/>
  <c r="K114" i="15" s="1"/>
  <c r="F114" i="15"/>
  <c r="G113" i="15"/>
  <c r="K113" i="15" s="1"/>
  <c r="F113" i="15"/>
  <c r="J112" i="15"/>
  <c r="G112" i="15"/>
  <c r="K112" i="15" s="1"/>
  <c r="F112" i="15"/>
  <c r="G111" i="15"/>
  <c r="K111" i="15" s="1"/>
  <c r="F111" i="15"/>
  <c r="G110" i="15"/>
  <c r="K110" i="15" s="1"/>
  <c r="F110" i="15"/>
  <c r="G109" i="15"/>
  <c r="K109" i="15" s="1"/>
  <c r="F109" i="15"/>
  <c r="G108" i="15"/>
  <c r="K108" i="15" s="1"/>
  <c r="F108" i="15"/>
  <c r="G107" i="15"/>
  <c r="K107" i="15" s="1"/>
  <c r="F107" i="15"/>
  <c r="G106" i="15"/>
  <c r="K106" i="15" s="1"/>
  <c r="F106" i="15"/>
  <c r="G105" i="15"/>
  <c r="K105" i="15" s="1"/>
  <c r="F105" i="15"/>
  <c r="G104" i="15"/>
  <c r="F104" i="15"/>
  <c r="G103" i="15"/>
  <c r="K103" i="15" s="1"/>
  <c r="F103" i="15"/>
  <c r="G102" i="15"/>
  <c r="F102" i="15"/>
  <c r="G101" i="15"/>
  <c r="K101" i="15" s="1"/>
  <c r="F101" i="15"/>
  <c r="G100" i="15"/>
  <c r="F100" i="15"/>
  <c r="G99" i="15"/>
  <c r="K99" i="15" s="1"/>
  <c r="F99" i="15"/>
  <c r="G98" i="15"/>
  <c r="F98" i="15"/>
  <c r="G97" i="15"/>
  <c r="K97" i="15" s="1"/>
  <c r="F97" i="15"/>
  <c r="G96" i="15"/>
  <c r="F96" i="15"/>
  <c r="G95" i="15"/>
  <c r="K95" i="15" s="1"/>
  <c r="F95" i="15"/>
  <c r="G94" i="15"/>
  <c r="F94" i="15"/>
  <c r="G93" i="15"/>
  <c r="K93" i="15" s="1"/>
  <c r="F93" i="15"/>
  <c r="G92" i="15"/>
  <c r="F92" i="15"/>
  <c r="G91" i="15"/>
  <c r="K91" i="15" s="1"/>
  <c r="F91" i="15"/>
  <c r="G90" i="15"/>
  <c r="F90" i="15"/>
  <c r="G89" i="15"/>
  <c r="K89" i="15" s="1"/>
  <c r="F89" i="15"/>
  <c r="G88" i="15"/>
  <c r="F88" i="15"/>
  <c r="G87" i="15"/>
  <c r="F87" i="15"/>
  <c r="J86" i="15"/>
  <c r="G86" i="15"/>
  <c r="K86" i="15" s="1"/>
  <c r="F86" i="15"/>
  <c r="G85" i="15"/>
  <c r="F85" i="15"/>
  <c r="G84" i="15"/>
  <c r="F84" i="15"/>
  <c r="G83" i="15"/>
  <c r="F83" i="15"/>
  <c r="G82" i="15"/>
  <c r="F82" i="15"/>
  <c r="G81" i="15"/>
  <c r="F81" i="15"/>
  <c r="J80" i="15"/>
  <c r="G80" i="15"/>
  <c r="K80" i="15" s="1"/>
  <c r="F80" i="15"/>
  <c r="G79" i="15"/>
  <c r="F79" i="15"/>
  <c r="G78" i="15"/>
  <c r="K78" i="15" s="1"/>
  <c r="F78" i="15"/>
  <c r="G77" i="15"/>
  <c r="F77" i="15"/>
  <c r="G76" i="15"/>
  <c r="K76" i="15" s="1"/>
  <c r="F76" i="15"/>
  <c r="G75" i="15"/>
  <c r="F75" i="15"/>
  <c r="G74" i="15"/>
  <c r="K74" i="15" s="1"/>
  <c r="F74" i="15"/>
  <c r="G73" i="15"/>
  <c r="F73" i="15"/>
  <c r="J72" i="15"/>
  <c r="G72" i="15"/>
  <c r="K72" i="15" s="1"/>
  <c r="F72" i="15"/>
  <c r="G71" i="15"/>
  <c r="F71" i="15"/>
  <c r="G70" i="15"/>
  <c r="K70" i="15" s="1"/>
  <c r="F70" i="15"/>
  <c r="G69" i="15"/>
  <c r="F69" i="15"/>
  <c r="J68" i="15"/>
  <c r="G68" i="15"/>
  <c r="K68" i="15" s="1"/>
  <c r="F68" i="15"/>
  <c r="G67" i="15"/>
  <c r="F67" i="15"/>
  <c r="J66" i="15"/>
  <c r="G66" i="15"/>
  <c r="K66" i="15" s="1"/>
  <c r="F66" i="15"/>
  <c r="G65" i="15"/>
  <c r="F65" i="15"/>
  <c r="J64" i="15"/>
  <c r="G64" i="15"/>
  <c r="K64" i="15" s="1"/>
  <c r="F64" i="15"/>
  <c r="G63" i="15"/>
  <c r="F63" i="15"/>
  <c r="G62" i="15"/>
  <c r="K62" i="15" s="1"/>
  <c r="F62" i="15"/>
  <c r="G61" i="15"/>
  <c r="F61" i="15"/>
  <c r="G60" i="15"/>
  <c r="K60" i="15" s="1"/>
  <c r="F60" i="15"/>
  <c r="G59" i="15"/>
  <c r="F59" i="15"/>
  <c r="G58" i="15"/>
  <c r="K58" i="15" s="1"/>
  <c r="F58" i="15"/>
  <c r="G57" i="15"/>
  <c r="F57" i="15"/>
  <c r="J56" i="15"/>
  <c r="G56" i="15"/>
  <c r="K56" i="15" s="1"/>
  <c r="F56" i="15"/>
  <c r="G55" i="15"/>
  <c r="F55" i="15"/>
  <c r="G54" i="15"/>
  <c r="K54" i="15" s="1"/>
  <c r="F54" i="15"/>
  <c r="G53" i="15"/>
  <c r="F53" i="15"/>
  <c r="J52" i="15"/>
  <c r="G52" i="15"/>
  <c r="K52" i="15" s="1"/>
  <c r="F52" i="15"/>
  <c r="G51" i="15"/>
  <c r="F51" i="15"/>
  <c r="J50" i="15"/>
  <c r="G50" i="15"/>
  <c r="K50" i="15" s="1"/>
  <c r="F50" i="15"/>
  <c r="G49" i="15"/>
  <c r="F49" i="15"/>
  <c r="J48" i="15"/>
  <c r="G48" i="15"/>
  <c r="K48" i="15" s="1"/>
  <c r="F48" i="15"/>
  <c r="G47" i="15"/>
  <c r="F47" i="15"/>
  <c r="G46" i="15"/>
  <c r="K46" i="15" s="1"/>
  <c r="F46" i="15"/>
  <c r="G45" i="15"/>
  <c r="F45" i="15"/>
  <c r="G44" i="15"/>
  <c r="K44" i="15" s="1"/>
  <c r="F44" i="15"/>
  <c r="G43" i="15"/>
  <c r="F43" i="15"/>
  <c r="G42" i="15"/>
  <c r="K42" i="15" s="1"/>
  <c r="F42" i="15"/>
  <c r="G41" i="15"/>
  <c r="F41" i="15"/>
  <c r="J40" i="15"/>
  <c r="G40" i="15"/>
  <c r="K40" i="15" s="1"/>
  <c r="F40" i="15"/>
  <c r="G39" i="15"/>
  <c r="F39" i="15"/>
  <c r="G38" i="15"/>
  <c r="K38" i="15" s="1"/>
  <c r="F38" i="15"/>
  <c r="G37" i="15"/>
  <c r="F37" i="15"/>
  <c r="J36" i="15"/>
  <c r="G36" i="15"/>
  <c r="K36" i="15" s="1"/>
  <c r="F36" i="15"/>
  <c r="G35" i="15"/>
  <c r="F35" i="15"/>
  <c r="G34" i="15"/>
  <c r="K34" i="15" s="1"/>
  <c r="F34" i="15"/>
  <c r="G33" i="15"/>
  <c r="F33" i="15"/>
  <c r="J32" i="15"/>
  <c r="G32" i="15"/>
  <c r="K32" i="15" s="1"/>
  <c r="F32" i="15"/>
  <c r="G31" i="15"/>
  <c r="F31" i="15"/>
  <c r="G30" i="15"/>
  <c r="K30" i="15" s="1"/>
  <c r="F30" i="15"/>
  <c r="G29" i="15"/>
  <c r="F29" i="15"/>
  <c r="G28" i="15"/>
  <c r="K28" i="15" s="1"/>
  <c r="F28" i="15"/>
  <c r="G27" i="15"/>
  <c r="F27" i="15"/>
  <c r="G26" i="15"/>
  <c r="K26" i="15" s="1"/>
  <c r="F26" i="15"/>
  <c r="G25" i="15"/>
  <c r="F25" i="15"/>
  <c r="J24" i="15"/>
  <c r="G24" i="15"/>
  <c r="K24" i="15" s="1"/>
  <c r="F24" i="15"/>
  <c r="G23" i="15"/>
  <c r="F23" i="15"/>
  <c r="G22" i="15"/>
  <c r="K22" i="15" s="1"/>
  <c r="F22" i="15"/>
  <c r="G21" i="15"/>
  <c r="F21" i="15"/>
  <c r="J20" i="15"/>
  <c r="G20" i="15"/>
  <c r="K20" i="15" s="1"/>
  <c r="F20" i="15"/>
  <c r="G19" i="15"/>
  <c r="F19" i="15"/>
  <c r="G18" i="15"/>
  <c r="K18" i="15" s="1"/>
  <c r="F18" i="15"/>
  <c r="G17" i="15"/>
  <c r="F17" i="15"/>
  <c r="J16" i="15"/>
  <c r="G16" i="15"/>
  <c r="K16" i="15" s="1"/>
  <c r="F16" i="15"/>
  <c r="G15" i="15"/>
  <c r="F15" i="15"/>
  <c r="G14" i="15"/>
  <c r="K14" i="15" s="1"/>
  <c r="F14" i="15"/>
  <c r="G13" i="15"/>
  <c r="F13" i="15"/>
  <c r="G12" i="15"/>
  <c r="K12" i="15" s="1"/>
  <c r="F12" i="15"/>
  <c r="G11" i="15"/>
  <c r="F11" i="15"/>
  <c r="G10" i="15"/>
  <c r="K10" i="15" s="1"/>
  <c r="F10" i="15"/>
  <c r="G9" i="15"/>
  <c r="F9" i="15"/>
  <c r="J8" i="15"/>
  <c r="G8" i="15"/>
  <c r="K8" i="15" s="1"/>
  <c r="F8" i="15"/>
  <c r="G7" i="15"/>
  <c r="F7" i="15"/>
  <c r="G6" i="15"/>
  <c r="K6" i="15" s="1"/>
  <c r="F6" i="15"/>
  <c r="G5" i="15"/>
  <c r="F5" i="15"/>
  <c r="J4" i="15"/>
  <c r="G4" i="15"/>
  <c r="K4" i="15" s="1"/>
  <c r="F4" i="15"/>
  <c r="G3" i="15"/>
  <c r="F3" i="15"/>
  <c r="G2" i="15"/>
  <c r="K2" i="15" s="1"/>
  <c r="F2" i="15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2" i="13"/>
  <c r="K30" i="12" l="1"/>
  <c r="K21" i="12"/>
  <c r="K124" i="12"/>
  <c r="K120" i="12"/>
  <c r="J128" i="12"/>
  <c r="K128" i="12"/>
  <c r="K111" i="12"/>
  <c r="K103" i="12"/>
  <c r="K86" i="12"/>
  <c r="K75" i="12"/>
  <c r="K68" i="12"/>
  <c r="J37" i="12"/>
  <c r="K37" i="12"/>
  <c r="K129" i="12"/>
  <c r="K10" i="12"/>
  <c r="K70" i="12"/>
  <c r="K28" i="12"/>
  <c r="K98" i="12"/>
  <c r="K5" i="12"/>
  <c r="K122" i="12"/>
  <c r="K138" i="12"/>
  <c r="K121" i="12"/>
  <c r="K147" i="12"/>
  <c r="K97" i="12"/>
  <c r="K99" i="12"/>
  <c r="K163" i="12"/>
  <c r="K102" i="12"/>
  <c r="K64" i="12"/>
  <c r="K21" i="15"/>
  <c r="J21" i="15"/>
  <c r="K63" i="15"/>
  <c r="J63" i="15"/>
  <c r="K90" i="15"/>
  <c r="J90" i="15"/>
  <c r="K98" i="15"/>
  <c r="J98" i="15"/>
  <c r="K9" i="15"/>
  <c r="J9" i="15"/>
  <c r="J12" i="15"/>
  <c r="K25" i="15"/>
  <c r="J25" i="15"/>
  <c r="J28" i="15"/>
  <c r="K41" i="15"/>
  <c r="J41" i="15"/>
  <c r="J44" i="15"/>
  <c r="K57" i="15"/>
  <c r="J57" i="15"/>
  <c r="J60" i="15"/>
  <c r="K73" i="15"/>
  <c r="J73" i="15"/>
  <c r="J76" i="15"/>
  <c r="K83" i="15"/>
  <c r="J83" i="15"/>
  <c r="K37" i="15"/>
  <c r="J37" i="15"/>
  <c r="J2" i="15"/>
  <c r="K79" i="15"/>
  <c r="J79" i="15"/>
  <c r="K94" i="15"/>
  <c r="J94" i="15"/>
  <c r="K102" i="15"/>
  <c r="J102" i="15"/>
  <c r="K3" i="15"/>
  <c r="J3" i="15"/>
  <c r="J6" i="15"/>
  <c r="K19" i="15"/>
  <c r="J19" i="15"/>
  <c r="J22" i="15"/>
  <c r="K35" i="15"/>
  <c r="J35" i="15"/>
  <c r="J38" i="15"/>
  <c r="K51" i="15"/>
  <c r="J51" i="15"/>
  <c r="J54" i="15"/>
  <c r="K67" i="15"/>
  <c r="J67" i="15"/>
  <c r="J70" i="15"/>
  <c r="K87" i="15"/>
  <c r="J87" i="15"/>
  <c r="J18" i="15"/>
  <c r="K47" i="15"/>
  <c r="J47" i="15"/>
  <c r="K29" i="15"/>
  <c r="J29" i="15"/>
  <c r="K61" i="15"/>
  <c r="J61" i="15"/>
  <c r="K77" i="15"/>
  <c r="J77" i="15"/>
  <c r="K84" i="15"/>
  <c r="J84" i="15"/>
  <c r="K15" i="15"/>
  <c r="J15" i="15"/>
  <c r="K31" i="15"/>
  <c r="J31" i="15"/>
  <c r="K45" i="15"/>
  <c r="J45" i="15"/>
  <c r="K7" i="15"/>
  <c r="J7" i="15"/>
  <c r="J10" i="15"/>
  <c r="K23" i="15"/>
  <c r="J23" i="15"/>
  <c r="J26" i="15"/>
  <c r="K39" i="15"/>
  <c r="J39" i="15"/>
  <c r="J42" i="15"/>
  <c r="K55" i="15"/>
  <c r="J55" i="15"/>
  <c r="J58" i="15"/>
  <c r="K71" i="15"/>
  <c r="J71" i="15"/>
  <c r="J74" i="15"/>
  <c r="K88" i="15"/>
  <c r="J88" i="15"/>
  <c r="K92" i="15"/>
  <c r="J92" i="15"/>
  <c r="K96" i="15"/>
  <c r="J96" i="15"/>
  <c r="K100" i="15"/>
  <c r="J100" i="15"/>
  <c r="K104" i="15"/>
  <c r="J104" i="15"/>
  <c r="K13" i="15"/>
  <c r="J13" i="15"/>
  <c r="K49" i="15"/>
  <c r="J49" i="15"/>
  <c r="K65" i="15"/>
  <c r="J65" i="15"/>
  <c r="K81" i="15"/>
  <c r="J81" i="15"/>
  <c r="K85" i="15"/>
  <c r="J85" i="15"/>
  <c r="J34" i="15"/>
  <c r="K17" i="15"/>
  <c r="J17" i="15"/>
  <c r="K33" i="15"/>
  <c r="J33" i="15"/>
  <c r="K11" i="15"/>
  <c r="J11" i="15"/>
  <c r="J14" i="15"/>
  <c r="K27" i="15"/>
  <c r="J27" i="15"/>
  <c r="J30" i="15"/>
  <c r="K43" i="15"/>
  <c r="J43" i="15"/>
  <c r="J46" i="15"/>
  <c r="K59" i="15"/>
  <c r="J59" i="15"/>
  <c r="J62" i="15"/>
  <c r="K75" i="15"/>
  <c r="J75" i="15"/>
  <c r="J78" i="15"/>
  <c r="K5" i="15"/>
  <c r="J5" i="15"/>
  <c r="K53" i="15"/>
  <c r="J53" i="15"/>
  <c r="K69" i="15"/>
  <c r="J69" i="15"/>
  <c r="K82" i="15"/>
  <c r="J82" i="15"/>
  <c r="J106" i="15"/>
  <c r="J108" i="15"/>
  <c r="J110" i="15"/>
  <c r="J89" i="15"/>
  <c r="J91" i="15"/>
  <c r="J93" i="15"/>
  <c r="J95" i="15"/>
  <c r="J97" i="15"/>
  <c r="J99" i="15"/>
  <c r="J101" i="15"/>
  <c r="J103" i="15"/>
  <c r="J105" i="15"/>
  <c r="J107" i="15"/>
  <c r="J109" i="15"/>
  <c r="J111" i="15"/>
  <c r="J113" i="15"/>
  <c r="J115" i="15"/>
  <c r="J117" i="15"/>
  <c r="J119" i="15"/>
  <c r="J121" i="15"/>
  <c r="J123" i="15"/>
  <c r="J125" i="15"/>
  <c r="J127" i="15"/>
  <c r="J129" i="15"/>
  <c r="J131" i="15"/>
  <c r="J133" i="15"/>
  <c r="J135" i="15"/>
  <c r="J137" i="15"/>
  <c r="J139" i="15"/>
  <c r="J141" i="15"/>
  <c r="J143" i="15"/>
  <c r="J145" i="15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B172" i="3"/>
  <c r="F115" i="12"/>
  <c r="G115" i="12" s="1"/>
  <c r="J115" i="12" s="1"/>
  <c r="F117" i="12"/>
  <c r="G117" i="12" s="1"/>
  <c r="J117" i="12" s="1"/>
  <c r="F113" i="12"/>
  <c r="G113" i="12" s="1"/>
  <c r="J113" i="12" s="1"/>
  <c r="F116" i="12"/>
  <c r="G116" i="12" s="1"/>
  <c r="J116" i="12" s="1"/>
  <c r="F118" i="12"/>
  <c r="G118" i="12" s="1"/>
  <c r="J118" i="12" s="1"/>
  <c r="F110" i="12"/>
  <c r="G110" i="12" s="1"/>
  <c r="K110" i="12" s="1"/>
  <c r="F109" i="12"/>
  <c r="G109" i="12" s="1"/>
  <c r="K109" i="12" s="1"/>
  <c r="F112" i="12"/>
  <c r="G112" i="12" s="1"/>
  <c r="K112" i="12" s="1"/>
  <c r="F108" i="12"/>
  <c r="G108" i="12" s="1"/>
  <c r="K108" i="12" s="1"/>
  <c r="F105" i="12"/>
  <c r="G105" i="12" s="1"/>
  <c r="K105" i="12" s="1"/>
  <c r="F107" i="12"/>
  <c r="G107" i="12" s="1"/>
  <c r="J107" i="12" s="1"/>
  <c r="F101" i="12"/>
  <c r="G101" i="12" s="1"/>
  <c r="J101" i="12" s="1"/>
  <c r="F100" i="12"/>
  <c r="G100" i="12" s="1"/>
  <c r="J100" i="12" s="1"/>
  <c r="F106" i="12"/>
  <c r="G106" i="12" s="1"/>
  <c r="J106" i="12" s="1"/>
  <c r="F77" i="12"/>
  <c r="G77" i="12" s="1"/>
  <c r="K77" i="12" s="1"/>
  <c r="F80" i="12"/>
  <c r="G80" i="12" s="1"/>
  <c r="J80" i="12" s="1"/>
  <c r="F74" i="12"/>
  <c r="G74" i="12" s="1"/>
  <c r="J74" i="12" s="1"/>
  <c r="F81" i="12"/>
  <c r="G81" i="12" s="1"/>
  <c r="J81" i="12" s="1"/>
  <c r="F79" i="12"/>
  <c r="G79" i="12" s="1"/>
  <c r="K79" i="12" s="1"/>
  <c r="F90" i="12"/>
  <c r="G90" i="12" s="1"/>
  <c r="K90" i="12" s="1"/>
  <c r="F82" i="12"/>
  <c r="G82" i="12" s="1"/>
  <c r="J82" i="12" s="1"/>
  <c r="F73" i="12"/>
  <c r="G73" i="12" s="1"/>
  <c r="J73" i="12" s="1"/>
  <c r="F88" i="12"/>
  <c r="G88" i="12" s="1"/>
  <c r="J88" i="12" s="1"/>
  <c r="F83" i="12"/>
  <c r="G83" i="12" s="1"/>
  <c r="K83" i="12" s="1"/>
  <c r="F91" i="12"/>
  <c r="G91" i="12" s="1"/>
  <c r="J91" i="12" s="1"/>
  <c r="F92" i="12"/>
  <c r="G92" i="12" s="1"/>
  <c r="J92" i="12" s="1"/>
  <c r="F84" i="12"/>
  <c r="G84" i="12" s="1"/>
  <c r="K84" i="12" s="1"/>
  <c r="F85" i="12"/>
  <c r="G85" i="12" s="1"/>
  <c r="K85" i="12" s="1"/>
  <c r="F94" i="12"/>
  <c r="G94" i="12" s="1"/>
  <c r="J94" i="12" s="1"/>
  <c r="F93" i="12"/>
  <c r="G93" i="12" s="1"/>
  <c r="J93" i="12" s="1"/>
  <c r="F95" i="12"/>
  <c r="G95" i="12" s="1"/>
  <c r="J95" i="12" s="1"/>
  <c r="F96" i="12"/>
  <c r="G96" i="12" s="1"/>
  <c r="J96" i="12" s="1"/>
  <c r="F89" i="12"/>
  <c r="G89" i="12" s="1"/>
  <c r="J89" i="12" s="1"/>
  <c r="F87" i="12"/>
  <c r="G87" i="12" s="1"/>
  <c r="J87" i="12" s="1"/>
  <c r="F49" i="12"/>
  <c r="G49" i="12" s="1"/>
  <c r="F51" i="12"/>
  <c r="G51" i="12" s="1"/>
  <c r="K51" i="12" s="1"/>
  <c r="F55" i="12"/>
  <c r="G55" i="12" s="1"/>
  <c r="K55" i="12" s="1"/>
  <c r="F52" i="12"/>
  <c r="G52" i="12" s="1"/>
  <c r="J52" i="12" s="1"/>
  <c r="F53" i="12"/>
  <c r="G53" i="12" s="1"/>
  <c r="J53" i="12" s="1"/>
  <c r="F56" i="12"/>
  <c r="G56" i="12" s="1"/>
  <c r="J56" i="12" s="1"/>
  <c r="F54" i="12"/>
  <c r="G54" i="12" s="1"/>
  <c r="K54" i="12" s="1"/>
  <c r="F57" i="12"/>
  <c r="G57" i="12" s="1"/>
  <c r="J57" i="12" s="1"/>
  <c r="F48" i="12"/>
  <c r="G48" i="12" s="1"/>
  <c r="K48" i="12" s="1"/>
  <c r="F47" i="12"/>
  <c r="G47" i="12" s="1"/>
  <c r="J47" i="12" s="1"/>
  <c r="F45" i="12"/>
  <c r="G45" i="12" s="1"/>
  <c r="J45" i="12" s="1"/>
  <c r="F44" i="12"/>
  <c r="G44" i="12" s="1"/>
  <c r="J44" i="12" s="1"/>
  <c r="F46" i="12"/>
  <c r="G46" i="12" s="1"/>
  <c r="J46" i="12" s="1"/>
  <c r="F26" i="12"/>
  <c r="G26" i="12" s="1"/>
  <c r="K26" i="12" s="1"/>
  <c r="F29" i="12"/>
  <c r="G29" i="12" s="1"/>
  <c r="K29" i="12" s="1"/>
  <c r="F32" i="12"/>
  <c r="G32" i="12" s="1"/>
  <c r="K32" i="12" s="1"/>
  <c r="F2" i="12"/>
  <c r="G2" i="12" s="1"/>
  <c r="J2" i="12" s="1"/>
  <c r="F7" i="12"/>
  <c r="G7" i="12" s="1"/>
  <c r="J7" i="12" s="1"/>
  <c r="F8" i="12"/>
  <c r="G8" i="12" s="1"/>
  <c r="J8" i="12" s="1"/>
  <c r="F20" i="12"/>
  <c r="G20" i="12" s="1"/>
  <c r="K20" i="12" s="1"/>
  <c r="F22" i="12"/>
  <c r="G22" i="12" s="1"/>
  <c r="J22" i="12" s="1"/>
  <c r="F36" i="12"/>
  <c r="G36" i="12" s="1"/>
  <c r="J36" i="12" s="1"/>
  <c r="F6" i="12"/>
  <c r="G6" i="12" s="1"/>
  <c r="K6" i="12" s="1"/>
  <c r="F25" i="12"/>
  <c r="G25" i="12" s="1"/>
  <c r="K25" i="12" s="1"/>
  <c r="F33" i="12"/>
  <c r="G33" i="12" s="1"/>
  <c r="J33" i="12" s="1"/>
  <c r="F34" i="12"/>
  <c r="G34" i="12" s="1"/>
  <c r="J34" i="12" s="1"/>
  <c r="F35" i="12"/>
  <c r="G35" i="12" s="1"/>
  <c r="J35" i="12" s="1"/>
  <c r="F23" i="12"/>
  <c r="G23" i="12" s="1"/>
  <c r="K23" i="12" s="1"/>
  <c r="F17" i="12"/>
  <c r="G17" i="12" s="1"/>
  <c r="J17" i="12" s="1"/>
  <c r="F24" i="12"/>
  <c r="G24" i="12" s="1"/>
  <c r="K24" i="12" s="1"/>
  <c r="F39" i="12"/>
  <c r="G39" i="12" s="1"/>
  <c r="K39" i="12" s="1"/>
  <c r="F11" i="12"/>
  <c r="G11" i="12" s="1"/>
  <c r="J11" i="12" s="1"/>
  <c r="F15" i="12"/>
  <c r="G15" i="12" s="1"/>
  <c r="J15" i="12" s="1"/>
  <c r="F13" i="12"/>
  <c r="G13" i="12" s="1"/>
  <c r="J13" i="12" s="1"/>
  <c r="F142" i="12"/>
  <c r="G142" i="12" s="1"/>
  <c r="J142" i="12" s="1"/>
  <c r="F143" i="12"/>
  <c r="G143" i="12" s="1"/>
  <c r="K143" i="12" s="1"/>
  <c r="F148" i="12"/>
  <c r="G148" i="12" s="1"/>
  <c r="K148" i="12" s="1"/>
  <c r="F140" i="12"/>
  <c r="G140" i="12" s="1"/>
  <c r="K140" i="12" s="1"/>
  <c r="F149" i="12"/>
  <c r="G149" i="12" s="1"/>
  <c r="J149" i="12" s="1"/>
  <c r="F153" i="12"/>
  <c r="G153" i="12" s="1"/>
  <c r="J153" i="12" s="1"/>
  <c r="F146" i="12"/>
  <c r="G146" i="12" s="1"/>
  <c r="J146" i="12" s="1"/>
  <c r="F154" i="12"/>
  <c r="G154" i="12" s="1"/>
  <c r="K154" i="12" s="1"/>
  <c r="F144" i="12"/>
  <c r="G144" i="12" s="1"/>
  <c r="J144" i="12" s="1"/>
  <c r="F141" i="12"/>
  <c r="G141" i="12" s="1"/>
  <c r="K141" i="12" s="1"/>
  <c r="F152" i="12"/>
  <c r="G152" i="12" s="1"/>
  <c r="K152" i="12" s="1"/>
  <c r="F150" i="12"/>
  <c r="G150" i="12" s="1"/>
  <c r="K150" i="12" s="1"/>
  <c r="F160" i="12"/>
  <c r="G160" i="12" s="1"/>
  <c r="K160" i="12" s="1"/>
  <c r="F157" i="12"/>
  <c r="G157" i="12" s="1"/>
  <c r="K157" i="12" s="1"/>
  <c r="F156" i="12"/>
  <c r="G156" i="12" s="1"/>
  <c r="J156" i="12" s="1"/>
  <c r="F155" i="12"/>
  <c r="G155" i="12" s="1"/>
  <c r="J155" i="12" s="1"/>
  <c r="F164" i="12"/>
  <c r="G164" i="12" s="1"/>
  <c r="J164" i="12" s="1"/>
  <c r="F161" i="12"/>
  <c r="G161" i="12" s="1"/>
  <c r="J161" i="12" s="1"/>
  <c r="F166" i="12"/>
  <c r="G166" i="12" s="1"/>
  <c r="J166" i="12" s="1"/>
  <c r="F162" i="12"/>
  <c r="G162" i="12" s="1"/>
  <c r="J162" i="12" s="1"/>
  <c r="F127" i="12"/>
  <c r="G127" i="12" s="1"/>
  <c r="J127" i="12" s="1"/>
  <c r="F131" i="12"/>
  <c r="G131" i="12" s="1"/>
  <c r="K131" i="12" s="1"/>
  <c r="F132" i="12"/>
  <c r="G132" i="12" s="1"/>
  <c r="J132" i="12" s="1"/>
  <c r="F133" i="12"/>
  <c r="G133" i="12" s="1"/>
  <c r="J133" i="12" s="1"/>
  <c r="F130" i="12"/>
  <c r="G130" i="12" s="1"/>
  <c r="K130" i="12" s="1"/>
  <c r="F134" i="12"/>
  <c r="G134" i="12" s="1"/>
  <c r="K134" i="12" s="1"/>
  <c r="F59" i="12"/>
  <c r="G59" i="12" s="1"/>
  <c r="J59" i="12" s="1"/>
  <c r="F61" i="12"/>
  <c r="G61" i="12" s="1"/>
  <c r="J61" i="12" s="1"/>
  <c r="F63" i="12"/>
  <c r="G63" i="12" s="1"/>
  <c r="J63" i="12" s="1"/>
  <c r="F65" i="12"/>
  <c r="G65" i="12" s="1"/>
  <c r="J65" i="12" s="1"/>
  <c r="F58" i="12"/>
  <c r="G58" i="12" s="1"/>
  <c r="K58" i="12" s="1"/>
  <c r="F62" i="12"/>
  <c r="G62" i="12" s="1"/>
  <c r="K62" i="12" s="1"/>
  <c r="F60" i="12"/>
  <c r="G60" i="12" s="1"/>
  <c r="J60" i="12" s="1"/>
  <c r="F71" i="12"/>
  <c r="G71" i="12" s="1"/>
  <c r="J71" i="12" s="1"/>
  <c r="F66" i="12"/>
  <c r="G66" i="12" s="1"/>
  <c r="J66" i="12" s="1"/>
  <c r="F69" i="12"/>
  <c r="G69" i="12" s="1"/>
  <c r="J69" i="12" s="1"/>
  <c r="F40" i="12"/>
  <c r="G40" i="12" s="1"/>
  <c r="K40" i="12" s="1"/>
  <c r="F41" i="12"/>
  <c r="G41" i="12" s="1"/>
  <c r="K41" i="12" s="1"/>
  <c r="F135" i="12"/>
  <c r="G135" i="12" s="1"/>
  <c r="J135" i="12" s="1"/>
  <c r="F125" i="12"/>
  <c r="G125" i="12" s="1"/>
  <c r="K125" i="12" s="1"/>
  <c r="F42" i="12"/>
  <c r="G42" i="12" s="1"/>
  <c r="J42" i="12" s="1"/>
  <c r="F43" i="12"/>
  <c r="G43" i="12" s="1"/>
  <c r="J43" i="12" s="1"/>
  <c r="F137" i="12"/>
  <c r="G137" i="12" s="1"/>
  <c r="J137" i="12" s="1"/>
  <c r="F136" i="12"/>
  <c r="G136" i="12" s="1"/>
  <c r="J136" i="12" s="1"/>
  <c r="F12" i="12"/>
  <c r="G12" i="12" s="1"/>
  <c r="K12" i="12" s="1"/>
  <c r="F16" i="12"/>
  <c r="G16" i="12" s="1"/>
  <c r="J16" i="12" s="1"/>
  <c r="F78" i="12"/>
  <c r="G78" i="12" s="1"/>
  <c r="K78" i="12" s="1"/>
  <c r="F158" i="12"/>
  <c r="G158" i="12" s="1"/>
  <c r="K158" i="12" s="1"/>
  <c r="F4" i="12"/>
  <c r="G4" i="12" s="1"/>
  <c r="J4" i="12" s="1"/>
  <c r="F3" i="12"/>
  <c r="G3" i="12" s="1"/>
  <c r="J3" i="12" s="1"/>
  <c r="F19" i="12"/>
  <c r="G19" i="12" s="1"/>
  <c r="J19" i="12" s="1"/>
  <c r="F119" i="12"/>
  <c r="G119" i="12" s="1"/>
  <c r="K119" i="12" s="1"/>
  <c r="F38" i="12"/>
  <c r="G38" i="12" s="1"/>
  <c r="J38" i="12" s="1"/>
  <c r="F123" i="12"/>
  <c r="G123" i="12" s="1"/>
  <c r="J123" i="12" s="1"/>
  <c r="F76" i="12"/>
  <c r="G76" i="12" s="1"/>
  <c r="K76" i="12" s="1"/>
  <c r="F104" i="12"/>
  <c r="G104" i="12" s="1"/>
  <c r="K104" i="12" s="1"/>
  <c r="F165" i="12"/>
  <c r="G165" i="12" s="1"/>
  <c r="K165" i="12" s="1"/>
  <c r="F50" i="12"/>
  <c r="G50" i="12" s="1"/>
  <c r="K50" i="12" s="1"/>
  <c r="F9" i="12"/>
  <c r="G9" i="12" s="1"/>
  <c r="K9" i="12" s="1"/>
  <c r="F151" i="12"/>
  <c r="G151" i="12" s="1"/>
  <c r="J151" i="12" s="1"/>
  <c r="F72" i="12"/>
  <c r="G72" i="12" s="1"/>
  <c r="K72" i="12" s="1"/>
  <c r="F18" i="12"/>
  <c r="G18" i="12" s="1"/>
  <c r="K18" i="12" s="1"/>
  <c r="F139" i="12"/>
  <c r="G139" i="12" s="1"/>
  <c r="J139" i="12" s="1"/>
  <c r="F67" i="12"/>
  <c r="G67" i="12" s="1"/>
  <c r="K67" i="12" s="1"/>
  <c r="F27" i="12"/>
  <c r="G27" i="12" s="1"/>
  <c r="K27" i="12" s="1"/>
  <c r="F31" i="12"/>
  <c r="G31" i="12" s="1"/>
  <c r="K31" i="12" s="1"/>
  <c r="F145" i="12"/>
  <c r="G145" i="12" s="1"/>
  <c r="J145" i="12" s="1"/>
  <c r="F114" i="12"/>
  <c r="G114" i="12" s="1"/>
  <c r="J114" i="12" s="1"/>
  <c r="F126" i="12"/>
  <c r="G126" i="12" s="1"/>
  <c r="J126" i="12" s="1"/>
  <c r="F14" i="12"/>
  <c r="G14" i="12" s="1"/>
  <c r="J14" i="12" s="1"/>
  <c r="B10" i="3"/>
  <c r="B14" i="3"/>
  <c r="B2" i="3"/>
  <c r="B3" i="3"/>
  <c r="B4" i="3"/>
  <c r="B5" i="3"/>
  <c r="B6" i="3"/>
  <c r="B7" i="3"/>
  <c r="B8" i="3"/>
  <c r="B9" i="3"/>
  <c r="B11" i="3"/>
  <c r="B12" i="3"/>
  <c r="B13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69" i="3"/>
  <c r="B170" i="3"/>
  <c r="B171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K49" i="12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2" i="6"/>
  <c r="J3" i="9"/>
  <c r="I3" i="9"/>
  <c r="F3" i="9"/>
  <c r="E3" i="9"/>
  <c r="J165" i="12" l="1"/>
  <c r="J9" i="12"/>
  <c r="K69" i="12"/>
  <c r="K14" i="12"/>
  <c r="J39" i="12"/>
  <c r="K38" i="12"/>
  <c r="K16" i="12"/>
  <c r="J119" i="12"/>
  <c r="J31" i="12"/>
  <c r="J18" i="12"/>
  <c r="J141" i="12"/>
  <c r="J49" i="12"/>
  <c r="K126" i="12"/>
  <c r="K19" i="12"/>
  <c r="K61" i="12"/>
  <c r="K139" i="12"/>
  <c r="J143" i="12"/>
  <c r="J67" i="12"/>
  <c r="K116" i="12"/>
  <c r="K13" i="12"/>
  <c r="J72" i="12"/>
  <c r="K106" i="12"/>
  <c r="J48" i="12"/>
  <c r="J12" i="12"/>
  <c r="J110" i="12"/>
  <c r="K162" i="12"/>
  <c r="K93" i="12"/>
  <c r="J104" i="12"/>
  <c r="K145" i="12"/>
  <c r="J78" i="12"/>
  <c r="J25" i="12"/>
  <c r="J32" i="12"/>
  <c r="J160" i="12"/>
  <c r="J150" i="12"/>
  <c r="J140" i="12"/>
  <c r="J134" i="12"/>
  <c r="J62" i="12"/>
  <c r="J41" i="12"/>
  <c r="J112" i="12"/>
  <c r="J105" i="12"/>
  <c r="J85" i="12"/>
  <c r="J90" i="12"/>
  <c r="J77" i="12"/>
  <c r="J55" i="12"/>
  <c r="K155" i="12"/>
  <c r="K133" i="12"/>
  <c r="K65" i="12"/>
  <c r="K114" i="12"/>
  <c r="K96" i="12"/>
  <c r="K92" i="12"/>
  <c r="K36" i="12"/>
  <c r="J24" i="12"/>
  <c r="J6" i="12"/>
  <c r="J29" i="12"/>
  <c r="J158" i="12"/>
  <c r="J152" i="12"/>
  <c r="J148" i="12"/>
  <c r="J130" i="12"/>
  <c r="J125" i="12"/>
  <c r="J58" i="12"/>
  <c r="J40" i="12"/>
  <c r="J109" i="12"/>
  <c r="J108" i="12"/>
  <c r="J84" i="12"/>
  <c r="J76" i="12"/>
  <c r="J50" i="12"/>
  <c r="J51" i="12"/>
  <c r="J27" i="12"/>
  <c r="K156" i="12"/>
  <c r="K144" i="12"/>
  <c r="K142" i="12"/>
  <c r="K132" i="12"/>
  <c r="K63" i="12"/>
  <c r="K118" i="12"/>
  <c r="K95" i="12"/>
  <c r="K91" i="12"/>
  <c r="K73" i="12"/>
  <c r="K57" i="12"/>
  <c r="K46" i="12"/>
  <c r="K17" i="12"/>
  <c r="K22" i="12"/>
  <c r="K166" i="12"/>
  <c r="K146" i="12"/>
  <c r="K136" i="12"/>
  <c r="K66" i="12"/>
  <c r="K59" i="12"/>
  <c r="K113" i="12"/>
  <c r="K100" i="12"/>
  <c r="K94" i="12"/>
  <c r="K81" i="12"/>
  <c r="K56" i="12"/>
  <c r="K44" i="12"/>
  <c r="K35" i="12"/>
  <c r="K8" i="12"/>
  <c r="J23" i="12"/>
  <c r="J20" i="12"/>
  <c r="J157" i="12"/>
  <c r="J154" i="12"/>
  <c r="J131" i="12"/>
  <c r="J83" i="12"/>
  <c r="J79" i="12"/>
  <c r="J54" i="12"/>
  <c r="K161" i="12"/>
  <c r="K153" i="12"/>
  <c r="K137" i="12"/>
  <c r="K127" i="12"/>
  <c r="K71" i="12"/>
  <c r="K43" i="12"/>
  <c r="K117" i="12"/>
  <c r="K101" i="12"/>
  <c r="K87" i="12"/>
  <c r="K88" i="12"/>
  <c r="K74" i="12"/>
  <c r="K53" i="12"/>
  <c r="K45" i="12"/>
  <c r="K3" i="12"/>
  <c r="K15" i="12"/>
  <c r="K34" i="12"/>
  <c r="K7" i="12"/>
  <c r="K164" i="12"/>
  <c r="K151" i="12"/>
  <c r="K149" i="12"/>
  <c r="K135" i="12"/>
  <c r="K123" i="12"/>
  <c r="K60" i="12"/>
  <c r="K42" i="12"/>
  <c r="K115" i="12"/>
  <c r="K107" i="12"/>
  <c r="K89" i="12"/>
  <c r="K82" i="12"/>
  <c r="K80" i="12"/>
  <c r="K52" i="12"/>
  <c r="K47" i="12"/>
  <c r="K4" i="12"/>
  <c r="K11" i="12"/>
  <c r="K33" i="12"/>
  <c r="K2" i="12"/>
  <c r="J26" i="12"/>
  <c r="C149" i="5" l="1"/>
  <c r="C157" i="5"/>
  <c r="B144" i="5"/>
  <c r="B152" i="5"/>
  <c r="B160" i="5"/>
  <c r="C142" i="5"/>
  <c r="C150" i="5"/>
  <c r="C158" i="5"/>
  <c r="B145" i="5"/>
  <c r="B153" i="5"/>
  <c r="B161" i="5"/>
  <c r="C143" i="5"/>
  <c r="C151" i="5"/>
  <c r="C159" i="5"/>
  <c r="B146" i="5"/>
  <c r="B154" i="5"/>
  <c r="B162" i="5"/>
  <c r="C144" i="5"/>
  <c r="C152" i="5"/>
  <c r="C160" i="5"/>
  <c r="B147" i="5"/>
  <c r="B155" i="5"/>
  <c r="C145" i="5"/>
  <c r="C153" i="5"/>
  <c r="C161" i="5"/>
  <c r="B148" i="5"/>
  <c r="B156" i="5"/>
  <c r="C146" i="5"/>
  <c r="C154" i="5"/>
  <c r="C162" i="5"/>
  <c r="B149" i="5"/>
  <c r="B157" i="5"/>
  <c r="C147" i="5"/>
  <c r="C155" i="5"/>
  <c r="B142" i="5"/>
  <c r="B150" i="5"/>
  <c r="B158" i="5"/>
  <c r="C148" i="5"/>
  <c r="C156" i="5"/>
  <c r="B143" i="5"/>
  <c r="B151" i="5"/>
  <c r="B159" i="5"/>
  <c r="B59" i="5"/>
  <c r="B64" i="5"/>
  <c r="C135" i="5"/>
  <c r="B130" i="5"/>
  <c r="B138" i="5"/>
  <c r="B100" i="5"/>
  <c r="C136" i="5"/>
  <c r="B131" i="5"/>
  <c r="B139" i="5"/>
  <c r="C129" i="5"/>
  <c r="C137" i="5"/>
  <c r="B132" i="5"/>
  <c r="B140" i="5"/>
  <c r="C130" i="5"/>
  <c r="C138" i="5"/>
  <c r="B133" i="5"/>
  <c r="B141" i="5"/>
  <c r="C131" i="5"/>
  <c r="C139" i="5"/>
  <c r="B134" i="5"/>
  <c r="C132" i="5"/>
  <c r="C140" i="5"/>
  <c r="B135" i="5"/>
  <c r="C133" i="5"/>
  <c r="C141" i="5"/>
  <c r="B136" i="5"/>
  <c r="C134" i="5"/>
  <c r="B129" i="5"/>
  <c r="B137" i="5"/>
  <c r="B2" i="5"/>
  <c r="B108" i="5"/>
  <c r="B112" i="5"/>
  <c r="B116" i="5"/>
  <c r="B120" i="5"/>
  <c r="B124" i="5"/>
  <c r="B128" i="5"/>
  <c r="C108" i="5"/>
  <c r="C112" i="5"/>
  <c r="C116" i="5"/>
  <c r="C120" i="5"/>
  <c r="C124" i="5"/>
  <c r="C128" i="5"/>
  <c r="B109" i="5"/>
  <c r="B113" i="5"/>
  <c r="B117" i="5"/>
  <c r="B121" i="5"/>
  <c r="B125" i="5"/>
  <c r="C109" i="5"/>
  <c r="C113" i="5"/>
  <c r="C117" i="5"/>
  <c r="C121" i="5"/>
  <c r="C125" i="5"/>
  <c r="B110" i="5"/>
  <c r="B114" i="5"/>
  <c r="B118" i="5"/>
  <c r="B122" i="5"/>
  <c r="B126" i="5"/>
  <c r="C110" i="5"/>
  <c r="C114" i="5"/>
  <c r="C118" i="5"/>
  <c r="C122" i="5"/>
  <c r="C126" i="5"/>
  <c r="B111" i="5"/>
  <c r="B115" i="5"/>
  <c r="B119" i="5"/>
  <c r="B123" i="5"/>
  <c r="B127" i="5"/>
  <c r="C111" i="5"/>
  <c r="C115" i="5"/>
  <c r="C119" i="5"/>
  <c r="C123" i="5"/>
  <c r="C127" i="5"/>
  <c r="B3" i="5"/>
  <c r="B91" i="5"/>
  <c r="C54" i="5"/>
  <c r="B20" i="5"/>
  <c r="B70" i="5"/>
  <c r="B17" i="5"/>
  <c r="B15" i="5"/>
  <c r="B30" i="5"/>
  <c r="B103" i="5"/>
  <c r="B44" i="5"/>
  <c r="B94" i="5"/>
  <c r="B81" i="5"/>
  <c r="C45" i="5"/>
  <c r="B84" i="5"/>
  <c r="B40" i="5"/>
  <c r="B50" i="5"/>
  <c r="B5" i="5"/>
  <c r="B72" i="5"/>
  <c r="B82" i="5"/>
  <c r="B45" i="5"/>
  <c r="B27" i="5"/>
  <c r="B69" i="5"/>
  <c r="B39" i="5"/>
  <c r="B67" i="5"/>
  <c r="B6" i="5"/>
  <c r="B79" i="5"/>
  <c r="C44" i="5"/>
  <c r="C38" i="5"/>
  <c r="C63" i="5"/>
  <c r="C106" i="5"/>
  <c r="B11" i="5"/>
  <c r="B75" i="5"/>
  <c r="B28" i="5"/>
  <c r="B92" i="5"/>
  <c r="B53" i="5"/>
  <c r="B14" i="5"/>
  <c r="B78" i="5"/>
  <c r="B48" i="5"/>
  <c r="B23" i="5"/>
  <c r="B87" i="5"/>
  <c r="B25" i="5"/>
  <c r="B89" i="5"/>
  <c r="B58" i="5"/>
  <c r="C52" i="5"/>
  <c r="C53" i="5"/>
  <c r="C62" i="5"/>
  <c r="C46" i="5"/>
  <c r="C7" i="5"/>
  <c r="C71" i="5"/>
  <c r="C56" i="5"/>
  <c r="C19" i="5"/>
  <c r="C49" i="5"/>
  <c r="C50" i="5"/>
  <c r="C99" i="5"/>
  <c r="C48" i="5"/>
  <c r="C41" i="5"/>
  <c r="C105" i="5"/>
  <c r="C42" i="5"/>
  <c r="B19" i="5"/>
  <c r="B83" i="5"/>
  <c r="B36" i="5"/>
  <c r="B61" i="5"/>
  <c r="B22" i="5"/>
  <c r="B86" i="5"/>
  <c r="B31" i="5"/>
  <c r="B95" i="5"/>
  <c r="B33" i="5"/>
  <c r="B97" i="5"/>
  <c r="B66" i="5"/>
  <c r="C60" i="5"/>
  <c r="C61" i="5"/>
  <c r="C70" i="5"/>
  <c r="C15" i="5"/>
  <c r="C79" i="5"/>
  <c r="C64" i="5"/>
  <c r="C75" i="5"/>
  <c r="C57" i="5"/>
  <c r="C51" i="5"/>
  <c r="C58" i="5"/>
  <c r="C3" i="5"/>
  <c r="B105" i="5"/>
  <c r="C69" i="5"/>
  <c r="C78" i="5"/>
  <c r="C23" i="5"/>
  <c r="C8" i="5"/>
  <c r="C27" i="5"/>
  <c r="B35" i="5"/>
  <c r="B99" i="5"/>
  <c r="B52" i="5"/>
  <c r="B13" i="5"/>
  <c r="B77" i="5"/>
  <c r="B38" i="5"/>
  <c r="B102" i="5"/>
  <c r="B80" i="5"/>
  <c r="B47" i="5"/>
  <c r="B16" i="5"/>
  <c r="B49" i="5"/>
  <c r="B10" i="5"/>
  <c r="B90" i="5"/>
  <c r="C12" i="5"/>
  <c r="C76" i="5"/>
  <c r="C13" i="5"/>
  <c r="C77" i="5"/>
  <c r="C6" i="5"/>
  <c r="C86" i="5"/>
  <c r="C31" i="5"/>
  <c r="C95" i="5"/>
  <c r="C11" i="5"/>
  <c r="C16" i="5"/>
  <c r="C80" i="5"/>
  <c r="C9" i="5"/>
  <c r="C73" i="5"/>
  <c r="C10" i="5"/>
  <c r="C74" i="5"/>
  <c r="C43" i="5"/>
  <c r="C4" i="5"/>
  <c r="C87" i="5"/>
  <c r="C66" i="5"/>
  <c r="B43" i="5"/>
  <c r="B107" i="5"/>
  <c r="B60" i="5"/>
  <c r="B21" i="5"/>
  <c r="B85" i="5"/>
  <c r="B46" i="5"/>
  <c r="B8" i="5"/>
  <c r="B96" i="5"/>
  <c r="B55" i="5"/>
  <c r="B56" i="5"/>
  <c r="B57" i="5"/>
  <c r="B26" i="5"/>
  <c r="B98" i="5"/>
  <c r="C20" i="5"/>
  <c r="C84" i="5"/>
  <c r="C21" i="5"/>
  <c r="C85" i="5"/>
  <c r="C14" i="5"/>
  <c r="C94" i="5"/>
  <c r="C39" i="5"/>
  <c r="C103" i="5"/>
  <c r="C35" i="5"/>
  <c r="C24" i="5"/>
  <c r="C88" i="5"/>
  <c r="C17" i="5"/>
  <c r="C81" i="5"/>
  <c r="C18" i="5"/>
  <c r="C82" i="5"/>
  <c r="C67" i="5"/>
  <c r="B41" i="5"/>
  <c r="C68" i="5"/>
  <c r="C5" i="5"/>
  <c r="C72" i="5"/>
  <c r="C65" i="5"/>
  <c r="B51" i="5"/>
  <c r="B4" i="5"/>
  <c r="B68" i="5"/>
  <c r="B29" i="5"/>
  <c r="B93" i="5"/>
  <c r="B54" i="5"/>
  <c r="B24" i="5"/>
  <c r="B104" i="5"/>
  <c r="B63" i="5"/>
  <c r="B88" i="5"/>
  <c r="B65" i="5"/>
  <c r="B34" i="5"/>
  <c r="B106" i="5"/>
  <c r="C28" i="5"/>
  <c r="C92" i="5"/>
  <c r="C29" i="5"/>
  <c r="C93" i="5"/>
  <c r="C22" i="5"/>
  <c r="C102" i="5"/>
  <c r="C47" i="5"/>
  <c r="C59" i="5"/>
  <c r="C32" i="5"/>
  <c r="C96" i="5"/>
  <c r="C25" i="5"/>
  <c r="C89" i="5"/>
  <c r="C26" i="5"/>
  <c r="C90" i="5"/>
  <c r="C91" i="5"/>
  <c r="B74" i="5"/>
  <c r="B12" i="5"/>
  <c r="B76" i="5"/>
  <c r="B37" i="5"/>
  <c r="B101" i="5"/>
  <c r="B62" i="5"/>
  <c r="B32" i="5"/>
  <c r="B7" i="5"/>
  <c r="B71" i="5"/>
  <c r="B9" i="5"/>
  <c r="B73" i="5"/>
  <c r="B42" i="5"/>
  <c r="B18" i="5"/>
  <c r="C36" i="5"/>
  <c r="C100" i="5"/>
  <c r="C37" i="5"/>
  <c r="C101" i="5"/>
  <c r="C30" i="5"/>
  <c r="C55" i="5"/>
  <c r="C83" i="5"/>
  <c r="C40" i="5"/>
  <c r="C104" i="5"/>
  <c r="C33" i="5"/>
  <c r="C97" i="5"/>
  <c r="C34" i="5"/>
  <c r="C98" i="5"/>
  <c r="C107" i="5"/>
  <c r="C2" i="5" l="1"/>
  <c r="G143" i="5"/>
  <c r="D143" i="5"/>
  <c r="E143" i="5"/>
  <c r="F143" i="5"/>
  <c r="G157" i="5"/>
  <c r="D157" i="5"/>
  <c r="E157" i="5"/>
  <c r="F157" i="5"/>
  <c r="G154" i="5"/>
  <c r="E154" i="5"/>
  <c r="F154" i="5"/>
  <c r="D154" i="5"/>
  <c r="G149" i="5"/>
  <c r="D149" i="5"/>
  <c r="E149" i="5"/>
  <c r="F149" i="5"/>
  <c r="G146" i="5"/>
  <c r="E146" i="5"/>
  <c r="F146" i="5"/>
  <c r="D146" i="5"/>
  <c r="G155" i="5"/>
  <c r="F155" i="5"/>
  <c r="D155" i="5"/>
  <c r="E155" i="5"/>
  <c r="G158" i="5"/>
  <c r="F158" i="5"/>
  <c r="E158" i="5"/>
  <c r="D158" i="5"/>
  <c r="G147" i="5"/>
  <c r="F147" i="5"/>
  <c r="D147" i="5"/>
  <c r="E147" i="5"/>
  <c r="E160" i="5"/>
  <c r="F160" i="5"/>
  <c r="D160" i="5"/>
  <c r="G160" i="5"/>
  <c r="D150" i="5"/>
  <c r="G150" i="5"/>
  <c r="F150" i="5"/>
  <c r="E150" i="5"/>
  <c r="G152" i="5"/>
  <c r="E152" i="5"/>
  <c r="F152" i="5"/>
  <c r="D152" i="5"/>
  <c r="G142" i="5"/>
  <c r="F142" i="5"/>
  <c r="E142" i="5"/>
  <c r="D142" i="5"/>
  <c r="G156" i="5"/>
  <c r="E156" i="5"/>
  <c r="F156" i="5"/>
  <c r="D156" i="5"/>
  <c r="G161" i="5"/>
  <c r="E161" i="5"/>
  <c r="F161" i="5"/>
  <c r="D161" i="5"/>
  <c r="G144" i="5"/>
  <c r="D144" i="5"/>
  <c r="E144" i="5"/>
  <c r="F144" i="5"/>
  <c r="G159" i="5"/>
  <c r="E159" i="5"/>
  <c r="F159" i="5"/>
  <c r="D159" i="5"/>
  <c r="G148" i="5"/>
  <c r="E148" i="5"/>
  <c r="F148" i="5"/>
  <c r="D148" i="5"/>
  <c r="G153" i="5"/>
  <c r="E153" i="5"/>
  <c r="F153" i="5"/>
  <c r="D153" i="5"/>
  <c r="G151" i="5"/>
  <c r="D151" i="5"/>
  <c r="E151" i="5"/>
  <c r="F151" i="5"/>
  <c r="G162" i="5"/>
  <c r="E162" i="5"/>
  <c r="F162" i="5"/>
  <c r="D162" i="5"/>
  <c r="G145" i="5"/>
  <c r="D145" i="5"/>
  <c r="E145" i="5"/>
  <c r="F145" i="5"/>
  <c r="D48" i="5"/>
  <c r="E48" i="5"/>
  <c r="G48" i="5"/>
  <c r="F48" i="5"/>
  <c r="D15" i="5"/>
  <c r="G15" i="5"/>
  <c r="F15" i="5"/>
  <c r="E15" i="5"/>
  <c r="D111" i="5"/>
  <c r="G111" i="5"/>
  <c r="F111" i="5"/>
  <c r="E111" i="5"/>
  <c r="D135" i="5"/>
  <c r="G135" i="5"/>
  <c r="F135" i="5"/>
  <c r="E135" i="5"/>
  <c r="D106" i="5"/>
  <c r="G106" i="5"/>
  <c r="F106" i="5"/>
  <c r="E106" i="5"/>
  <c r="D32" i="5"/>
  <c r="G32" i="5"/>
  <c r="E32" i="5"/>
  <c r="F32" i="5"/>
  <c r="D65" i="5"/>
  <c r="G65" i="5"/>
  <c r="F65" i="5"/>
  <c r="E65" i="5"/>
  <c r="D98" i="5"/>
  <c r="G98" i="5"/>
  <c r="F98" i="5"/>
  <c r="E98" i="5"/>
  <c r="D4" i="5"/>
  <c r="G4" i="5"/>
  <c r="F4" i="5"/>
  <c r="E4" i="5"/>
  <c r="D101" i="5"/>
  <c r="G101" i="5"/>
  <c r="F101" i="5"/>
  <c r="E101" i="5"/>
  <c r="D37" i="5"/>
  <c r="G37" i="5"/>
  <c r="F37" i="5"/>
  <c r="E37" i="5"/>
  <c r="D104" i="5"/>
  <c r="F104" i="5"/>
  <c r="E104" i="5"/>
  <c r="G104" i="5"/>
  <c r="D107" i="5"/>
  <c r="G107" i="5"/>
  <c r="F107" i="5"/>
  <c r="E107" i="5"/>
  <c r="D16" i="5"/>
  <c r="E16" i="5"/>
  <c r="G16" i="5"/>
  <c r="F16" i="5"/>
  <c r="D99" i="5"/>
  <c r="G99" i="5"/>
  <c r="F99" i="5"/>
  <c r="E99" i="5"/>
  <c r="D73" i="5"/>
  <c r="G73" i="5"/>
  <c r="F73" i="5"/>
  <c r="E73" i="5"/>
  <c r="D76" i="5"/>
  <c r="G76" i="5"/>
  <c r="F76" i="5"/>
  <c r="E76" i="5"/>
  <c r="D24" i="5"/>
  <c r="F24" i="5"/>
  <c r="E24" i="5"/>
  <c r="G24" i="5"/>
  <c r="D55" i="5"/>
  <c r="G55" i="5"/>
  <c r="F55" i="5"/>
  <c r="E55" i="5"/>
  <c r="D43" i="5"/>
  <c r="G43" i="5"/>
  <c r="F43" i="5"/>
  <c r="E43" i="5"/>
  <c r="D47" i="5"/>
  <c r="G47" i="5"/>
  <c r="F47" i="5"/>
  <c r="E47" i="5"/>
  <c r="D35" i="5"/>
  <c r="G35" i="5"/>
  <c r="F35" i="5"/>
  <c r="E35" i="5"/>
  <c r="D22" i="5"/>
  <c r="G22" i="5"/>
  <c r="F22" i="5"/>
  <c r="E22" i="5"/>
  <c r="D23" i="5"/>
  <c r="G23" i="5"/>
  <c r="F23" i="5"/>
  <c r="E23" i="5"/>
  <c r="D11" i="5"/>
  <c r="G11" i="5"/>
  <c r="F11" i="5"/>
  <c r="E11" i="5"/>
  <c r="D67" i="5"/>
  <c r="G67" i="5"/>
  <c r="F67" i="5"/>
  <c r="E67" i="5"/>
  <c r="D50" i="5"/>
  <c r="G50" i="5"/>
  <c r="F50" i="5"/>
  <c r="E50" i="5"/>
  <c r="D30" i="5"/>
  <c r="G30" i="5"/>
  <c r="F30" i="5"/>
  <c r="E30" i="5"/>
  <c r="D115" i="5"/>
  <c r="G115" i="5"/>
  <c r="F115" i="5"/>
  <c r="E115" i="5"/>
  <c r="D122" i="5"/>
  <c r="G122" i="5"/>
  <c r="F122" i="5"/>
  <c r="E122" i="5"/>
  <c r="D112" i="5"/>
  <c r="E112" i="5"/>
  <c r="F112" i="5"/>
  <c r="G112" i="5"/>
  <c r="D133" i="5"/>
  <c r="G133" i="5"/>
  <c r="F133" i="5"/>
  <c r="E133" i="5"/>
  <c r="D131" i="5"/>
  <c r="G131" i="5"/>
  <c r="F131" i="5"/>
  <c r="E131" i="5"/>
  <c r="D54" i="5"/>
  <c r="G54" i="5"/>
  <c r="F54" i="5"/>
  <c r="E54" i="5"/>
  <c r="D96" i="5"/>
  <c r="E96" i="5"/>
  <c r="G96" i="5"/>
  <c r="F96" i="5"/>
  <c r="D40" i="5"/>
  <c r="E40" i="5"/>
  <c r="F40" i="5"/>
  <c r="G40" i="5"/>
  <c r="D125" i="5"/>
  <c r="G125" i="5"/>
  <c r="F125" i="5"/>
  <c r="E125" i="5"/>
  <c r="D74" i="5"/>
  <c r="G74" i="5"/>
  <c r="F74" i="5"/>
  <c r="E74" i="5"/>
  <c r="D102" i="5"/>
  <c r="G102" i="5"/>
  <c r="F102" i="5"/>
  <c r="E102" i="5"/>
  <c r="D66" i="5"/>
  <c r="G66" i="5"/>
  <c r="F66" i="5"/>
  <c r="E66" i="5"/>
  <c r="D36" i="5"/>
  <c r="G36" i="5"/>
  <c r="F36" i="5"/>
  <c r="E36" i="5"/>
  <c r="D78" i="5"/>
  <c r="G78" i="5"/>
  <c r="F78" i="5"/>
  <c r="E78" i="5"/>
  <c r="D69" i="5"/>
  <c r="G69" i="5"/>
  <c r="F69" i="5"/>
  <c r="E69" i="5"/>
  <c r="D84" i="5"/>
  <c r="G84" i="5"/>
  <c r="F84" i="5"/>
  <c r="E84" i="5"/>
  <c r="D17" i="5"/>
  <c r="G17" i="5"/>
  <c r="F17" i="5"/>
  <c r="E17" i="5"/>
  <c r="D114" i="5"/>
  <c r="G114" i="5"/>
  <c r="F114" i="5"/>
  <c r="E114" i="5"/>
  <c r="D121" i="5"/>
  <c r="G121" i="5"/>
  <c r="F121" i="5"/>
  <c r="E121" i="5"/>
  <c r="D2" i="5"/>
  <c r="G2" i="5"/>
  <c r="F2" i="5"/>
  <c r="E2" i="5"/>
  <c r="D100" i="5"/>
  <c r="G100" i="5"/>
  <c r="F100" i="5"/>
  <c r="E100" i="5"/>
  <c r="D7" i="5"/>
  <c r="G7" i="5"/>
  <c r="F7" i="5"/>
  <c r="E7" i="5"/>
  <c r="D34" i="5"/>
  <c r="G34" i="5"/>
  <c r="F34" i="5"/>
  <c r="E34" i="5"/>
  <c r="D29" i="5"/>
  <c r="G29" i="5"/>
  <c r="F29" i="5"/>
  <c r="E29" i="5"/>
  <c r="D41" i="5"/>
  <c r="G41" i="5"/>
  <c r="F41" i="5"/>
  <c r="E41" i="5"/>
  <c r="D46" i="5"/>
  <c r="G46" i="5"/>
  <c r="F46" i="5"/>
  <c r="E46" i="5"/>
  <c r="D38" i="5"/>
  <c r="G38" i="5"/>
  <c r="F38" i="5"/>
  <c r="E38" i="5"/>
  <c r="D97" i="5"/>
  <c r="G97" i="5"/>
  <c r="F97" i="5"/>
  <c r="E97" i="5"/>
  <c r="D83" i="5"/>
  <c r="G83" i="5"/>
  <c r="F83" i="5"/>
  <c r="E83" i="5"/>
  <c r="D14" i="5"/>
  <c r="G14" i="5"/>
  <c r="F14" i="5"/>
  <c r="E14" i="5"/>
  <c r="D27" i="5"/>
  <c r="G27" i="5"/>
  <c r="F27" i="5"/>
  <c r="E27" i="5"/>
  <c r="D70" i="5"/>
  <c r="G70" i="5"/>
  <c r="F70" i="5"/>
  <c r="E70" i="5"/>
  <c r="D110" i="5"/>
  <c r="G110" i="5"/>
  <c r="F110" i="5"/>
  <c r="E110" i="5"/>
  <c r="D117" i="5"/>
  <c r="G117" i="5"/>
  <c r="F117" i="5"/>
  <c r="E117" i="5"/>
  <c r="D137" i="5"/>
  <c r="G137" i="5"/>
  <c r="F137" i="5"/>
  <c r="E137" i="5"/>
  <c r="D140" i="5"/>
  <c r="G140" i="5"/>
  <c r="F140" i="5"/>
  <c r="E140" i="5"/>
  <c r="D138" i="5"/>
  <c r="G138" i="5"/>
  <c r="F138" i="5"/>
  <c r="E138" i="5"/>
  <c r="D108" i="5"/>
  <c r="G108" i="5"/>
  <c r="F108" i="5"/>
  <c r="E108" i="5"/>
  <c r="D93" i="5"/>
  <c r="G93" i="5"/>
  <c r="F93" i="5"/>
  <c r="E93" i="5"/>
  <c r="D68" i="5"/>
  <c r="G68" i="5"/>
  <c r="F68" i="5"/>
  <c r="E68" i="5"/>
  <c r="D90" i="5"/>
  <c r="G90" i="5"/>
  <c r="F90" i="5"/>
  <c r="E90" i="5"/>
  <c r="D77" i="5"/>
  <c r="G77" i="5"/>
  <c r="F77" i="5"/>
  <c r="E77" i="5"/>
  <c r="D33" i="5"/>
  <c r="G33" i="5"/>
  <c r="F33" i="5"/>
  <c r="E33" i="5"/>
  <c r="D19" i="5"/>
  <c r="G19" i="5"/>
  <c r="F19" i="5"/>
  <c r="E19" i="5"/>
  <c r="D58" i="5"/>
  <c r="G58" i="5"/>
  <c r="F58" i="5"/>
  <c r="E58" i="5"/>
  <c r="D53" i="5"/>
  <c r="G53" i="5"/>
  <c r="F53" i="5"/>
  <c r="E53" i="5"/>
  <c r="D45" i="5"/>
  <c r="G45" i="5"/>
  <c r="F45" i="5"/>
  <c r="E45" i="5"/>
  <c r="D81" i="5"/>
  <c r="G81" i="5"/>
  <c r="F81" i="5"/>
  <c r="E81" i="5"/>
  <c r="D20" i="5"/>
  <c r="G20" i="5"/>
  <c r="F20" i="5"/>
  <c r="E20" i="5"/>
  <c r="D113" i="5"/>
  <c r="G113" i="5"/>
  <c r="F113" i="5"/>
  <c r="E113" i="5"/>
  <c r="D128" i="5"/>
  <c r="E128" i="5"/>
  <c r="G128" i="5"/>
  <c r="F128" i="5"/>
  <c r="D129" i="5"/>
  <c r="G129" i="5"/>
  <c r="F129" i="5"/>
  <c r="E129" i="5"/>
  <c r="D134" i="5"/>
  <c r="G134" i="5"/>
  <c r="F134" i="5"/>
  <c r="E134" i="5"/>
  <c r="D132" i="5"/>
  <c r="G132" i="5"/>
  <c r="F132" i="5"/>
  <c r="E132" i="5"/>
  <c r="D130" i="5"/>
  <c r="G130" i="5"/>
  <c r="F130" i="5"/>
  <c r="E130" i="5"/>
  <c r="D61" i="5"/>
  <c r="G61" i="5"/>
  <c r="F61" i="5"/>
  <c r="E61" i="5"/>
  <c r="D71" i="5"/>
  <c r="G71" i="5"/>
  <c r="F71" i="5"/>
  <c r="E71" i="5"/>
  <c r="D85" i="5"/>
  <c r="G85" i="5"/>
  <c r="F85" i="5"/>
  <c r="E85" i="5"/>
  <c r="D62" i="5"/>
  <c r="G62" i="5"/>
  <c r="F62" i="5"/>
  <c r="E62" i="5"/>
  <c r="D26" i="5"/>
  <c r="G26" i="5"/>
  <c r="F26" i="5"/>
  <c r="E26" i="5"/>
  <c r="D21" i="5"/>
  <c r="G21" i="5"/>
  <c r="F21" i="5"/>
  <c r="E21" i="5"/>
  <c r="D10" i="5"/>
  <c r="G10" i="5"/>
  <c r="F10" i="5"/>
  <c r="E10" i="5"/>
  <c r="D13" i="5"/>
  <c r="G13" i="5"/>
  <c r="F13" i="5"/>
  <c r="E13" i="5"/>
  <c r="D95" i="5"/>
  <c r="G95" i="5"/>
  <c r="F95" i="5"/>
  <c r="E95" i="5"/>
  <c r="D89" i="5"/>
  <c r="G89" i="5"/>
  <c r="F89" i="5"/>
  <c r="E89" i="5"/>
  <c r="D92" i="5"/>
  <c r="G92" i="5"/>
  <c r="F92" i="5"/>
  <c r="E92" i="5"/>
  <c r="D82" i="5"/>
  <c r="G82" i="5"/>
  <c r="F82" i="5"/>
  <c r="E82" i="5"/>
  <c r="D94" i="5"/>
  <c r="G94" i="5"/>
  <c r="F94" i="5"/>
  <c r="E94" i="5"/>
  <c r="D127" i="5"/>
  <c r="G127" i="5"/>
  <c r="F127" i="5"/>
  <c r="E127" i="5"/>
  <c r="D109" i="5"/>
  <c r="G109" i="5"/>
  <c r="F109" i="5"/>
  <c r="E109" i="5"/>
  <c r="D124" i="5"/>
  <c r="G124" i="5"/>
  <c r="F124" i="5"/>
  <c r="E124" i="5"/>
  <c r="D9" i="5"/>
  <c r="G9" i="5"/>
  <c r="F9" i="5"/>
  <c r="E9" i="5"/>
  <c r="D39" i="5"/>
  <c r="G39" i="5"/>
  <c r="F39" i="5"/>
  <c r="E39" i="5"/>
  <c r="D63" i="5"/>
  <c r="G63" i="5"/>
  <c r="F63" i="5"/>
  <c r="E63" i="5"/>
  <c r="D51" i="5"/>
  <c r="G51" i="5"/>
  <c r="F51" i="5"/>
  <c r="E51" i="5"/>
  <c r="D57" i="5"/>
  <c r="G57" i="5"/>
  <c r="F57" i="5"/>
  <c r="E57" i="5"/>
  <c r="D60" i="5"/>
  <c r="G60" i="5"/>
  <c r="F60" i="5"/>
  <c r="E60" i="5"/>
  <c r="D49" i="5"/>
  <c r="G49" i="5"/>
  <c r="F49" i="5"/>
  <c r="E49" i="5"/>
  <c r="D52" i="5"/>
  <c r="G52" i="5"/>
  <c r="F52" i="5"/>
  <c r="E52" i="5"/>
  <c r="D105" i="5"/>
  <c r="G105" i="5"/>
  <c r="F105" i="5"/>
  <c r="E105" i="5"/>
  <c r="D31" i="5"/>
  <c r="G31" i="5"/>
  <c r="F31" i="5"/>
  <c r="E31" i="5"/>
  <c r="D25" i="5"/>
  <c r="G25" i="5"/>
  <c r="F25" i="5"/>
  <c r="E25" i="5"/>
  <c r="D28" i="5"/>
  <c r="G28" i="5"/>
  <c r="F28" i="5"/>
  <c r="E28" i="5"/>
  <c r="D79" i="5"/>
  <c r="G79" i="5"/>
  <c r="F79" i="5"/>
  <c r="E79" i="5"/>
  <c r="D72" i="5"/>
  <c r="F72" i="5"/>
  <c r="E72" i="5"/>
  <c r="G72" i="5"/>
  <c r="D44" i="5"/>
  <c r="G44" i="5"/>
  <c r="F44" i="5"/>
  <c r="E44" i="5"/>
  <c r="D91" i="5"/>
  <c r="G91" i="5"/>
  <c r="F91" i="5"/>
  <c r="E91" i="5"/>
  <c r="D123" i="5"/>
  <c r="G123" i="5"/>
  <c r="F123" i="5"/>
  <c r="E123" i="5"/>
  <c r="D120" i="5"/>
  <c r="E120" i="5"/>
  <c r="G120" i="5"/>
  <c r="F120" i="5"/>
  <c r="D136" i="5"/>
  <c r="F136" i="5"/>
  <c r="E136" i="5"/>
  <c r="G136" i="5"/>
  <c r="D64" i="5"/>
  <c r="E64" i="5"/>
  <c r="G64" i="5"/>
  <c r="F64" i="5"/>
  <c r="D12" i="5"/>
  <c r="G12" i="5"/>
  <c r="F12" i="5"/>
  <c r="E12" i="5"/>
  <c r="D80" i="5"/>
  <c r="E80" i="5"/>
  <c r="F80" i="5"/>
  <c r="G80" i="5"/>
  <c r="D118" i="5"/>
  <c r="G118" i="5"/>
  <c r="F118" i="5"/>
  <c r="E118" i="5"/>
  <c r="D8" i="5"/>
  <c r="G8" i="5"/>
  <c r="E8" i="5"/>
  <c r="F8" i="5"/>
  <c r="D88" i="5"/>
  <c r="E88" i="5"/>
  <c r="G88" i="5"/>
  <c r="F88" i="5"/>
  <c r="D18" i="5"/>
  <c r="G18" i="5"/>
  <c r="F18" i="5"/>
  <c r="E18" i="5"/>
  <c r="D42" i="5"/>
  <c r="G42" i="5"/>
  <c r="F42" i="5"/>
  <c r="E42" i="5"/>
  <c r="D56" i="5"/>
  <c r="E56" i="5"/>
  <c r="G56" i="5"/>
  <c r="F56" i="5"/>
  <c r="D86" i="5"/>
  <c r="G86" i="5"/>
  <c r="F86" i="5"/>
  <c r="E86" i="5"/>
  <c r="D87" i="5"/>
  <c r="G87" i="5"/>
  <c r="F87" i="5"/>
  <c r="E87" i="5"/>
  <c r="D75" i="5"/>
  <c r="G75" i="5"/>
  <c r="F75" i="5"/>
  <c r="E75" i="5"/>
  <c r="D6" i="5"/>
  <c r="G6" i="5"/>
  <c r="F6" i="5"/>
  <c r="E6" i="5"/>
  <c r="D5" i="5"/>
  <c r="G5" i="5"/>
  <c r="F5" i="5"/>
  <c r="E5" i="5"/>
  <c r="D103" i="5"/>
  <c r="G103" i="5"/>
  <c r="F103" i="5"/>
  <c r="E103" i="5"/>
  <c r="D3" i="5"/>
  <c r="G3" i="5"/>
  <c r="F3" i="5"/>
  <c r="E3" i="5"/>
  <c r="D119" i="5"/>
  <c r="G119" i="5"/>
  <c r="F119" i="5"/>
  <c r="E119" i="5"/>
  <c r="D126" i="5"/>
  <c r="G126" i="5"/>
  <c r="F126" i="5"/>
  <c r="E126" i="5"/>
  <c r="D116" i="5"/>
  <c r="G116" i="5"/>
  <c r="F116" i="5"/>
  <c r="E116" i="5"/>
  <c r="D141" i="5"/>
  <c r="G141" i="5"/>
  <c r="F141" i="5"/>
  <c r="E141" i="5"/>
  <c r="D139" i="5"/>
  <c r="G139" i="5"/>
  <c r="F139" i="5"/>
  <c r="E139" i="5"/>
  <c r="D59" i="5"/>
  <c r="G59" i="5"/>
  <c r="F59" i="5"/>
  <c r="E5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Gabriela Juárez Garza</author>
  </authors>
  <commentList>
    <comment ref="A63" authorId="0" shapeId="0" xr:uid="{CD8C9C78-C891-4FA2-9EE2-323723031CF5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agruparlas
</t>
        </r>
      </text>
    </comment>
    <comment ref="A120" authorId="0" shapeId="0" xr:uid="{E3D52BC7-495A-47C5-BB81-EB1CA7B28681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revisar que ya no esté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<sst xmlns="http://schemas.openxmlformats.org/spreadsheetml/2006/main" count="10292" uniqueCount="1161">
  <si>
    <t>Martha</t>
  </si>
  <si>
    <t>Testamento01</t>
  </si>
  <si>
    <t>Martha Patricia Saenz</t>
  </si>
  <si>
    <t>PremioEugenioGarzaSada02</t>
  </si>
  <si>
    <t>Brenda Berenice Perez</t>
  </si>
  <si>
    <t>ConvocatoriaGlobalSharedLearningClassroom02</t>
  </si>
  <si>
    <t>Ines Gabriela Lujan</t>
  </si>
  <si>
    <t>Numero Unico</t>
  </si>
  <si>
    <t>Silvia Lopez Guerra</t>
  </si>
  <si>
    <t>PremioEugenioGarzaSada01</t>
  </si>
  <si>
    <t>Silvia</t>
  </si>
  <si>
    <t>AseguraTEC02</t>
  </si>
  <si>
    <t>ConvocatoriaComprayVentadeTareas01</t>
  </si>
  <si>
    <t>Testamento02</t>
  </si>
  <si>
    <t>ConvocatoriaGlobalSharedLearningClassroom01</t>
  </si>
  <si>
    <t>Ines Lujan</t>
  </si>
  <si>
    <t>FBA02</t>
  </si>
  <si>
    <t>FAIRFINTECHLab01</t>
  </si>
  <si>
    <t>Protect</t>
  </si>
  <si>
    <t>Elena Gabriela Sanchez</t>
  </si>
  <si>
    <t>AniversarioST01</t>
  </si>
  <si>
    <t>Ines</t>
  </si>
  <si>
    <t>Ciberseguridad04</t>
  </si>
  <si>
    <t>miplanderetiro01</t>
  </si>
  <si>
    <t>Misviajes05</t>
  </si>
  <si>
    <t>Priscilla Gabriela Juarez</t>
  </si>
  <si>
    <t>misCompromisos01</t>
  </si>
  <si>
    <t>Viajes05</t>
  </si>
  <si>
    <t>RutaAzul04</t>
  </si>
  <si>
    <t>Voluntariado 01</t>
  </si>
  <si>
    <t>AseguraTEC01</t>
  </si>
  <si>
    <t>Hector Loredo</t>
  </si>
  <si>
    <t>Conoce Tarjeta Favoritos</t>
  </si>
  <si>
    <t>English@tec02</t>
  </si>
  <si>
    <t>English@tec03</t>
  </si>
  <si>
    <t>TechSavvy36501</t>
  </si>
  <si>
    <t>ActualizacionSSFF01</t>
  </si>
  <si>
    <t>Michel Daniel Bernadac</t>
  </si>
  <si>
    <t>miECO02</t>
  </si>
  <si>
    <t>Número de clics</t>
  </si>
  <si>
    <t>Información del correo</t>
  </si>
  <si>
    <t>beneflex22-01</t>
  </si>
  <si>
    <t>Mabely Sarahi Garcia</t>
  </si>
  <si>
    <t>lealtad-carrusel01</t>
  </si>
  <si>
    <t>Voluntariado02</t>
  </si>
  <si>
    <t>miECO03</t>
  </si>
  <si>
    <t>mi eco carrusel 1</t>
  </si>
  <si>
    <t>TECbot01</t>
  </si>
  <si>
    <t>Wellbeing360°01</t>
  </si>
  <si>
    <t>Ciberseguridad07</t>
  </si>
  <si>
    <t>Marioli Rodriguez</t>
  </si>
  <si>
    <t>FestivalINCMTYAdquieretusboletos01</t>
  </si>
  <si>
    <t>miplanderetirooctubre01</t>
  </si>
  <si>
    <t>Ciberseguridad08</t>
  </si>
  <si>
    <t>QueremosEscucharte</t>
  </si>
  <si>
    <t>mieco_carrusel_2</t>
  </si>
  <si>
    <t>RutaAzul05</t>
  </si>
  <si>
    <t>Ciberseguridad06</t>
  </si>
  <si>
    <t>infonavit-carrusel2</t>
  </si>
  <si>
    <t>FBA03</t>
  </si>
  <si>
    <t>ForoAgua01</t>
  </si>
  <si>
    <t>Evaluacion de etapa</t>
  </si>
  <si>
    <t>Ivette Gonzalez</t>
  </si>
  <si>
    <t>misViajes05</t>
  </si>
  <si>
    <t>FeriaLibro01</t>
  </si>
  <si>
    <t>Cancerdemama01</t>
  </si>
  <si>
    <t>Cancerdemama02</t>
  </si>
  <si>
    <t>miPlandeDesarrollo01</t>
  </si>
  <si>
    <t>FeriaLibro02</t>
  </si>
  <si>
    <t>Voluntariado03</t>
  </si>
  <si>
    <t>Cancerdemama03</t>
  </si>
  <si>
    <t>Simposio01</t>
  </si>
  <si>
    <t>Nombre de la campaña</t>
  </si>
  <si>
    <t>Responsable</t>
  </si>
  <si>
    <t>Estatus en campañas identificadas</t>
  </si>
  <si>
    <t>Ciberseguridad</t>
  </si>
  <si>
    <t>Wellbeing</t>
  </si>
  <si>
    <t>TECbot</t>
  </si>
  <si>
    <t>FBA</t>
  </si>
  <si>
    <t>Feria del libro</t>
  </si>
  <si>
    <t>Mi ECO</t>
  </si>
  <si>
    <t>Cáncer de mama</t>
  </si>
  <si>
    <t>Voluntariado TEC</t>
  </si>
  <si>
    <t>BeneFlex</t>
  </si>
  <si>
    <t>Lealtad</t>
  </si>
  <si>
    <t>INCmty</t>
  </si>
  <si>
    <t>Simposio</t>
  </si>
  <si>
    <t>INCMty</t>
  </si>
  <si>
    <t>Mi plan de retiro</t>
  </si>
  <si>
    <t>Queremos escucharte</t>
  </si>
  <si>
    <t>Ruta azul</t>
  </si>
  <si>
    <t>Foro agua</t>
  </si>
  <si>
    <t>Infonavit</t>
  </si>
  <si>
    <t>Evaluación de etapa</t>
  </si>
  <si>
    <t>Número único</t>
  </si>
  <si>
    <t>Prefijos campañas</t>
  </si>
  <si>
    <t>1er prefijo (TyE)</t>
  </si>
  <si>
    <t>2do prefijo (pilar)</t>
  </si>
  <si>
    <t>3er prefijo (area o VP)</t>
  </si>
  <si>
    <t>Nombre de campaña</t>
  </si>
  <si>
    <t>Iniciativa</t>
  </si>
  <si>
    <t>Nombre de correo sin CTAS</t>
  </si>
  <si>
    <t>ultimo prefijo</t>
  </si>
  <si>
    <t>ejemplo de correo c/cta</t>
  </si>
  <si>
    <t>ejemplo de correo s/cta</t>
  </si>
  <si>
    <t>TyE</t>
  </si>
  <si>
    <t>PowerUp</t>
  </si>
  <si>
    <t>Talento</t>
  </si>
  <si>
    <t>Momentos para conversar</t>
  </si>
  <si>
    <t>CCTA</t>
  </si>
  <si>
    <t>SCTA</t>
  </si>
  <si>
    <t>Reflexión Final</t>
  </si>
  <si>
    <t>Plan de Mejora</t>
  </si>
  <si>
    <t>Retroalimentación Continua</t>
  </si>
  <si>
    <t>Desarrollo</t>
  </si>
  <si>
    <t>Learning Hub</t>
  </si>
  <si>
    <t>English@Tec</t>
  </si>
  <si>
    <t>TechSavvy</t>
  </si>
  <si>
    <t>Bienestar</t>
  </si>
  <si>
    <t>Semana Tqueremos</t>
  </si>
  <si>
    <t>Unidos contigo</t>
  </si>
  <si>
    <t>Cuida tu mente</t>
  </si>
  <si>
    <t>Flexibility</t>
  </si>
  <si>
    <t>Ben</t>
  </si>
  <si>
    <t>Seguros voluntarios</t>
  </si>
  <si>
    <t>BecaPrepanet</t>
  </si>
  <si>
    <t>Prestamo Tec</t>
  </si>
  <si>
    <t>Comp</t>
  </si>
  <si>
    <t>SURA</t>
  </si>
  <si>
    <t>Apoyo Home Office 2021</t>
  </si>
  <si>
    <t>Aseguratec</t>
  </si>
  <si>
    <t>Buenas noticias</t>
  </si>
  <si>
    <t>Vacaciones</t>
  </si>
  <si>
    <t>Vales de Despensa</t>
  </si>
  <si>
    <t>CFDI</t>
  </si>
  <si>
    <t>COVID</t>
  </si>
  <si>
    <t>Coronavirus</t>
  </si>
  <si>
    <t>Acciones 4ta ola</t>
  </si>
  <si>
    <t>Trabajo Flexible</t>
  </si>
  <si>
    <t>Espacios Flexibles</t>
  </si>
  <si>
    <t>TyE_Enablers</t>
  </si>
  <si>
    <t>Enablers</t>
  </si>
  <si>
    <t>HTI</t>
  </si>
  <si>
    <t>Concientización</t>
  </si>
  <si>
    <t>SEPMobile</t>
  </si>
  <si>
    <t>Techvolution</t>
  </si>
  <si>
    <t>Telefonía</t>
  </si>
  <si>
    <t>Collaboration</t>
  </si>
  <si>
    <t>TecS</t>
  </si>
  <si>
    <t>TECservices</t>
  </si>
  <si>
    <t>GlobalMobility</t>
  </si>
  <si>
    <t>Aca</t>
  </si>
  <si>
    <t>Academia</t>
  </si>
  <si>
    <t xml:space="preserve">Novus </t>
  </si>
  <si>
    <t>Profesor Inspirador</t>
  </si>
  <si>
    <t>RNP</t>
  </si>
  <si>
    <t>Biblioteca</t>
  </si>
  <si>
    <t>Clasificación docente</t>
  </si>
  <si>
    <t>ECOA</t>
  </si>
  <si>
    <t>Integridad académica</t>
  </si>
  <si>
    <t>Jornada académica</t>
  </si>
  <si>
    <t>TecSounds</t>
  </si>
  <si>
    <t>CIMA</t>
  </si>
  <si>
    <t>Mi Trayectoria Tec</t>
  </si>
  <si>
    <t>Semana i</t>
  </si>
  <si>
    <t>Sesión VIENA</t>
  </si>
  <si>
    <t>Tec 21</t>
  </si>
  <si>
    <t>LiFE</t>
  </si>
  <si>
    <t>Writing Lab</t>
  </si>
  <si>
    <t>VIISS</t>
  </si>
  <si>
    <t>Eventos</t>
  </si>
  <si>
    <t>Foro Dialogos Abiertos</t>
  </si>
  <si>
    <t>Impulsa</t>
  </si>
  <si>
    <t>Premio Mujer Tec</t>
  </si>
  <si>
    <t>Valores y Cultura</t>
  </si>
  <si>
    <t>Líderes del Mañana</t>
  </si>
  <si>
    <t>Inclusión e Integridad</t>
  </si>
  <si>
    <t>ETHOS</t>
  </si>
  <si>
    <t>TecSeguro</t>
  </si>
  <si>
    <t>VPICC</t>
  </si>
  <si>
    <t>Compromiso con la integridad</t>
  </si>
  <si>
    <t>VPD</t>
  </si>
  <si>
    <t>Súmate</t>
  </si>
  <si>
    <t>Filantropia</t>
  </si>
  <si>
    <t>Exatec</t>
  </si>
  <si>
    <t>VPO</t>
  </si>
  <si>
    <t>TecFood</t>
  </si>
  <si>
    <t>TecStore</t>
  </si>
  <si>
    <t>SorteosTec</t>
  </si>
  <si>
    <t>Casa sorteos</t>
  </si>
  <si>
    <t>Tecmi</t>
  </si>
  <si>
    <t>Sorteo con Propósito</t>
  </si>
  <si>
    <t>Wellbeing 360</t>
  </si>
  <si>
    <t>Semana de la Felicidad</t>
  </si>
  <si>
    <t>TecSalud</t>
  </si>
  <si>
    <t>COVID al día</t>
  </si>
  <si>
    <t>Día de las Madres</t>
  </si>
  <si>
    <t>Día del Padre</t>
  </si>
  <si>
    <t>Olimpiadas Tokio 2021</t>
  </si>
  <si>
    <t>Día de la familia</t>
  </si>
  <si>
    <t>Fiestas Tec</t>
  </si>
  <si>
    <t>Día del maestro</t>
  </si>
  <si>
    <t>EVP</t>
  </si>
  <si>
    <t>Refiriendo Talento</t>
  </si>
  <si>
    <t>Asig Temporales</t>
  </si>
  <si>
    <t>Marca empleadora</t>
  </si>
  <si>
    <t>Boletines</t>
  </si>
  <si>
    <t>Boletín Líderes</t>
  </si>
  <si>
    <t>LT</t>
  </si>
  <si>
    <t>Boletín TyE</t>
  </si>
  <si>
    <t>News TyE</t>
  </si>
  <si>
    <t>Otros</t>
  </si>
  <si>
    <t>Top200</t>
  </si>
  <si>
    <t>Conectar</t>
  </si>
  <si>
    <t>Presidencia</t>
  </si>
  <si>
    <t>QS</t>
  </si>
  <si>
    <t>Cambios org</t>
  </si>
  <si>
    <t>Cambios organizacionales</t>
  </si>
  <si>
    <t>TecGlobal</t>
  </si>
  <si>
    <t>TyEAvisos</t>
  </si>
  <si>
    <t>Sesión de talento</t>
  </si>
  <si>
    <t>Voluntariado Tec</t>
  </si>
  <si>
    <t>ProTect</t>
  </si>
  <si>
    <t>¿Existente?</t>
  </si>
  <si>
    <t>3er prefijo (área o VP)</t>
  </si>
  <si>
    <t>Mis viajes</t>
  </si>
  <si>
    <t>MiLlaveDigital</t>
  </si>
  <si>
    <t>Mi Plan de Desarrollo</t>
  </si>
  <si>
    <t>Etiquetas de fila</t>
  </si>
  <si>
    <t>Total general</t>
  </si>
  <si>
    <t>Promedio de Número de clics</t>
  </si>
  <si>
    <t>Correo en HubSpot</t>
  </si>
  <si>
    <t>TyE_mieco2022_Ultimos días mi ECO 2022</t>
  </si>
  <si>
    <t>TyE_mieco2022_Último día mi ECO CCTA</t>
  </si>
  <si>
    <t>UTM_mieco_comunicado profesores Tecmi</t>
  </si>
  <si>
    <t>TyE_mieco2022_precampana_#3_CCTA (Clon)</t>
  </si>
  <si>
    <t>UTM_miECO2022_refuerzo</t>
  </si>
  <si>
    <t>TyE_mieco_comunicado HG_CCTA</t>
  </si>
  <si>
    <t>David Garza Salazar</t>
  </si>
  <si>
    <t>Tecnológico de Monterrey</t>
  </si>
  <si>
    <t>Luis Gutiérrez y Andrés Sierra</t>
  </si>
  <si>
    <t>TECMILENIO</t>
  </si>
  <si>
    <t>Hernán García González</t>
  </si>
  <si>
    <t>Enviado</t>
  </si>
  <si>
    <t>Entregado</t>
  </si>
  <si>
    <t>Tasa de entregas</t>
  </si>
  <si>
    <t>Abierto</t>
  </si>
  <si>
    <t>Tasa de aperturas</t>
  </si>
  <si>
    <t>Tasa de clics</t>
  </si>
  <si>
    <t>Tasa de click-through</t>
  </si>
  <si>
    <t>Recibió clics</t>
  </si>
  <si>
    <t>TyE_HTI_Semana de la ciberseguridad</t>
  </si>
  <si>
    <t>TyE_Ciberseguridad_Actualizacion Apple (Clon)</t>
  </si>
  <si>
    <t>TyE_Aca_ 02FeriaInternacionalLibro22</t>
  </si>
  <si>
    <t>UTM_Bienestar_cáncerdemama01_CTA</t>
  </si>
  <si>
    <t>TyE_Bienestar_cáncerdemama02charlas_CTA</t>
  </si>
  <si>
    <t>TyE_Bienestar_cáncerdemama01_CTA</t>
  </si>
  <si>
    <t>UTM_Bienestar_cáncerdemama02charlas_CTA</t>
  </si>
  <si>
    <t>TyE_Bienestar_ganadorascancerdemama_CTA</t>
  </si>
  <si>
    <t>TyE_VIIS_Voluntariado03CCTA</t>
  </si>
  <si>
    <t>TyE_VIIS_Voluntariado (Clon)</t>
  </si>
  <si>
    <t>TyE_VIIS_Voluntariado</t>
  </si>
  <si>
    <t>TyE_Comp_Resultados beneflex_TecSalud_CCTA</t>
  </si>
  <si>
    <t>Guillermo Torre</t>
  </si>
  <si>
    <t>TyE_Comp_BeneFlex_SabíasQue3_CCTA</t>
  </si>
  <si>
    <t>TyE_Comp_BeneFlex_SabíasQue2</t>
  </si>
  <si>
    <t>TyE_Comp_Resultados beneflex_Tecmilenio_CCTA</t>
  </si>
  <si>
    <t>Bruno Zepeda Blouin</t>
  </si>
  <si>
    <t>TyE_Comp_Resultados beneflex_Sorteos_CCTA</t>
  </si>
  <si>
    <t>TyE_Comp_Resultados beneflex_TEC_CCTA</t>
  </si>
  <si>
    <t>TyE_Comp_BeneFlex_SabíasQue1</t>
  </si>
  <si>
    <t>Avisos TyE</t>
  </si>
  <si>
    <t>TyE_Comp_Resultados beneflex_ED_CCTA</t>
  </si>
  <si>
    <t>UTM_eventos_Lealtad_invitación MTY (refuerzo)</t>
  </si>
  <si>
    <t>UTM_eventos_Lealtad_invitación MTY</t>
  </si>
  <si>
    <t>TyE_eventos_Lealtad_invitación 5 y 10 MTY</t>
  </si>
  <si>
    <t>-</t>
  </si>
  <si>
    <t>UTM_ICBF_Wellbeing360_5_colaboradores</t>
  </si>
  <si>
    <t>UTM_ICBF_Wellbeing360_3</t>
  </si>
  <si>
    <t>UTM_ICBF_Wellbeing360_5_docentes</t>
  </si>
  <si>
    <t>Vec-TLG-CursoTeamWellbeing-Folleto</t>
  </si>
  <si>
    <t>Tec de Monterrey | Posgrados y Educación Continua</t>
  </si>
  <si>
    <t>UTM_ICBF_Wellbeing360_4</t>
  </si>
  <si>
    <t>TyE_Tecmilenio_Wellbeing360_CTA</t>
  </si>
  <si>
    <t>VEC-TLG-CursoTeamWellbeing-folleto2</t>
  </si>
  <si>
    <t>TyE_Aca_INCMTY#3_CCTA</t>
  </si>
  <si>
    <t>TyE_Comp_Infonavit_10oct_CCTA</t>
  </si>
  <si>
    <t>Agradecimiento_Programa_AV_0_FBA</t>
  </si>
  <si>
    <t>Sentido_urgencia_Programa_AV_2_FBA</t>
  </si>
  <si>
    <t>VEC-atr-correo-Evento-FBA-AV-REC1-051022</t>
  </si>
  <si>
    <t>Serás capaz de_Programa_AV_1_FBA</t>
  </si>
  <si>
    <t>Insignia Digital_Programa_AV_3_FBA</t>
  </si>
  <si>
    <t>TyE_Aca_ForoInternacionalAgua_02_CCTA</t>
  </si>
  <si>
    <t>TyE_Academia</t>
  </si>
  <si>
    <t>HubSpot</t>
  </si>
  <si>
    <t>MiTec</t>
  </si>
  <si>
    <t>Mes</t>
  </si>
  <si>
    <t>Marzo</t>
  </si>
  <si>
    <t>Abril</t>
  </si>
  <si>
    <t>Mayo</t>
  </si>
  <si>
    <t>Julio</t>
  </si>
  <si>
    <t>Agosto</t>
  </si>
  <si>
    <t>PlacementTest02</t>
  </si>
  <si>
    <t>misConvenios01</t>
  </si>
  <si>
    <t>AniversarioMarketTec01</t>
  </si>
  <si>
    <t>FBA01</t>
  </si>
  <si>
    <t>Llavedigital01</t>
  </si>
  <si>
    <t>RefiriendoTalento01</t>
  </si>
  <si>
    <t>LDM9GEN02</t>
  </si>
  <si>
    <t>Viajes04</t>
  </si>
  <si>
    <t>PodcastCeddie01</t>
  </si>
  <si>
    <t>VideoBienvendaJPM01</t>
  </si>
  <si>
    <t>LDM9GEN01</t>
  </si>
  <si>
    <t>Inspira 2022</t>
  </si>
  <si>
    <t>Jeronimo Rodriguez</t>
  </si>
  <si>
    <t>Liveshopping</t>
  </si>
  <si>
    <t>PasilloDG01</t>
  </si>
  <si>
    <t>VisordeCalificaciones01</t>
  </si>
  <si>
    <t>Ciberseguridad03</t>
  </si>
  <si>
    <t>RutaAzul03</t>
  </si>
  <si>
    <t>InformeAnual01</t>
  </si>
  <si>
    <t>Guias de empoderamiento01</t>
  </si>
  <si>
    <t>FestivalINCMTYRevelaciónLineup01</t>
  </si>
  <si>
    <t>Voluntariadoarroyo01</t>
  </si>
  <si>
    <t>Problemas tecnicos Canvas</t>
  </si>
  <si>
    <t>SumateBeneflex01</t>
  </si>
  <si>
    <t>Premio al Formador LiFe</t>
  </si>
  <si>
    <t>SemanaBienestarFinanciero02</t>
  </si>
  <si>
    <t>Silvia Lopez</t>
  </si>
  <si>
    <t>Ciberseguridad 02</t>
  </si>
  <si>
    <t>Borregos02</t>
  </si>
  <si>
    <t>Priscila Gabriela Juarez</t>
  </si>
  <si>
    <t>TecReview02</t>
  </si>
  <si>
    <t>Impresoras01</t>
  </si>
  <si>
    <t>Educacion Continua</t>
  </si>
  <si>
    <t>Carrusel_CFDI 3</t>
  </si>
  <si>
    <t>Viajes</t>
  </si>
  <si>
    <t>Novus</t>
  </si>
  <si>
    <t>Sumate</t>
  </si>
  <si>
    <t>TECbot en whatsap</t>
  </si>
  <si>
    <t>Dia de las y los profesores</t>
  </si>
  <si>
    <t>Semana del Bienestar financiero</t>
  </si>
  <si>
    <t>Sumate_MG_Donar</t>
  </si>
  <si>
    <t>mi Plan de retiro</t>
  </si>
  <si>
    <t>Boletin de sostenibilidad</t>
  </si>
  <si>
    <t>Health4Life</t>
  </si>
  <si>
    <t>Mobility Report 2022</t>
  </si>
  <si>
    <t>Dia de las madres</t>
  </si>
  <si>
    <t>Prscila Gabriela Juarez</t>
  </si>
  <si>
    <t>Tecbot Conexion Segura</t>
  </si>
  <si>
    <t>U21 Award 2022</t>
  </si>
  <si>
    <t>TECservices numero unico</t>
  </si>
  <si>
    <t>sumate_semana4</t>
  </si>
  <si>
    <t>Sumate y transciende</t>
  </si>
  <si>
    <t>LDM</t>
  </si>
  <si>
    <t>Consejo Ejecutivo U21</t>
  </si>
  <si>
    <t>Catalogo de recursos de innovación educativa</t>
  </si>
  <si>
    <t>Catalogo de recursos y experiencias inmersivas</t>
  </si>
  <si>
    <t>Informe Anual Integridad Academica</t>
  </si>
  <si>
    <t/>
  </si>
  <si>
    <t>mi Compromiso con la integridad</t>
  </si>
  <si>
    <t>Priscilla Gabriela Juarez Garza</t>
  </si>
  <si>
    <t>Lealtad 2022</t>
  </si>
  <si>
    <t>Seminario Novus</t>
  </si>
  <si>
    <t>ID Digital</t>
  </si>
  <si>
    <t>Martha Patricia Sanez</t>
  </si>
  <si>
    <t>Encuesta mitec</t>
  </si>
  <si>
    <t>TecReview_Abril</t>
  </si>
  <si>
    <t>Evento Sostenibilidad</t>
  </si>
  <si>
    <t>Lealtad Antiguedad</t>
  </si>
  <si>
    <t>Dia mundial de la salud</t>
  </si>
  <si>
    <t>Premio formador LiFE</t>
  </si>
  <si>
    <t>Ethos</t>
  </si>
  <si>
    <t>Platica Dra. Tania</t>
  </si>
  <si>
    <t>DavePerryAward_TecMty</t>
  </si>
  <si>
    <t>Derechos de autor</t>
  </si>
  <si>
    <t>TecReview</t>
  </si>
  <si>
    <t>Martha Patricia Saenz Levi</t>
  </si>
  <si>
    <t>Protocolo de Acceso</t>
  </si>
  <si>
    <t>Dia Internacional de la Mujer</t>
  </si>
  <si>
    <t>Priscilla Gabriela Juárez</t>
  </si>
  <si>
    <t>Revista Stanford</t>
  </si>
  <si>
    <t>Semana de la felicidad</t>
  </si>
  <si>
    <t>Ines Gabriela Lujan Lujan</t>
  </si>
  <si>
    <t>Iniciativas Sociales</t>
  </si>
  <si>
    <t>Health4life</t>
  </si>
  <si>
    <t>Mantenimiento MiTec</t>
  </si>
  <si>
    <t>Estrategias MiTec</t>
  </si>
  <si>
    <t>Mis compromisos</t>
  </si>
  <si>
    <t>Aniversario ST</t>
  </si>
  <si>
    <t>Testamento</t>
  </si>
  <si>
    <t>Premio Eugenio Garza Sada</t>
  </si>
  <si>
    <t>Mis convenios</t>
  </si>
  <si>
    <t>Market Tec</t>
  </si>
  <si>
    <t>Mensaje bienvenida a profesores DG</t>
  </si>
  <si>
    <t>Bienvenida</t>
  </si>
  <si>
    <t>Empoderamiento</t>
  </si>
  <si>
    <t>Semana del bienestar financiero</t>
  </si>
  <si>
    <t>Sostenibilidad</t>
  </si>
  <si>
    <t>Día Internacional de la Mujer</t>
  </si>
  <si>
    <t>TECBot</t>
  </si>
  <si>
    <t>Mitec - Queremos escucharte</t>
  </si>
  <si>
    <t>Ruta Azul</t>
  </si>
  <si>
    <t>Futuro de las ciudades</t>
  </si>
  <si>
    <t>TyE_mieco2022_precampana_#3_CCTA</t>
  </si>
  <si>
    <t>TyE_mieco2022_precampana_#1_CCTA</t>
  </si>
  <si>
    <t>TyE_mieco2022_precampana_#2_CCTA</t>
  </si>
  <si>
    <t>TyE_mieco_lanzamiento_DG_CCTA</t>
  </si>
  <si>
    <t>TyE_Desarrollo_Techsavvy_Certificación 365__Registrados2_CCTA</t>
  </si>
  <si>
    <t>TyE_Desarrollo_Techsavvy_Certificación 365__Refuerzo2_CCTA</t>
  </si>
  <si>
    <t>TyE_Desarrollo_Techsavvy_Certificación 365__Registrados1_CCTA (Clon)</t>
  </si>
  <si>
    <t>TyE_Desarrollo_Techsavvy_Certificación 365_CCTA</t>
  </si>
  <si>
    <t>TyE_Desarrollo_Techsavvy_Certificación 365__Refuerzo1_CCTA</t>
  </si>
  <si>
    <t>TyE_Desarrollo_Techsavvy_Certificación 365__Registrados1_CCTA</t>
  </si>
  <si>
    <t>TyE_ Desarrollo_English@Tec_LC_CCTA</t>
  </si>
  <si>
    <t>TyE_Bienestar_AsegúraTECCharla3_220921_CCTA</t>
  </si>
  <si>
    <t>TyE_Bienestar_AsegúraTECCharla1_220920_CCTA</t>
  </si>
  <si>
    <t>TyE_Bienestar_AsegúraTEC_Líderes_20sept_CCTA</t>
  </si>
  <si>
    <t>TyE_Bienestar_AsegúraTECCharla2_220920_CCTA</t>
  </si>
  <si>
    <t>TyE_Bienestar_AsegúraTEC_Charla4_220922_CCTA</t>
  </si>
  <si>
    <t>TyE_Bienestar_AsegúraTEC_Revivelascharlas_220923_CCTA</t>
  </si>
  <si>
    <t>TyE_Bienestar_AsegúraTEC_CCTA</t>
  </si>
  <si>
    <t>TyE_VIISS_ Voluntariado 01 CCTA</t>
  </si>
  <si>
    <t>TyE_Talento_misCompromisos_Lideres_01sept_CCTA</t>
  </si>
  <si>
    <t>TyE_Talento_misCompromisos_Todos_05 sept</t>
  </si>
  <si>
    <t>TyE_Talento_misCompromisos_Colabs_01sept_CCTA</t>
  </si>
  <si>
    <t>TyE_Talento_misCompromisos_Líderes_22 sept_CCTA</t>
  </si>
  <si>
    <t>TyE_Talento_misCompromisos_Lideres_08 sept_CCTA</t>
  </si>
  <si>
    <t>TyE_Talento_misCompromisos_Colaboradores_14 sept_CTA</t>
  </si>
  <si>
    <t>TyE_Talento_misCompromisos_Colabs_08sept_CCTA</t>
  </si>
  <si>
    <t>TyE_Talento_misCompromisos_Lideres_13 sept_CCTA</t>
  </si>
  <si>
    <t>TyE_Talento_misCompromisos_Colaboradores_22 sept_SCTA</t>
  </si>
  <si>
    <t>TyE_Comp_BeneFlex_Aportacion_planderetiro_SCTA</t>
  </si>
  <si>
    <t>TyE_HTI_Ciberseguridad_MICROSOFT_SCTA</t>
  </si>
  <si>
    <t>TYE_CUMPLIMIENTO: ProTect_sismo</t>
  </si>
  <si>
    <t>Fintech</t>
  </si>
  <si>
    <t>VEC-atr-correo-Evento-FBA-AV-Int-VisitaSitio-TecMty-051022</t>
  </si>
  <si>
    <t>VEC-atr-correo-Evento-FBA-AV-Int-BDcrmsf-TecMty-051022</t>
  </si>
  <si>
    <t>TyE_Bienestar_testamento_CCTA</t>
  </si>
  <si>
    <t>TyE_Talento_Plan de Desarrollo_Refuerzo 1_ #2_CCTA</t>
  </si>
  <si>
    <t>TyE_Talento_Plan de Desarrollo_Rodolfo Rubio_CCTA</t>
  </si>
  <si>
    <t>TyE_Talento_Plan de Desarrollo_Enrique Tames_#1_CCTA</t>
  </si>
  <si>
    <t>TyE_Talento_Plan de Desarrollo_Refuerzo 2_ #2_CCTA</t>
  </si>
  <si>
    <t>TyE_Talento_Plan de Desarrollo_Rodolfo Rubio_ #2_CCTA</t>
  </si>
  <si>
    <t>TyE_Talento_Plan de Desarrollo_Enrique Tames_#2_CCTA</t>
  </si>
  <si>
    <t>TyE_Talento_Plan de Desarrollo_Refuerzo 3_ #3_CCTA</t>
  </si>
  <si>
    <t>Futuro de las ciudades - Simposio</t>
  </si>
  <si>
    <t>TyE_Aca_ 02SimposioInternacional_CCTA</t>
  </si>
  <si>
    <t>TyE_Aca_ 01SimposioInternacional_CCTA</t>
  </si>
  <si>
    <t>TyE_ Desarrollo_English@Tec_PT_CCTA</t>
  </si>
  <si>
    <t>TyE_ Desarrollo_English@Tec_ED_CCTA</t>
  </si>
  <si>
    <t>TyE_Ben_misConvenios_CCTA</t>
  </si>
  <si>
    <t>VEC-atr-correo-AV-INT-BDWorkflow-100822-FBA</t>
  </si>
  <si>
    <t>VEC-atr-correo-AV-INT-BDVisitantesSitio-020822-FBA</t>
  </si>
  <si>
    <t>TyE_HTI_ Llave digital</t>
  </si>
  <si>
    <t>TTyE_EVP_Refiriendo Talento_CCTA</t>
  </si>
  <si>
    <t>TyE_VIIS_LDM_CCTA</t>
  </si>
  <si>
    <t>TyE_HTI_Ciberseguridad_Whatsapp</t>
  </si>
  <si>
    <t>TyE_HTI_Ciberseguridad_CHROME CCTA</t>
  </si>
  <si>
    <t>TyE_HTI_Ciberseguridad_Contraseña SCTA</t>
  </si>
  <si>
    <t>TyE_Aca_INCMTY#1_CCTA</t>
  </si>
  <si>
    <t>TyE_Comp_Ultimodia_BeneFlex_CCTA</t>
  </si>
  <si>
    <t>TyE_Comp_BeneFlexEncuesta_BGA_CCTA</t>
  </si>
  <si>
    <t>TyE_Comp_BeneFlex_Usa Planretiro_CCTA</t>
  </si>
  <si>
    <t>TyE_Comp_ContinuaBeneFlex_sin configuracion_CCTA</t>
  </si>
  <si>
    <t>TyE_Comp_CharlasBeneFlex_CCTA</t>
  </si>
  <si>
    <t>TyE_Comp_CharlasBeneFlex_Colabs_CCTA</t>
  </si>
  <si>
    <t>TyE_Comp_Beneflex_SumateProfes_agosto_CCTA</t>
  </si>
  <si>
    <t>TyE_Comp_ProgramaBeneflex_Colabs_2ago_CCTA</t>
  </si>
  <si>
    <t>TyE_Comp_ContinuaBeneFlex_CCTA</t>
  </si>
  <si>
    <t>TyE_Comp_IniciaBeneFlex_CCTA</t>
  </si>
  <si>
    <t>TyE_Comp_Beneflex_Sumate10+_agosto_CCTA</t>
  </si>
  <si>
    <t>TyE_Comp_CharlasBeneFlex_HOY_Profesores_CCTA</t>
  </si>
  <si>
    <t>TyE_Comp_Beneflex_SumateProfes_ultimodia_CCTA</t>
  </si>
  <si>
    <t>TyE_Comp_Ultimashoras_BeneFlex_CCTA</t>
  </si>
  <si>
    <t>TyE_Comp_CharlasBeneFlex_Profesores_CCTA</t>
  </si>
  <si>
    <t>TyE_Comp_Beneflex_Sumate10+_ultimodia_CTA</t>
  </si>
  <si>
    <t>TyE_Comp_ProgramaBeneFlex_dudas_CCTA</t>
  </si>
  <si>
    <t>Eventos Institucionales</t>
  </si>
  <si>
    <t>Identificadores clave</t>
  </si>
  <si>
    <t>TyE_Eventos Institucionales_CTA</t>
  </si>
  <si>
    <t>TyE_EVP</t>
  </si>
  <si>
    <t>TyE_PowerUp</t>
  </si>
  <si>
    <t>TyE_Flexibility</t>
  </si>
  <si>
    <t>TyE_Collaboration</t>
  </si>
  <si>
    <t>TyE_Vicepresidencias_Desarrollo</t>
  </si>
  <si>
    <t>HubSpot-Promedio de Recibió clics</t>
  </si>
  <si>
    <t>HubSpot-Promedio de Tasa de click-through</t>
  </si>
  <si>
    <t>Mes [Fecha]</t>
  </si>
  <si>
    <t>MITEC</t>
  </si>
  <si>
    <t>TyE_Ciberseguridad_Actualizacion Apple</t>
  </si>
  <si>
    <t>TyE_HTI_Ciberseguridad_ Clickers Fase 3</t>
  </si>
  <si>
    <t>beneflex03</t>
  </si>
  <si>
    <t>beneflex04</t>
  </si>
  <si>
    <t>MundialSD01</t>
  </si>
  <si>
    <t>Marioli RT</t>
  </si>
  <si>
    <t>MundialTRI03</t>
  </si>
  <si>
    <t>MundialTRI06</t>
  </si>
  <si>
    <t>English@tec05</t>
  </si>
  <si>
    <t>mujertec01</t>
  </si>
  <si>
    <t>Ciberseguridad09</t>
  </si>
  <si>
    <t>MundialCAL02</t>
  </si>
  <si>
    <t>English@tec04</t>
  </si>
  <si>
    <t>BlackoutSSFF01</t>
  </si>
  <si>
    <t>TECbot02</t>
  </si>
  <si>
    <t>beneflex02</t>
  </si>
  <si>
    <t>Cuestionario TecSeguro</t>
  </si>
  <si>
    <t>Profesores</t>
  </si>
  <si>
    <t>MundialTRI05</t>
  </si>
  <si>
    <t>misViajes08</t>
  </si>
  <si>
    <t>PatrimonioCultural01</t>
  </si>
  <si>
    <t>Elena Gagriela Sanchez</t>
  </si>
  <si>
    <t>mujertec03</t>
  </si>
  <si>
    <t>MarketTec02</t>
  </si>
  <si>
    <t>Diabetes02</t>
  </si>
  <si>
    <t>Rutaazul_06</t>
  </si>
  <si>
    <t>INCMTY01</t>
  </si>
  <si>
    <t>DeclaracionAnual01</t>
  </si>
  <si>
    <t>MarketTec01</t>
  </si>
  <si>
    <t>micajadeahorro01</t>
  </si>
  <si>
    <t>misviajes06</t>
  </si>
  <si>
    <t>miplanderetironoviembre01</t>
  </si>
  <si>
    <t>Expedition01</t>
  </si>
  <si>
    <t>Priscilla Juarez</t>
  </si>
  <si>
    <t>MundialMP04</t>
  </si>
  <si>
    <t>Foodlife01</t>
  </si>
  <si>
    <t>Diabetes03</t>
  </si>
  <si>
    <t>mujertec02</t>
  </si>
  <si>
    <t>MundialMAS07</t>
  </si>
  <si>
    <t>miPlandeDesarrollo02</t>
  </si>
  <si>
    <t>Diabetes01</t>
  </si>
  <si>
    <t>TECSOUNDS01</t>
  </si>
  <si>
    <t>Rutaazul08</t>
  </si>
  <si>
    <t>confimpulsa01</t>
  </si>
  <si>
    <t>RankingPrinceton01</t>
  </si>
  <si>
    <t>lealtad</t>
  </si>
  <si>
    <t>carrusel01</t>
  </si>
  <si>
    <t>PlaticasDGNov01</t>
  </si>
  <si>
    <t>CNDH01</t>
  </si>
  <si>
    <t>Microsoft01</t>
  </si>
  <si>
    <t>Subasta Vehiculos</t>
  </si>
  <si>
    <t>Declaracion Anual</t>
  </si>
  <si>
    <t>Renovación de línea</t>
  </si>
  <si>
    <t>Borregos</t>
  </si>
  <si>
    <t>Sorteo Líder a Líder</t>
  </si>
  <si>
    <t>Mundial de Qatar</t>
  </si>
  <si>
    <t>Diabetes</t>
  </si>
  <si>
    <t>Mujer Tec</t>
  </si>
  <si>
    <t>Mi caja de ahorro</t>
  </si>
  <si>
    <t>TyE_Comp_BeneFlex_Charlas4_CCTA</t>
  </si>
  <si>
    <t>TyE_Comp_BeneFlex_Ultimo día_CCTA</t>
  </si>
  <si>
    <t>TyE_Comp_BeneFlex_Telefonía2_CCTA</t>
  </si>
  <si>
    <t>TyE_Comp_BeneFlex_Charlas3_CCTA</t>
  </si>
  <si>
    <t>TyE_Comp_BeneFlex_Charlas 5_CCTA</t>
  </si>
  <si>
    <t>TyE_Comp_BeneFlex_Telefonía3_CCTA</t>
  </si>
  <si>
    <t>TyE_Comp_BeneFlex_Charlas2_CCTA</t>
  </si>
  <si>
    <t>TyE_Comp_BeneFlex_CalendarioCharlas_CCTA</t>
  </si>
  <si>
    <t>TyE_Comp_BeneFlex_Confirmaciones_CCTA</t>
  </si>
  <si>
    <t>TyE_Comp_BeneFlex_SabíasQue4_CCTA</t>
  </si>
  <si>
    <t>TyE_Comp_Comunicado Materias Reprobadas_beneflex22__CCTA</t>
  </si>
  <si>
    <t>TyE_Comp_BeneFlex_SGMM_CCTA</t>
  </si>
  <si>
    <t>TyE_Comp_BeneFlex_Teléfonos2_CCTA</t>
  </si>
  <si>
    <t>TyE_Comp_BeneFlex_Ultimo Oportunidad_CCTA</t>
  </si>
  <si>
    <t>TyE_Comp_BeneFlex_Colegiatura1_CCTA</t>
  </si>
  <si>
    <t>TyE_Comp_BeneFlex_Cátedras1_SCTA</t>
  </si>
  <si>
    <t>TyE_Comp_BeneFlex_últimos días_CCTA</t>
  </si>
  <si>
    <t>TyE_Comp_BeneFlex_Teléfonos1_CCTA</t>
  </si>
  <si>
    <t>TyE_Comp_BeneFlex_Charla1_CCTA</t>
  </si>
  <si>
    <t>TyE_Comp_BeneFlex_plan de retiro_CCTA</t>
  </si>
  <si>
    <t>TyE_Comp_BeneFlex_Ultimo Oportunidad2_CCTA</t>
  </si>
  <si>
    <t>TyE_Eventos_Mundial_CCTA</t>
  </si>
  <si>
    <t>TyE_Invitacion Voluntariado</t>
  </si>
  <si>
    <t>TyE_VIIS_PremiomujerTEC03CCTA</t>
  </si>
  <si>
    <t>TyE_VIIS_PremiomujerTEC01_CCTA</t>
  </si>
  <si>
    <t>TyE_VIIS_PremiomujerTEC03CCTA (Clon)</t>
  </si>
  <si>
    <t>TyE_VIIS_PremiomujerTEC01CCTA</t>
  </si>
  <si>
    <t>Inés Sáenz Negrete</t>
  </si>
  <si>
    <t>TyE_VIIS_PremiomujerTEC02CCTA</t>
  </si>
  <si>
    <t>TyE_ Desarrollo_English@Tec_LC_CCTA (Clon)</t>
  </si>
  <si>
    <t>TyE_ Desarrollo_English@Tec_PT_02_CTA</t>
  </si>
  <si>
    <t>TyE_ Desarrollo_English@Tec_F3_CCTA</t>
  </si>
  <si>
    <t>TyE_Bienestar_diabetes01_CTA</t>
  </si>
  <si>
    <t>TyE_Aca_INCMTY_1_2022_CCTA</t>
  </si>
  <si>
    <t>TyE_Comp_DeclaraciónAnual3_Tec_CCTA</t>
  </si>
  <si>
    <t>TyE_Comp_DeclaraciónAnual2_Tecmilenio_CCTA</t>
  </si>
  <si>
    <t>TyE_Comp_DeclaraciónAnual2_Tec_CCTA</t>
  </si>
  <si>
    <t>TyE_Ben_mi Caja de ahorro_FondoLiquidez1_CCTA</t>
  </si>
  <si>
    <t>TyE_Ben_mi Caja de ahorro_SSO3_CCTA</t>
  </si>
  <si>
    <t>TyE_Ben_mi Caja de ahorro_SSO5_CCTA</t>
  </si>
  <si>
    <t>TyE_Ben_mi Caja de ahorro_SSO4_CCTA</t>
  </si>
  <si>
    <t>TyE_Talento_Plan de Desarrollo_Refuerzo 4_lideres_CCTA</t>
  </si>
  <si>
    <t>TyE_Talento_Plan de Desarrollo_Refuerzo 4_No han actualizado_CCTA</t>
  </si>
  <si>
    <t>TyE_Talento_Plan de Desarrollo_Refuerzo 4_Diste clic_CCTA</t>
  </si>
  <si>
    <t>TyE_Talento_Plan de Desarrollo_Sesion Andres_CCTA</t>
  </si>
  <si>
    <t>TyE_Talento_Plan de Desarrollo_Refuerzo 4_no han hecho plan_CCTA</t>
  </si>
  <si>
    <t>TyE_Talento_Plan de Desarrollo_Refuerzo 4_no lo abrieron_CCTA</t>
  </si>
  <si>
    <t>MiTEC</t>
  </si>
  <si>
    <t>Global Shared Learning Room</t>
  </si>
  <si>
    <t>CEDDIE</t>
  </si>
  <si>
    <t>Inspira</t>
  </si>
  <si>
    <t>Charlas de Pasillo con David Garza</t>
  </si>
  <si>
    <t>Visor de Calificaciones</t>
  </si>
  <si>
    <t>Informe Anual</t>
  </si>
  <si>
    <t>Herramientas digitales</t>
  </si>
  <si>
    <t>Educación Continua</t>
  </si>
  <si>
    <t>Innovación educativa</t>
  </si>
  <si>
    <t>Conferencias</t>
  </si>
  <si>
    <t>VPF</t>
  </si>
  <si>
    <t>MiTEC - Queremos escucharte</t>
  </si>
  <si>
    <t>Mi Apoyo comida</t>
  </si>
  <si>
    <t>Innovación Educativa</t>
  </si>
  <si>
    <t>Otros - Academia</t>
  </si>
  <si>
    <t>TyE_Aca_JPM_Bienvenidacicloescolar_CCTA</t>
  </si>
  <si>
    <t>Juan Pablo Murra Lascurain</t>
  </si>
  <si>
    <t>TyE_Presidencia_INSPIRA_CCTA</t>
  </si>
  <si>
    <t>Modalidades de trabajo</t>
  </si>
  <si>
    <t>Viajes03</t>
  </si>
  <si>
    <t>Profesor inspirador</t>
  </si>
  <si>
    <t>RutaAzul02</t>
  </si>
  <si>
    <t>ConvocatoriaCIIE01</t>
  </si>
  <si>
    <t>Campanaviajes02</t>
  </si>
  <si>
    <t>Ciberseguridad01</t>
  </si>
  <si>
    <t>RutaAzul01</t>
  </si>
  <si>
    <t>Borregos01</t>
  </si>
  <si>
    <t>VoluntariadoPrepanet01</t>
  </si>
  <si>
    <t>Market TEC 1</t>
  </si>
  <si>
    <t>Trabajo Flexible 01</t>
  </si>
  <si>
    <t>TecOnDemand</t>
  </si>
  <si>
    <t>Graduacion TEC</t>
  </si>
  <si>
    <t>SACSCOC</t>
  </si>
  <si>
    <t>English@tec01</t>
  </si>
  <si>
    <t>VoluntariadoLDM01</t>
  </si>
  <si>
    <t>Organizaciones Positivas</t>
  </si>
  <si>
    <t>Inés Lujan Lujan</t>
  </si>
  <si>
    <t>Miplanderetiro01</t>
  </si>
  <si>
    <t>SorteosTEC01</t>
  </si>
  <si>
    <t>MARKETTEC02</t>
  </si>
  <si>
    <t>DiadelPadre01</t>
  </si>
  <si>
    <t>Carrusel_cierre_Semanafinanciera4</t>
  </si>
  <si>
    <t>TecReview01</t>
  </si>
  <si>
    <t>Sorteos TEC</t>
  </si>
  <si>
    <t>miPlandeRetiro_junio</t>
  </si>
  <si>
    <t>Mis Viajes</t>
  </si>
  <si>
    <t>Patrimonio cultural</t>
  </si>
  <si>
    <t>Expedition</t>
  </si>
  <si>
    <t>Princeton</t>
  </si>
  <si>
    <t>CNDH</t>
  </si>
  <si>
    <t>Espacios flexibles</t>
  </si>
  <si>
    <t>CIIE</t>
  </si>
  <si>
    <t>Tec On Demand</t>
  </si>
  <si>
    <t>Graduación Tec</t>
  </si>
  <si>
    <t>TyE_Eventos Institucionales</t>
  </si>
  <si>
    <t>CTA</t>
  </si>
  <si>
    <t>TyE_Aca_ ForoInternacionalAgua_01_CCTA</t>
  </si>
  <si>
    <t>Identificador de iniciativa_mes</t>
  </si>
  <si>
    <t>TyE_Presidencia</t>
  </si>
  <si>
    <t>ULead</t>
  </si>
  <si>
    <t>Vales</t>
  </si>
  <si>
    <t>Encuestas EFY</t>
  </si>
  <si>
    <t>Beneflex por desempeño</t>
  </si>
  <si>
    <t>Vehiculos</t>
  </si>
  <si>
    <t>Incremento anual</t>
  </si>
  <si>
    <t>Maternidad</t>
  </si>
  <si>
    <t>On Campus Interns</t>
  </si>
  <si>
    <t>Promoción ST</t>
  </si>
  <si>
    <t>DAVOS</t>
  </si>
  <si>
    <t>Inicio de ciclo</t>
  </si>
  <si>
    <t>Investigación</t>
  </si>
  <si>
    <t>Programa becario</t>
  </si>
  <si>
    <t>Visor de calificaciones</t>
  </si>
  <si>
    <t>TyE_EVP_Refiriendo Talento_CCTA</t>
  </si>
  <si>
    <t>TyE_Aca_ 01FeriaInternacionalLibro22 CCTA</t>
  </si>
  <si>
    <t>TyE_Aca_ 02FeriaInternacionalLibro22 CCTA</t>
  </si>
  <si>
    <t>TyE_Aca_ 03ConvdeProyectosULead_CCTA</t>
  </si>
  <si>
    <t>TyE_Aca_ Biblioteca_Webinar_CCTA</t>
  </si>
  <si>
    <t>TyE_Aca_ Integridad Académica_¡Luces,cámara, acción!01_CCTA</t>
  </si>
  <si>
    <t>TyE_Aca_ Integridad Académica_¡Luces,cámara, acción!02_CCTA</t>
  </si>
  <si>
    <t>TyE_Aca_ Integridad Académica_CCTA</t>
  </si>
  <si>
    <t>TyE_Aca_ Inv_GlobalSharedLearningClassroom_CCTA</t>
  </si>
  <si>
    <t>Vicerrectoría de Internacionalización</t>
  </si>
  <si>
    <t>TyE_Aca_ Inv_GlobalSharedLearningClassroom02_220922_CCTA</t>
  </si>
  <si>
    <t>TyE_Aca__TeachingAssistant_DP_CCTA</t>
  </si>
  <si>
    <t>Francisco Enríquez de la O</t>
  </si>
  <si>
    <t>TyE_Aca__TeachingAssistantFJ23_Decano_CCTA</t>
  </si>
  <si>
    <t>TyE_Aca__TeachingAssistantFJ23_Director Programa_CCTA</t>
  </si>
  <si>
    <t>TyE_Aca__TeachingAssistantFJ23_Lideres Profesores_CCTA</t>
  </si>
  <si>
    <t>TyE_Aca_1ConvocatoriadeProyectosULead_CCTA</t>
  </si>
  <si>
    <t xml:space="preserve">TyE_Aca_2ConvdeProyectosULead_CCTA </t>
  </si>
  <si>
    <t>TyE_Aca_Cambios org_DecanoMedicina01_CCTA</t>
  </si>
  <si>
    <t>Juan Pablo Murra y Guillermo Torre</t>
  </si>
  <si>
    <t>TyE_Aca_Cambios org_EIC_CCTA</t>
  </si>
  <si>
    <t>Manuel Zertuche Guerra</t>
  </si>
  <si>
    <t>TyE_Aca_ExperienciaFinSemestre_ModeloTEC21_01_CCTA</t>
  </si>
  <si>
    <t>Rafaela Diegoli</t>
  </si>
  <si>
    <t>TyE_Aca_Fe de Erratas_Kit de InvestigaciónLíder_0(Clon)</t>
  </si>
  <si>
    <t>Guillermo Torre Amione</t>
  </si>
  <si>
    <t>TyE_Aca_INCMTY#2_CCTA</t>
  </si>
  <si>
    <t>TyE_Aca_JornadaPreparaciónDocenteLíderLIFE01_CCTA</t>
  </si>
  <si>
    <t>Jornada de Preparación Docente</t>
  </si>
  <si>
    <t>TyE_Aca_JornadaPreparaciónDocenteLíderPrepa01_CCTA</t>
  </si>
  <si>
    <t>TyE_Aca_JornadaPreparaciónDocenteLíderRPP01_CCTA</t>
  </si>
  <si>
    <t>TyE_Aca_JornadaPreparaciónDocenteProfesorLIFE01_CCTA</t>
  </si>
  <si>
    <t>TyE_Aca_JornadaPreparaciónDocenteProfesorLIFE03_CCTA</t>
  </si>
  <si>
    <t>TyE_Aca_JornadaPreparaciónDocenteProfesorPrepa01_CCTA</t>
  </si>
  <si>
    <t>TyE_Aca_JornadaPreparaciónDocenteProfesorPrepa03_CCTA</t>
  </si>
  <si>
    <t>TyE_Aca_JornadaPreparaciónDocenteProfesorRPP01_CCTA</t>
  </si>
  <si>
    <t>TyE_Aca_JornadaPreparaciónDocenteProfesorRPP03_CCTA</t>
  </si>
  <si>
    <t>TyE_Aca_JornadaPreparaciónDocenteREFUERZOProfesorLIFE02_CCTA</t>
  </si>
  <si>
    <t>TyE_Aca_JornadaPreparaciónDocenteREFUERZOProfesorPrepa02_CCTA</t>
  </si>
  <si>
    <t>TyE_Aca_JornadaPreparaciónDocenteREFUERZOProfesorRPP02_CCTA</t>
  </si>
  <si>
    <t>TyE_Aca_Kit de InvestigaciónCatedra _03 CCTA</t>
  </si>
  <si>
    <t>TyE_Aca_Kit de InvestigaciónLíder_02 CCTA</t>
  </si>
  <si>
    <t>TyE_Aca_Kit de InvestigaciónPOST-DOC _02 CCTA</t>
  </si>
  <si>
    <t>TyE_Aca_Kit de InvestigaciónProfyApo_01 CCTA</t>
  </si>
  <si>
    <t>TyE_Aca_LíderdeDirectoresdeDepartamentoRegional_JPMyRQ_CCTA</t>
  </si>
  <si>
    <t>Juan Pablo Murra y Raquel Castaño</t>
  </si>
  <si>
    <t>TyE_Aca_Mensaje de Cierre de SemestreJMP 01_SCTA</t>
  </si>
  <si>
    <t>Juan Pablo Murra</t>
  </si>
  <si>
    <t>TyE_Aca_NombramientoDecanoInterino EIC_SCTA</t>
  </si>
  <si>
    <t>TyE_Aca_Nombramientos ESCG y EGTP01_CTA</t>
  </si>
  <si>
    <t>TyE_Aca_Nuevo modelo de operación y estructura_01SCTA</t>
  </si>
  <si>
    <t>Ignacio de la Vega y Ulrick Noel</t>
  </si>
  <si>
    <t>TyE_Aca_NuevoRolJPM SCTA</t>
  </si>
  <si>
    <t>TyE_Aca_PatrimonioCultural_01_CCTA</t>
  </si>
  <si>
    <t>TyE_Aca_ProgramaBecario_Envio 7_CCTA</t>
  </si>
  <si>
    <t>Equipo de Becas</t>
  </si>
  <si>
    <t>TyE_Aca_ProgramaBecario01_CCTA</t>
  </si>
  <si>
    <t>Programa Becario</t>
  </si>
  <si>
    <t>TyE_Aca_ProgramaBecario02.1Fe de Erratas_CCTA</t>
  </si>
  <si>
    <t>TyE_Aca_ProgramaBecario02_CCTA</t>
  </si>
  <si>
    <t>TyE_Aca_ProgramaBecario03 _CCTA</t>
  </si>
  <si>
    <t>TyE_Aca_ProgramaBecario04 _CCTA</t>
  </si>
  <si>
    <t>TyE_Aca_ProgramadeBecarios_01_CCTA</t>
  </si>
  <si>
    <t>Programa de Becarios</t>
  </si>
  <si>
    <t>TyE_Aca_RecSesionesconFacultadPrepaTecVG02_CTA</t>
  </si>
  <si>
    <t>Victor Gutiérrez Aladro</t>
  </si>
  <si>
    <t>TyE_Aca_ServicioBecario_#6_CCTA</t>
  </si>
  <si>
    <t>TyE_Aca_ServicioBecario_CCTA</t>
  </si>
  <si>
    <t>TyE_Aca_SesionesconFacultadPrepaTecVG01_CTA</t>
  </si>
  <si>
    <t>TyE_Aca_SesionesconFacultadPrepaTecVG01_SCTA</t>
  </si>
  <si>
    <t>TyE_Aca_SesionesconFacultadPrepaTecVG02_SCTA</t>
  </si>
  <si>
    <t>TyE_Aca_SueñodeCátedra_01 CCTA</t>
  </si>
  <si>
    <t>Vicerrectoría Académica</t>
  </si>
  <si>
    <t>TyE_Aca_TA_DDR_CCTA</t>
  </si>
  <si>
    <t>TyE_Aca_TA_Decanos_CCTA</t>
  </si>
  <si>
    <t>TyE_Aca_TA_DirPrograma_CCTA</t>
  </si>
  <si>
    <t>TyE_Aca_TeachingAsssitant_DDR_CCTA</t>
  </si>
  <si>
    <t>TyE_Aca_TEC_Vales_Fondo_SGMM_CCTA</t>
  </si>
  <si>
    <t>Juan Pablo Murra Lascurain y Víctor Gutiérrez Aladro</t>
  </si>
  <si>
    <t>TyE_Aca_TEC_Vales_Fondo_SGMM_LidAcademicosCCTA</t>
  </si>
  <si>
    <t>TyE_Aca_TEC_Vales_Fondo_SGMM_LidAcademicosPrepa_CCTA</t>
  </si>
  <si>
    <t>Eric Pascual Jiménez y Victor Gutiérrez Aladro</t>
  </si>
  <si>
    <t>TyE_Aca_TEC21_CCTA</t>
  </si>
  <si>
    <t>Modelo Tec21</t>
  </si>
  <si>
    <t>TyE_Aca_TEC21_Modelo de evaluación#2_SCTA</t>
  </si>
  <si>
    <t>TyE_Aca_TECDigital Labs01_CTA</t>
  </si>
  <si>
    <t>Equipo TecDigital Labs</t>
  </si>
  <si>
    <t>TyE_Aca_TECLABS_CCTA</t>
  </si>
  <si>
    <t>Joaquín Guerra Achem</t>
  </si>
  <si>
    <t>TyE_Aca_TECmilenio_Vales_Fondo_SGMM_LidAcademicos_CCTA</t>
  </si>
  <si>
    <t>TyE_Acad_Citometria_CCTA#1</t>
  </si>
  <si>
    <t>TyE_Acad_mi Perfil_#1_Carnet_SCTA</t>
  </si>
  <si>
    <t>TyE_Academia_CIC_01Lanzamiento_CCTA</t>
  </si>
  <si>
    <t>TyE_Academia_CIC_1comunicado_CCTA</t>
  </si>
  <si>
    <t>TyE_Academia_CIEE_CCTA</t>
  </si>
  <si>
    <t>Michael Fung</t>
  </si>
  <si>
    <t>TyE_Academia_Visor_prepárate1_SCTA</t>
  </si>
  <si>
    <t>Talento Académico Preparatoria</t>
  </si>
  <si>
    <t>TyE_Academia_Visor_Refuerzo_SCTA</t>
  </si>
  <si>
    <t>TyE_Academica_Visor_refuerzo03_SCTA</t>
  </si>
  <si>
    <t>TyE_Beneficios_Vales Cátedras_CCTA</t>
  </si>
  <si>
    <t>TyE_Bienestar _ Programanutriciónybienestar_CCTA</t>
  </si>
  <si>
    <t>TyE_Bienestar_Actividades físicas _CCTA</t>
  </si>
  <si>
    <t>TyE_Bienestar_Actividades físicas_1febjun_CCTA</t>
  </si>
  <si>
    <t>TyE_Bienestar_calaveras_CTA</t>
  </si>
  <si>
    <t>TyE_Bienestar_espaciosdebienestar_CTA</t>
  </si>
  <si>
    <t>TyE_Bienestar_ganadorascalaveras_CTA</t>
  </si>
  <si>
    <t>TyE_Bienestar_ganadorascancerdemama_restante_CCTA</t>
  </si>
  <si>
    <t>TyE_Bienestar_KidsClubmty_CCTA</t>
  </si>
  <si>
    <t>TyE_Bienestar_Maternidad y paternidad_CCTA</t>
  </si>
  <si>
    <t>TyE_Bienestar_Programanutriciónybienestar_CCTA</t>
  </si>
  <si>
    <t>TyE_Bienestar_propósitos _CCTA</t>
  </si>
  <si>
    <t>TyE_Bienestar_salasdelactancia_CCTA</t>
  </si>
  <si>
    <t>TyE_Bienestar_salasdelactancia02_CCTA</t>
  </si>
  <si>
    <t>TyE_Cambio Org_Academia Digital _CCTA</t>
  </si>
  <si>
    <t>David Garza Salazar y Hugo Garza Medina</t>
  </si>
  <si>
    <t>TyE_Cambio org_Centro Futuro de las Ciudades_CCTA</t>
  </si>
  <si>
    <t>TyE_Cambio Org_Dir Institucional Talento_SCTa</t>
  </si>
  <si>
    <t>Eric Pascual Jiménez</t>
  </si>
  <si>
    <t>TyE_Cambio org_LiFE PrepaTec_CCTA</t>
  </si>
  <si>
    <t>Eric Pascual Jiménez y Luis Raúl Domínguez</t>
  </si>
  <si>
    <t>TyE_Cambio Org_TecSaludMR_SCTA</t>
  </si>
  <si>
    <t>TyE_Cambio Org_TECservices</t>
  </si>
  <si>
    <t>TyE_Cambio Org_TECservices_CCTA</t>
  </si>
  <si>
    <t>TyE_Cambio Org_VEAA_Director_SCTA</t>
  </si>
  <si>
    <t>Hernán García</t>
  </si>
  <si>
    <t>TyE_Cambio Org_VIC SCTA</t>
  </si>
  <si>
    <t>Paulina Campos Villaseñor</t>
  </si>
  <si>
    <t>TyE_Cambio Org_VPA_SCTA</t>
  </si>
  <si>
    <t>Miguel Valle Herrera</t>
  </si>
  <si>
    <t>TyE_Cambio Org_VPInvgAS_SCTA</t>
  </si>
  <si>
    <t>TyE_Cambio Org_VPO_SCTA</t>
  </si>
  <si>
    <t>TyE_Cambios org_TecGlobal_IDV_CCTA</t>
  </si>
  <si>
    <t>Ignacio de la Vega</t>
  </si>
  <si>
    <t>TyE_Cambios org_VPF_Director de Endowment_CCTA</t>
  </si>
  <si>
    <t>Miguel Valle</t>
  </si>
  <si>
    <t>TyE_Cambios org_VPI_Director Advanced Material&amp;DOI_CCTA</t>
  </si>
  <si>
    <t>Guillermo Torre y Juan Pablo Murra</t>
  </si>
  <si>
    <t>TyE_Cambios org_VPI_Director Advanced Material&amp;DOI_CCTA (Clon)</t>
  </si>
  <si>
    <t>TyE_Cambios org_VPIC_Directora Prevencion_CCTA</t>
  </si>
  <si>
    <t>TyE_Cambios organizacionales_Presidencia_CCTA</t>
  </si>
  <si>
    <t>TyE_Cambios organizacionales_Presidencia_INGLES_CCTA</t>
  </si>
  <si>
    <t>TyE_Clima_mi ECO_Estrategia Líderes_CCTA</t>
  </si>
  <si>
    <t>TyE_Comp_ApoyoUnicoVales_SCTA</t>
  </si>
  <si>
    <t>TyE_Comp_appmiApoyoComida_CCTA</t>
  </si>
  <si>
    <t>TyE_Comp_appmiApoyoComida_Refuerzo_CCTA</t>
  </si>
  <si>
    <t>TyE_Comp_Arrendamiento_auto_SCTA</t>
  </si>
  <si>
    <t>TyE_Comp_ArrendamientoColabs_CCTA</t>
  </si>
  <si>
    <t>TyE_Comp_BeneficiosProfesores_TEC_CCTA</t>
  </si>
  <si>
    <t>TyE_Comp_BeneficiosProfesores_TECMI_CCTA</t>
  </si>
  <si>
    <t>TyE_Comp_BeneFlex_Aportacion_colegiatura_SCTA</t>
  </si>
  <si>
    <t>TyE_Comp_BeneFlex_Entrega_Refuerzo 1_SCTA</t>
  </si>
  <si>
    <t>TyE_Comp_Beneflex_Sumate_CCTA</t>
  </si>
  <si>
    <t>TyE_Comp_BuenasNoticias_Colabs_1ago_CCTA</t>
  </si>
  <si>
    <t>TyE_Comp_BuenasNoticias_Colabs_5ago_CCTA</t>
  </si>
  <si>
    <t>TyE_Comp_BuenasNoticias_Colabs_9ago_CCTA</t>
  </si>
  <si>
    <t>TyE_Comp_BuenasNoticias_Lideres_1ago_CCTA</t>
  </si>
  <si>
    <t>TyE_Comp_BuenasNoticias_Líderes_5ago_CCTA</t>
  </si>
  <si>
    <t>TyE_Comp_BuenasNoticias_Lideres_9ago_CCTA</t>
  </si>
  <si>
    <t>TyE_Comp_BuenasNoticias_Todos_11ago_CCTA</t>
  </si>
  <si>
    <t>TyE_Comp_Comunicado Préstamos Educativos_SCTA</t>
  </si>
  <si>
    <t>TyE_Comp_Comunicado Renovación línea inst_SCTA</t>
  </si>
  <si>
    <t>TyE_Comp_Comunicado Renovación línea inst_SCTA (Clon)</t>
  </si>
  <si>
    <t>TyE_Comp_ComunicadoPrestamosEducativosA_SCTA</t>
  </si>
  <si>
    <t>Talento y Experiencia</t>
  </si>
  <si>
    <t>TyE_Comp_ComunicadoPrestamosEducativosB_SCTA</t>
  </si>
  <si>
    <t>TyE_Comp_ComunicadoPrestamosEducativosC_SCTA</t>
  </si>
  <si>
    <t>TyE_Comp_ComunicadoPrestamosEducativosD_SCTA (Clon)</t>
  </si>
  <si>
    <t xml:space="preserve">TyE_Comp_IncrementoAnual_07jul_CCTA </t>
  </si>
  <si>
    <t>TyE_Comp_IncrementoAnual_13jul_CCTA</t>
  </si>
  <si>
    <t>TyE_Comp_IncrementoAnual_14jul_LidAcademia_CCTA</t>
  </si>
  <si>
    <t>TyE_Comp_IncrementoAnual_19jul_LidAcademia_CCTA</t>
  </si>
  <si>
    <t>TyE_Comp_IncrementoAnualyBeneflex_07jul_CCTA</t>
  </si>
  <si>
    <t>TyE_Comp_IncrementoAnualyBeneflex_13jul_CCTA</t>
  </si>
  <si>
    <t>TyE_Comp_Infonavit_10nov_CCTA</t>
  </si>
  <si>
    <t>TyE_Comp_Infonavit_6dic_CCTA</t>
  </si>
  <si>
    <t>TyE_Comp_Infonavit_CCTA</t>
  </si>
  <si>
    <t>TyE_Comp_mi Apoyo comida_colab_CCTA</t>
  </si>
  <si>
    <t>TyE_Comp_mi Apoyo comida_prof_CCTA</t>
  </si>
  <si>
    <t>TyE_Comp_misVacaciones_SCTA</t>
  </si>
  <si>
    <t>TyE_Comp_PrestamoTEC_Octubre_Quincenal_CCTA</t>
  </si>
  <si>
    <t>TyE_Comp_PrestamoTEC_Octubre_Semanal_CCTA</t>
  </si>
  <si>
    <t>TyE_Comp_PrestamoTECAgosto_CCTA</t>
  </si>
  <si>
    <t>TyE_Comp_ProgramaBeneFlex_CCTA</t>
  </si>
  <si>
    <t>TyE_Comp_RefuerzoPrestamosEducativos_SCTA</t>
  </si>
  <si>
    <t>TyE_Comp_RefuerzoPrestamosEducativos_SCTA (Clon)</t>
  </si>
  <si>
    <t>TyE_Comp_SURA_CCTA</t>
  </si>
  <si>
    <t>TyE_Comp_SURA_SesionIMSS__oct _CCTA</t>
  </si>
  <si>
    <t>TyE_Comp_SURA_SesionIMSS__sept _CCTA</t>
  </si>
  <si>
    <t>TyE_Comp_SURA_SesionIMSS_CCTA</t>
  </si>
  <si>
    <t>TyE_Comp_SURA_SesionIMSS_dic _CCTA</t>
  </si>
  <si>
    <t>TyE_Comp_SURA_SesionIMSS_nov _CCTA</t>
  </si>
  <si>
    <t>TyE_Comp_TarjetaVales_cátedras_TecdeMty_CCTA</t>
  </si>
  <si>
    <t>TyE_Comp_TarjetaVales_cátedras_Tecmilenio_CCTA</t>
  </si>
  <si>
    <t>TyE_Comp_TECservices_ONESTOPSHOP04 _SCTA</t>
  </si>
  <si>
    <t>One Stop Shop</t>
  </si>
  <si>
    <t>TyE_Comp_TECservices_ONESTOPSHOP04 TECservices</t>
  </si>
  <si>
    <t>TyE_Comp_Vacaciones diciembre 2022_CCTA</t>
  </si>
  <si>
    <t>TyE_Comp_Vacaciones diciembre 2022_web_CCTA</t>
  </si>
  <si>
    <t>TyE_Comunicado_mi Caja de ahorro_sesion</t>
  </si>
  <si>
    <t>TyE_Comunicado_mi Caja de ahorro_sesionHOY_CCTA</t>
  </si>
  <si>
    <t>TyE_Desarrollo_ English@tec_CCTA</t>
  </si>
  <si>
    <t>TyE_Desarrollo_Oncampusinterns_Lineamientos #1_CCTA</t>
  </si>
  <si>
    <t>TyE_Desarrollo_Oncampusinterns_Lineamientos #2_CCTA</t>
  </si>
  <si>
    <t>TyE_Desarrollo_Techsavvy_Webinnars Todos #2_CCTA</t>
  </si>
  <si>
    <t>TyE_Eventos Inst_Fiestas Tec_1Click&amp;Win Tec_CCTA</t>
  </si>
  <si>
    <t>TyE_Eventos Inst_Fiestas Tec_1Click&amp;Win Tecmilenio_CCTA</t>
  </si>
  <si>
    <t>TyE_Eventos Inst_Fiestas Tec_2Click&amp;Win Tec_CCTA</t>
  </si>
  <si>
    <t>TyE_Eventos Inst_Fiestas Tec_2Click&amp;Win Tecmilenio_CCTA</t>
  </si>
  <si>
    <t>TyE_Eventos Inst_LEAD_Comunicado_SCTA</t>
  </si>
  <si>
    <t xml:space="preserve">TyE_Eventos Inst_LEAD_Video familiares_CCTA </t>
  </si>
  <si>
    <t>TyE_Eventos Inst_Lealtad_2022_Lanzamiento_CCTA</t>
  </si>
  <si>
    <t>TyE_Eventos Inst_Lealtad_invitación 5 y 10 MTY</t>
  </si>
  <si>
    <t>TyE_Eventos Inst_Mundial_1calendario_CCTA</t>
  </si>
  <si>
    <t>TyE_EVP_EncuestaEFY_#1_CCTA</t>
  </si>
  <si>
    <t>TyE_EVP_EncuestaEFY_Recordatorio_CCTA</t>
  </si>
  <si>
    <t>TyE_EVP_EncuestaEFY_Recordatorio2_CCTA</t>
  </si>
  <si>
    <t>TyE_Flexibility_Ben_Beneflex por desempeño_1ED_CCTA</t>
  </si>
  <si>
    <t>TyE_Flexibility_Ben_Beneflex por desempeño_1Sorteos_CCTA</t>
  </si>
  <si>
    <t>TyE_Flexibility_Ben_Beneflex por desempeño_1TEC_CCTA</t>
  </si>
  <si>
    <t>TyE_Flexibility_Ben_Beneflex por desempeño_1Tecmilenio_CCTA</t>
  </si>
  <si>
    <t>TyE_Flexibility_Ben_Beneflex por desempeño_1TecSalud_CCTA</t>
  </si>
  <si>
    <t>TyE_Flexibility_Ben_BeneFlex_10Colaboradores_CCTA</t>
  </si>
  <si>
    <t>TyE_Flexibility_Ben_BeneFlex_10Ultima Oportunidad_CCTA</t>
  </si>
  <si>
    <t>TyE_Flexibility_Ben_BeneFlex_11Colaboradores_CCTA</t>
  </si>
  <si>
    <t>TyE_Flexibility_Ben_BeneFlex_1Charlas_CCTA</t>
  </si>
  <si>
    <t>TyE_Flexibility_Ben_BeneFlex_1Colegiatura_CCTA</t>
  </si>
  <si>
    <t>TyE_Flexibility_Ben_BeneFlex_1Post Teléfonos_CCTA</t>
  </si>
  <si>
    <t>TyE_Flexibility_Ben_BeneFlex_1SabíasQué_CCTA</t>
  </si>
  <si>
    <t>TyE_Flexibility_Ben_BeneFlex_2Charlas_CCTA</t>
  </si>
  <si>
    <t>TyE_Flexibility_Ben_BeneFlex_2Post Teléfonos_CCTA</t>
  </si>
  <si>
    <t>TyE_Flexibility_Ben_BeneFlex_2SabíasQué_CCTA</t>
  </si>
  <si>
    <t>TyE_Flexibility_Ben_BeneFlex_2Telefonía_CCTA</t>
  </si>
  <si>
    <t>TyE_Flexibility_Ben_BeneFlex_3Charlas_CCTA</t>
  </si>
  <si>
    <t>TyE_Flexibility_Ben_BeneFlex_3Plan de retiro_CCTA</t>
  </si>
  <si>
    <t>TyE_Flexibility_Ben_BeneFlex_3Post Teléfonos_CCTA</t>
  </si>
  <si>
    <t>TyE_Flexibility_Ben_BeneFlex_3SabíasQué_CCTA</t>
  </si>
  <si>
    <t>TyE_Flexibility_Ben_BeneFlex_4Charlas_CCTA</t>
  </si>
  <si>
    <t>TyE_Flexibility_Ben_BeneFlex_4Post CheckUp HÁngeles_CCTA</t>
  </si>
  <si>
    <t>TyE_Flexibility_Ben_BeneFlex_4SabíasQué_CCTA</t>
  </si>
  <si>
    <t>TyE_Flexibility_Ben_BeneFlex_4últimos días_CCTA</t>
  </si>
  <si>
    <t>TyE_Flexibility_Ben_BeneFlex_5Charlas_CCTA</t>
  </si>
  <si>
    <t>TyE_Flexibility_Ben_BeneFlex_5Post Teléfonos_CCTA</t>
  </si>
  <si>
    <t>TyE_Flexibility_Ben_BeneFlex_5SGMM_CCTA</t>
  </si>
  <si>
    <t>TyE_Flexibility_Ben_BeneFlex_6Charlas_CCTA</t>
  </si>
  <si>
    <t>TyE_Flexibility_Ben_BeneFlex_6Confirmaciones_CCTA</t>
  </si>
  <si>
    <t>TyE_Flexibility_Ben_BeneFlex_6Post Colegiatura_CCTA</t>
  </si>
  <si>
    <t>TyE_Flexibility_Ben_BeneFlex_6Post Plan de retiro_CCTA</t>
  </si>
  <si>
    <t>TyE_Flexibility_Ben_BeneFlex_7Días Libres_CCTA</t>
  </si>
  <si>
    <t>TyE_Flexibility_Ben_BeneFlex_7logistica</t>
  </si>
  <si>
    <t>TyE_Flexibility_Ben_BeneFlex_7Ultimo día_CCTA</t>
  </si>
  <si>
    <t>TyE_Flexibility_Ben_BeneFlex_8logistica_CCTA</t>
  </si>
  <si>
    <t>TyE_Flexibility_Ben_BeneFlex_8Telefonía_CCTA</t>
  </si>
  <si>
    <t>TyE_Flexibility_Ben_BeneFlex_9logistica</t>
  </si>
  <si>
    <t>TyE_Flexibility_Ben_BeneFlex_9Ultima Oportunidad_CCTA</t>
  </si>
  <si>
    <t>TyE_Flexibility_Ben_BeneFlex_Comunicado Materias Reprobadas_CCTA</t>
  </si>
  <si>
    <t>TyE_Flexibility_Ben_Flex Cátedras_1pre-campaña_SCTA</t>
  </si>
  <si>
    <t>TyE_Flexibility_Ben_mi Caja de Ahorro_1elecciones_CCTA</t>
  </si>
  <si>
    <t>TyE_Flexibility_Ben_mi Caja de ahorro_1encuesta_CCTA</t>
  </si>
  <si>
    <t>TyE_Flexibility_Ben_mi Caja de Ahorro_1Fondo2023_CCTA</t>
  </si>
  <si>
    <t>TyE_Flexibility_Ben_mi Caja de ahorro_1FondoLiquidez_CCTA</t>
  </si>
  <si>
    <t>TyE_Flexibility_Ben_mi Caja de ahorro_1SSO_CCTA</t>
  </si>
  <si>
    <t>TyE_Flexibility_Ben_mi Caja de Ahorro_2elecciones_CCTA</t>
  </si>
  <si>
    <t>TyE_Flexibility_Ben_mi Caja de ahorro_2FondoLiquidez_CCTA</t>
  </si>
  <si>
    <t>TyE_Flexibility_Ben_mi Caja de ahorro_2SSO_CCTA</t>
  </si>
  <si>
    <t>TyE_Flexibility_Ben_mi Caja de ahorro_3FondoLiquidez_CCTA</t>
  </si>
  <si>
    <t>TyE_Flexibility_Ben_mi Caja de ahorro_3SSO_CCTA</t>
  </si>
  <si>
    <t>TyE_Flexibility_Ben_mi Caja de ahorro_4SSO_CCTA</t>
  </si>
  <si>
    <t>TyE_Flexibility_Ben_mi Caja de ahorro_5SSO_CCTA</t>
  </si>
  <si>
    <t>TyE_Flexibility_Ben_Vales despensa_CCTA</t>
  </si>
  <si>
    <t>TyE_Flexibility_Comp_1Vehículos_SCTA</t>
  </si>
  <si>
    <t>TyE_Flexibility_Comp_2Vacaciones diciembre_CCTA</t>
  </si>
  <si>
    <t>TyE_Flexibility_Comp_CFDI 4.0_1refuerzo_CCTA</t>
  </si>
  <si>
    <t>TyE_Flexibility_Comp_CFDI 4.0_2refuerzo_CCTA</t>
  </si>
  <si>
    <t>TyE_Flexibility_Comp_CFDI 4.0_3refuerzo_CCTA</t>
  </si>
  <si>
    <t>TyE_Flexibility_Comp_CFDI 4.0_4refuerzo_CCTA</t>
  </si>
  <si>
    <t>TyE_Flexibility_Comp_CFDI 4.0_5refuerzo_CCTA</t>
  </si>
  <si>
    <t>TyE_Flexibility_Comp_CFDI 4.0_6refuerzo_CCTA</t>
  </si>
  <si>
    <t>TyE_Flexibility_Comp_DeclaracionAnual_1SorteosTec_CCTA</t>
  </si>
  <si>
    <t>TyE_Flexibility_Comp_DeclaracionAnual_1TecdeMty_CCTA</t>
  </si>
  <si>
    <t>TyE_Flexibility_Comp_DeclaracionAnual_1Tecmilenio_CCTA</t>
  </si>
  <si>
    <t>TyE_Flexibility_Comp_DeclaracionAnual_1TecSalud_CCTA</t>
  </si>
  <si>
    <t>TyE_Flexibility_Comp_DeclaraciónAnual_2Tec_CCTA</t>
  </si>
  <si>
    <t>TyE_Flexibility_Comp_DeclaraciónAnual_2Tecmilenio_CCTA</t>
  </si>
  <si>
    <t>TyE_Flexibility_Comp_DeclaraciónAnual_3Tec_CCTA</t>
  </si>
  <si>
    <t>TyE_Flexibility_Comp_DeclaraciónAnual_3Tecmilenio_CCTA</t>
  </si>
  <si>
    <t>TyE_HT_Ciberseguridad_Actualizacion Apple (Clon)</t>
  </si>
  <si>
    <t>TyE_HTI_ Compras y sitios web</t>
  </si>
  <si>
    <t>Hernán García, Miguel Valle, Roberto Morales y Alejandro Castro</t>
  </si>
  <si>
    <t>TyE_HTI_ ServiceNow</t>
  </si>
  <si>
    <t>TyE_HTI_ ServiceNowTECMILENIO</t>
  </si>
  <si>
    <t>TyE_HTI_PainPoints_CCTA</t>
  </si>
  <si>
    <t>TyE_HTI_Plataforma_ScienceConnexion</t>
  </si>
  <si>
    <t>TyE_HTI_Techvolution_Diágnostico_CCTA</t>
  </si>
  <si>
    <t>TyE_InformativeTyE_02_08_22_CCTA</t>
  </si>
  <si>
    <t>Talent and Experience</t>
  </si>
  <si>
    <t>TyE_InformativeTyE_02_08_22_CCTA2</t>
  </si>
  <si>
    <t>TyE_InformativeTyE_04_10_22_CCTA</t>
  </si>
  <si>
    <t>TyE_InformativeTyE_05_07_22_CCTA</t>
  </si>
  <si>
    <t>TyE_InformativeTyE_08_09_22_CCTA</t>
  </si>
  <si>
    <t>TyE_InformativeTyE_11_08_22_CCTA</t>
  </si>
  <si>
    <t>TyE_InformativeTyE_12_07_22_CCTA</t>
  </si>
  <si>
    <t>TyE_InformativeTyE_14_09_22_CCTA</t>
  </si>
  <si>
    <t>TyE_InformativeTyE_18_08_22_CCTA</t>
  </si>
  <si>
    <t>TyE_InformativeTyE_20_09_22_CCTA</t>
  </si>
  <si>
    <t>TyE_InformativeTyE_21_07_22_CCTA</t>
  </si>
  <si>
    <t>TyE_InformativeTyE_24_08_22_CCTA</t>
  </si>
  <si>
    <t>TyE_InformativeTyE_26_07_22_CCTA</t>
  </si>
  <si>
    <t>TyE_InformativeTyE_27_09_22_CCTA</t>
  </si>
  <si>
    <t>TyE_InformativeTyE_31_08_22_CCTA</t>
  </si>
  <si>
    <t>TyE_Informativo LT_02_08_22</t>
  </si>
  <si>
    <t>Líderes Transformadores</t>
  </si>
  <si>
    <t>TyE_Informativo LT_02_09_22</t>
  </si>
  <si>
    <t>TyE_Informativo LT_02_16_22</t>
  </si>
  <si>
    <t>TyE_Informativo LT_02_23_22</t>
  </si>
  <si>
    <t>TyE_Informativo LT_04_10_22</t>
  </si>
  <si>
    <t>TyE_Informativo LT_05_07_22</t>
  </si>
  <si>
    <t>TyE_Informativo LT_06_09_22</t>
  </si>
  <si>
    <t>TyE_Informativo LT_11_10_22</t>
  </si>
  <si>
    <t>TyE_Informativo LT_12_07_22</t>
  </si>
  <si>
    <t>TyE_Informativo LT_13_09_22</t>
  </si>
  <si>
    <t>TyE_Informativo LT_18_10_22</t>
  </si>
  <si>
    <t>TyE_Informativo LT_20_09_22</t>
  </si>
  <si>
    <t>TyE_Informativo LT_25_10_22</t>
  </si>
  <si>
    <t>TyE_Informativo LT_26_07_22</t>
  </si>
  <si>
    <t>TyE_Informativo LT_27_09_22</t>
  </si>
  <si>
    <t>TyE_Informativo LT_30_08_22</t>
  </si>
  <si>
    <t>TyE_InformativoTyE_03_11_22_CCTA</t>
  </si>
  <si>
    <t>TyE_InformativoTyE_09_11_22_CCTA</t>
  </si>
  <si>
    <t>TyE_InformativoTyE_10_01_23_CCTA</t>
  </si>
  <si>
    <t>TyE_InformativoTyE_11_10_22_CCTA</t>
  </si>
  <si>
    <t>TyE_InformativoTyE_13_12_22_CCTA</t>
  </si>
  <si>
    <t>TyE_InformativoTyE_16_11_22_CCTA</t>
  </si>
  <si>
    <t>TyE_InformativoTyE_20_10_22_CCTA</t>
  </si>
  <si>
    <t>TyE_InformativoTyE_24_01_23_CCTA</t>
  </si>
  <si>
    <t>TyE_InformativoTyE_24_11_22_CCTA</t>
  </si>
  <si>
    <t>TyE_InformativoTyE_27_10_22_CCTA</t>
  </si>
  <si>
    <t>TyE_InformativoTyE_29_11_22_CCTA</t>
  </si>
  <si>
    <t>TyE_invitación de cero</t>
  </si>
  <si>
    <t>TyE_liderestop200_CONECTAR_2022_#4_CCTA</t>
  </si>
  <si>
    <t>TyE_liderestop200_CONECTAR_2022_#5_CCTA</t>
  </si>
  <si>
    <t>CONECTAR 2022</t>
  </si>
  <si>
    <t>TyE_mi ECO 2022_Resultados CCTA mortales_SCTA</t>
  </si>
  <si>
    <t>mi ECO 2022</t>
  </si>
  <si>
    <t>TyE_mi ECO 2022_Resultados CCTA VP7</t>
  </si>
  <si>
    <t>TyE_mi ECO 2022_Resultados VP1_CCTA</t>
  </si>
  <si>
    <t xml:space="preserve">TyE_mi ECO 2022_Resultados VP10 CCTA </t>
  </si>
  <si>
    <t xml:space="preserve">TyE_mi ECO 2022_Resultados VP11_CCTA </t>
  </si>
  <si>
    <t>TyE_mi ECO 2022_Resultados VP2_CCTA</t>
  </si>
  <si>
    <t>TyE_mi ECO 2022_Resultados VP3_CCTA</t>
  </si>
  <si>
    <t>TyE_mi ECO 2022_Resultados VP4_CCTA</t>
  </si>
  <si>
    <t xml:space="preserve">TyE_mi ECO 2022_Resultados VP5_CCTA </t>
  </si>
  <si>
    <t>TyE_mi ECO 2022_Resultados VP6</t>
  </si>
  <si>
    <t xml:space="preserve">TyE_mi ECO 2022_Resultados VP8_CCTA </t>
  </si>
  <si>
    <t xml:space="preserve">TyE_mi ECO 2022_Resultados VP9_CCTA </t>
  </si>
  <si>
    <t>TyE_mi ECO 2022_Resultados_CTA</t>
  </si>
  <si>
    <t>TyE_miECO_PAD</t>
  </si>
  <si>
    <t>Erika Pierre</t>
  </si>
  <si>
    <t>TyE_miECO_PAD (Clon)</t>
  </si>
  <si>
    <t>TyE_mieco2022_CierreSCTA</t>
  </si>
  <si>
    <t>TyE_mieco2022_Habilitación Líderes</t>
  </si>
  <si>
    <t>TyE_mieco2022_Habilitación Líderes (Clon)</t>
  </si>
  <si>
    <t>TyE_mieco2022_Habilitación Líderes CCTA02</t>
  </si>
  <si>
    <t>TyE_mieco2022_Habilitación Líderes CCTA03</t>
  </si>
  <si>
    <t>TyE_mieco2022_ResultadosglobalesSCTA</t>
  </si>
  <si>
    <t>TyE_Operaciones_Borregos</t>
  </si>
  <si>
    <t>TyE_Operaciones_Cambios Borregos</t>
  </si>
  <si>
    <t>TyE_Presidencia_79 aniversario_SCTA</t>
  </si>
  <si>
    <t>TyE_Presidencia_Cierre 2022 DGS_#5 _Colaboradores_CCTA</t>
  </si>
  <si>
    <t>TyE_Presidencia_Cierre de 2022_#4_CCTA</t>
  </si>
  <si>
    <t>TyE_Presidencia_Cierre de 2022__#3_CCTA</t>
  </si>
  <si>
    <t>TyE_Presidencia_Cierre de 2022_CCTA</t>
  </si>
  <si>
    <t>TyE_Presidencia_DAVOS_CCTA</t>
  </si>
  <si>
    <t>TyE_Presidencia_Expedition_#2_CCTA</t>
  </si>
  <si>
    <t>TyE_Presidencia_Expedition_CCTA</t>
  </si>
  <si>
    <t>TyE_Presidencia_Graduaciones_Refuerzo 2_CTA</t>
  </si>
  <si>
    <t>TyE_Presidencia_Graduaciones_SCTA</t>
  </si>
  <si>
    <t>TyE_Presidencia_Inicio ciclo_10 ago_CCTA</t>
  </si>
  <si>
    <t>TyE_Presidencia_Inicio ciclo_18 ago_CCTA</t>
  </si>
  <si>
    <t>TyE_Presidencia_Inicio ciclo_22 ago_CCTA</t>
  </si>
  <si>
    <t>TyE_Presidencia_Transmisión DGS inicio 2023_#1_CCTA</t>
  </si>
  <si>
    <t>TyE_Presidencia_Transmisión DGS inicio 2023_#3_CCTA</t>
  </si>
  <si>
    <t>TyE_Presidencia_Transmisión DGS inicio 2023_#4_CCTA</t>
  </si>
  <si>
    <t>TyE_Programa Beneflex_Investigadores_SCTA</t>
  </si>
  <si>
    <t>TyE_reinvitacion</t>
  </si>
  <si>
    <t>TyE_SorteosTec_Aniversario01_CCTA</t>
  </si>
  <si>
    <t>TyE_SorteosTec_Promo_01CCTA</t>
  </si>
  <si>
    <t>TyE_SorteosTec_Promo_02CCTA</t>
  </si>
  <si>
    <t>TyE_SorteosTec_Promo_03CCTA</t>
  </si>
  <si>
    <t>TyE_Talento_miECO2022_habilitacionCCTA</t>
  </si>
  <si>
    <t>TyE_Talento_miECO2022_reconocimientoCCTA</t>
  </si>
  <si>
    <t>TyE_Talento_miECO2022_Recursos MortalesCCTA</t>
  </si>
  <si>
    <t>TyE_Talento_miECO2022_resultadosCCTA</t>
  </si>
  <si>
    <t>TyE_Talento_miECO2022_Últimodía_CCTA</t>
  </si>
  <si>
    <t>TyE_Talento_miECO2022_ultimosdías_CCTA</t>
  </si>
  <si>
    <t>TyE_Talento_misCompromisos_Colabs 25jul_CCTA</t>
  </si>
  <si>
    <t>TyE_Talento_misCompromisos_Colabs_15ago_CCTA</t>
  </si>
  <si>
    <t>TyE_Talento_misCompromisos_Colabs_24ago_CCTA</t>
  </si>
  <si>
    <t>TyE_Talento_misCompromisos_Colabs_28jul_CCTA</t>
  </si>
  <si>
    <t>TyE_Talento_misCompromisos_Líderes 25jul_CCTA</t>
  </si>
  <si>
    <t>TyE_Talento_misCompromisos_Lideres_15ago_CCTA</t>
  </si>
  <si>
    <t>TyE_Talento_misCompromisos_Lideres_24ago_CCTA</t>
  </si>
  <si>
    <t>TyE_Talento_misCompromisos_LíderesACA_28jul_CCTA</t>
  </si>
  <si>
    <t>TyE_Talento_misCompromisos_LíderesApoy_28jul_CCTA</t>
  </si>
  <si>
    <t>TyE_Talento_misCompromisos_profes_28jul_CCTA</t>
  </si>
  <si>
    <t>TyE_Talento_misCompromisos_Todos_18 ago_CCTA</t>
  </si>
  <si>
    <t>TyE_Talento_Plan de Desarrollo_3 sesiones_CCTA</t>
  </si>
  <si>
    <t>TyE_Talento_Plan de Desarrollo_propósito mi plan de desarrollo_CCTA</t>
  </si>
  <si>
    <t>TyE_Talento_Plan de Desarrollo_Refuerzo 5_CCTA</t>
  </si>
  <si>
    <t>TyE_Talento_Plan de Desarrollo_Refuerzo Sesion Andres_CCTA</t>
  </si>
  <si>
    <t>TyE_Talento_Plan de Desarrollo_Reprogramación Andrés_CCTA</t>
  </si>
  <si>
    <t>TyE_Talento_Plan de Mejora_colabs_11oct_CCTA</t>
  </si>
  <si>
    <t>TyE_Talento_Plan de Mejora_colabs_18oct_CCTA</t>
  </si>
  <si>
    <t>TyE_Talento_Plan de Mejora_colabs_23 ago_CCTA</t>
  </si>
  <si>
    <t>TyE_Talento_Plan de Mejora_colabs_24oct_CCTA</t>
  </si>
  <si>
    <t>TyE_Talento_Plan de Mejora_colabs_27sept_CCTA</t>
  </si>
  <si>
    <t>TyE_Talento_Plan de Mejora_colabss_15 ago_CCTA</t>
  </si>
  <si>
    <t>TyE_Talento_Plan de Mejora_colabss_29 ago_CCTA</t>
  </si>
  <si>
    <t>TyE_Talento_Plan de Mejora_generalistas_17oct_CCTA</t>
  </si>
  <si>
    <t>TyE_Talento_Plan de Mejora_generalistas_29sept_CCTA</t>
  </si>
  <si>
    <t>TyE_Talento_Plan de Mejora_líderes_11oct_CCTA</t>
  </si>
  <si>
    <t>TyE_Talento_Plan de Mejora_lideres_15 ago_CCTA</t>
  </si>
  <si>
    <t>TyE_Talento_Plan de Mejora_líderes_18oct_CCTA</t>
  </si>
  <si>
    <t>TyE_Talento_Plan de Mejora_lideres_23 ago_CCTA</t>
  </si>
  <si>
    <t>TyE_Talento_Plan de Mejora_líderes_24oct_CCTA</t>
  </si>
  <si>
    <t>TyE_Talento_Plan de Mejora_lideres_29 ago_CCTA</t>
  </si>
  <si>
    <t>TyE_Talento_retrocontinua_Lideres_CCTA</t>
  </si>
  <si>
    <t>TyE_Talento_retrocontinus_23 ago_CCTA</t>
  </si>
  <si>
    <t>TyE_TECservices_ Habilitación Service Now_CCTA</t>
  </si>
  <si>
    <t>TyE_TECservices_celula líderes CCTA</t>
  </si>
  <si>
    <t>Raquel Castaño González y Dora Elia Hernández</t>
  </si>
  <si>
    <t>TyE_TECservices_celula líderes CCTA (Clon)</t>
  </si>
  <si>
    <t>TyE_TECservices_celula líderes_02_CCTA</t>
  </si>
  <si>
    <t>Dora Elia Hérnandez y Carlos Larios</t>
  </si>
  <si>
    <t>TyE_TECservices_OneStopShop</t>
  </si>
  <si>
    <t>Comité One Stop Shop</t>
  </si>
  <si>
    <t>TyE_TECservices_OneStopShop evolución_CCTA</t>
  </si>
  <si>
    <t>TyE_TECservices_OneStopShop evolución_CCTA (Clon)</t>
  </si>
  <si>
    <t>TyE_TECservices_OneStopShop líderes</t>
  </si>
  <si>
    <t>TyE_TECservices_OneStopShop_CCTA</t>
  </si>
  <si>
    <t>TyE_TECservices_onestopshop_CCTA</t>
  </si>
  <si>
    <t>TyE_TECservices_onestopshop_CCTA (Clon)</t>
  </si>
  <si>
    <t>TyE_TECservices_OneStopShop_SCTA</t>
  </si>
  <si>
    <t>TyE_TECservices_servicenow_03_CCTA</t>
  </si>
  <si>
    <t>TyE_TECservices_servicenow_03_CCTA (Clon)</t>
  </si>
  <si>
    <t>TyE_TECservices_servicenow_05_CCTA</t>
  </si>
  <si>
    <t>ServiceNow</t>
  </si>
  <si>
    <t>TyE_TECservices_servicenow_06_CCTA</t>
  </si>
  <si>
    <t>TyE_TECservices_servicenow_07_CCTA</t>
  </si>
  <si>
    <t>TyE_TECservices_servicenow_08_CCTA</t>
  </si>
  <si>
    <t xml:space="preserve">TyE_TECservices_servicenow_08_CCTA </t>
  </si>
  <si>
    <t>TyE_TECservices_ServiceNow_CCTA04</t>
  </si>
  <si>
    <t>TyE_TECservices_servicenow_SCTA</t>
  </si>
  <si>
    <t>TyE_TECservices_servicenow_SCTA02</t>
  </si>
  <si>
    <t>TyE_TECservices_Telefonía Buen Uso_SCTA</t>
  </si>
  <si>
    <t>TyE_TECservices_Telefonía CCTA</t>
  </si>
  <si>
    <t>TyE_TECservices_Telefonía RO CCTA</t>
  </si>
  <si>
    <t>TyE_TECservices_Vales_SCTA</t>
  </si>
  <si>
    <t>TyE_VIC_Integridad Valores Diciembre CTA01</t>
  </si>
  <si>
    <t>TyE_VIIS_ Equidad MX</t>
  </si>
  <si>
    <t>Inés Sáenz y Hernán García</t>
  </si>
  <si>
    <t>TyE_VIIS_ Liderazgo inclusivo CCTA</t>
  </si>
  <si>
    <t>TyE_VIIS_Impulsa</t>
  </si>
  <si>
    <t>TyE_VIIS_Violenciadegenero SCTA</t>
  </si>
  <si>
    <t>TyE_VIISS_ Liderazgo inclusivo Esfuerzo 02 CCTA</t>
  </si>
  <si>
    <t>TyE_VIISS_ Liderazgo inclusivo Panel 02 CCTA</t>
  </si>
  <si>
    <t>TyE_VIISS_ Liderazgo inclusivo Panel CCTA Clone)</t>
  </si>
  <si>
    <t>TyE_VIISS_ Vino y diálogo</t>
  </si>
  <si>
    <t>Judith Ruíz-Godoy y Alejandro Poiré</t>
  </si>
  <si>
    <t>TyE_VIISS_ Vino y diálogo (Clon)</t>
  </si>
  <si>
    <t>Diversidad e inclusión</t>
  </si>
  <si>
    <t>TyE_VIISS_Iniciativas sociales_#1_CCTA</t>
  </si>
  <si>
    <t>TyE_VO_Cambios Org Campus Chihuahua_SCTA</t>
  </si>
  <si>
    <t>Claudia Félix y Ricardo Swan</t>
  </si>
  <si>
    <t>TyE_VO_Cambios Org_CCTA</t>
  </si>
  <si>
    <t>TyE_VO_Cambios Org_CCTA 02</t>
  </si>
  <si>
    <t>TyE_VP_Integridad académica CCTA</t>
  </si>
  <si>
    <t>TyE_VP_Integridad académica_01_CCTA</t>
  </si>
  <si>
    <t>TyE_Aca_JPM_Sesionesconlafacultad#1_CCTA</t>
  </si>
  <si>
    <t>TyE_Aca_Sustainable Manufacturing Conference_Últimosdías_CCTA</t>
  </si>
  <si>
    <t>TyE_Aca_SesionesContinuidadAcadémicayFormativa_VG2_CCTA</t>
  </si>
  <si>
    <t>TyE_Aca_SesionesContinuidadAcadémicayFormativa_VG1_CCTA</t>
  </si>
  <si>
    <t>TyE_VPF_Charla_CCTA</t>
  </si>
  <si>
    <t>TyE_Aca_ActualizaciónSesionesContinuidadAcayFormativa_VG2_CCTA</t>
  </si>
  <si>
    <t>TyE_Aca_SesionesContinuidadAcayFormativa_VG3_CCTA</t>
  </si>
  <si>
    <t>Uber empresarial</t>
  </si>
  <si>
    <t>enero 2023</t>
  </si>
  <si>
    <t>TyE_InformativoTyE_31_01_23_CCTA</t>
  </si>
  <si>
    <t>TyE_VPF_UberEmpresarial_CCTA</t>
  </si>
  <si>
    <t>TyE_Aca_Extranjeros01_CTA</t>
  </si>
  <si>
    <t>International Faculty Experience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</si>
</sst>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7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0"/>
      <name val="Calibri Light"/>
      <family val="2"/>
      <scheme val="major"/>
    </font>
    <font>
      <sz val="11"/>
      <color indexed="8"/>
      <name val="Calibri"/>
      <family val="2"/>
      <scheme val="minor"/>
    </font>
    <font>
      <sz val="11"/>
      <color indexed="8"/>
      <name val="Calibri Light"/>
      <family val="2"/>
      <scheme val="maj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4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8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8" borderId="0" xfId="0" applyFont="1" applyFill="1" applyAlignment="1">
      <alignment horizontal="center"/>
    </xf>
    <xf numFmtId="0" fontId="7" fillId="0" borderId="0" xfId="1"/>
    <xf numFmtId="0" fontId="10" fillId="0" borderId="0" xfId="0" applyFont="1"/>
    <xf numFmtId="0" fontId="0" fillId="9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10" fillId="9" borderId="0" xfId="0" applyFont="1" applyFill="1"/>
    <xf numFmtId="0" fontId="0" fillId="9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15" fillId="0" borderId="0" xfId="2" applyFont="1"/>
    <xf numFmtId="0" fontId="17" fillId="0" borderId="0" xfId="0" applyFont="1" applyAlignment="1">
      <alignment vertical="center"/>
    </xf>
    <xf numFmtId="0" fontId="17" fillId="0" borderId="0" xfId="0" applyFont="1" applyAlignment="1">
      <alignment horizontal="right" vertical="center" wrapText="1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4" fontId="1" fillId="0" borderId="0" xfId="0" applyNumberFormat="1" applyFont="1"/>
    <xf numFmtId="14" fontId="2" fillId="2" borderId="0" xfId="0" applyNumberFormat="1" applyFont="1" applyFill="1" applyAlignment="1">
      <alignment horizontal="center" vertical="center" wrapText="1"/>
    </xf>
    <xf numFmtId="14" fontId="13" fillId="2" borderId="0" xfId="0" applyNumberFormat="1" applyFont="1" applyFill="1" applyAlignment="1">
      <alignment horizontal="center" vertical="center"/>
    </xf>
    <xf numFmtId="0" fontId="1" fillId="7" borderId="0" xfId="0" applyFont="1" applyFill="1"/>
    <xf numFmtId="14" fontId="1" fillId="7" borderId="0" xfId="0" applyNumberFormat="1" applyFont="1" applyFill="1"/>
    <xf numFmtId="0" fontId="0" fillId="7" borderId="0" xfId="0" applyFill="1"/>
    <xf numFmtId="0" fontId="8" fillId="5" borderId="0" xfId="0" applyFont="1" applyFill="1" applyAlignment="1">
      <alignment vertical="center" wrapText="1"/>
    </xf>
    <xf numFmtId="0" fontId="18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9" fillId="0" borderId="0" xfId="1" applyFont="1" applyFill="1" applyBorder="1"/>
    <xf numFmtId="0" fontId="20" fillId="0" borderId="0" xfId="0" applyFont="1"/>
    <xf numFmtId="0" fontId="23" fillId="5" borderId="0" xfId="0" applyFont="1" applyFill="1" applyAlignment="1">
      <alignment horizontal="center" vertical="center" wrapText="1"/>
    </xf>
    <xf numFmtId="0" fontId="23" fillId="6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19" fillId="0" borderId="0" xfId="1" applyFont="1" applyFill="1"/>
    <xf numFmtId="0" fontId="22" fillId="10" borderId="0" xfId="0" applyFont="1" applyFill="1"/>
    <xf numFmtId="0" fontId="25" fillId="10" borderId="0" xfId="0" applyFont="1" applyFill="1" applyAlignment="1">
      <alignment horizontal="center"/>
    </xf>
    <xf numFmtId="0" fontId="25" fillId="10" borderId="0" xfId="0" applyFont="1" applyFill="1"/>
    <xf numFmtId="0" fontId="22" fillId="10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2" fillId="1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6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9" fillId="0" borderId="0" xfId="1" applyFont="1"/>
  </cellXfs>
  <cellStyles count="3">
    <cellStyle name="Hipervínculo" xfId="1" builtinId="8"/>
    <cellStyle name="Normal" xfId="0" builtinId="0"/>
    <cellStyle name="Normal 2" xfId="2" xr:uid="{8D4C08D4-5019-42B5-A332-E433EB15D5B6}"/>
  </cellStyles>
  <dxfs count="16"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theme="7" tint="-0.24994659260841701"/>
      </font>
      <fill>
        <patternFill>
          <bgColor theme="7" tint="0.39994506668294322"/>
        </patternFill>
      </fill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63132025463" createdVersion="8" refreshedVersion="8" minRefreshableVersion="3" recordCount="31" xr:uid="{8EF43489-05F0-4F4C-986A-E8FF0C06908F}">
  <cacheSource type="worksheet">
    <worksheetSource ref="A1:E32" sheet="AnálisisMITEC"/>
  </cacheSource>
  <cacheFields count="5">
    <cacheField name="Iniciativa" numFmtId="0">
      <sharedItems count="21">
        <s v="Mi ECO"/>
        <s v="Ciberseguridad"/>
        <s v="Feria del libro"/>
        <s v="Cáncer de mama"/>
        <s v="Voluntariado TEC"/>
        <s v="BeneFlex"/>
        <s v="Lealtad"/>
        <s v="TECbot"/>
        <s v="Wellbeing"/>
        <s v="INCMty"/>
        <s v="Mi plan de retiro"/>
        <s v="Queremos escucharte"/>
        <s v="Ruta azul"/>
        <s v="Infonavit"/>
        <s v="FBA"/>
        <s v="Foro agua"/>
        <s v="Evaluación de etapa"/>
        <s v="Mis viajes"/>
        <s v="Mi Plan de Desarrollo"/>
        <s v="Simposio"/>
        <s v="Número único"/>
      </sharedItems>
    </cacheField>
    <cacheField name="Estatus en campañas identificadas" numFmtId="0">
      <sharedItems/>
    </cacheField>
    <cacheField name="Correo en MITEC" numFmtId="0">
      <sharedItems/>
    </cacheField>
    <cacheField name="Responsable" numFmtId="0">
      <sharedItems/>
    </cacheField>
    <cacheField name="Número de clics" numFmtId="0">
      <sharedItems containsSemiMixedTypes="0" containsString="0" containsNumber="1" containsInteger="1" minValue="15" maxValue="5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668833333337" createdVersion="8" refreshedVersion="8" minRefreshableVersion="3" recordCount="52" xr:uid="{3662F1F7-05E0-4847-A7A2-6F9947711071}">
  <cacheSource type="worksheet">
    <worksheetSource ref="A1:M60" sheet="AnálisisCorreos(2)"/>
  </cacheSource>
  <cacheFields count="12">
    <cacheField name="Iniciativa" numFmtId="0">
      <sharedItems count="21">
        <s v="Mi ECO"/>
        <s v="Ciberseguridad"/>
        <s v="Feria del libro"/>
        <s v="Cáncer de mama"/>
        <s v="Voluntariado TEC"/>
        <s v="BeneFlex"/>
        <s v="Lealtad"/>
        <s v="TECbot"/>
        <s v="Wellbeing"/>
        <s v="INCMty"/>
        <s v="Mi plan de retiro"/>
        <s v="Queremos escucharte"/>
        <s v="Ruta azul"/>
        <s v="Infonavit"/>
        <s v="FBA"/>
        <s v="Foro agua"/>
        <s v="Evaluación de etapa"/>
        <s v="Mis viajes"/>
        <s v="Mi Plan de Desarrollo"/>
        <s v="Simposio"/>
        <s v="Número único"/>
      </sharedItems>
    </cacheField>
    <cacheField name="Estatus en campañas identificadas" numFmtId="0">
      <sharedItems containsNonDate="0" containsString="0" containsBlank="1"/>
    </cacheField>
    <cacheField name="Correo en HubSpot" numFmtId="0">
      <sharedItems containsBlank="1"/>
    </cacheField>
    <cacheField name="Responsable" numFmtId="0">
      <sharedItems containsBlank="1"/>
    </cacheField>
    <cacheField name="Enviado" numFmtId="0">
      <sharedItems containsBlank="1" containsMixedTypes="1" containsNumber="1" containsInteger="1" minValue="3" maxValue="36583"/>
    </cacheField>
    <cacheField name="Entregado" numFmtId="0">
      <sharedItems containsBlank="1" containsMixedTypes="1" containsNumber="1" minValue="3" maxValue="34876"/>
    </cacheField>
    <cacheField name="Tasa de entregas" numFmtId="0">
      <sharedItems containsBlank="1" containsMixedTypes="1" containsNumber="1" minValue="94.286000000000001" maxValue="14828"/>
    </cacheField>
    <cacheField name="Abierto" numFmtId="0">
      <sharedItems containsBlank="1" containsMixedTypes="1" containsNumber="1" minValue="0" maxValue="15243"/>
    </cacheField>
    <cacheField name="Tasa de aperturas" numFmtId="0">
      <sharedItems containsBlank="1" containsMixedTypes="1" containsNumber="1" minValue="0" maxValue="2548"/>
    </cacheField>
    <cacheField name="Recibió clics" numFmtId="0">
      <sharedItems containsBlank="1" containsMixedTypes="1" containsNumber="1" minValue="0" maxValue="2432"/>
    </cacheField>
    <cacheField name="Tasa de clics" numFmtId="0">
      <sharedItems containsBlank="1" containsMixedTypes="1" containsNumber="1" minValue="0" maxValue="72.972999999999999"/>
    </cacheField>
    <cacheField name="Tasa de click-through" numFmtId="0">
      <sharedItems containsBlank="1" containsMixedTypes="1" containsNumber="1" minValue="0" maxValue="93.102999999999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s v="No encontrado"/>
    <s v="miECO03"/>
    <s v="Michel Daniel Bernadac"/>
    <n v="1583"/>
  </r>
  <r>
    <x v="0"/>
    <s v="No encontrado"/>
    <s v="mi eco carrusel 1"/>
    <s v="Ines Gabriela Lujan"/>
    <n v="1392"/>
  </r>
  <r>
    <x v="0"/>
    <s v="No encontrado"/>
    <s v="mieco_carrusel_2"/>
    <s v="Ines Gabriela Lujan"/>
    <n v="506"/>
  </r>
  <r>
    <x v="0"/>
    <s v="No encontrado"/>
    <s v="miECO02"/>
    <s v="Michel Daniel Bernadac"/>
    <n v="180"/>
  </r>
  <r>
    <x v="1"/>
    <s v="No encontrado"/>
    <s v="Ciberseguridad08"/>
    <s v="Marioli Rodriguez"/>
    <n v="595"/>
  </r>
  <r>
    <x v="1"/>
    <s v="No encontrado"/>
    <s v="Ciberseguridad07"/>
    <s v="Marioli Rodriguez"/>
    <n v="728"/>
  </r>
  <r>
    <x v="1"/>
    <s v="No encontrado"/>
    <s v="Ciberseguridad06"/>
    <s v="Marioli Rodriguez"/>
    <n v="359"/>
  </r>
  <r>
    <x v="2"/>
    <s v="No encontrado"/>
    <s v="FeriaLibro01"/>
    <s v="Elena Gabriela Sanchez"/>
    <n v="145"/>
  </r>
  <r>
    <x v="2"/>
    <s v="No encontrado"/>
    <s v="FeriaLibro02"/>
    <s v="Elena Gabriela Sanchez"/>
    <n v="99"/>
  </r>
  <r>
    <x v="3"/>
    <s v="No encontrado"/>
    <s v="Cancerdemama01"/>
    <s v="Martha Patricia Saenz"/>
    <n v="137"/>
  </r>
  <r>
    <x v="3"/>
    <s v="No encontrado"/>
    <s v="Cancerdemama02"/>
    <s v="Martha Patricia Saenz"/>
    <n v="118"/>
  </r>
  <r>
    <x v="3"/>
    <s v="No encontrado"/>
    <s v="Cancerdemama03"/>
    <s v="Martha Patricia Saenz"/>
    <n v="90"/>
  </r>
  <r>
    <x v="4"/>
    <s v="Encontrado"/>
    <s v="Voluntariado02"/>
    <s v="Ines Gabriela Lujan"/>
    <n v="2640"/>
  </r>
  <r>
    <x v="4"/>
    <s v="Encontrado"/>
    <s v="Voluntariado 01"/>
    <s v="Ines Gabriela Lujan"/>
    <n v="121"/>
  </r>
  <r>
    <x v="4"/>
    <s v="Encontrado"/>
    <s v="Voluntariado03"/>
    <s v="Ines Gabriela Lujan"/>
    <n v="91"/>
  </r>
  <r>
    <x v="5"/>
    <s v="Encontrado"/>
    <s v="beneflex22-01"/>
    <s v="Mabely Sarahi Garcia"/>
    <n v="5251"/>
  </r>
  <r>
    <x v="6"/>
    <s v="Encontrado"/>
    <s v="lealtad-carrusel01"/>
    <s v="Mabely Sarahi Garcia"/>
    <n v="2358"/>
  </r>
  <r>
    <x v="7"/>
    <s v="No encontrado"/>
    <s v="TECbot01"/>
    <s v="Ines Gabriela Lujan"/>
    <n v="848"/>
  </r>
  <r>
    <x v="8"/>
    <s v="Encontrado"/>
    <s v="Wellbeing360°01"/>
    <s v="Brenda Berenice Perez"/>
    <n v="755"/>
  </r>
  <r>
    <x v="9"/>
    <s v="Encontrado"/>
    <s v="FestivalINCMTYAdquieretusboletos01"/>
    <s v="Brenda Berenice Perez"/>
    <n v="660"/>
  </r>
  <r>
    <x v="10"/>
    <s v="No encontrado"/>
    <s v="miplanderetirooctubre01"/>
    <s v="Mabely Sarahi Garcia"/>
    <n v="599"/>
  </r>
  <r>
    <x v="11"/>
    <s v="No encontrado"/>
    <s v="QueremosEscucharte"/>
    <s v="Marioli Rodriguez"/>
    <n v="568"/>
  </r>
  <r>
    <x v="12"/>
    <s v="No encontrado"/>
    <s v="RutaAzul05"/>
    <s v="Ines Gabriela Lujan"/>
    <n v="422"/>
  </r>
  <r>
    <x v="13"/>
    <s v="No encontrado"/>
    <s v="infonavit-carrusel2"/>
    <s v="Mabely Sarahi Garcia"/>
    <n v="277"/>
  </r>
  <r>
    <x v="14"/>
    <s v="No encontrado"/>
    <s v="FBA03"/>
    <s v="Ines Gabriela Lujan"/>
    <n v="256"/>
  </r>
  <r>
    <x v="15"/>
    <s v="No encontrado"/>
    <s v="ForoAgua01"/>
    <s v="Elena Gabriela Sanchez"/>
    <n v="248"/>
  </r>
  <r>
    <x v="16"/>
    <s v="No encontrado"/>
    <s v="Evaluacion de etapa"/>
    <s v="Ivette Gonzalez"/>
    <n v="255"/>
  </r>
  <r>
    <x v="17"/>
    <s v="Encontrado"/>
    <s v="misViajes05"/>
    <s v="Ines Gabriela Lujan"/>
    <n v="229"/>
  </r>
  <r>
    <x v="18"/>
    <s v="Encontrado"/>
    <s v="miPlandeDesarrollo01"/>
    <s v="Mabely Sarahi Garcia"/>
    <n v="100"/>
  </r>
  <r>
    <x v="19"/>
    <s v="No encontrado"/>
    <s v="Simposio01"/>
    <s v="Elena Gabriela Sanchez"/>
    <n v="33"/>
  </r>
  <r>
    <x v="20"/>
    <s v="Encontrado"/>
    <s v="Numero Unico"/>
    <s v="Ines Gabriela Lujan"/>
    <n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m/>
    <s v="TyE_mieco2022_Ultimos días mi ECO 2022"/>
    <s v="David Garza Salazar"/>
    <n v="33809"/>
    <n v="33687"/>
    <n v="99.638999999999996"/>
    <n v="11393"/>
    <n v="33.82"/>
    <n v="1119"/>
    <n v="3.3220000000000001"/>
    <n v="9.8219999999999992"/>
  </r>
  <r>
    <x v="0"/>
    <m/>
    <s v="TyE_mieco2022_Último día mi ECO CCTA"/>
    <s v="Tecnológico de Monterrey"/>
    <n v="33905"/>
    <n v="33773"/>
    <n v="99.611000000000004"/>
    <n v="12708"/>
    <n v="37.628"/>
    <n v="1459"/>
    <n v="4.32"/>
    <n v="11.481"/>
  </r>
  <r>
    <x v="0"/>
    <m/>
    <s v="UTM_mieco_comunicado profesores Tecmi"/>
    <s v="Luis Gutiérrez y Andrés Sierra"/>
    <n v="4701"/>
    <n v="4700"/>
    <n v="99.978999999999999"/>
    <n v="1593"/>
    <n v="33.893999999999998"/>
    <n v="36"/>
    <n v="0.76600000000000001"/>
    <n v="2.2599999999999998"/>
  </r>
  <r>
    <x v="0"/>
    <m/>
    <s v="TyE_mieco2022_precampana_#3_CCTA (Clon)"/>
    <s v="Tecnológico de Monterrey"/>
    <n v="24924"/>
    <n v="24898"/>
    <n v="99.896000000000001"/>
    <n v="12351"/>
    <n v="49.606000000000002"/>
    <n v="1900"/>
    <n v="7.6310000000000002"/>
    <n v="15.382999999999999"/>
  </r>
  <r>
    <x v="0"/>
    <m/>
    <s v="UTM_miECO2022_refuerzo"/>
    <s v="TECMILENIO"/>
    <n v="7085"/>
    <n v="7084"/>
    <n v="99.986000000000004"/>
    <n v="2287"/>
    <n v="32.283999999999999"/>
    <n v="308"/>
    <n v="4.3479999999999999"/>
    <n v="13.467000000000001"/>
  </r>
  <r>
    <x v="0"/>
    <m/>
    <s v="TyE_mieco_comunicado HG_CCTA"/>
    <s v="Hernán García González"/>
    <n v="229"/>
    <n v="228"/>
    <n v="99.563000000000002"/>
    <n v="125"/>
    <n v="54.825000000000003"/>
    <n v="21"/>
    <n v="9.2110000000000003"/>
    <n v="16.8"/>
  </r>
  <r>
    <x v="1"/>
    <m/>
    <s v="TyE_HTI_Semana de la ciberseguridad"/>
    <s v="Tecnológico de Monterrey"/>
    <n v="36583"/>
    <n v="34876"/>
    <n v="95.334000000000003"/>
    <n v="12470"/>
    <n v="35.755000000000003"/>
    <n v="352"/>
    <n v="1.0089999999999999"/>
    <n v="2.823"/>
  </r>
  <r>
    <x v="1"/>
    <m/>
    <s v="TyE_Ciberseguridad_Actualizacion Apple (Clon)"/>
    <s v="Tecnológico de Monterrey"/>
    <n v="32747"/>
    <n v="32682"/>
    <n v="99.802000000000007"/>
    <n v="12376"/>
    <n v="37.868000000000002"/>
    <n v="533"/>
    <n v="1.631"/>
    <n v="4.3070000000000004"/>
  </r>
  <r>
    <x v="2"/>
    <m/>
    <s v="TyE_Aca_ 02FeriaInternacionalLibro22"/>
    <s v="Tecnológico de Monterrey"/>
    <n v="14559"/>
    <n v="14522"/>
    <n v="99.745999999999995"/>
    <n v="4945"/>
    <n v="34.052"/>
    <n v="197"/>
    <n v="1.357"/>
    <n v="3.984"/>
  </r>
  <r>
    <x v="3"/>
    <m/>
    <s v="UTM_Bienestar_cáncerdemama01_CTA"/>
    <s v="TECMILENIO"/>
    <n v="9374"/>
    <n v="9355"/>
    <n v="99.796999999999997"/>
    <n v="2878"/>
    <n v="30.763999999999999"/>
    <n v="342"/>
    <n v="3.6560000000000001"/>
    <n v="11.882999999999999"/>
  </r>
  <r>
    <x v="3"/>
    <m/>
    <s v="TyE_Bienestar_cáncerdemama02charlas_CTA"/>
    <s v="Tecnológico de Monterrey"/>
    <n v="21338"/>
    <n v="21282"/>
    <n v="99.738"/>
    <n v="8400"/>
    <n v="39.47"/>
    <n v="566"/>
    <n v="2.66"/>
    <n v="6.7380000000000004"/>
  </r>
  <r>
    <x v="3"/>
    <m/>
    <s v="TyE_Bienestar_cáncerdemama01_CTA"/>
    <s v="Tecnológico de Monterrey"/>
    <n v="21564"/>
    <n v="21509"/>
    <n v="99.745000000000005"/>
    <n v="9619"/>
    <n v="44.720999999999997"/>
    <n v="893"/>
    <n v="4.1520000000000001"/>
    <n v="9.2840000000000007"/>
  </r>
  <r>
    <x v="3"/>
    <m/>
    <s v="UTM_Bienestar_cáncerdemama02charlas_CTA"/>
    <s v="TECMILENIO"/>
    <n v="7085"/>
    <n v="7083"/>
    <n v="99.971999999999994"/>
    <n v="2324"/>
    <n v="32.811"/>
    <n v="203"/>
    <n v="2.8660000000000001"/>
    <n v="8.7349999999999994"/>
  </r>
  <r>
    <x v="3"/>
    <m/>
    <s v="TyE_Bienestar_ganadorascancerdemama_CTA"/>
    <s v="Tecnológico de Monterrey"/>
    <n v="6234"/>
    <n v="6217"/>
    <n v="99.727000000000004"/>
    <n v="2798"/>
    <n v="45.006"/>
    <n v="1280"/>
    <n v="20.588999999999999"/>
    <n v="45.747"/>
  </r>
  <r>
    <x v="4"/>
    <m/>
    <s v="TyE_VIIS_Voluntariado03CCTA"/>
    <s v="Tecnológico de Monterrey"/>
    <n v="32736"/>
    <n v="32648"/>
    <n v="99.730999999999995"/>
    <n v="11331"/>
    <n v="34.707000000000001"/>
    <n v="1044"/>
    <n v="3.198"/>
    <n v="9.2140000000000004"/>
  </r>
  <r>
    <x v="4"/>
    <m/>
    <s v="TyE_VIIS_Voluntariado (Clon)"/>
    <s v="Tecnológico de Monterrey"/>
    <n v="32745"/>
    <n v="32678"/>
    <n v="99.795000000000002"/>
    <n v="15243"/>
    <n v="46.646000000000001"/>
    <n v="2227"/>
    <n v="6.8150000000000004"/>
    <n v="14.61"/>
  </r>
  <r>
    <x v="4"/>
    <m/>
    <s v="TyE_VIIS_Voluntariado"/>
    <s v="Tecnológico de Monterrey"/>
    <n v="26310"/>
    <n v="26224"/>
    <n v="99.673000000000002"/>
    <n v="9327"/>
    <n v="35.567"/>
    <n v="1605"/>
    <n v="6.12"/>
    <n v="17.207999999999998"/>
  </r>
  <r>
    <x v="5"/>
    <m/>
    <s v="TyE_Comp_Resultados beneflex_TecSalud_CCTA"/>
    <s v="Guillermo Torre"/>
    <n v="37"/>
    <n v="37"/>
    <n v="100"/>
    <n v="29"/>
    <n v="78.378"/>
    <n v="27"/>
    <n v="72.972999999999999"/>
    <n v="93.102999999999994"/>
  </r>
  <r>
    <x v="5"/>
    <m/>
    <s v="TyE_Comp_BeneFlex_SabíasQue3_CCTA"/>
    <s v="Tecnológico de Monterrey"/>
    <n v="14436"/>
    <n v="14427"/>
    <n v="99.938000000000002"/>
    <n v="8409"/>
    <n v="58.286999999999999"/>
    <n v="2432"/>
    <n v="16.856999999999999"/>
    <n v="28.920999999999999"/>
  </r>
  <r>
    <x v="5"/>
    <m/>
    <s v="TyE_Comp_BeneFlex_SabíasQue2"/>
    <s v="Tecnológico de Monterrey"/>
    <n v="16711"/>
    <n v="16665"/>
    <n v="99.724999999999994"/>
    <n v="8749"/>
    <n v="52.499000000000002"/>
    <n v="1650"/>
    <n v="9.9009999999999998"/>
    <n v="18.859000000000002"/>
  </r>
  <r>
    <x v="5"/>
    <m/>
    <s v="TyE_Comp_Resultados beneflex_Tecmilenio_CCTA"/>
    <s v="Bruno Zepeda Blouin"/>
    <n v="107"/>
    <n v="107"/>
    <n v="100"/>
    <n v="83"/>
    <n v="77.569999999999993"/>
    <n v="56"/>
    <n v="52.335999999999999"/>
    <n v="67.47"/>
  </r>
  <r>
    <x v="5"/>
    <m/>
    <s v="TyE_Comp_Resultados beneflex_Sorteos_CCTA"/>
    <s v="David Garza Salazar"/>
    <n v="15"/>
    <n v="15"/>
    <n v="100"/>
    <n v="14"/>
    <n v="93.332999999999998"/>
    <n v="9"/>
    <n v="60"/>
    <n v="64.286000000000001"/>
  </r>
  <r>
    <x v="5"/>
    <m/>
    <s v="TyE_Comp_Resultados beneflex_TEC_CCTA"/>
    <s v="David Garza Salazar"/>
    <n v="701"/>
    <n v="699"/>
    <n v="99.715000000000003"/>
    <n v="511"/>
    <n v="73.103999999999999"/>
    <n v="303"/>
    <n v="43.347999999999999"/>
    <n v="59.295000000000002"/>
  </r>
  <r>
    <x v="5"/>
    <m/>
    <s v="TyE_Comp_BeneFlex_SabíasQue1"/>
    <s v="Avisos TyE"/>
    <n v="16715"/>
    <n v="16668"/>
    <n v="99.718999999999994"/>
    <n v="9526"/>
    <n v="57.151000000000003"/>
    <n v="2206"/>
    <n v="13.234999999999999"/>
    <n v="23.158000000000001"/>
  </r>
  <r>
    <x v="5"/>
    <m/>
    <s v="TyE_Comp_Resultados beneflex_ED_CCTA"/>
    <s v="David Garza Salazar"/>
    <n v="12"/>
    <n v="12"/>
    <n v="100"/>
    <n v="10"/>
    <n v="83.332999999999998"/>
    <n v="2"/>
    <n v="16.667000000000002"/>
    <n v="20"/>
  </r>
  <r>
    <x v="6"/>
    <m/>
    <s v="UTM_eventos_Lealtad_invitación MTY (refuerzo)"/>
    <s v="TECMILENIO"/>
    <n v="181"/>
    <n v="181"/>
    <n v="100"/>
    <n v="134"/>
    <n v="74.033000000000001"/>
    <n v="42"/>
    <n v="23.204000000000001"/>
    <n v="31.343"/>
  </r>
  <r>
    <x v="6"/>
    <m/>
    <s v="UTM_eventos_Lealtad_invitación MTY"/>
    <s v="TECMILENIO"/>
    <n v="185"/>
    <n v="185"/>
    <n v="100"/>
    <n v="136"/>
    <n v="73.513999999999996"/>
    <n v="60"/>
    <n v="32.432000000000002"/>
    <n v="44.118000000000002"/>
  </r>
  <r>
    <x v="6"/>
    <m/>
    <s v="TyE_eventos_Lealtad_invitación 5 y 10 MTY"/>
    <s v="Tecnológico de Monterrey"/>
    <n v="580"/>
    <n v="576"/>
    <n v="99.31"/>
    <n v="450"/>
    <n v="78.125"/>
    <n v="178"/>
    <n v="30.902999999999999"/>
    <n v="39.555999999999997"/>
  </r>
  <r>
    <x v="7"/>
    <m/>
    <s v="-"/>
    <s v="-"/>
    <s v="-"/>
    <s v="-"/>
    <s v="-"/>
    <s v="-"/>
    <s v="-"/>
    <s v="-"/>
    <s v="-"/>
    <s v="-"/>
  </r>
  <r>
    <x v="8"/>
    <m/>
    <s v="UTM_ICBF_Wellbeing360_5_colaboradores"/>
    <s v="TECMILENIO"/>
    <n v="2462"/>
    <n v="2462"/>
    <n v="100"/>
    <n v="1391"/>
    <n v="56.499000000000002"/>
    <n v="205"/>
    <n v="8.327"/>
    <n v="14.738"/>
  </r>
  <r>
    <x v="8"/>
    <m/>
    <s v="UTM_ICBF_Wellbeing360_3"/>
    <s v="TECMILENIO"/>
    <n v="9444"/>
    <n v="9426"/>
    <n v="99.808999999999997"/>
    <n v="3257"/>
    <n v="34.552999999999997"/>
    <n v="487"/>
    <n v="5.1669999999999998"/>
    <n v="14.952"/>
  </r>
  <r>
    <x v="8"/>
    <m/>
    <s v="UTM_ICBF_Wellbeing360_5_docentes"/>
    <s v="TECMILENIO"/>
    <n v="4623"/>
    <n v="4622"/>
    <n v="99.977999999999994"/>
    <n v="1286"/>
    <n v="27.823"/>
    <n v="121"/>
    <n v="2.6179999999999999"/>
    <n v="9.4090000000000007"/>
  </r>
  <r>
    <x v="8"/>
    <m/>
    <s v="Vec-TLG-CursoTeamWellbeing-Folleto"/>
    <s v="Tec de Monterrey | Posgrados y Educación Continua"/>
    <n v="4"/>
    <n v="4"/>
    <n v="100"/>
    <n v="0"/>
    <n v="0"/>
    <n v="0"/>
    <n v="0"/>
    <n v="0"/>
  </r>
  <r>
    <x v="8"/>
    <m/>
    <s v="UTM_ICBF_Wellbeing360_4"/>
    <s v="TECMILENIO"/>
    <n v="2205"/>
    <n v="2205"/>
    <n v="100"/>
    <n v="1077"/>
    <n v="48.844000000000001"/>
    <n v="165"/>
    <n v="7.4829999999999997"/>
    <n v="15.32"/>
  </r>
  <r>
    <x v="8"/>
    <m/>
    <s v="TyE_Tecmilenio_Wellbeing360_CTA"/>
    <s v="Tecnológico de Monterrey"/>
    <n v="21732"/>
    <n v="21663"/>
    <n v="99.682000000000002"/>
    <n v="9492"/>
    <n v="43.817"/>
    <n v="968"/>
    <n v="4.468"/>
    <n v="10.198"/>
  </r>
  <r>
    <x v="8"/>
    <m/>
    <s v="VEC-TLG-CursoTeamWellbeing-folleto2"/>
    <s v="Tec de Monterrey | Posgrados y Educación Continua"/>
    <n v="3"/>
    <n v="3"/>
    <n v="100"/>
    <n v="1"/>
    <n v="33.332999999999998"/>
    <n v="0"/>
    <n v="0"/>
    <n v="0"/>
  </r>
  <r>
    <x v="9"/>
    <m/>
    <s v="TyE_Aca_INCMTY#3_CCTA"/>
    <s v="Tecnológico de Monterrey"/>
    <n v="32229"/>
    <n v="32100"/>
    <n v="99.6"/>
    <n v="12046"/>
    <n v="37.526000000000003"/>
    <n v="1370"/>
    <n v="4.2679999999999998"/>
    <n v="11.372999999999999"/>
  </r>
  <r>
    <x v="10"/>
    <m/>
    <s v="-"/>
    <s v="-"/>
    <s v="-"/>
    <s v="-"/>
    <s v="-"/>
    <s v="-"/>
    <s v="-"/>
    <s v="-"/>
    <s v="-"/>
    <s v="-"/>
  </r>
  <r>
    <x v="11"/>
    <m/>
    <s v="-"/>
    <s v="-"/>
    <s v="-"/>
    <s v="-"/>
    <s v="-"/>
    <s v="-"/>
    <s v="-"/>
    <s v="-"/>
    <s v="-"/>
    <s v="-"/>
  </r>
  <r>
    <x v="12"/>
    <m/>
    <s v="-"/>
    <s v="-"/>
    <s v="-"/>
    <s v="-"/>
    <s v="-"/>
    <s v="-"/>
    <s v="-"/>
    <s v="-"/>
    <s v="-"/>
    <s v="-"/>
  </r>
  <r>
    <x v="13"/>
    <m/>
    <s v="TyE_Comp_Infonavit_10oct_CCTA"/>
    <s v="Tecnológico de Monterrey"/>
    <n v="32563"/>
    <n v="99.896000000000001"/>
    <n v="14828"/>
    <n v="45.536000000000001"/>
    <n v="2548"/>
    <n v="7.8250000000000002"/>
    <n v="17.184000000000001"/>
    <m/>
  </r>
  <r>
    <x v="14"/>
    <m/>
    <s v="Agradecimiento_Programa_AV_0_FBA"/>
    <s v="Tecnológico de Monterrey"/>
    <n v="35"/>
    <n v="33"/>
    <n v="94.286000000000001"/>
    <n v="16"/>
    <n v="48.484999999999999"/>
    <n v="6"/>
    <n v="18.181999999999999"/>
    <n v="37.5"/>
  </r>
  <r>
    <x v="14"/>
    <m/>
    <s v="Sentido_urgencia_Programa_AV_2_FBA"/>
    <s v="Tecnológico de Monterrey"/>
    <n v="28"/>
    <n v="28"/>
    <n v="100"/>
    <n v="7"/>
    <n v="25"/>
    <n v="0"/>
    <n v="0"/>
    <n v="0"/>
  </r>
  <r>
    <x v="14"/>
    <m/>
    <s v="VEC-atr-correo-Evento-FBA-AV-REC1-051022"/>
    <s v="Tec de Monterrey | Posgrados y Educación Continua"/>
    <n v="50"/>
    <n v="50"/>
    <n v="100"/>
    <n v="27"/>
    <n v="54"/>
    <n v="5"/>
    <n v="10"/>
    <n v="18.518999999999998"/>
  </r>
  <r>
    <x v="14"/>
    <m/>
    <s v="Serás capaz de_Programa_AV_1_FBA"/>
    <s v="Tecnológico de Monterrey"/>
    <n v="28"/>
    <n v="28"/>
    <n v="100"/>
    <n v="5"/>
    <n v="17.856999999999999"/>
    <n v="0"/>
    <n v="0"/>
    <n v="0"/>
  </r>
  <r>
    <x v="14"/>
    <m/>
    <s v="Insignia Digital_Programa_AV_3_FBA"/>
    <s v="Tecnológico de Monterrey"/>
    <n v="28"/>
    <n v="28"/>
    <n v="100"/>
    <n v="6"/>
    <n v="21.428999999999998"/>
    <n v="1"/>
    <n v="3.5710000000000002"/>
    <n v="16.667000000000002"/>
  </r>
  <r>
    <x v="15"/>
    <m/>
    <s v="TyE_Aca_ForoInternacionalAgua_02_CCTA"/>
    <s v="Tecnológico de Monterrey"/>
    <n v="14140"/>
    <n v="14103"/>
    <n v="99.738"/>
    <n v="4893"/>
    <n v="34.695"/>
    <n v="127"/>
    <n v="0.90100000000000002"/>
    <n v="2.5960000000000001"/>
  </r>
  <r>
    <x v="16"/>
    <m/>
    <s v="-"/>
    <s v="-"/>
    <s v="-"/>
    <s v="-"/>
    <s v="-"/>
    <s v="-"/>
    <s v="-"/>
    <s v="-"/>
    <s v="-"/>
    <s v="-"/>
  </r>
  <r>
    <x v="17"/>
    <m/>
    <s v="-"/>
    <s v="-"/>
    <s v="-"/>
    <s v="-"/>
    <s v="-"/>
    <s v="-"/>
    <s v="-"/>
    <s v="-"/>
    <s v="-"/>
    <s v="-"/>
  </r>
  <r>
    <x v="18"/>
    <m/>
    <m/>
    <m/>
    <m/>
    <m/>
    <m/>
    <m/>
    <m/>
    <m/>
    <m/>
    <m/>
  </r>
  <r>
    <x v="19"/>
    <m/>
    <m/>
    <m/>
    <m/>
    <m/>
    <m/>
    <m/>
    <m/>
    <m/>
    <m/>
    <m/>
  </r>
  <r>
    <x v="20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EAF501-6B07-47B0-9195-8929957636AF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B23" firstHeaderRow="1" firstDataRow="1" firstDataCol="1"/>
  <pivotFields count="5">
    <pivotField axis="axisRow" showAll="0">
      <items count="22">
        <item x="5"/>
        <item x="3"/>
        <item x="1"/>
        <item x="16"/>
        <item x="14"/>
        <item x="2"/>
        <item x="15"/>
        <item x="9"/>
        <item x="13"/>
        <item x="6"/>
        <item x="0"/>
        <item x="18"/>
        <item x="10"/>
        <item x="17"/>
        <item x="20"/>
        <item x="11"/>
        <item x="12"/>
        <item x="19"/>
        <item x="7"/>
        <item x="4"/>
        <item x="8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Promedio de Número de clics" fld="4" subtotal="average" baseField="0" baseItem="0" numFmtId="2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3FC3E-5C65-4257-A71B-24E2AEB2938A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C23" firstHeaderRow="0" firstDataRow="1" firstDataCol="1"/>
  <pivotFields count="12">
    <pivotField axis="axisRow" showAll="0">
      <items count="22">
        <item x="5"/>
        <item x="3"/>
        <item x="1"/>
        <item x="16"/>
        <item x="14"/>
        <item x="2"/>
        <item x="15"/>
        <item x="9"/>
        <item x="13"/>
        <item x="6"/>
        <item x="0"/>
        <item x="18"/>
        <item x="10"/>
        <item x="17"/>
        <item x="20"/>
        <item x="11"/>
        <item x="12"/>
        <item x="19"/>
        <item x="7"/>
        <item x="4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HubSpot-Promedio de Recibió clics" fld="9" subtotal="average" baseField="0" baseItem="0"/>
    <dataField name="HubSpot-Promedio de Tasa de click-through" fld="1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673A6-59A1-4AB1-A4AB-B15041C0CEB0}" name="Iniciativas_Mes" displayName="Iniciativas_Mes" ref="A1:G227" totalsRowShown="0" headerRowDxfId="15" dataDxfId="14">
  <autoFilter ref="A1:G227" xr:uid="{283673A6-59A1-4AB1-A4AB-B15041C0CEB0}"/>
  <sortState xmlns:xlrd2="http://schemas.microsoft.com/office/spreadsheetml/2017/richdata2" ref="A2:G227">
    <sortCondition descending="1" ref="G1:G227"/>
  </sortState>
  <tableColumns count="7">
    <tableColumn id="1" xr3:uid="{3881A6F8-F23A-432F-AFD8-A8A1E347F614}" name="Iniciativa" dataDxfId="13"/>
    <tableColumn id="2" xr3:uid="{E8D2EC9B-F36A-4DEA-BACF-73BDAC2EEF2E}" name="Estatus en campañas identificadas" dataDxfId="12">
      <calculatedColumnFormula>IF(ISERROR(VLOOKUP(A2,'Campañas y correos'!A:A,1,FALSE)),"No encontrado","Encontrado")</calculatedColumnFormula>
    </tableColumn>
    <tableColumn id="3" xr3:uid="{91F0DD98-FFAF-4B8A-B26E-9C64BDD5D9D3}" name="MITEC" dataDxfId="11"/>
    <tableColumn id="4" xr3:uid="{DCADF72B-DDB9-45FB-93CC-AFD5FA57DBA4}" name="Responsable" dataDxfId="10"/>
    <tableColumn id="5" xr3:uid="{849730BF-5708-4CAC-9AE8-98EA1990D244}" name="Número de clics" dataDxfId="9"/>
    <tableColumn id="7" xr3:uid="{25E192F6-8416-48BD-8F38-8EAD79305756}" name="Mes" dataDxfId="8">
      <calculatedColumnFormula>TEXT(G2,"mmmm")&amp;" "&amp;TEXT(G2,"aaaa")</calculatedColumnFormula>
    </tableColumn>
    <tableColumn id="6" xr3:uid="{7593C972-124F-48E5-A43C-75997E315C7C}" name="Mes [Fecha]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ish@Te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ish@Tec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ish@Tec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English@Tec" TargetMode="External"/><Relationship Id="rId1" Type="http://schemas.openxmlformats.org/officeDocument/2006/relationships/hyperlink" Target="mailto:English@Tec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1613-04D9-4F7E-9993-958402A831E3}">
  <dimension ref="A1:K166"/>
  <sheetViews>
    <sheetView zoomScale="110" zoomScaleNormal="110" workbookViewId="0">
      <pane ySplit="1" topLeftCell="A22" activePane="bottomLeft" state="frozen"/>
      <selection pane="bottomLeft" activeCell="A30" sqref="A30"/>
    </sheetView>
  </sheetViews>
  <sheetFormatPr baseColWidth="10" defaultColWidth="11.42578125" defaultRowHeight="15" x14ac:dyDescent="0.25"/>
  <cols>
    <col min="1" max="1" width="24.28515625" style="4" customWidth="1"/>
    <col min="2" max="2" width="15.28515625" style="56" customWidth="1"/>
    <col min="3" max="3" width="11.7109375" style="19" customWidth="1"/>
    <col min="4" max="4" width="11.140625" style="19" customWidth="1"/>
    <col min="5" max="5" width="15.140625" style="19" customWidth="1"/>
    <col min="6" max="6" width="28" style="19" customWidth="1"/>
    <col min="7" max="7" width="44.140625" style="4" customWidth="1"/>
    <col min="8" max="9" width="10.28515625" style="4" customWidth="1"/>
    <col min="10" max="10" width="53.85546875" style="4" customWidth="1"/>
    <col min="11" max="11" width="51.5703125" style="4" customWidth="1"/>
    <col min="12" max="16384" width="11.42578125" style="4"/>
  </cols>
  <sheetData>
    <row r="1" spans="1:11" s="45" customFormat="1" ht="35.25" customHeight="1" x14ac:dyDescent="0.25">
      <c r="A1" s="43" t="s">
        <v>100</v>
      </c>
      <c r="B1" s="43" t="s">
        <v>479</v>
      </c>
      <c r="C1" s="43" t="s">
        <v>96</v>
      </c>
      <c r="D1" s="43" t="s">
        <v>97</v>
      </c>
      <c r="E1" s="43" t="s">
        <v>98</v>
      </c>
      <c r="F1" s="43" t="s">
        <v>99</v>
      </c>
      <c r="G1" s="43" t="s">
        <v>101</v>
      </c>
      <c r="H1" s="43" t="s">
        <v>102</v>
      </c>
      <c r="I1" s="43" t="s">
        <v>102</v>
      </c>
      <c r="J1" s="44" t="s">
        <v>103</v>
      </c>
      <c r="K1" s="44" t="s">
        <v>104</v>
      </c>
    </row>
    <row r="2" spans="1:11" x14ac:dyDescent="0.25">
      <c r="A2" s="42" t="s">
        <v>156</v>
      </c>
      <c r="B2" s="54" t="s">
        <v>293</v>
      </c>
      <c r="C2" s="19" t="s">
        <v>105</v>
      </c>
      <c r="D2" s="19" t="s">
        <v>151</v>
      </c>
      <c r="E2" s="19" t="s">
        <v>152</v>
      </c>
      <c r="F2" s="46" t="str">
        <f>IF(D2="",C2&amp;"_"&amp;E2,IF(D2="Aca",C2&amp;"_"&amp;E2,C2&amp;"_"&amp;D2&amp;"_"&amp;E2))</f>
        <v>TyE_Academia</v>
      </c>
      <c r="G2" s="42" t="str">
        <f>IF(F2="TyE_Academia",C2&amp;"_"&amp;D2&amp;"_"&amp;A2,F2&amp;"_"&amp;A2)</f>
        <v>TyE_Aca_Biblioteca</v>
      </c>
      <c r="H2" s="4" t="s">
        <v>109</v>
      </c>
      <c r="I2" s="4" t="s">
        <v>110</v>
      </c>
      <c r="J2" s="4" t="str">
        <f>G2&amp;"_"&amp;H2</f>
        <v>TyE_Aca_Biblioteca_CCTA</v>
      </c>
      <c r="K2" s="4" t="str">
        <f>G2&amp;"_"&amp;I2</f>
        <v>TyE_Aca_Biblioteca_SCTA</v>
      </c>
    </row>
    <row r="3" spans="1:11" x14ac:dyDescent="0.25">
      <c r="A3" s="4" t="s">
        <v>395</v>
      </c>
      <c r="B3" s="54" t="s">
        <v>293</v>
      </c>
      <c r="C3" s="19" t="s">
        <v>105</v>
      </c>
      <c r="D3" s="19" t="s">
        <v>151</v>
      </c>
      <c r="E3" s="19" t="s">
        <v>152</v>
      </c>
      <c r="F3" s="46" t="str">
        <f>IF(D3="",C3&amp;"_"&amp;E3,IF(D3="Aca",C3&amp;"_"&amp;E3,C3&amp;"_"&amp;D3&amp;"_"&amp;E3))</f>
        <v>TyE_Academia</v>
      </c>
      <c r="G3" s="42" t="str">
        <f>IF(F3="TyE_Academia",C3&amp;"_"&amp;D3&amp;"_"&amp;A3,F3&amp;"_"&amp;A3)</f>
        <v>TyE_Aca_Bienvenida</v>
      </c>
      <c r="H3" s="4" t="s">
        <v>109</v>
      </c>
      <c r="I3" s="4" t="s">
        <v>110</v>
      </c>
      <c r="J3" s="4" t="str">
        <f>G3&amp;"_"&amp;H3</f>
        <v>TyE_Aca_Bienvenida_CCTA</v>
      </c>
      <c r="K3" s="4" t="str">
        <f>G3&amp;"_"&amp;I3</f>
        <v>TyE_Aca_Bienvenida_SCTA</v>
      </c>
    </row>
    <row r="4" spans="1:11" x14ac:dyDescent="0.25">
      <c r="A4" s="4" t="s">
        <v>598</v>
      </c>
      <c r="B4" s="54" t="s">
        <v>293</v>
      </c>
      <c r="C4" s="19" t="s">
        <v>105</v>
      </c>
      <c r="D4" s="19" t="s">
        <v>151</v>
      </c>
      <c r="E4" s="19" t="s">
        <v>152</v>
      </c>
      <c r="F4" s="46" t="str">
        <f>IF(D4="",C4&amp;"_"&amp;E4,IF(D4="Aca",C4&amp;"_"&amp;E4,C4&amp;"_"&amp;D4&amp;"_"&amp;E4))</f>
        <v>TyE_Academia</v>
      </c>
      <c r="G4" s="42" t="str">
        <f>IF(F4="TyE_Academia",C4&amp;"_"&amp;D4&amp;"_"&amp;A4,F4&amp;"_"&amp;A4)</f>
        <v>TyE_Aca_CEDDIE</v>
      </c>
      <c r="H4" s="4" t="s">
        <v>109</v>
      </c>
      <c r="I4" s="4" t="s">
        <v>110</v>
      </c>
      <c r="J4" s="4" t="str">
        <f>G4&amp;"_"&amp;H4</f>
        <v>TyE_Aca_CEDDIE_CCTA</v>
      </c>
      <c r="K4" s="4" t="str">
        <f>G4&amp;"_"&amp;I4</f>
        <v>TyE_Aca_CEDDIE_SCTA</v>
      </c>
    </row>
    <row r="5" spans="1:11" x14ac:dyDescent="0.25">
      <c r="A5" s="4" t="s">
        <v>648</v>
      </c>
      <c r="B5" s="54" t="s">
        <v>293</v>
      </c>
      <c r="C5" s="19" t="s">
        <v>105</v>
      </c>
      <c r="D5" s="19" t="s">
        <v>151</v>
      </c>
      <c r="E5" s="19" t="s">
        <v>152</v>
      </c>
      <c r="F5" s="46" t="str">
        <f>IF(D5="",C5&amp;"_"&amp;E5,IF(D5="Aca",C5&amp;"_"&amp;E5,C5&amp;"_"&amp;D5&amp;"_"&amp;E5))</f>
        <v>TyE_Academia</v>
      </c>
      <c r="G5" s="42" t="str">
        <f>IF(F5="TyE_Academia",C5&amp;"_"&amp;D5&amp;"_"&amp;A5,F5&amp;"_"&amp;A5)</f>
        <v>TyE_Aca_CIIE</v>
      </c>
      <c r="H5" s="4" t="s">
        <v>109</v>
      </c>
      <c r="I5" s="4" t="s">
        <v>110</v>
      </c>
      <c r="J5" s="4" t="str">
        <f>G5&amp;"_"&amp;H5</f>
        <v>TyE_Aca_CIIE_CCTA</v>
      </c>
      <c r="K5" s="4" t="str">
        <f>G5&amp;"_"&amp;I5</f>
        <v>TyE_Aca_CIIE_SCTA</v>
      </c>
    </row>
    <row r="6" spans="1:11" x14ac:dyDescent="0.25">
      <c r="A6" s="42" t="s">
        <v>162</v>
      </c>
      <c r="B6" s="54" t="s">
        <v>293</v>
      </c>
      <c r="C6" s="19" t="s">
        <v>105</v>
      </c>
      <c r="D6" s="19" t="s">
        <v>151</v>
      </c>
      <c r="E6" s="19" t="s">
        <v>152</v>
      </c>
      <c r="F6" s="46" t="str">
        <f>IF(D6="",C6&amp;"_"&amp;E6,IF(D6="Aca",C6&amp;"_"&amp;E6,C6&amp;"_"&amp;D6&amp;"_"&amp;E6))</f>
        <v>TyE_Academia</v>
      </c>
      <c r="G6" s="42" t="str">
        <f>IF(F6="TyE_Academia",C6&amp;"_"&amp;D6&amp;"_"&amp;A6,F6&amp;"_"&amp;A6)</f>
        <v>TyE_Aca_CIMA</v>
      </c>
      <c r="H6" s="4" t="s">
        <v>109</v>
      </c>
      <c r="I6" s="4" t="s">
        <v>110</v>
      </c>
      <c r="J6" s="4" t="str">
        <f>G6&amp;"_"&amp;H6</f>
        <v>TyE_Aca_CIMA_CCTA</v>
      </c>
      <c r="K6" s="4" t="str">
        <f>G6&amp;"_"&amp;I6</f>
        <v>TyE_Aca_CIMA_SCTA</v>
      </c>
    </row>
    <row r="7" spans="1:11" x14ac:dyDescent="0.25">
      <c r="A7" s="42" t="s">
        <v>157</v>
      </c>
      <c r="B7" s="54" t="s">
        <v>293</v>
      </c>
      <c r="C7" s="19" t="s">
        <v>105</v>
      </c>
      <c r="D7" s="19" t="s">
        <v>151</v>
      </c>
      <c r="E7" s="19" t="s">
        <v>152</v>
      </c>
      <c r="F7" s="46" t="str">
        <f>IF(D7="",C7&amp;"_"&amp;E7,IF(D7="Aca",C7&amp;"_"&amp;E7,C7&amp;"_"&amp;D7&amp;"_"&amp;E7))</f>
        <v>TyE_Academia</v>
      </c>
      <c r="G7" s="42" t="str">
        <f>IF(F7="TyE_Academia",C7&amp;"_"&amp;D7&amp;"_"&amp;A7,F7&amp;"_"&amp;A7)</f>
        <v>TyE_Aca_Clasificación docente</v>
      </c>
      <c r="H7" s="4" t="s">
        <v>109</v>
      </c>
      <c r="I7" s="4" t="s">
        <v>110</v>
      </c>
      <c r="J7" s="4" t="str">
        <f>G7&amp;"_"&amp;H7</f>
        <v>TyE_Aca_Clasificación docente_CCTA</v>
      </c>
      <c r="K7" s="4" t="str">
        <f>G7&amp;"_"&amp;I7</f>
        <v>TyE_Aca_Clasificación docente_SCTA</v>
      </c>
    </row>
    <row r="8" spans="1:11" x14ac:dyDescent="0.25">
      <c r="A8" s="42" t="s">
        <v>158</v>
      </c>
      <c r="B8" s="54" t="s">
        <v>293</v>
      </c>
      <c r="C8" s="19" t="s">
        <v>105</v>
      </c>
      <c r="D8" s="19" t="s">
        <v>151</v>
      </c>
      <c r="E8" s="19" t="s">
        <v>152</v>
      </c>
      <c r="F8" s="46" t="str">
        <f>IF(D8="",C8&amp;"_"&amp;E8,IF(D8="Aca",C8&amp;"_"&amp;E8,C8&amp;"_"&amp;D8&amp;"_"&amp;E8))</f>
        <v>TyE_Academia</v>
      </c>
      <c r="G8" s="42" t="str">
        <f>IF(F8="TyE_Academia",C8&amp;"_"&amp;D8&amp;"_"&amp;A8,F8&amp;"_"&amp;A8)</f>
        <v>TyE_Aca_ECOA</v>
      </c>
      <c r="H8" s="4" t="s">
        <v>109</v>
      </c>
      <c r="I8" s="4" t="s">
        <v>110</v>
      </c>
      <c r="J8" s="4" t="str">
        <f>G8&amp;"_"&amp;H8</f>
        <v>TyE_Aca_ECOA_CCTA</v>
      </c>
      <c r="K8" s="4" t="str">
        <f>G8&amp;"_"&amp;I8</f>
        <v>TyE_Aca_ECOA_SCTA</v>
      </c>
    </row>
    <row r="9" spans="1:11" x14ac:dyDescent="0.25">
      <c r="A9" s="4" t="s">
        <v>604</v>
      </c>
      <c r="B9" s="54" t="s">
        <v>293</v>
      </c>
      <c r="C9" s="19" t="s">
        <v>105</v>
      </c>
      <c r="D9" s="19" t="s">
        <v>151</v>
      </c>
      <c r="E9" s="19" t="s">
        <v>152</v>
      </c>
      <c r="F9" s="46" t="str">
        <f>IF(D9="",C9&amp;"_"&amp;E9,IF(D9="Aca",C9&amp;"_"&amp;E9,C9&amp;"_"&amp;D9&amp;"_"&amp;E9))</f>
        <v>TyE_Academia</v>
      </c>
      <c r="G9" s="42" t="str">
        <f>IF(F9="TyE_Academia",C9&amp;"_"&amp;D9&amp;"_"&amp;A9,F9&amp;"_"&amp;A9)</f>
        <v>TyE_Aca_Educación Continua</v>
      </c>
      <c r="H9" s="4" t="s">
        <v>109</v>
      </c>
      <c r="I9" s="4" t="s">
        <v>110</v>
      </c>
      <c r="J9" s="4" t="str">
        <f>G9&amp;"_"&amp;H9</f>
        <v>TyE_Aca_Educación Continua_CCTA</v>
      </c>
      <c r="K9" s="4" t="str">
        <f>G9&amp;"_"&amp;I9</f>
        <v>TyE_Aca_Educación Continua_SCTA</v>
      </c>
    </row>
    <row r="10" spans="1:11" x14ac:dyDescent="0.25">
      <c r="A10" s="4" t="s">
        <v>93</v>
      </c>
      <c r="B10" s="54" t="s">
        <v>293</v>
      </c>
      <c r="C10" s="19" t="s">
        <v>105</v>
      </c>
      <c r="D10" s="19" t="s">
        <v>151</v>
      </c>
      <c r="E10" s="19" t="s">
        <v>152</v>
      </c>
      <c r="F10" s="46" t="str">
        <f>IF(D10="",C10&amp;"_"&amp;E10,IF(D10="Aca",C10&amp;"_"&amp;E10,C10&amp;"_"&amp;D10&amp;"_"&amp;E10))</f>
        <v>TyE_Academia</v>
      </c>
      <c r="G10" s="42" t="str">
        <f>IF(F10="TyE_Academia",C10&amp;"_"&amp;D10&amp;"_"&amp;A10,F10&amp;"_"&amp;A10)</f>
        <v>TyE_Aca_Evaluación de etapa</v>
      </c>
      <c r="H10" s="4" t="s">
        <v>109</v>
      </c>
      <c r="I10" s="4" t="s">
        <v>110</v>
      </c>
      <c r="J10" s="4" t="str">
        <f>G10&amp;"_"&amp;H10</f>
        <v>TyE_Aca_Evaluación de etapa_CCTA</v>
      </c>
      <c r="K10" s="4" t="str">
        <f>G10&amp;"_"&amp;I10</f>
        <v>TyE_Aca_Evaluación de etapa_SCTA</v>
      </c>
    </row>
    <row r="11" spans="1:11" x14ac:dyDescent="0.25">
      <c r="A11" s="42" t="s">
        <v>79</v>
      </c>
      <c r="B11" s="54" t="s">
        <v>293</v>
      </c>
      <c r="C11" s="19" t="s">
        <v>105</v>
      </c>
      <c r="D11" s="19" t="s">
        <v>151</v>
      </c>
      <c r="E11" s="19" t="s">
        <v>152</v>
      </c>
      <c r="F11" s="46" t="str">
        <f>IF(D11="",C11&amp;"_"&amp;E11,IF(D11="Aca",C11&amp;"_"&amp;E11,C11&amp;"_"&amp;D11&amp;"_"&amp;E11))</f>
        <v>TyE_Academia</v>
      </c>
      <c r="G11" s="42" t="str">
        <f>IF(F11="TyE_Academia",C11&amp;"_"&amp;D11&amp;"_"&amp;A11,F11&amp;"_"&amp;A11)</f>
        <v>TyE_Aca_Feria del libro</v>
      </c>
      <c r="H11" s="4" t="s">
        <v>109</v>
      </c>
      <c r="I11" s="4" t="s">
        <v>110</v>
      </c>
      <c r="J11" s="4" t="str">
        <f>G11&amp;"_"&amp;H11</f>
        <v>TyE_Aca_Feria del libro_CCTA</v>
      </c>
      <c r="K11" s="4" t="str">
        <f>G11&amp;"_"&amp;I11</f>
        <v>TyE_Aca_Feria del libro_SCTA</v>
      </c>
    </row>
    <row r="12" spans="1:11" x14ac:dyDescent="0.25">
      <c r="A12" s="4" t="s">
        <v>435</v>
      </c>
      <c r="B12" s="54" t="s">
        <v>293</v>
      </c>
      <c r="C12" s="19" t="s">
        <v>105</v>
      </c>
      <c r="D12" s="19" t="s">
        <v>151</v>
      </c>
      <c r="E12" s="19" t="s">
        <v>152</v>
      </c>
      <c r="F12" s="46" t="str">
        <f>IF(D12="",C12&amp;"_"&amp;E12,IF(D12="Aca",C12&amp;"_"&amp;E12,C12&amp;"_"&amp;D12&amp;"_"&amp;E12))</f>
        <v>TyE_Academia</v>
      </c>
      <c r="G12" s="42" t="str">
        <f>IF(F12="TyE_Academia",C12&amp;"_"&amp;D12&amp;"_"&amp;A12,F12&amp;"_"&amp;A12)</f>
        <v>TyE_Aca_Fintech</v>
      </c>
      <c r="H12" s="4" t="s">
        <v>109</v>
      </c>
      <c r="I12" s="4" t="s">
        <v>110</v>
      </c>
      <c r="J12" s="4" t="str">
        <f>G12&amp;"_"&amp;H12</f>
        <v>TyE_Aca_Fintech_CCTA</v>
      </c>
      <c r="K12" s="4" t="str">
        <f>G12&amp;"_"&amp;I12</f>
        <v>TyE_Aca_Fintech_SCTA</v>
      </c>
    </row>
    <row r="13" spans="1:11" x14ac:dyDescent="0.25">
      <c r="A13" s="42" t="s">
        <v>91</v>
      </c>
      <c r="B13" s="54" t="s">
        <v>293</v>
      </c>
      <c r="C13" s="19" t="s">
        <v>105</v>
      </c>
      <c r="D13" s="19" t="s">
        <v>151</v>
      </c>
      <c r="E13" s="19" t="s">
        <v>152</v>
      </c>
      <c r="F13" s="46" t="str">
        <f>IF(D13="",C13&amp;"_"&amp;E13,IF(D13="Aca",C13&amp;"_"&amp;E13,C13&amp;"_"&amp;D13&amp;"_"&amp;E13))</f>
        <v>TyE_Academia</v>
      </c>
      <c r="G13" s="42" t="str">
        <f>IF(F13="TyE_Academia",C13&amp;"_"&amp;D13&amp;"_"&amp;A13,F13&amp;"_"&amp;A13)</f>
        <v>TyE_Aca_Foro agua</v>
      </c>
      <c r="H13" s="4" t="s">
        <v>109</v>
      </c>
      <c r="I13" s="4" t="s">
        <v>110</v>
      </c>
      <c r="J13" s="4" t="str">
        <f>G13&amp;"_"&amp;H13</f>
        <v>TyE_Aca_Foro agua_CCTA</v>
      </c>
      <c r="K13" s="4" t="str">
        <f>G13&amp;"_"&amp;I13</f>
        <v>TyE_Aca_Foro agua_SCTA</v>
      </c>
    </row>
    <row r="14" spans="1:11" x14ac:dyDescent="0.25">
      <c r="A14" s="4" t="s">
        <v>403</v>
      </c>
      <c r="B14" s="54" t="s">
        <v>293</v>
      </c>
      <c r="C14" s="19" t="s">
        <v>105</v>
      </c>
      <c r="D14" s="19" t="s">
        <v>151</v>
      </c>
      <c r="E14" s="19" t="s">
        <v>152</v>
      </c>
      <c r="F14" s="46" t="str">
        <f>IF(D14="",C14&amp;"_"&amp;E14,IF(D14="Aca",C14&amp;"_"&amp;E14,C14&amp;"_"&amp;D14&amp;"_"&amp;E14))</f>
        <v>TyE_Academia</v>
      </c>
      <c r="G14" s="42" t="str">
        <f>IF(F14="TyE_Academia",C14&amp;"_"&amp;D14&amp;"_"&amp;A14,F14&amp;"_"&amp;A14)</f>
        <v>TyE_Aca_Futuro de las ciudades</v>
      </c>
      <c r="H14" s="4" t="s">
        <v>109</v>
      </c>
      <c r="I14" s="4" t="s">
        <v>110</v>
      </c>
      <c r="J14" s="4" t="str">
        <f>G14&amp;"_"&amp;H14</f>
        <v>TyE_Aca_Futuro de las ciudades_CCTA</v>
      </c>
      <c r="K14" s="4" t="str">
        <f>G14&amp;"_"&amp;I14</f>
        <v>TyE_Aca_Futuro de las ciudades_SCTA</v>
      </c>
    </row>
    <row r="15" spans="1:11" x14ac:dyDescent="0.25">
      <c r="A15" s="42" t="s">
        <v>446</v>
      </c>
      <c r="B15" s="54" t="s">
        <v>293</v>
      </c>
      <c r="C15" s="19" t="s">
        <v>105</v>
      </c>
      <c r="D15" s="19" t="s">
        <v>151</v>
      </c>
      <c r="E15" s="19" t="s">
        <v>152</v>
      </c>
      <c r="F15" s="46" t="str">
        <f>IF(D15="",C15&amp;"_"&amp;E15,IF(D15="Aca",C15&amp;"_"&amp;E15,C15&amp;"_"&amp;D15&amp;"_"&amp;E15))</f>
        <v>TyE_Academia</v>
      </c>
      <c r="G15" s="42" t="str">
        <f>IF(F15="TyE_Academia",C15&amp;"_"&amp;D15&amp;"_"&amp;A15,F15&amp;"_"&amp;A15)</f>
        <v>TyE_Aca_Futuro de las ciudades - Simposio</v>
      </c>
      <c r="H15" s="4" t="s">
        <v>109</v>
      </c>
      <c r="I15" s="4" t="s">
        <v>110</v>
      </c>
      <c r="J15" s="4" t="str">
        <f>G15&amp;"_"&amp;H15</f>
        <v>TyE_Aca_Futuro de las ciudades - Simposio_CCTA</v>
      </c>
      <c r="K15" s="4" t="str">
        <f>G15&amp;"_"&amp;I15</f>
        <v>TyE_Aca_Futuro de las ciudades - Simposio_SCTA</v>
      </c>
    </row>
    <row r="16" spans="1:11" x14ac:dyDescent="0.25">
      <c r="A16" s="4" t="s">
        <v>597</v>
      </c>
      <c r="B16" s="54" t="s">
        <v>293</v>
      </c>
      <c r="C16" s="19" t="s">
        <v>105</v>
      </c>
      <c r="D16" s="19" t="s">
        <v>151</v>
      </c>
      <c r="E16" s="19" t="s">
        <v>152</v>
      </c>
      <c r="F16" s="46" t="str">
        <f>IF(D16="",C16&amp;"_"&amp;E16,IF(D16="Aca",C16&amp;"_"&amp;E16,C16&amp;"_"&amp;D16&amp;"_"&amp;E16))</f>
        <v>TyE_Academia</v>
      </c>
      <c r="G16" s="42" t="str">
        <f>IF(F16="TyE_Academia",C16&amp;"_"&amp;D16&amp;"_"&amp;A16,F16&amp;"_"&amp;A16)</f>
        <v>TyE_Aca_Global Shared Learning Room</v>
      </c>
      <c r="H16" s="4" t="s">
        <v>109</v>
      </c>
      <c r="I16" s="4" t="s">
        <v>110</v>
      </c>
      <c r="J16" s="4" t="str">
        <f>G16&amp;"_"&amp;H16</f>
        <v>TyE_Aca_Global Shared Learning Room_CCTA</v>
      </c>
      <c r="K16" s="4" t="str">
        <f>G16&amp;"_"&amp;I16</f>
        <v>TyE_Aca_Global Shared Learning Room_SCTA</v>
      </c>
    </row>
    <row r="17" spans="1:11" x14ac:dyDescent="0.25">
      <c r="A17" s="42" t="s">
        <v>85</v>
      </c>
      <c r="B17" s="54" t="s">
        <v>293</v>
      </c>
      <c r="C17" s="19" t="s">
        <v>105</v>
      </c>
      <c r="D17" s="19" t="s">
        <v>151</v>
      </c>
      <c r="E17" s="19" t="s">
        <v>152</v>
      </c>
      <c r="F17" s="46" t="str">
        <f>IF(D17="",C17&amp;"_"&amp;E17,IF(D17="Aca",C17&amp;"_"&amp;E17,C17&amp;"_"&amp;D17&amp;"_"&amp;E17))</f>
        <v>TyE_Academia</v>
      </c>
      <c r="G17" s="42" t="str">
        <f>IF(F17="TyE_Academia",C17&amp;"_"&amp;D17&amp;"_"&amp;A17,F17&amp;"_"&amp;A17)</f>
        <v>TyE_Aca_INCmty</v>
      </c>
      <c r="H17" s="4" t="s">
        <v>109</v>
      </c>
      <c r="I17" s="4" t="s">
        <v>110</v>
      </c>
      <c r="J17" s="4" t="str">
        <f>G17&amp;"_"&amp;H17</f>
        <v>TyE_Aca_INCmty_CCTA</v>
      </c>
      <c r="K17" s="4" t="str">
        <f>G17&amp;"_"&amp;I17</f>
        <v>TyE_Aca_INCmty_SCTA</v>
      </c>
    </row>
    <row r="18" spans="1:11" x14ac:dyDescent="0.25">
      <c r="A18" s="4" t="s">
        <v>610</v>
      </c>
      <c r="B18" s="54" t="s">
        <v>293</v>
      </c>
      <c r="C18" s="19" t="s">
        <v>105</v>
      </c>
      <c r="D18" s="19" t="s">
        <v>151</v>
      </c>
      <c r="E18" s="19" t="s">
        <v>152</v>
      </c>
      <c r="F18" s="46" t="str">
        <f>IF(D18="",C18&amp;"_"&amp;E18,IF(D18="Aca",C18&amp;"_"&amp;E18,C18&amp;"_"&amp;D18&amp;"_"&amp;E18))</f>
        <v>TyE_Academia</v>
      </c>
      <c r="G18" s="42" t="str">
        <f>IF(F18="TyE_Academia",C18&amp;"_"&amp;D18&amp;"_"&amp;A18,F18&amp;"_"&amp;A18)</f>
        <v>TyE_Aca_Innovación Educativa</v>
      </c>
      <c r="H18" s="4" t="s">
        <v>109</v>
      </c>
      <c r="I18" s="4" t="s">
        <v>110</v>
      </c>
      <c r="J18" s="4" t="str">
        <f>G18&amp;"_"&amp;H18</f>
        <v>TyE_Aca_Innovación Educativa_CCTA</v>
      </c>
      <c r="K18" s="4" t="str">
        <f>G18&amp;"_"&amp;I18</f>
        <v>TyE_Aca_Innovación Educativa_SCTA</v>
      </c>
    </row>
    <row r="19" spans="1:11" x14ac:dyDescent="0.25">
      <c r="A19" s="4" t="s">
        <v>599</v>
      </c>
      <c r="B19" s="54" t="s">
        <v>293</v>
      </c>
      <c r="C19" s="19" t="s">
        <v>105</v>
      </c>
      <c r="D19" s="19" t="s">
        <v>151</v>
      </c>
      <c r="E19" s="19" t="s">
        <v>152</v>
      </c>
      <c r="F19" s="46" t="str">
        <f>IF(D19="",C19&amp;"_"&amp;E19,IF(D19="Aca",C19&amp;"_"&amp;E19,C19&amp;"_"&amp;D19&amp;"_"&amp;E19))</f>
        <v>TyE_Academia</v>
      </c>
      <c r="G19" s="42" t="str">
        <f>IF(F19="TyE_Academia",C19&amp;"_"&amp;D19&amp;"_"&amp;A19,F19&amp;"_"&amp;A19)</f>
        <v>TyE_Aca_Inspira</v>
      </c>
      <c r="H19" s="4" t="s">
        <v>109</v>
      </c>
      <c r="I19" s="4" t="s">
        <v>110</v>
      </c>
      <c r="J19" s="4" t="str">
        <f>G19&amp;"_"&amp;H19</f>
        <v>TyE_Aca_Inspira_CCTA</v>
      </c>
      <c r="K19" s="4" t="str">
        <f>G19&amp;"_"&amp;I19</f>
        <v>TyE_Aca_Inspira_SCTA</v>
      </c>
    </row>
    <row r="20" spans="1:11" x14ac:dyDescent="0.25">
      <c r="A20" s="42" t="s">
        <v>159</v>
      </c>
      <c r="B20" s="54" t="s">
        <v>293</v>
      </c>
      <c r="C20" s="19" t="s">
        <v>105</v>
      </c>
      <c r="D20" s="19" t="s">
        <v>151</v>
      </c>
      <c r="E20" s="19" t="s">
        <v>152</v>
      </c>
      <c r="F20" s="46" t="str">
        <f>IF(D20="",C20&amp;"_"&amp;E20,IF(D20="Aca",C20&amp;"_"&amp;E20,C20&amp;"_"&amp;D20&amp;"_"&amp;E20))</f>
        <v>TyE_Academia</v>
      </c>
      <c r="G20" s="42" t="str">
        <f>IF(F20="TyE_Academia",C20&amp;"_"&amp;D20&amp;"_"&amp;A20,F20&amp;"_"&amp;A20)</f>
        <v>TyE_Aca_Integridad académica</v>
      </c>
      <c r="H20" s="4" t="s">
        <v>109</v>
      </c>
      <c r="I20" s="4" t="s">
        <v>110</v>
      </c>
      <c r="J20" s="4" t="str">
        <f>G20&amp;"_"&amp;H20</f>
        <v>TyE_Aca_Integridad académica_CCTA</v>
      </c>
      <c r="K20" s="4" t="str">
        <f>G20&amp;"_"&amp;I20</f>
        <v>TyE_Aca_Integridad académica_SCTA</v>
      </c>
    </row>
    <row r="21" spans="1:11" x14ac:dyDescent="0.25">
      <c r="A21" s="4" t="s">
        <v>667</v>
      </c>
      <c r="B21" s="56" t="s">
        <v>293</v>
      </c>
      <c r="C21" s="19" t="s">
        <v>105</v>
      </c>
      <c r="D21" s="19" t="s">
        <v>151</v>
      </c>
      <c r="E21" s="19" t="s">
        <v>152</v>
      </c>
      <c r="F21" s="19" t="s">
        <v>293</v>
      </c>
      <c r="G21" s="42" t="str">
        <f>IF(F21="TyE_Academia",C21&amp;"_"&amp;D21&amp;"_"&amp;A21,F21&amp;"_"&amp;A21)</f>
        <v>TyE_Aca_Investigación</v>
      </c>
      <c r="H21" s="4" t="s">
        <v>109</v>
      </c>
      <c r="I21" s="4" t="s">
        <v>110</v>
      </c>
      <c r="J21" s="4" t="str">
        <f>G21&amp;"_"&amp;H21</f>
        <v>TyE_Aca_Investigación_CCTA</v>
      </c>
      <c r="K21" s="4" t="str">
        <f>G21&amp;"_"&amp;I21</f>
        <v>TyE_Aca_Investigación_SCTA</v>
      </c>
    </row>
    <row r="22" spans="1:11" x14ac:dyDescent="0.25">
      <c r="A22" s="42" t="s">
        <v>160</v>
      </c>
      <c r="B22" s="54" t="s">
        <v>293</v>
      </c>
      <c r="C22" s="19" t="s">
        <v>105</v>
      </c>
      <c r="D22" s="19" t="s">
        <v>151</v>
      </c>
      <c r="E22" s="19" t="s">
        <v>152</v>
      </c>
      <c r="F22" s="46" t="str">
        <f>IF(D22="",C22&amp;"_"&amp;E22,IF(D22="Aca",C22&amp;"_"&amp;E22,C22&amp;"_"&amp;D22&amp;"_"&amp;E22))</f>
        <v>TyE_Academia</v>
      </c>
      <c r="G22" s="42" t="str">
        <f>IF(F22="TyE_Academia",C22&amp;"_"&amp;D22&amp;"_"&amp;A22,F22&amp;"_"&amp;A22)</f>
        <v>TyE_Aca_Jornada académica</v>
      </c>
      <c r="H22" s="4" t="s">
        <v>109</v>
      </c>
      <c r="I22" s="4" t="s">
        <v>110</v>
      </c>
      <c r="J22" s="4" t="str">
        <f>G22&amp;"_"&amp;H22</f>
        <v>TyE_Aca_Jornada académica_CCTA</v>
      </c>
      <c r="K22" s="4" t="str">
        <f>G22&amp;"_"&amp;I22</f>
        <v>TyE_Aca_Jornada académica_SCTA</v>
      </c>
    </row>
    <row r="23" spans="1:11" x14ac:dyDescent="0.25">
      <c r="A23" s="42" t="s">
        <v>167</v>
      </c>
      <c r="B23" s="54" t="s">
        <v>293</v>
      </c>
      <c r="C23" s="19" t="s">
        <v>105</v>
      </c>
      <c r="D23" s="19" t="s">
        <v>151</v>
      </c>
      <c r="E23" s="19" t="s">
        <v>152</v>
      </c>
      <c r="F23" s="46" t="str">
        <f>IF(D23="",C23&amp;"_"&amp;E23,IF(D23="Aca",C23&amp;"_"&amp;E23,C23&amp;"_"&amp;D23&amp;"_"&amp;E23))</f>
        <v>TyE_Academia</v>
      </c>
      <c r="G23" s="42" t="str">
        <f>IF(F23="TyE_Academia",C23&amp;"_"&amp;D23&amp;"_"&amp;A23,F23&amp;"_"&amp;A23)</f>
        <v>TyE_Aca_LiFE</v>
      </c>
      <c r="H23" s="4" t="s">
        <v>109</v>
      </c>
      <c r="I23" s="4" t="s">
        <v>110</v>
      </c>
      <c r="J23" s="4" t="str">
        <f>G23&amp;"_"&amp;H23</f>
        <v>TyE_Aca_LiFE_CCTA</v>
      </c>
      <c r="K23" s="4" t="str">
        <f>G23&amp;"_"&amp;I23</f>
        <v>TyE_Aca_LiFE_SCTA</v>
      </c>
    </row>
    <row r="24" spans="1:11" x14ac:dyDescent="0.25">
      <c r="A24" s="4" t="s">
        <v>394</v>
      </c>
      <c r="B24" s="54" t="s">
        <v>293</v>
      </c>
      <c r="C24" s="19" t="s">
        <v>105</v>
      </c>
      <c r="D24" s="19" t="s">
        <v>151</v>
      </c>
      <c r="E24" s="19" t="s">
        <v>152</v>
      </c>
      <c r="F24" s="46" t="str">
        <f>IF(D24="",C24&amp;"_"&amp;E24,IF(D24="Aca",C24&amp;"_"&amp;E24,C24&amp;"_"&amp;D24&amp;"_"&amp;E24))</f>
        <v>TyE_Academia</v>
      </c>
      <c r="G24" s="42" t="str">
        <f>IF(F24="TyE_Academia",C24&amp;"_"&amp;D24&amp;"_"&amp;A24,F24&amp;"_"&amp;A24)</f>
        <v>TyE_Aca_Mensaje bienvenida a profesores DG</v>
      </c>
      <c r="H24" s="4" t="s">
        <v>109</v>
      </c>
      <c r="I24" s="4" t="s">
        <v>110</v>
      </c>
      <c r="J24" s="4" t="str">
        <f>G24&amp;"_"&amp;H24</f>
        <v>TyE_Aca_Mensaje bienvenida a profesores DG_CCTA</v>
      </c>
      <c r="K24" s="4" t="str">
        <f>G24&amp;"_"&amp;I24</f>
        <v>TyE_Aca_Mensaje bienvenida a profesores DG_SCTA</v>
      </c>
    </row>
    <row r="25" spans="1:11" x14ac:dyDescent="0.25">
      <c r="A25" s="42" t="s">
        <v>163</v>
      </c>
      <c r="B25" s="54" t="s">
        <v>293</v>
      </c>
      <c r="C25" s="19" t="s">
        <v>105</v>
      </c>
      <c r="D25" s="19" t="s">
        <v>151</v>
      </c>
      <c r="E25" s="19" t="s">
        <v>152</v>
      </c>
      <c r="F25" s="46" t="str">
        <f>IF(D25="",C25&amp;"_"&amp;E25,IF(D25="Aca",C25&amp;"_"&amp;E25,C25&amp;"_"&amp;D25&amp;"_"&amp;E25))</f>
        <v>TyE_Academia</v>
      </c>
      <c r="G25" s="42" t="str">
        <f>IF(F25="TyE_Academia",C25&amp;"_"&amp;D25&amp;"_"&amp;A25,F25&amp;"_"&amp;A25)</f>
        <v>TyE_Aca_Mi Trayectoria Tec</v>
      </c>
      <c r="H25" s="4" t="s">
        <v>109</v>
      </c>
      <c r="I25" s="4" t="s">
        <v>110</v>
      </c>
      <c r="J25" s="4" t="str">
        <f>G25&amp;"_"&amp;H25</f>
        <v>TyE_Aca_Mi Trayectoria Tec_CCTA</v>
      </c>
      <c r="K25" s="4" t="str">
        <f>G25&amp;"_"&amp;I25</f>
        <v>TyE_Aca_Mi Trayectoria Tec_SCTA</v>
      </c>
    </row>
    <row r="26" spans="1:11" x14ac:dyDescent="0.25">
      <c r="A26" s="42" t="s">
        <v>337</v>
      </c>
      <c r="B26" s="54" t="s">
        <v>293</v>
      </c>
      <c r="C26" s="19" t="s">
        <v>105</v>
      </c>
      <c r="D26" s="19" t="s">
        <v>151</v>
      </c>
      <c r="E26" s="19" t="s">
        <v>152</v>
      </c>
      <c r="F26" s="46" t="str">
        <f>IF(D26="",C26&amp;"_"&amp;E26,IF(D26="Aca",C26&amp;"_"&amp;E26,C26&amp;"_"&amp;D26&amp;"_"&amp;E26))</f>
        <v>TyE_Academia</v>
      </c>
      <c r="G26" s="42" t="str">
        <f>IF(F26="TyE_Academia",C26&amp;"_"&amp;D26&amp;"_"&amp;A26,F26&amp;"_"&amp;A26)</f>
        <v>TyE_Aca_Novus</v>
      </c>
      <c r="H26" s="4" t="s">
        <v>109</v>
      </c>
      <c r="I26" s="4" t="s">
        <v>110</v>
      </c>
      <c r="J26" s="4" t="str">
        <f>G26&amp;"_"&amp;H26</f>
        <v>TyE_Aca_Novus_CCTA</v>
      </c>
      <c r="K26" s="4" t="str">
        <f>G26&amp;"_"&amp;I26</f>
        <v>TyE_Aca_Novus_SCTA</v>
      </c>
    </row>
    <row r="27" spans="1:11" x14ac:dyDescent="0.25">
      <c r="A27" s="4" t="s">
        <v>611</v>
      </c>
      <c r="B27" s="54" t="s">
        <v>293</v>
      </c>
      <c r="C27" s="19" t="s">
        <v>105</v>
      </c>
      <c r="D27" s="19" t="s">
        <v>151</v>
      </c>
      <c r="E27" s="19" t="s">
        <v>152</v>
      </c>
      <c r="F27" s="46" t="str">
        <f>IF(D27="",C27&amp;"_"&amp;E27,IF(D27="Aca",C27&amp;"_"&amp;E27,C27&amp;"_"&amp;D27&amp;"_"&amp;E27))</f>
        <v>TyE_Academia</v>
      </c>
      <c r="G27" s="42" t="str">
        <f>IF(F27="TyE_Academia",C27&amp;"_"&amp;D27&amp;"_"&amp;A27,F27&amp;"_"&amp;A27)</f>
        <v>TyE_Aca_Otros - Academia</v>
      </c>
      <c r="H27" s="4" t="s">
        <v>109</v>
      </c>
      <c r="I27" s="4" t="s">
        <v>110</v>
      </c>
      <c r="J27" s="4" t="str">
        <f>G27&amp;"_"&amp;H27</f>
        <v>TyE_Aca_Otros - Academia_CCTA</v>
      </c>
      <c r="K27" s="4" t="str">
        <f>G27&amp;"_"&amp;I27</f>
        <v>TyE_Aca_Otros - Academia_SCTA</v>
      </c>
    </row>
    <row r="28" spans="1:11" x14ac:dyDescent="0.25">
      <c r="A28" s="4" t="s">
        <v>643</v>
      </c>
      <c r="B28" s="54" t="s">
        <v>293</v>
      </c>
      <c r="C28" s="19" t="s">
        <v>105</v>
      </c>
      <c r="D28" s="19" t="s">
        <v>151</v>
      </c>
      <c r="E28" s="19" t="s">
        <v>152</v>
      </c>
      <c r="F28" s="46" t="str">
        <f>IF(D28="",C28&amp;"_"&amp;E28,IF(D28="Aca",C28&amp;"_"&amp;E28,C28&amp;"_"&amp;D28&amp;"_"&amp;E28))</f>
        <v>TyE_Academia</v>
      </c>
      <c r="G28" s="42" t="str">
        <f>IF(F28="TyE_Academia",C28&amp;"_"&amp;D28&amp;"_"&amp;A28,F28&amp;"_"&amp;A28)</f>
        <v>TyE_Aca_Patrimonio cultural</v>
      </c>
      <c r="H28" s="4" t="s">
        <v>109</v>
      </c>
      <c r="I28" s="4" t="s">
        <v>110</v>
      </c>
      <c r="J28" s="4" t="str">
        <f>G28&amp;"_"&amp;H28</f>
        <v>TyE_Aca_Patrimonio cultural_CCTA</v>
      </c>
      <c r="K28" s="4" t="str">
        <f>G28&amp;"_"&amp;I28</f>
        <v>TyE_Aca_Patrimonio cultural_SCTA</v>
      </c>
    </row>
    <row r="29" spans="1:11" x14ac:dyDescent="0.25">
      <c r="A29" s="42" t="s">
        <v>154</v>
      </c>
      <c r="B29" s="54" t="s">
        <v>293</v>
      </c>
      <c r="C29" s="19" t="s">
        <v>105</v>
      </c>
      <c r="D29" s="19" t="s">
        <v>151</v>
      </c>
      <c r="E29" s="19" t="s">
        <v>152</v>
      </c>
      <c r="F29" s="46" t="str">
        <f>IF(D29="",C29&amp;"_"&amp;E29,IF(D29="Aca",C29&amp;"_"&amp;E29,C29&amp;"_"&amp;D29&amp;"_"&amp;E29))</f>
        <v>TyE_Academia</v>
      </c>
      <c r="G29" s="42" t="str">
        <f>IF(F29="TyE_Academia",C29&amp;"_"&amp;D29&amp;"_"&amp;A29,F29&amp;"_"&amp;A29)</f>
        <v>TyE_Aca_Profesor Inspirador</v>
      </c>
      <c r="H29" s="4" t="s">
        <v>109</v>
      </c>
      <c r="I29" s="4" t="s">
        <v>110</v>
      </c>
      <c r="J29" s="4" t="str">
        <f>G29&amp;"_"&amp;H29</f>
        <v>TyE_Aca_Profesor Inspirador_CCTA</v>
      </c>
      <c r="K29" s="4" t="str">
        <f>G29&amp;"_"&amp;I29</f>
        <v>TyE_Aca_Profesor Inspirador_SCTA</v>
      </c>
    </row>
    <row r="30" spans="1:11" x14ac:dyDescent="0.25">
      <c r="A30" s="4" t="s">
        <v>668</v>
      </c>
      <c r="B30" s="56" t="s">
        <v>293</v>
      </c>
      <c r="C30" s="19" t="s">
        <v>105</v>
      </c>
      <c r="D30" s="19" t="s">
        <v>151</v>
      </c>
      <c r="E30" s="19" t="s">
        <v>152</v>
      </c>
      <c r="F30" s="19" t="s">
        <v>293</v>
      </c>
      <c r="G30" s="42" t="str">
        <f>IF(F30="TyE_Academia",C30&amp;"_"&amp;D30&amp;"_"&amp;A30,F30&amp;"_"&amp;A30)</f>
        <v>TyE_Aca_Programa becario</v>
      </c>
      <c r="H30" s="4" t="s">
        <v>109</v>
      </c>
      <c r="I30" s="4" t="s">
        <v>110</v>
      </c>
      <c r="J30" s="4" t="str">
        <f>G30&amp;"_"&amp;H30</f>
        <v>TyE_Aca_Programa becario_CCTA</v>
      </c>
      <c r="K30" s="4" t="str">
        <f>G30&amp;"_"&amp;I30</f>
        <v>TyE_Aca_Programa becario_SCTA</v>
      </c>
    </row>
    <row r="31" spans="1:11" s="42" customFormat="1" x14ac:dyDescent="0.25">
      <c r="A31" s="4" t="s">
        <v>381</v>
      </c>
      <c r="B31" s="54" t="s">
        <v>293</v>
      </c>
      <c r="C31" s="19" t="s">
        <v>105</v>
      </c>
      <c r="D31" s="19" t="s">
        <v>151</v>
      </c>
      <c r="E31" s="19" t="s">
        <v>152</v>
      </c>
      <c r="F31" s="46" t="str">
        <f>IF(D31="",C31&amp;"_"&amp;E31,IF(D31="Aca",C31&amp;"_"&amp;E31,C31&amp;"_"&amp;D31&amp;"_"&amp;E31))</f>
        <v>TyE_Academia</v>
      </c>
      <c r="G31" s="42" t="str">
        <f>IF(F31="TyE_Academia",C31&amp;"_"&amp;D31&amp;"_"&amp;A31,F31&amp;"_"&amp;A31)</f>
        <v>TyE_Aca_Revista Stanford</v>
      </c>
      <c r="H31" s="4" t="s">
        <v>109</v>
      </c>
      <c r="I31" s="4" t="s">
        <v>110</v>
      </c>
      <c r="J31" s="4" t="str">
        <f>G31&amp;"_"&amp;H31</f>
        <v>TyE_Aca_Revista Stanford_CCTA</v>
      </c>
      <c r="K31" s="4" t="str">
        <f>G31&amp;"_"&amp;I31</f>
        <v>TyE_Aca_Revista Stanford_SCTA</v>
      </c>
    </row>
    <row r="32" spans="1:11" s="42" customFormat="1" x14ac:dyDescent="0.25">
      <c r="A32" s="42" t="s">
        <v>155</v>
      </c>
      <c r="B32" s="54" t="s">
        <v>293</v>
      </c>
      <c r="C32" s="19" t="s">
        <v>105</v>
      </c>
      <c r="D32" s="19" t="s">
        <v>151</v>
      </c>
      <c r="E32" s="19" t="s">
        <v>152</v>
      </c>
      <c r="F32" s="46" t="str">
        <f>IF(D32="",C32&amp;"_"&amp;E32,IF(D32="Aca",C32&amp;"_"&amp;E32,C32&amp;"_"&amp;D32&amp;"_"&amp;E32))</f>
        <v>TyE_Academia</v>
      </c>
      <c r="G32" s="42" t="str">
        <f>IF(F32="TyE_Academia",C32&amp;"_"&amp;D32&amp;"_"&amp;A32,F32&amp;"_"&amp;A32)</f>
        <v>TyE_Aca_RNP</v>
      </c>
      <c r="H32" s="4" t="s">
        <v>109</v>
      </c>
      <c r="I32" s="4" t="s">
        <v>110</v>
      </c>
      <c r="J32" s="4" t="str">
        <f>G32&amp;"_"&amp;H32</f>
        <v>TyE_Aca_RNP_CCTA</v>
      </c>
      <c r="K32" s="4" t="str">
        <f>G32&amp;"_"&amp;I32</f>
        <v>TyE_Aca_RNP_SCTA</v>
      </c>
    </row>
    <row r="33" spans="1:11" x14ac:dyDescent="0.25">
      <c r="A33" s="42" t="s">
        <v>164</v>
      </c>
      <c r="B33" s="54" t="s">
        <v>293</v>
      </c>
      <c r="C33" s="19" t="s">
        <v>105</v>
      </c>
      <c r="D33" s="19" t="s">
        <v>151</v>
      </c>
      <c r="E33" s="19" t="s">
        <v>152</v>
      </c>
      <c r="F33" s="46" t="str">
        <f>IF(D33="",C33&amp;"_"&amp;E33,IF(D33="Aca",C33&amp;"_"&amp;E33,C33&amp;"_"&amp;D33&amp;"_"&amp;E33))</f>
        <v>TyE_Academia</v>
      </c>
      <c r="G33" s="42" t="str">
        <f>IF(F33="TyE_Academia",C33&amp;"_"&amp;D33&amp;"_"&amp;A33,F33&amp;"_"&amp;A33)</f>
        <v>TyE_Aca_Semana i</v>
      </c>
      <c r="H33" s="4" t="s">
        <v>109</v>
      </c>
      <c r="I33" s="4" t="s">
        <v>110</v>
      </c>
      <c r="J33" s="4" t="str">
        <f>G33&amp;"_"&amp;H33</f>
        <v>TyE_Aca_Semana i_CCTA</v>
      </c>
      <c r="K33" s="4" t="str">
        <f>G33&amp;"_"&amp;I33</f>
        <v>TyE_Aca_Semana i_SCTA</v>
      </c>
    </row>
    <row r="34" spans="1:11" x14ac:dyDescent="0.25">
      <c r="A34" s="42" t="s">
        <v>165</v>
      </c>
      <c r="B34" s="54" t="s">
        <v>293</v>
      </c>
      <c r="C34" s="19" t="s">
        <v>105</v>
      </c>
      <c r="D34" s="19" t="s">
        <v>151</v>
      </c>
      <c r="E34" s="19" t="s">
        <v>152</v>
      </c>
      <c r="F34" s="46" t="str">
        <f>IF(D34="",C34&amp;"_"&amp;E34,IF(D34="Aca",C34&amp;"_"&amp;E34,C34&amp;"_"&amp;D34&amp;"_"&amp;E34))</f>
        <v>TyE_Academia</v>
      </c>
      <c r="G34" s="42" t="str">
        <f>IF(F34="TyE_Academia",C34&amp;"_"&amp;D34&amp;"_"&amp;A34,F34&amp;"_"&amp;A34)</f>
        <v>TyE_Aca_Sesión VIENA</v>
      </c>
      <c r="H34" s="4" t="s">
        <v>109</v>
      </c>
      <c r="I34" s="4" t="s">
        <v>110</v>
      </c>
      <c r="J34" s="4" t="str">
        <f>G34&amp;"_"&amp;H34</f>
        <v>TyE_Aca_Sesión VIENA_CCTA</v>
      </c>
      <c r="K34" s="4" t="str">
        <f>G34&amp;"_"&amp;I34</f>
        <v>TyE_Aca_Sesión VIENA_SCTA</v>
      </c>
    </row>
    <row r="35" spans="1:11" x14ac:dyDescent="0.25">
      <c r="A35" s="42" t="s">
        <v>166</v>
      </c>
      <c r="B35" s="54" t="s">
        <v>293</v>
      </c>
      <c r="C35" s="19" t="s">
        <v>105</v>
      </c>
      <c r="D35" s="19" t="s">
        <v>151</v>
      </c>
      <c r="E35" s="19" t="s">
        <v>152</v>
      </c>
      <c r="F35" s="46" t="str">
        <f>IF(D35="",C35&amp;"_"&amp;E35,IF(D35="Aca",C35&amp;"_"&amp;E35,C35&amp;"_"&amp;D35&amp;"_"&amp;E35))</f>
        <v>TyE_Academia</v>
      </c>
      <c r="G35" s="42" t="str">
        <f>IF(F35="TyE_Academia",C35&amp;"_"&amp;D35&amp;"_"&amp;A35,F35&amp;"_"&amp;A35)</f>
        <v>TyE_Aca_Tec 21</v>
      </c>
      <c r="H35" s="4" t="s">
        <v>109</v>
      </c>
      <c r="I35" s="4" t="s">
        <v>110</v>
      </c>
      <c r="J35" s="4" t="str">
        <f>G35&amp;"_"&amp;H35</f>
        <v>TyE_Aca_Tec 21_CCTA</v>
      </c>
      <c r="K35" s="4" t="str">
        <f>G35&amp;"_"&amp;I35</f>
        <v>TyE_Aca_Tec 21_SCTA</v>
      </c>
    </row>
    <row r="36" spans="1:11" x14ac:dyDescent="0.25">
      <c r="A36" s="42" t="s">
        <v>161</v>
      </c>
      <c r="B36" s="54" t="s">
        <v>293</v>
      </c>
      <c r="C36" s="19" t="s">
        <v>105</v>
      </c>
      <c r="D36" s="19" t="s">
        <v>151</v>
      </c>
      <c r="E36" s="19" t="s">
        <v>152</v>
      </c>
      <c r="F36" s="46" t="str">
        <f>IF(D36="",C36&amp;"_"&amp;E36,IF(D36="Aca",C36&amp;"_"&amp;E36,C36&amp;"_"&amp;D36&amp;"_"&amp;E36))</f>
        <v>TyE_Academia</v>
      </c>
      <c r="G36" s="42" t="str">
        <f>IF(F36="TyE_Academia",C36&amp;"_"&amp;D36&amp;"_"&amp;A36,F36&amp;"_"&amp;A36)</f>
        <v>TyE_Aca_TecSounds</v>
      </c>
      <c r="H36" s="4" t="s">
        <v>109</v>
      </c>
      <c r="I36" s="4" t="s">
        <v>110</v>
      </c>
      <c r="J36" s="4" t="str">
        <f>G36&amp;"_"&amp;H36</f>
        <v>TyE_Aca_TecSounds_CCTA</v>
      </c>
      <c r="K36" s="4" t="str">
        <f>G36&amp;"_"&amp;I36</f>
        <v>TyE_Aca_TecSounds_SCTA</v>
      </c>
    </row>
    <row r="37" spans="1:11" x14ac:dyDescent="0.25">
      <c r="A37" s="4" t="s">
        <v>656</v>
      </c>
      <c r="B37" s="54" t="s">
        <v>293</v>
      </c>
      <c r="C37" s="19" t="s">
        <v>105</v>
      </c>
      <c r="D37" s="19" t="s">
        <v>151</v>
      </c>
      <c r="E37" s="19" t="s">
        <v>152</v>
      </c>
      <c r="F37" s="46" t="str">
        <f>IF(D37="",C37&amp;"_"&amp;E37,IF(D37="Aca",C37&amp;"_"&amp;E37,C37&amp;"_"&amp;D37&amp;"_"&amp;E37))</f>
        <v>TyE_Academia</v>
      </c>
      <c r="G37" s="42" t="str">
        <f>IF(F37="TyE_Academia",C37&amp;"_"&amp;D37&amp;"_"&amp;A37,F37&amp;"_"&amp;A37)</f>
        <v>TyE_Aca_ULead</v>
      </c>
      <c r="H37" s="4" t="s">
        <v>109</v>
      </c>
      <c r="I37" s="4" t="s">
        <v>110</v>
      </c>
      <c r="J37" s="4" t="str">
        <f>G37&amp;"_"&amp;H37</f>
        <v>TyE_Aca_ULead_CCTA</v>
      </c>
      <c r="K37" s="4" t="str">
        <f>G37&amp;"_"&amp;I37</f>
        <v>TyE_Aca_ULead_SCTA</v>
      </c>
    </row>
    <row r="38" spans="1:11" x14ac:dyDescent="0.25">
      <c r="A38" s="4" t="s">
        <v>669</v>
      </c>
      <c r="B38" s="54" t="s">
        <v>293</v>
      </c>
      <c r="C38" s="19" t="s">
        <v>105</v>
      </c>
      <c r="D38" s="19" t="s">
        <v>151</v>
      </c>
      <c r="E38" s="19" t="s">
        <v>152</v>
      </c>
      <c r="F38" s="46" t="str">
        <f>IF(D38="",C38&amp;"_"&amp;E38,IF(D38="Aca",C38&amp;"_"&amp;E38,C38&amp;"_"&amp;D38&amp;"_"&amp;E38))</f>
        <v>TyE_Academia</v>
      </c>
      <c r="G38" s="42" t="str">
        <f>IF(F38="TyE_Academia",C38&amp;"_"&amp;D38&amp;"_"&amp;A38,F38&amp;"_"&amp;A38)</f>
        <v>TyE_Aca_Visor de calificaciones</v>
      </c>
      <c r="H38" s="4" t="s">
        <v>109</v>
      </c>
      <c r="I38" s="4" t="s">
        <v>110</v>
      </c>
      <c r="J38" s="4" t="str">
        <f>G38&amp;"_"&amp;H38</f>
        <v>TyE_Aca_Visor de calificaciones_CCTA</v>
      </c>
      <c r="K38" s="4" t="str">
        <f>G38&amp;"_"&amp;I38</f>
        <v>TyE_Aca_Visor de calificaciones_SCTA</v>
      </c>
    </row>
    <row r="39" spans="1:11" x14ac:dyDescent="0.25">
      <c r="A39" s="4" t="s">
        <v>168</v>
      </c>
      <c r="B39" s="54" t="s">
        <v>293</v>
      </c>
      <c r="C39" s="19" t="s">
        <v>105</v>
      </c>
      <c r="D39" s="19" t="s">
        <v>151</v>
      </c>
      <c r="E39" s="19" t="s">
        <v>152</v>
      </c>
      <c r="F39" s="46" t="str">
        <f>IF(D39="",C39&amp;"_"&amp;E39,IF(D39="Aca",C39&amp;"_"&amp;E39,C39&amp;"_"&amp;D39&amp;"_"&amp;E39))</f>
        <v>TyE_Academia</v>
      </c>
      <c r="G39" s="42" t="str">
        <f>IF(F39="TyE_Academia",C39&amp;"_"&amp;D39&amp;"_"&amp;A39,F39&amp;"_"&amp;A39)</f>
        <v>TyE_Aca_Writing Lab</v>
      </c>
      <c r="H39" s="4" t="s">
        <v>109</v>
      </c>
      <c r="I39" s="4" t="s">
        <v>110</v>
      </c>
      <c r="J39" s="4" t="str">
        <f>G39&amp;"_"&amp;H39</f>
        <v>TyE_Aca_Writing Lab_CCTA</v>
      </c>
      <c r="K39" s="4" t="str">
        <f>G39&amp;"_"&amp;I39</f>
        <v>TyE_Aca_Writing Lab_SCTA</v>
      </c>
    </row>
    <row r="40" spans="1:11" x14ac:dyDescent="0.25">
      <c r="A40" s="49" t="s">
        <v>208</v>
      </c>
      <c r="B40" s="55" t="s">
        <v>206</v>
      </c>
      <c r="C40" s="52" t="s">
        <v>105</v>
      </c>
      <c r="D40" s="52"/>
      <c r="E40" s="52" t="s">
        <v>207</v>
      </c>
      <c r="F40" s="50" t="str">
        <f>IF(D40="",C40&amp;"_"&amp;E40,IF(D40="Aca",C40&amp;"_"&amp;E40,C40&amp;"_"&amp;D40&amp;"_"&amp;E40))</f>
        <v>TyE_Boletín Líderes</v>
      </c>
      <c r="G40" s="51" t="str">
        <f>IF(F40="TyE_Academia",C40&amp;"_"&amp;D40&amp;"_"&amp;A40,F40&amp;"_"&amp;A40)</f>
        <v>TyE_Boletín Líderes_LT</v>
      </c>
      <c r="H40" s="49" t="s">
        <v>109</v>
      </c>
      <c r="I40" s="49" t="s">
        <v>110</v>
      </c>
      <c r="J40" s="49" t="str">
        <f>G40&amp;"_"&amp;H40</f>
        <v>TyE_Boletín Líderes_LT_CCTA</v>
      </c>
      <c r="K40" s="49" t="str">
        <f>G40&amp;"_"&amp;I40</f>
        <v>TyE_Boletín Líderes_LT_SCTA</v>
      </c>
    </row>
    <row r="41" spans="1:11" x14ac:dyDescent="0.25">
      <c r="A41" s="49" t="s">
        <v>210</v>
      </c>
      <c r="B41" s="55" t="s">
        <v>206</v>
      </c>
      <c r="C41" s="52" t="s">
        <v>105</v>
      </c>
      <c r="D41" s="52"/>
      <c r="E41" s="52" t="s">
        <v>209</v>
      </c>
      <c r="F41" s="50" t="str">
        <f>IF(D41="",C41&amp;"_"&amp;E41,IF(D41="Aca",C41&amp;"_"&amp;E41,C41&amp;"_"&amp;D41&amp;"_"&amp;E41))</f>
        <v>TyE_Boletín TyE</v>
      </c>
      <c r="G41" s="51" t="str">
        <f>IF(F41="TyE_Academia",C41&amp;"_"&amp;D41&amp;"_"&amp;A41,F41&amp;"_"&amp;A41)</f>
        <v>TyE_Boletín TyE_News TyE</v>
      </c>
      <c r="H41" s="49" t="s">
        <v>109</v>
      </c>
      <c r="I41" s="49" t="s">
        <v>110</v>
      </c>
      <c r="J41" s="49" t="str">
        <f>G41&amp;"_"&amp;H41</f>
        <v>TyE_Boletín TyE_News TyE_CCTA</v>
      </c>
      <c r="K41" s="49" t="str">
        <f>G41&amp;"_"&amp;I41</f>
        <v>TyE_Boletín TyE_News TyE_SCTA</v>
      </c>
    </row>
    <row r="42" spans="1:11" x14ac:dyDescent="0.25">
      <c r="A42" s="42" t="s">
        <v>217</v>
      </c>
      <c r="B42" s="56" t="s">
        <v>211</v>
      </c>
      <c r="C42" s="19" t="s">
        <v>105</v>
      </c>
      <c r="E42" s="19" t="s">
        <v>216</v>
      </c>
      <c r="F42" s="46" t="str">
        <f>IF(D42="",C42&amp;"_"&amp;E42,IF(D42="Aca",C42&amp;"_"&amp;E42,C42&amp;"_"&amp;D42&amp;"_"&amp;E42))</f>
        <v>TyE_Cambios org</v>
      </c>
      <c r="G42" s="42" t="str">
        <f>IF(F42="TyE_Academia",C42&amp;"_"&amp;D42&amp;"_"&amp;A42,F42&amp;"_"&amp;A42)</f>
        <v>TyE_Cambios org_Cambios organizacionales</v>
      </c>
      <c r="H42" s="4" t="s">
        <v>109</v>
      </c>
      <c r="I42" s="4" t="s">
        <v>110</v>
      </c>
      <c r="J42" s="4" t="str">
        <f>G42&amp;"_"&amp;H42</f>
        <v>TyE_Cambios org_Cambios organizacionales_CCTA</v>
      </c>
      <c r="K42" s="4" t="str">
        <f>G42&amp;"_"&amp;I42</f>
        <v>TyE_Cambios org_Cambios organizacionales_SCTA</v>
      </c>
    </row>
    <row r="43" spans="1:11" x14ac:dyDescent="0.25">
      <c r="A43" s="42" t="s">
        <v>218</v>
      </c>
      <c r="B43" s="56" t="s">
        <v>211</v>
      </c>
      <c r="C43" s="19" t="s">
        <v>105</v>
      </c>
      <c r="E43" s="19" t="s">
        <v>216</v>
      </c>
      <c r="F43" s="46" t="str">
        <f>IF(D43="",C43&amp;"_"&amp;E43,IF(D43="Aca",C43&amp;"_"&amp;E43,C43&amp;"_"&amp;D43&amp;"_"&amp;E43))</f>
        <v>TyE_Cambios org</v>
      </c>
      <c r="G43" s="42" t="str">
        <f>IF(F43="TyE_Academia",C43&amp;"_"&amp;D43&amp;"_"&amp;A43,F43&amp;"_"&amp;A43)</f>
        <v>TyE_Cambios org_TecGlobal</v>
      </c>
      <c r="H43" s="4" t="s">
        <v>109</v>
      </c>
      <c r="I43" s="4" t="s">
        <v>110</v>
      </c>
      <c r="J43" s="4" t="str">
        <f>G43&amp;"_"&amp;H43</f>
        <v>TyE_Cambios org_TecGlobal_CCTA</v>
      </c>
      <c r="K43" s="4" t="str">
        <f>G43&amp;"_"&amp;I43</f>
        <v>TyE_Cambios org_TecGlobal_SCTA</v>
      </c>
    </row>
    <row r="44" spans="1:11" x14ac:dyDescent="0.25">
      <c r="A44" s="4" t="s">
        <v>150</v>
      </c>
      <c r="B44" s="56" t="s">
        <v>484</v>
      </c>
      <c r="C44" s="19" t="s">
        <v>105</v>
      </c>
      <c r="D44" s="19" t="s">
        <v>147</v>
      </c>
      <c r="E44" s="19" t="s">
        <v>148</v>
      </c>
      <c r="F44" s="46" t="str">
        <f>IF(D44="",C44&amp;"_"&amp;E44,IF(D44="Aca",C44&amp;"_"&amp;E44,C44&amp;"_"&amp;D44&amp;"_"&amp;E44))</f>
        <v>TyE_Collaboration_TecS</v>
      </c>
      <c r="G44" s="42" t="str">
        <f>IF(F44="TyE_Academia",C44&amp;"_"&amp;D44&amp;"_"&amp;A44,F44&amp;"_"&amp;A44)</f>
        <v>TyE_Collaboration_TecS_GlobalMobility</v>
      </c>
      <c r="H44" s="4" t="s">
        <v>109</v>
      </c>
      <c r="I44" s="4" t="s">
        <v>110</v>
      </c>
      <c r="J44" s="4" t="str">
        <f>G44&amp;"_"&amp;H44</f>
        <v>TyE_Collaboration_TecS_GlobalMobility_CCTA</v>
      </c>
      <c r="K44" s="4" t="str">
        <f>G44&amp;"_"&amp;I44</f>
        <v>TyE_Collaboration_TecS_GlobalMobility_SCTA</v>
      </c>
    </row>
    <row r="45" spans="1:11" x14ac:dyDescent="0.25">
      <c r="A45" s="4" t="s">
        <v>94</v>
      </c>
      <c r="B45" s="56" t="s">
        <v>484</v>
      </c>
      <c r="C45" s="19" t="s">
        <v>105</v>
      </c>
      <c r="D45" s="19" t="s">
        <v>147</v>
      </c>
      <c r="E45" s="19" t="s">
        <v>148</v>
      </c>
      <c r="F45" s="46" t="str">
        <f>IF(D45="",C45&amp;"_"&amp;E45,IF(D45="Aca",C45&amp;"_"&amp;E45,C45&amp;"_"&amp;D45&amp;"_"&amp;E45))</f>
        <v>TyE_Collaboration_TecS</v>
      </c>
      <c r="G45" s="42" t="str">
        <f>IF(F45="TyE_Academia",C45&amp;"_"&amp;D45&amp;"_"&amp;A45,F45&amp;"_"&amp;A45)</f>
        <v>TyE_Collaboration_TecS_Número único</v>
      </c>
      <c r="H45" s="4" t="s">
        <v>109</v>
      </c>
      <c r="I45" s="4" t="s">
        <v>110</v>
      </c>
      <c r="J45" s="4" t="str">
        <f>G45&amp;"_"&amp;H45</f>
        <v>TyE_Collaboration_TecS_Número único_CCTA</v>
      </c>
      <c r="K45" s="4" t="str">
        <f>G45&amp;"_"&amp;I45</f>
        <v>TyE_Collaboration_TecS_Número único_SCTA</v>
      </c>
    </row>
    <row r="46" spans="1:11" x14ac:dyDescent="0.25">
      <c r="A46" s="4" t="s">
        <v>400</v>
      </c>
      <c r="B46" s="56" t="s">
        <v>484</v>
      </c>
      <c r="C46" s="19" t="s">
        <v>105</v>
      </c>
      <c r="D46" s="19" t="s">
        <v>147</v>
      </c>
      <c r="E46" s="19" t="s">
        <v>148</v>
      </c>
      <c r="F46" s="46" t="str">
        <f>IF(D46="",C46&amp;"_"&amp;E46,IF(D46="Aca",C46&amp;"_"&amp;E46,C46&amp;"_"&amp;D46&amp;"_"&amp;E46))</f>
        <v>TyE_Collaboration_TecS</v>
      </c>
      <c r="G46" s="42" t="str">
        <f>IF(F46="TyE_Academia",C46&amp;"_"&amp;D46&amp;"_"&amp;A46,F46&amp;"_"&amp;A46)</f>
        <v>TyE_Collaboration_TecS_TECBot</v>
      </c>
      <c r="H46" s="4" t="s">
        <v>109</v>
      </c>
      <c r="I46" s="4" t="s">
        <v>110</v>
      </c>
      <c r="J46" s="4" t="str">
        <f>G46&amp;"_"&amp;H46</f>
        <v>TyE_Collaboration_TecS_TECBot_CCTA</v>
      </c>
      <c r="K46" s="4" t="str">
        <f>G46&amp;"_"&amp;I46</f>
        <v>TyE_Collaboration_TecS_TECBot_SCTA</v>
      </c>
    </row>
    <row r="47" spans="1:11" x14ac:dyDescent="0.25">
      <c r="A47" s="4" t="s">
        <v>149</v>
      </c>
      <c r="B47" s="56" t="s">
        <v>484</v>
      </c>
      <c r="C47" s="19" t="s">
        <v>105</v>
      </c>
      <c r="D47" s="19" t="s">
        <v>147</v>
      </c>
      <c r="E47" s="19" t="s">
        <v>148</v>
      </c>
      <c r="F47" s="46" t="str">
        <f>IF(D47="",C47&amp;"_"&amp;E47,IF(D47="Aca",C47&amp;"_"&amp;E47,C47&amp;"_"&amp;D47&amp;"_"&amp;E47))</f>
        <v>TyE_Collaboration_TecS</v>
      </c>
      <c r="G47" s="42" t="str">
        <f>IF(F47="TyE_Academia",C47&amp;"_"&amp;D47&amp;"_"&amp;A47,F47&amp;"_"&amp;A47)</f>
        <v>TyE_Collaboration_TecS_TECservices</v>
      </c>
      <c r="H47" s="4" t="s">
        <v>109</v>
      </c>
      <c r="I47" s="4" t="s">
        <v>110</v>
      </c>
      <c r="J47" s="4" t="str">
        <f>G47&amp;"_"&amp;H47</f>
        <v>TyE_Collaboration_TecS_TECservices_CCTA</v>
      </c>
      <c r="K47" s="4" t="str">
        <f>G47&amp;"_"&amp;I47</f>
        <v>TyE_Collaboration_TecS_TECservices_SCTA</v>
      </c>
    </row>
    <row r="48" spans="1:11" x14ac:dyDescent="0.25">
      <c r="A48" s="4" t="s">
        <v>75</v>
      </c>
      <c r="B48" s="54" t="s">
        <v>140</v>
      </c>
      <c r="C48" s="19" t="s">
        <v>105</v>
      </c>
      <c r="D48" s="19" t="s">
        <v>141</v>
      </c>
      <c r="E48" s="19" t="s">
        <v>142</v>
      </c>
      <c r="F48" s="46" t="str">
        <f>IF(D48="",C48&amp;"_"&amp;E48,IF(D48="Aca",C48&amp;"_"&amp;E48,C48&amp;"_"&amp;D48&amp;"_"&amp;E48))</f>
        <v>TyE_Enablers_HTI</v>
      </c>
      <c r="G48" s="42" t="str">
        <f>IF(F48="TyE_Academia",C48&amp;"_"&amp;D48&amp;"_"&amp;A48,F48&amp;"_"&amp;A48)</f>
        <v>TyE_Enablers_HTI_Ciberseguridad</v>
      </c>
      <c r="H48" s="4" t="s">
        <v>109</v>
      </c>
      <c r="I48" s="4" t="s">
        <v>110</v>
      </c>
      <c r="J48" s="4" t="str">
        <f>G48&amp;"_"&amp;H48</f>
        <v>TyE_Enablers_HTI_Ciberseguridad_CCTA</v>
      </c>
      <c r="K48" s="4" t="str">
        <f>G48&amp;"_"&amp;I48</f>
        <v>TyE_Enablers_HTI_Ciberseguridad_SCTA</v>
      </c>
    </row>
    <row r="49" spans="1:11" x14ac:dyDescent="0.25">
      <c r="A49" s="4" t="s">
        <v>143</v>
      </c>
      <c r="B49" s="54" t="s">
        <v>140</v>
      </c>
      <c r="C49" s="19" t="s">
        <v>105</v>
      </c>
      <c r="D49" s="19" t="s">
        <v>141</v>
      </c>
      <c r="E49" s="19" t="s">
        <v>142</v>
      </c>
      <c r="F49" s="46" t="str">
        <f>IF(D49="",C49&amp;"_"&amp;E49,IF(D49="Aca",C49&amp;"_"&amp;E49,C49&amp;"_"&amp;D49&amp;"_"&amp;E49))</f>
        <v>TyE_Enablers_HTI</v>
      </c>
      <c r="G49" s="42" t="str">
        <f>IF(F49="TyE_Academia",C49&amp;"_"&amp;D49&amp;"_"&amp;A49,F49&amp;"_"&amp;A49)</f>
        <v>TyE_Enablers_HTI_Concientización</v>
      </c>
      <c r="H49" s="4" t="s">
        <v>109</v>
      </c>
      <c r="I49" s="4" t="s">
        <v>110</v>
      </c>
      <c r="J49" s="4" t="str">
        <f>G49&amp;"_"&amp;H49</f>
        <v>TyE_Enablers_HTI_Concientización_CCTA</v>
      </c>
      <c r="K49" s="4" t="str">
        <f>G49&amp;"_"&amp;I49</f>
        <v>TyE_Enablers_HTI_Concientización_SCTA</v>
      </c>
    </row>
    <row r="50" spans="1:11" x14ac:dyDescent="0.25">
      <c r="A50" s="4" t="s">
        <v>603</v>
      </c>
      <c r="B50" s="54" t="s">
        <v>140</v>
      </c>
      <c r="C50" s="19" t="s">
        <v>105</v>
      </c>
      <c r="D50" s="19" t="s">
        <v>141</v>
      </c>
      <c r="E50" s="19" t="s">
        <v>142</v>
      </c>
      <c r="F50" s="46" t="str">
        <f>IF(D50="",C50&amp;"_"&amp;E50,IF(D50="Aca",C50&amp;"_"&amp;E50,C50&amp;"_"&amp;D50&amp;"_"&amp;E50))</f>
        <v>TyE_Enablers_HTI</v>
      </c>
      <c r="G50" s="42" t="str">
        <f>IF(F50="TyE_Academia",C50&amp;"_"&amp;D50&amp;"_"&amp;A50,F50&amp;"_"&amp;A50)</f>
        <v>TyE_Enablers_HTI_Herramientas digitales</v>
      </c>
      <c r="H50" s="4" t="s">
        <v>109</v>
      </c>
      <c r="I50" s="4" t="s">
        <v>110</v>
      </c>
      <c r="J50" s="4" t="str">
        <f>G50&amp;"_"&amp;H50</f>
        <v>TyE_Enablers_HTI_Herramientas digitales_CCTA</v>
      </c>
      <c r="K50" s="4" t="str">
        <f>G50&amp;"_"&amp;I50</f>
        <v>TyE_Enablers_HTI_Herramientas digitales_SCTA</v>
      </c>
    </row>
    <row r="51" spans="1:11" x14ac:dyDescent="0.25">
      <c r="A51" s="4" t="s">
        <v>226</v>
      </c>
      <c r="B51" s="54" t="s">
        <v>140</v>
      </c>
      <c r="C51" s="19" t="s">
        <v>105</v>
      </c>
      <c r="D51" s="19" t="s">
        <v>141</v>
      </c>
      <c r="E51" s="19" t="s">
        <v>142</v>
      </c>
      <c r="F51" s="46" t="str">
        <f>IF(D51="",C51&amp;"_"&amp;E51,IF(D51="Aca",C51&amp;"_"&amp;E51,C51&amp;"_"&amp;D51&amp;"_"&amp;E51))</f>
        <v>TyE_Enablers_HTI</v>
      </c>
      <c r="G51" s="42" t="str">
        <f>IF(F51="TyE_Academia",C51&amp;"_"&amp;D51&amp;"_"&amp;A51,F51&amp;"_"&amp;A51)</f>
        <v>TyE_Enablers_HTI_MiLlaveDigital</v>
      </c>
      <c r="H51" s="4" t="s">
        <v>109</v>
      </c>
      <c r="I51" s="4" t="s">
        <v>110</v>
      </c>
      <c r="J51" s="4" t="str">
        <f>G51&amp;"_"&amp;H51</f>
        <v>TyE_Enablers_HTI_MiLlaveDigital_CCTA</v>
      </c>
      <c r="K51" s="4" t="str">
        <f>G51&amp;"_"&amp;I51</f>
        <v>TyE_Enablers_HTI_MiLlaveDigital_SCTA</v>
      </c>
    </row>
    <row r="52" spans="1:11" x14ac:dyDescent="0.25">
      <c r="A52" s="4" t="s">
        <v>596</v>
      </c>
      <c r="B52" s="54" t="s">
        <v>140</v>
      </c>
      <c r="C52" s="19" t="s">
        <v>105</v>
      </c>
      <c r="D52" s="19" t="s">
        <v>141</v>
      </c>
      <c r="E52" s="19" t="s">
        <v>142</v>
      </c>
      <c r="F52" s="46" t="str">
        <f>IF(D52="",C52&amp;"_"&amp;E52,IF(D52="Aca",C52&amp;"_"&amp;E52,C52&amp;"_"&amp;D52&amp;"_"&amp;E52))</f>
        <v>TyE_Enablers_HTI</v>
      </c>
      <c r="G52" s="42" t="str">
        <f>IF(F52="TyE_Academia",C52&amp;"_"&amp;D52&amp;"_"&amp;A52,F52&amp;"_"&amp;A52)</f>
        <v>TyE_Enablers_HTI_MiTEC</v>
      </c>
      <c r="H52" s="4" t="s">
        <v>109</v>
      </c>
      <c r="I52" s="4" t="s">
        <v>110</v>
      </c>
      <c r="J52" s="4" t="str">
        <f>G52&amp;"_"&amp;H52</f>
        <v>TyE_Enablers_HTI_MiTEC_CCTA</v>
      </c>
      <c r="K52" s="4" t="str">
        <f>G52&amp;"_"&amp;I52</f>
        <v>TyE_Enablers_HTI_MiTEC_SCTA</v>
      </c>
    </row>
    <row r="53" spans="1:11" x14ac:dyDescent="0.25">
      <c r="A53" s="4" t="s">
        <v>608</v>
      </c>
      <c r="B53" s="54" t="s">
        <v>140</v>
      </c>
      <c r="C53" s="19" t="s">
        <v>105</v>
      </c>
      <c r="D53" s="19" t="s">
        <v>141</v>
      </c>
      <c r="E53" s="19" t="s">
        <v>142</v>
      </c>
      <c r="F53" s="46" t="str">
        <f>IF(D53="",C53&amp;"_"&amp;E53,IF(D53="Aca",C53&amp;"_"&amp;E53,C53&amp;"_"&amp;D53&amp;"_"&amp;E53))</f>
        <v>TyE_Enablers_HTI</v>
      </c>
      <c r="G53" s="42" t="str">
        <f>IF(F53="TyE_Academia",C53&amp;"_"&amp;D53&amp;"_"&amp;A53,F53&amp;"_"&amp;A53)</f>
        <v>TyE_Enablers_HTI_MiTEC - Queremos escucharte</v>
      </c>
      <c r="H53" s="4" t="s">
        <v>109</v>
      </c>
      <c r="I53" s="4" t="s">
        <v>110</v>
      </c>
      <c r="J53" s="4" t="str">
        <f>G53&amp;"_"&amp;H53</f>
        <v>TyE_Enablers_HTI_MiTEC - Queremos escucharte_CCTA</v>
      </c>
      <c r="K53" s="4" t="str">
        <f>G53&amp;"_"&amp;I53</f>
        <v>TyE_Enablers_HTI_MiTEC - Queremos escucharte_SCTA</v>
      </c>
    </row>
    <row r="54" spans="1:11" x14ac:dyDescent="0.25">
      <c r="A54" s="4" t="s">
        <v>542</v>
      </c>
      <c r="B54" s="54" t="s">
        <v>140</v>
      </c>
      <c r="C54" s="19" t="s">
        <v>105</v>
      </c>
      <c r="D54" s="19" t="s">
        <v>141</v>
      </c>
      <c r="E54" s="19" t="s">
        <v>142</v>
      </c>
      <c r="F54" s="46" t="str">
        <f>IF(D54="",C54&amp;"_"&amp;E54,IF(D54="Aca",C54&amp;"_"&amp;E54,C54&amp;"_"&amp;D54&amp;"_"&amp;E54))</f>
        <v>TyE_Enablers_HTI</v>
      </c>
      <c r="G54" s="42" t="str">
        <f>IF(F54="TyE_Academia",C54&amp;"_"&amp;D54&amp;"_"&amp;A54,F54&amp;"_"&amp;A54)</f>
        <v>TyE_Enablers_HTI_Renovación de línea</v>
      </c>
      <c r="H54" s="4" t="s">
        <v>109</v>
      </c>
      <c r="I54" s="4" t="s">
        <v>110</v>
      </c>
      <c r="J54" s="4" t="str">
        <f>G54&amp;"_"&amp;H54</f>
        <v>TyE_Enablers_HTI_Renovación de línea_CCTA</v>
      </c>
      <c r="K54" s="4" t="str">
        <f>G54&amp;"_"&amp;I54</f>
        <v>TyE_Enablers_HTI_Renovación de línea_SCTA</v>
      </c>
    </row>
    <row r="55" spans="1:11" x14ac:dyDescent="0.25">
      <c r="A55" s="4" t="s">
        <v>144</v>
      </c>
      <c r="B55" s="54" t="s">
        <v>140</v>
      </c>
      <c r="C55" s="19" t="s">
        <v>105</v>
      </c>
      <c r="D55" s="19" t="s">
        <v>141</v>
      </c>
      <c r="E55" s="19" t="s">
        <v>142</v>
      </c>
      <c r="F55" s="46" t="str">
        <f>IF(D55="",C55&amp;"_"&amp;E55,IF(D55="Aca",C55&amp;"_"&amp;E55,C55&amp;"_"&amp;D55&amp;"_"&amp;E55))</f>
        <v>TyE_Enablers_HTI</v>
      </c>
      <c r="G55" s="42" t="str">
        <f>IF(F55="TyE_Academia",C55&amp;"_"&amp;D55&amp;"_"&amp;A55,F55&amp;"_"&amp;A55)</f>
        <v>TyE_Enablers_HTI_SEPMobile</v>
      </c>
      <c r="H55" s="4" t="s">
        <v>109</v>
      </c>
      <c r="I55" s="4" t="s">
        <v>110</v>
      </c>
      <c r="J55" s="4" t="str">
        <f>G55&amp;"_"&amp;H55</f>
        <v>TyE_Enablers_HTI_SEPMobile_CCTA</v>
      </c>
      <c r="K55" s="4" t="str">
        <f>G55&amp;"_"&amp;I55</f>
        <v>TyE_Enablers_HTI_SEPMobile_SCTA</v>
      </c>
    </row>
    <row r="56" spans="1:11" x14ac:dyDescent="0.25">
      <c r="A56" s="4" t="s">
        <v>145</v>
      </c>
      <c r="B56" s="54" t="s">
        <v>140</v>
      </c>
      <c r="C56" s="19" t="s">
        <v>105</v>
      </c>
      <c r="D56" s="19" t="s">
        <v>141</v>
      </c>
      <c r="E56" s="19" t="s">
        <v>142</v>
      </c>
      <c r="F56" s="46" t="str">
        <f>IF(D56="",C56&amp;"_"&amp;E56,IF(D56="Aca",C56&amp;"_"&amp;E56,C56&amp;"_"&amp;D56&amp;"_"&amp;E56))</f>
        <v>TyE_Enablers_HTI</v>
      </c>
      <c r="G56" s="42" t="str">
        <f>IF(F56="TyE_Academia",C56&amp;"_"&amp;D56&amp;"_"&amp;A56,F56&amp;"_"&amp;A56)</f>
        <v>TyE_Enablers_HTI_Techvolution</v>
      </c>
      <c r="H56" s="4" t="s">
        <v>109</v>
      </c>
      <c r="I56" s="4" t="s">
        <v>110</v>
      </c>
      <c r="J56" s="4" t="str">
        <f>G56&amp;"_"&amp;H56</f>
        <v>TyE_Enablers_HTI_Techvolution_CCTA</v>
      </c>
      <c r="K56" s="4" t="str">
        <f>G56&amp;"_"&amp;I56</f>
        <v>TyE_Enablers_HTI_Techvolution_SCTA</v>
      </c>
    </row>
    <row r="57" spans="1:11" x14ac:dyDescent="0.25">
      <c r="A57" s="4" t="s">
        <v>146</v>
      </c>
      <c r="B57" s="54" t="s">
        <v>140</v>
      </c>
      <c r="C57" s="19" t="s">
        <v>105</v>
      </c>
      <c r="D57" s="19" t="s">
        <v>141</v>
      </c>
      <c r="E57" s="19" t="s">
        <v>142</v>
      </c>
      <c r="F57" s="46" t="str">
        <f>IF(D57="",C57&amp;"_"&amp;E57,IF(D57="Aca",C57&amp;"_"&amp;E57,C57&amp;"_"&amp;D57&amp;"_"&amp;E57))</f>
        <v>TyE_Enablers_HTI</v>
      </c>
      <c r="G57" s="42" t="str">
        <f>IF(F57="TyE_Academia",C57&amp;"_"&amp;D57&amp;"_"&amp;A57,F57&amp;"_"&amp;A57)</f>
        <v>TyE_Enablers_HTI_Telefonía</v>
      </c>
      <c r="H57" s="4" t="s">
        <v>109</v>
      </c>
      <c r="I57" s="4" t="s">
        <v>110</v>
      </c>
      <c r="J57" s="4" t="str">
        <f>G57&amp;"_"&amp;H57</f>
        <v>TyE_Enablers_HTI_Telefonía_CCTA</v>
      </c>
      <c r="K57" s="4" t="str">
        <f>G57&amp;"_"&amp;I57</f>
        <v>TyE_Enablers_HTI_Telefonía_SCTA</v>
      </c>
    </row>
    <row r="58" spans="1:11" x14ac:dyDescent="0.25">
      <c r="A58" s="47" t="s">
        <v>199</v>
      </c>
      <c r="B58" s="57" t="s">
        <v>651</v>
      </c>
      <c r="C58" s="19" t="s">
        <v>105</v>
      </c>
      <c r="E58" s="19" t="s">
        <v>478</v>
      </c>
      <c r="F58" s="46" t="str">
        <f>IF(D58="",C58&amp;"_"&amp;E58,IF(D58="Aca",C58&amp;"_"&amp;E58,C58&amp;"_"&amp;D58&amp;"_"&amp;E58))</f>
        <v>TyE_Eventos Institucionales</v>
      </c>
      <c r="G58" s="42" t="str">
        <f>IF(F58="TyE_Academia",C58&amp;"_"&amp;D58&amp;"_"&amp;A58,F58&amp;"_"&amp;A58)</f>
        <v>TyE_Eventos Institucionales_Día de la familia</v>
      </c>
      <c r="H58" s="4" t="s">
        <v>109</v>
      </c>
      <c r="I58" s="4" t="s">
        <v>110</v>
      </c>
      <c r="J58" s="4" t="str">
        <f>G58&amp;"_"&amp;H58</f>
        <v>TyE_Eventos Institucionales_Día de la familia_CCTA</v>
      </c>
      <c r="K58" s="4" t="str">
        <f>G58&amp;"_"&amp;I58</f>
        <v>TyE_Eventos Institucionales_Día de la familia_SCTA</v>
      </c>
    </row>
    <row r="59" spans="1:11" x14ac:dyDescent="0.25">
      <c r="A59" s="47" t="s">
        <v>196</v>
      </c>
      <c r="B59" s="57" t="s">
        <v>651</v>
      </c>
      <c r="C59" s="19" t="s">
        <v>105</v>
      </c>
      <c r="D59" s="53"/>
      <c r="E59" s="19" t="s">
        <v>478</v>
      </c>
      <c r="F59" s="46" t="str">
        <f>IF(D59="",C59&amp;"_"&amp;E59,IF(D59="Aca",C59&amp;"_"&amp;E59,C59&amp;"_"&amp;D59&amp;"_"&amp;E59))</f>
        <v>TyE_Eventos Institucionales</v>
      </c>
      <c r="G59" s="42" t="str">
        <f>IF(F59="TyE_Academia",C59&amp;"_"&amp;D59&amp;"_"&amp;A59,F59&amp;"_"&amp;A59)</f>
        <v>TyE_Eventos Institucionales_Día de las Madres</v>
      </c>
      <c r="H59" s="4" t="s">
        <v>109</v>
      </c>
      <c r="I59" s="4" t="s">
        <v>110</v>
      </c>
      <c r="J59" s="4" t="str">
        <f>G59&amp;"_"&amp;H59</f>
        <v>TyE_Eventos Institucionales_Día de las Madres_CCTA</v>
      </c>
      <c r="K59" s="4" t="str">
        <f>G59&amp;"_"&amp;I59</f>
        <v>TyE_Eventos Institucionales_Día de las Madres_SCTA</v>
      </c>
    </row>
    <row r="60" spans="1:11" x14ac:dyDescent="0.25">
      <c r="A60" s="47" t="s">
        <v>201</v>
      </c>
      <c r="B60" s="57" t="s">
        <v>651</v>
      </c>
      <c r="C60" s="19" t="s">
        <v>105</v>
      </c>
      <c r="E60" s="19" t="s">
        <v>478</v>
      </c>
      <c r="F60" s="46" t="str">
        <f>IF(D60="",C60&amp;"_"&amp;E60,IF(D60="Aca",C60&amp;"_"&amp;E60,C60&amp;"_"&amp;D60&amp;"_"&amp;E60))</f>
        <v>TyE_Eventos Institucionales</v>
      </c>
      <c r="G60" s="42" t="str">
        <f>IF(F60="TyE_Academia",C60&amp;"_"&amp;D60&amp;"_"&amp;A60,F60&amp;"_"&amp;A60)</f>
        <v>TyE_Eventos Institucionales_Día del maestro</v>
      </c>
      <c r="H60" s="4" t="s">
        <v>109</v>
      </c>
      <c r="I60" s="4" t="s">
        <v>110</v>
      </c>
      <c r="J60" s="4" t="str">
        <f>G60&amp;"_"&amp;H60</f>
        <v>TyE_Eventos Institucionales_Día del maestro_CCTA</v>
      </c>
      <c r="K60" s="4" t="str">
        <f>G60&amp;"_"&amp;I60</f>
        <v>TyE_Eventos Institucionales_Día del maestro_SCTA</v>
      </c>
    </row>
    <row r="61" spans="1:11" x14ac:dyDescent="0.25">
      <c r="A61" s="47" t="s">
        <v>197</v>
      </c>
      <c r="B61" s="57" t="s">
        <v>651</v>
      </c>
      <c r="C61" s="19" t="s">
        <v>105</v>
      </c>
      <c r="E61" s="19" t="s">
        <v>478</v>
      </c>
      <c r="F61" s="46" t="str">
        <f>IF(D61="",C61&amp;"_"&amp;E61,IF(D61="Aca",C61&amp;"_"&amp;E61,C61&amp;"_"&amp;D61&amp;"_"&amp;E61))</f>
        <v>TyE_Eventos Institucionales</v>
      </c>
      <c r="G61" s="42" t="str">
        <f>IF(F61="TyE_Academia",C61&amp;"_"&amp;D61&amp;"_"&amp;A61,F61&amp;"_"&amp;A61)</f>
        <v>TyE_Eventos Institucionales_Día del Padre</v>
      </c>
      <c r="H61" s="4" t="s">
        <v>109</v>
      </c>
      <c r="I61" s="4" t="s">
        <v>110</v>
      </c>
      <c r="J61" s="4" t="str">
        <f>G61&amp;"_"&amp;H61</f>
        <v>TyE_Eventos Institucionales_Día del Padre_CCTA</v>
      </c>
      <c r="K61" s="4" t="str">
        <f>G61&amp;"_"&amp;I61</f>
        <v>TyE_Eventos Institucionales_Día del Padre_SCTA</v>
      </c>
    </row>
    <row r="62" spans="1:11" x14ac:dyDescent="0.25">
      <c r="A62" s="47" t="s">
        <v>200</v>
      </c>
      <c r="B62" s="57" t="s">
        <v>651</v>
      </c>
      <c r="C62" s="19" t="s">
        <v>105</v>
      </c>
      <c r="E62" s="19" t="s">
        <v>478</v>
      </c>
      <c r="F62" s="46" t="str">
        <f>IF(D62="",C62&amp;"_"&amp;E62,IF(D62="Aca",C62&amp;"_"&amp;E62,C62&amp;"_"&amp;D62&amp;"_"&amp;E62))</f>
        <v>TyE_Eventos Institucionales</v>
      </c>
      <c r="G62" s="42" t="str">
        <f>IF(F62="TyE_Academia",C62&amp;"_"&amp;D62&amp;"_"&amp;A62,F62&amp;"_"&amp;A62)</f>
        <v>TyE_Eventos Institucionales_Fiestas Tec</v>
      </c>
      <c r="H62" s="4" t="s">
        <v>109</v>
      </c>
      <c r="I62" s="4" t="s">
        <v>110</v>
      </c>
      <c r="J62" s="4" t="str">
        <f>G62&amp;"_"&amp;H62</f>
        <v>TyE_Eventos Institucionales_Fiestas Tec_CCTA</v>
      </c>
      <c r="K62" s="4" t="str">
        <f>G62&amp;"_"&amp;I62</f>
        <v>TyE_Eventos Institucionales_Fiestas Tec_SCTA</v>
      </c>
    </row>
    <row r="63" spans="1:11" x14ac:dyDescent="0.25">
      <c r="A63" s="47" t="s">
        <v>84</v>
      </c>
      <c r="B63" s="57" t="s">
        <v>651</v>
      </c>
      <c r="C63" s="19" t="s">
        <v>105</v>
      </c>
      <c r="E63" s="19" t="s">
        <v>478</v>
      </c>
      <c r="F63" s="46" t="str">
        <f>IF(D63="",C63&amp;"_"&amp;E63,IF(D63="Aca",C63&amp;"_"&amp;E63,C63&amp;"_"&amp;D63&amp;"_"&amp;E63))</f>
        <v>TyE_Eventos Institucionales</v>
      </c>
      <c r="G63" s="42" t="str">
        <f>IF(F63="TyE_Academia",C63&amp;"_"&amp;D63&amp;"_"&amp;A63,F63&amp;"_"&amp;A63)</f>
        <v>TyE_Eventos Institucionales_Lealtad</v>
      </c>
      <c r="H63" s="4" t="s">
        <v>109</v>
      </c>
      <c r="I63" s="4" t="s">
        <v>110</v>
      </c>
      <c r="J63" s="4" t="str">
        <f>G63&amp;"_"&amp;H63</f>
        <v>TyE_Eventos Institucionales_Lealtad_CCTA</v>
      </c>
      <c r="K63" s="4" t="str">
        <f>G63&amp;"_"&amp;I63</f>
        <v>TyE_Eventos Institucionales_Lealtad_SCTA</v>
      </c>
    </row>
    <row r="64" spans="1:11" x14ac:dyDescent="0.25">
      <c r="A64" s="4" t="s">
        <v>545</v>
      </c>
      <c r="B64" s="57" t="s">
        <v>651</v>
      </c>
      <c r="C64" s="19" t="s">
        <v>105</v>
      </c>
      <c r="E64" s="19" t="s">
        <v>478</v>
      </c>
      <c r="F64" s="46" t="str">
        <f>IF(D64="",C64&amp;"_"&amp;E64,IF(D64="Aca",C64&amp;"_"&amp;E64,C64&amp;"_"&amp;D64&amp;"_"&amp;E64))</f>
        <v>TyE_Eventos Institucionales</v>
      </c>
      <c r="G64" s="42" t="str">
        <f>IF(F64="TyE_Academia",C64&amp;"_"&amp;D64&amp;"_"&amp;A64,F64&amp;"_"&amp;A64)</f>
        <v>TyE_Eventos Institucionales_Mundial de Qatar</v>
      </c>
      <c r="H64" s="4" t="s">
        <v>109</v>
      </c>
      <c r="I64" s="4" t="s">
        <v>110</v>
      </c>
      <c r="J64" s="4" t="str">
        <f>G64&amp;"_"&amp;H64</f>
        <v>TyE_Eventos Institucionales_Mundial de Qatar_CCTA</v>
      </c>
      <c r="K64" s="4" t="str">
        <f>G64&amp;"_"&amp;I64</f>
        <v>TyE_Eventos Institucionales_Mundial de Qatar_SCTA</v>
      </c>
    </row>
    <row r="65" spans="1:11" x14ac:dyDescent="0.25">
      <c r="A65" s="47" t="s">
        <v>198</v>
      </c>
      <c r="B65" s="57" t="s">
        <v>651</v>
      </c>
      <c r="C65" s="19" t="s">
        <v>105</v>
      </c>
      <c r="E65" s="19" t="s">
        <v>478</v>
      </c>
      <c r="F65" s="46" t="str">
        <f>IF(D65="",C65&amp;"_"&amp;E65,IF(D65="Aca",C65&amp;"_"&amp;E65,C65&amp;"_"&amp;D65&amp;"_"&amp;E65))</f>
        <v>TyE_Eventos Institucionales</v>
      </c>
      <c r="G65" s="42" t="str">
        <f>IF(F65="TyE_Academia",C65&amp;"_"&amp;D65&amp;"_"&amp;A65,F65&amp;"_"&amp;A65)</f>
        <v>TyE_Eventos Institucionales_Olimpiadas Tokio 2021</v>
      </c>
      <c r="H65" s="4" t="s">
        <v>109</v>
      </c>
      <c r="I65" s="4" t="s">
        <v>110</v>
      </c>
      <c r="J65" s="4" t="str">
        <f>G65&amp;"_"&amp;H65</f>
        <v>TyE_Eventos Institucionales_Olimpiadas Tokio 2021_CCTA</v>
      </c>
      <c r="K65" s="4" t="str">
        <f>G65&amp;"_"&amp;I65</f>
        <v>TyE_Eventos Institucionales_Olimpiadas Tokio 2021_SCTA</v>
      </c>
    </row>
    <row r="66" spans="1:11" x14ac:dyDescent="0.25">
      <c r="A66" s="4" t="s">
        <v>204</v>
      </c>
      <c r="B66" s="57" t="s">
        <v>481</v>
      </c>
      <c r="C66" s="19" t="s">
        <v>105</v>
      </c>
      <c r="E66" s="19" t="s">
        <v>202</v>
      </c>
      <c r="F66" s="46" t="str">
        <f>IF(D66="",C66&amp;"_"&amp;E66,IF(D66="Aca",C66&amp;"_"&amp;E66,C66&amp;"_"&amp;D66&amp;"_"&amp;E66))</f>
        <v>TyE_EVP</v>
      </c>
      <c r="G66" s="42" t="str">
        <f>IF(F66="TyE_Academia",C66&amp;"_"&amp;D66&amp;"_"&amp;A66,F66&amp;"_"&amp;A66)</f>
        <v>TyE_EVP_Asig Temporales</v>
      </c>
      <c r="H66" s="4" t="s">
        <v>109</v>
      </c>
      <c r="I66" s="4" t="s">
        <v>110</v>
      </c>
      <c r="J66" s="4" t="str">
        <f>G66&amp;"_"&amp;H66</f>
        <v>TyE_EVP_Asig Temporales_CCTA</v>
      </c>
      <c r="K66" s="4" t="str">
        <f>G66&amp;"_"&amp;I66</f>
        <v>TyE_EVP_Asig Temporales_SCTA</v>
      </c>
    </row>
    <row r="67" spans="1:11" x14ac:dyDescent="0.25">
      <c r="A67" s="4" t="s">
        <v>606</v>
      </c>
      <c r="B67" s="57" t="s">
        <v>481</v>
      </c>
      <c r="C67" s="19" t="s">
        <v>105</v>
      </c>
      <c r="E67" s="19" t="s">
        <v>202</v>
      </c>
      <c r="F67" s="46" t="str">
        <f>IF(D67="",C67&amp;"_"&amp;E67,IF(D67="Aca",C67&amp;"_"&amp;E67,C67&amp;"_"&amp;D67&amp;"_"&amp;E67))</f>
        <v>TyE_EVP</v>
      </c>
      <c r="G67" s="42" t="str">
        <f>IF(F67="TyE_Academia",C67&amp;"_"&amp;D67&amp;"_"&amp;A67,F67&amp;"_"&amp;A67)</f>
        <v>TyE_EVP_Conferencias</v>
      </c>
      <c r="H67" s="4" t="s">
        <v>109</v>
      </c>
      <c r="I67" s="4" t="s">
        <v>110</v>
      </c>
      <c r="J67" s="4" t="str">
        <f>G67&amp;"_"&amp;H67</f>
        <v>TyE_EVP_Conferencias_CCTA</v>
      </c>
      <c r="K67" s="4" t="str">
        <f>G67&amp;"_"&amp;I67</f>
        <v>TyE_EVP_Conferencias_SCTA</v>
      </c>
    </row>
    <row r="68" spans="1:11" x14ac:dyDescent="0.25">
      <c r="A68" s="4" t="s">
        <v>658</v>
      </c>
      <c r="B68" s="56" t="s">
        <v>481</v>
      </c>
      <c r="C68" s="19" t="s">
        <v>105</v>
      </c>
      <c r="E68" s="19" t="s">
        <v>202</v>
      </c>
      <c r="F68" s="19" t="s">
        <v>481</v>
      </c>
      <c r="G68" s="42" t="str">
        <f>IF(F68="TyE_Academia",C68&amp;"_"&amp;D68&amp;"_"&amp;A68,F68&amp;"_"&amp;A68)</f>
        <v>TyE_EVP_Encuestas EFY</v>
      </c>
      <c r="H68" s="4" t="s">
        <v>109</v>
      </c>
      <c r="I68" s="4" t="s">
        <v>110</v>
      </c>
      <c r="J68" s="4" t="str">
        <f>G68&amp;"_"&amp;H68</f>
        <v>TyE_EVP_Encuestas EFY_CCTA</v>
      </c>
      <c r="K68" s="4" t="str">
        <f>G68&amp;"_"&amp;I68</f>
        <v>TyE_EVP_Encuestas EFY_SCTA</v>
      </c>
    </row>
    <row r="69" spans="1:11" x14ac:dyDescent="0.25">
      <c r="A69" s="4" t="s">
        <v>205</v>
      </c>
      <c r="B69" s="57" t="s">
        <v>481</v>
      </c>
      <c r="C69" s="19" t="s">
        <v>105</v>
      </c>
      <c r="E69" s="19" t="s">
        <v>202</v>
      </c>
      <c r="F69" s="46" t="str">
        <f>IF(D69="",C69&amp;"_"&amp;E69,IF(D69="Aca",C69&amp;"_"&amp;E69,C69&amp;"_"&amp;D69&amp;"_"&amp;E69))</f>
        <v>TyE_EVP</v>
      </c>
      <c r="G69" s="42" t="str">
        <f>IF(F69="TyE_Academia",C69&amp;"_"&amp;D69&amp;"_"&amp;A69,F69&amp;"_"&amp;A69)</f>
        <v>TyE_EVP_Marca empleadora</v>
      </c>
      <c r="H69" s="4" t="s">
        <v>109</v>
      </c>
      <c r="I69" s="4" t="s">
        <v>110</v>
      </c>
      <c r="J69" s="4" t="str">
        <f>G69&amp;"_"&amp;H69</f>
        <v>TyE_EVP_Marca empleadora_CCTA</v>
      </c>
      <c r="K69" s="4" t="str">
        <f>G69&amp;"_"&amp;I69</f>
        <v>TyE_EVP_Marca empleadora_SCTA</v>
      </c>
    </row>
    <row r="70" spans="1:11" x14ac:dyDescent="0.25">
      <c r="A70" s="4" t="s">
        <v>645</v>
      </c>
      <c r="B70" s="56" t="s">
        <v>211</v>
      </c>
      <c r="C70" s="19" t="s">
        <v>105</v>
      </c>
      <c r="E70" s="19" t="s">
        <v>202</v>
      </c>
      <c r="F70" s="46" t="str">
        <f>IF(D70="",C70&amp;"_"&amp;E70,IF(D70="Aca",C70&amp;"_"&amp;E70,C70&amp;"_"&amp;D70&amp;"_"&amp;E70))</f>
        <v>TyE_EVP</v>
      </c>
      <c r="G70" s="42" t="str">
        <f>IF(F70="TyE_Academia",C70&amp;"_"&amp;D70&amp;"_"&amp;A70,F70&amp;"_"&amp;A70)</f>
        <v>TyE_EVP_Princeton</v>
      </c>
      <c r="H70" s="4" t="s">
        <v>109</v>
      </c>
      <c r="I70" s="4" t="s">
        <v>110</v>
      </c>
      <c r="J70" s="4" t="str">
        <f>G70&amp;"_"&amp;H70</f>
        <v>TyE_EVP_Princeton_CCTA</v>
      </c>
      <c r="K70" s="4" t="str">
        <f>G70&amp;"_"&amp;I70</f>
        <v>TyE_EVP_Princeton_SCTA</v>
      </c>
    </row>
    <row r="71" spans="1:11" x14ac:dyDescent="0.25">
      <c r="A71" s="4" t="s">
        <v>203</v>
      </c>
      <c r="B71" s="57" t="s">
        <v>481</v>
      </c>
      <c r="C71" s="19" t="s">
        <v>105</v>
      </c>
      <c r="E71" s="19" t="s">
        <v>202</v>
      </c>
      <c r="F71" s="46" t="str">
        <f>IF(D71="",C71&amp;"_"&amp;E71,IF(D71="Aca",C71&amp;"_"&amp;E71,C71&amp;"_"&amp;D71&amp;"_"&amp;E71))</f>
        <v>TyE_EVP</v>
      </c>
      <c r="G71" s="42" t="str">
        <f>IF(F71="TyE_Academia",C71&amp;"_"&amp;D71&amp;"_"&amp;A71,F71&amp;"_"&amp;A71)</f>
        <v>TyE_EVP_Refiriendo Talento</v>
      </c>
      <c r="H71" s="4" t="s">
        <v>109</v>
      </c>
      <c r="I71" s="4" t="s">
        <v>110</v>
      </c>
      <c r="J71" s="4" t="str">
        <f>G71&amp;"_"&amp;H71</f>
        <v>TyE_EVP_Refiriendo Talento_CCTA</v>
      </c>
      <c r="K71" s="4" t="str">
        <f>G71&amp;"_"&amp;I71</f>
        <v>TyE_EVP_Refiriendo Talento_SCTA</v>
      </c>
    </row>
    <row r="72" spans="1:11" x14ac:dyDescent="0.25">
      <c r="A72" s="4" t="s">
        <v>350</v>
      </c>
      <c r="B72" s="57" t="s">
        <v>481</v>
      </c>
      <c r="C72" s="19" t="s">
        <v>105</v>
      </c>
      <c r="E72" s="19" t="s">
        <v>202</v>
      </c>
      <c r="F72" s="46" t="str">
        <f>IF(D72="",C72&amp;"_"&amp;E72,IF(D72="Aca",C72&amp;"_"&amp;E72,C72&amp;"_"&amp;D72&amp;"_"&amp;E72))</f>
        <v>TyE_EVP</v>
      </c>
      <c r="G72" s="42" t="str">
        <f>IF(F72="TyE_Academia",C72&amp;"_"&amp;D72&amp;"_"&amp;A72,F72&amp;"_"&amp;A72)</f>
        <v>TyE_EVP_U21 Award 2022</v>
      </c>
      <c r="H72" s="4" t="s">
        <v>109</v>
      </c>
      <c r="I72" s="4" t="s">
        <v>110</v>
      </c>
      <c r="J72" s="4" t="str">
        <f>G72&amp;"_"&amp;H72</f>
        <v>TyE_EVP_U21 Award 2022_CCTA</v>
      </c>
      <c r="K72" s="4" t="str">
        <f>G72&amp;"_"&amp;I72</f>
        <v>TyE_EVP_U21 Award 2022_SCTA</v>
      </c>
    </row>
    <row r="73" spans="1:11" x14ac:dyDescent="0.25">
      <c r="A73" s="4" t="s">
        <v>130</v>
      </c>
      <c r="B73" s="54" t="s">
        <v>483</v>
      </c>
      <c r="C73" s="19" t="s">
        <v>105</v>
      </c>
      <c r="D73" s="19" t="s">
        <v>122</v>
      </c>
      <c r="E73" s="19" t="s">
        <v>123</v>
      </c>
      <c r="F73" s="46" t="str">
        <f>IF(D73="",C73&amp;"_"&amp;E73,IF(D73="Aca",C73&amp;"_"&amp;E73,C73&amp;"_"&amp;D73&amp;"_"&amp;E73))</f>
        <v>TyE_Flexibility_Ben</v>
      </c>
      <c r="G73" s="42" t="str">
        <f>IF(F73="TyE_Academia",C73&amp;"_"&amp;D73&amp;"_"&amp;A73,F73&amp;"_"&amp;A73)</f>
        <v>TyE_Flexibility_Ben_Aseguratec</v>
      </c>
      <c r="H73" s="4" t="s">
        <v>109</v>
      </c>
      <c r="I73" s="4" t="s">
        <v>110</v>
      </c>
      <c r="J73" s="4" t="str">
        <f>G73&amp;"_"&amp;H73</f>
        <v>TyE_Flexibility_Ben_Aseguratec_CCTA</v>
      </c>
      <c r="K73" s="4" t="str">
        <f>G73&amp;"_"&amp;I73</f>
        <v>TyE_Flexibility_Ben_Aseguratec_SCTA</v>
      </c>
    </row>
    <row r="74" spans="1:11" x14ac:dyDescent="0.25">
      <c r="A74" s="4" t="s">
        <v>125</v>
      </c>
      <c r="B74" s="54" t="s">
        <v>483</v>
      </c>
      <c r="C74" s="19" t="s">
        <v>105</v>
      </c>
      <c r="D74" s="19" t="s">
        <v>122</v>
      </c>
      <c r="E74" s="19" t="s">
        <v>123</v>
      </c>
      <c r="F74" s="46" t="str">
        <f>IF(D74="",C74&amp;"_"&amp;E74,IF(D74="Aca",C74&amp;"_"&amp;E74,C74&amp;"_"&amp;D74&amp;"_"&amp;E74))</f>
        <v>TyE_Flexibility_Ben</v>
      </c>
      <c r="G74" s="42" t="str">
        <f>IF(F74="TyE_Academia",C74&amp;"_"&amp;D74&amp;"_"&amp;A74,F74&amp;"_"&amp;A74)</f>
        <v>TyE_Flexibility_Ben_BecaPrepanet</v>
      </c>
      <c r="H74" s="4" t="s">
        <v>109</v>
      </c>
      <c r="I74" s="4" t="s">
        <v>110</v>
      </c>
      <c r="J74" s="4" t="str">
        <f>G74&amp;"_"&amp;H74</f>
        <v>TyE_Flexibility_Ben_BecaPrepanet_CCTA</v>
      </c>
      <c r="K74" s="4" t="str">
        <f>G74&amp;"_"&amp;I74</f>
        <v>TyE_Flexibility_Ben_BecaPrepanet_SCTA</v>
      </c>
    </row>
    <row r="75" spans="1:11" x14ac:dyDescent="0.25">
      <c r="A75" s="4" t="s">
        <v>659</v>
      </c>
      <c r="B75" s="54" t="s">
        <v>483</v>
      </c>
      <c r="C75" s="19" t="s">
        <v>105</v>
      </c>
      <c r="D75" s="19" t="s">
        <v>122</v>
      </c>
      <c r="E75" s="19" t="s">
        <v>123</v>
      </c>
      <c r="F75" s="46" t="str">
        <f>IF(D75="",C75&amp;"_"&amp;E75,IF(D75="Aca",C75&amp;"_"&amp;E75,C75&amp;"_"&amp;D75&amp;"_"&amp;E75))</f>
        <v>TyE_Flexibility_Ben</v>
      </c>
      <c r="G75" s="42" t="str">
        <f>IF(F75="TyE_Academia",C75&amp;"_"&amp;D75&amp;"_"&amp;A75,F75&amp;"_"&amp;A75)</f>
        <v>TyE_Flexibility_Ben_Beneflex por desempeño</v>
      </c>
      <c r="H75" s="4" t="s">
        <v>109</v>
      </c>
      <c r="I75" s="4" t="s">
        <v>110</v>
      </c>
      <c r="J75" s="4" t="str">
        <f>G75&amp;"_"&amp;H75</f>
        <v>TyE_Flexibility_Ben_Beneflex por desempeño_CCTA</v>
      </c>
      <c r="K75" s="4" t="str">
        <f>G75&amp;"_"&amp;I75</f>
        <v>TyE_Flexibility_Ben_Beneflex por desempeño_SCTA</v>
      </c>
    </row>
    <row r="76" spans="1:11" x14ac:dyDescent="0.25">
      <c r="A76" s="4" t="s">
        <v>396</v>
      </c>
      <c r="B76" s="54" t="s">
        <v>483</v>
      </c>
      <c r="C76" s="19" t="s">
        <v>105</v>
      </c>
      <c r="D76" s="19" t="s">
        <v>122</v>
      </c>
      <c r="E76" s="19" t="s">
        <v>123</v>
      </c>
      <c r="F76" s="46" t="str">
        <f>IF(D76="",C76&amp;"_"&amp;E76,IF(D76="Aca",C76&amp;"_"&amp;E76,C76&amp;"_"&amp;D76&amp;"_"&amp;E76))</f>
        <v>TyE_Flexibility_Ben</v>
      </c>
      <c r="G76" s="42" t="str">
        <f>IF(F76="TyE_Academia",C76&amp;"_"&amp;D76&amp;"_"&amp;A76,F76&amp;"_"&amp;A76)</f>
        <v>TyE_Flexibility_Ben_Empoderamiento</v>
      </c>
      <c r="H76" s="4" t="s">
        <v>109</v>
      </c>
      <c r="I76" s="4" t="s">
        <v>110</v>
      </c>
      <c r="J76" s="4" t="str">
        <f>G76&amp;"_"&amp;H76</f>
        <v>TyE_Flexibility_Ben_Empoderamiento_CCTA</v>
      </c>
      <c r="K76" s="4" t="str">
        <f>G76&amp;"_"&amp;I76</f>
        <v>TyE_Flexibility_Ben_Empoderamiento_SCTA</v>
      </c>
    </row>
    <row r="77" spans="1:11" x14ac:dyDescent="0.25">
      <c r="A77" s="42" t="s">
        <v>548</v>
      </c>
      <c r="B77" s="54" t="s">
        <v>483</v>
      </c>
      <c r="C77" s="19" t="s">
        <v>105</v>
      </c>
      <c r="D77" s="19" t="s">
        <v>122</v>
      </c>
      <c r="E77" s="19" t="s">
        <v>123</v>
      </c>
      <c r="F77" s="46" t="str">
        <f>IF(D77="",C77&amp;"_"&amp;E77,IF(D77="Aca",C77&amp;"_"&amp;E77,C77&amp;"_"&amp;D77&amp;"_"&amp;E77))</f>
        <v>TyE_Flexibility_Ben</v>
      </c>
      <c r="G77" s="42" t="str">
        <f>IF(F77="TyE_Academia",C77&amp;"_"&amp;D77&amp;"_"&amp;A77,F77&amp;"_"&amp;A77)</f>
        <v>TyE_Flexibility_Ben_Mi caja de ahorro</v>
      </c>
      <c r="H77" s="4" t="s">
        <v>109</v>
      </c>
      <c r="I77" s="4" t="s">
        <v>110</v>
      </c>
      <c r="J77" s="4" t="str">
        <f>G77&amp;"_"&amp;H77</f>
        <v>TyE_Flexibility_Ben_Mi caja de ahorro_CCTA</v>
      </c>
      <c r="K77" s="4" t="str">
        <f>G77&amp;"_"&amp;I77</f>
        <v>TyE_Flexibility_Ben_Mi caja de ahorro_SCTA</v>
      </c>
    </row>
    <row r="78" spans="1:11" x14ac:dyDescent="0.25">
      <c r="A78" s="4" t="s">
        <v>392</v>
      </c>
      <c r="B78" s="54" t="s">
        <v>483</v>
      </c>
      <c r="C78" s="19" t="s">
        <v>105</v>
      </c>
      <c r="D78" s="19" t="s">
        <v>122</v>
      </c>
      <c r="E78" s="19" t="s">
        <v>123</v>
      </c>
      <c r="F78" s="46" t="str">
        <f>IF(D78="",C78&amp;"_"&amp;E78,IF(D78="Aca",C78&amp;"_"&amp;E78,C78&amp;"_"&amp;D78&amp;"_"&amp;E78))</f>
        <v>TyE_Flexibility_Ben</v>
      </c>
      <c r="G78" s="42" t="str">
        <f>IF(F78="TyE_Academia",C78&amp;"_"&amp;D78&amp;"_"&amp;A78,F78&amp;"_"&amp;A78)</f>
        <v>TyE_Flexibility_Ben_Mis convenios</v>
      </c>
      <c r="H78" s="4" t="s">
        <v>109</v>
      </c>
      <c r="I78" s="4" t="s">
        <v>110</v>
      </c>
      <c r="J78" s="4" t="str">
        <f>G78&amp;"_"&amp;H78</f>
        <v>TyE_Flexibility_Ben_Mis convenios_CCTA</v>
      </c>
      <c r="K78" s="4" t="str">
        <f>G78&amp;"_"&amp;I78</f>
        <v>TyE_Flexibility_Ben_Mis convenios_SCTA</v>
      </c>
    </row>
    <row r="79" spans="1:11" x14ac:dyDescent="0.25">
      <c r="A79" s="4" t="s">
        <v>126</v>
      </c>
      <c r="B79" s="54" t="s">
        <v>483</v>
      </c>
      <c r="C79" s="19" t="s">
        <v>105</v>
      </c>
      <c r="D79" s="19" t="s">
        <v>122</v>
      </c>
      <c r="E79" s="19" t="s">
        <v>123</v>
      </c>
      <c r="F79" s="46" t="str">
        <f>IF(D79="",C79&amp;"_"&amp;E79,IF(D79="Aca",C79&amp;"_"&amp;E79,C79&amp;"_"&amp;D79&amp;"_"&amp;E79))</f>
        <v>TyE_Flexibility_Ben</v>
      </c>
      <c r="G79" s="42" t="str">
        <f>IF(F79="TyE_Academia",C79&amp;"_"&amp;D79&amp;"_"&amp;A79,F79&amp;"_"&amp;A79)</f>
        <v>TyE_Flexibility_Ben_Prestamo Tec</v>
      </c>
      <c r="H79" s="4" t="s">
        <v>109</v>
      </c>
      <c r="I79" s="4" t="s">
        <v>110</v>
      </c>
      <c r="J79" s="4" t="str">
        <f>G79&amp;"_"&amp;H79</f>
        <v>TyE_Flexibility_Ben_Prestamo Tec_CCTA</v>
      </c>
      <c r="K79" s="4" t="str">
        <f>G79&amp;"_"&amp;I79</f>
        <v>TyE_Flexibility_Ben_Prestamo Tec_SCTA</v>
      </c>
    </row>
    <row r="80" spans="1:11" x14ac:dyDescent="0.25">
      <c r="A80" s="4" t="s">
        <v>124</v>
      </c>
      <c r="B80" s="54" t="s">
        <v>483</v>
      </c>
      <c r="C80" s="19" t="s">
        <v>105</v>
      </c>
      <c r="D80" s="19" t="s">
        <v>122</v>
      </c>
      <c r="E80" s="19" t="s">
        <v>123</v>
      </c>
      <c r="F80" s="46" t="str">
        <f>IF(D80="",C80&amp;"_"&amp;E80,IF(D80="Aca",C80&amp;"_"&amp;E80,C80&amp;"_"&amp;D80&amp;"_"&amp;E80))</f>
        <v>TyE_Flexibility_Ben</v>
      </c>
      <c r="G80" s="42" t="str">
        <f>IF(F80="TyE_Academia",C80&amp;"_"&amp;D80&amp;"_"&amp;A80,F80&amp;"_"&amp;A80)</f>
        <v>TyE_Flexibility_Ben_Seguros voluntarios</v>
      </c>
      <c r="H80" s="4" t="s">
        <v>109</v>
      </c>
      <c r="I80" s="4" t="s">
        <v>110</v>
      </c>
      <c r="J80" s="4" t="str">
        <f>G80&amp;"_"&amp;H80</f>
        <v>TyE_Flexibility_Ben_Seguros voluntarios_CCTA</v>
      </c>
      <c r="K80" s="4" t="str">
        <f>G80&amp;"_"&amp;I80</f>
        <v>TyE_Flexibility_Ben_Seguros voluntarios_SCTA</v>
      </c>
    </row>
    <row r="81" spans="1:11" x14ac:dyDescent="0.25">
      <c r="A81" s="4" t="s">
        <v>660</v>
      </c>
      <c r="B81" s="54" t="s">
        <v>483</v>
      </c>
      <c r="C81" s="19" t="s">
        <v>105</v>
      </c>
      <c r="D81" s="19" t="s">
        <v>122</v>
      </c>
      <c r="E81" s="19" t="s">
        <v>123</v>
      </c>
      <c r="F81" s="46" t="str">
        <f>IF(D81="",C81&amp;"_"&amp;E81,IF(D81="Aca",C81&amp;"_"&amp;E81,C81&amp;"_"&amp;D81&amp;"_"&amp;E81))</f>
        <v>TyE_Flexibility_Ben</v>
      </c>
      <c r="G81" s="42" t="str">
        <f>IF(F81="TyE_Academia",C81&amp;"_"&amp;D81&amp;"_"&amp;A81,F81&amp;"_"&amp;A81)</f>
        <v>TyE_Flexibility_Ben_Vehiculos</v>
      </c>
      <c r="H81" s="4" t="s">
        <v>109</v>
      </c>
      <c r="I81" s="4" t="s">
        <v>110</v>
      </c>
      <c r="J81" s="4" t="str">
        <f>G81&amp;"_"&amp;H81</f>
        <v>TyE_Flexibility_Ben_Vehiculos_CCTA</v>
      </c>
      <c r="K81" s="4" t="str">
        <f>G81&amp;"_"&amp;I81</f>
        <v>TyE_Flexibility_Ben_Vehiculos_SCTA</v>
      </c>
    </row>
    <row r="82" spans="1:11" x14ac:dyDescent="0.25">
      <c r="A82" s="4" t="s">
        <v>129</v>
      </c>
      <c r="B82" s="54" t="s">
        <v>483</v>
      </c>
      <c r="C82" s="19" t="s">
        <v>105</v>
      </c>
      <c r="D82" s="19" t="s">
        <v>122</v>
      </c>
      <c r="E82" s="19" t="s">
        <v>127</v>
      </c>
      <c r="F82" s="46" t="str">
        <f>IF(D82="",C82&amp;"_"&amp;E82,IF(D82="Aca",C82&amp;"_"&amp;E82,C82&amp;"_"&amp;D82&amp;"_"&amp;E82))</f>
        <v>TyE_Flexibility_Comp</v>
      </c>
      <c r="G82" s="42" t="str">
        <f>IF(F82="TyE_Academia",C82&amp;"_"&amp;D82&amp;"_"&amp;A82,F82&amp;"_"&amp;A82)</f>
        <v>TyE_Flexibility_Comp_Apoyo Home Office 2021</v>
      </c>
      <c r="H82" s="4" t="s">
        <v>109</v>
      </c>
      <c r="I82" s="4" t="s">
        <v>110</v>
      </c>
      <c r="J82" s="4" t="str">
        <f>G82&amp;"_"&amp;H82</f>
        <v>TyE_Flexibility_Comp_Apoyo Home Office 2021_CCTA</v>
      </c>
      <c r="K82" s="4" t="str">
        <f>G82&amp;"_"&amp;I82</f>
        <v>TyE_Flexibility_Comp_Apoyo Home Office 2021_SCTA</v>
      </c>
    </row>
    <row r="83" spans="1:11" x14ac:dyDescent="0.25">
      <c r="A83" s="4" t="s">
        <v>131</v>
      </c>
      <c r="B83" s="54" t="s">
        <v>483</v>
      </c>
      <c r="C83" s="19" t="s">
        <v>105</v>
      </c>
      <c r="D83" s="19" t="s">
        <v>122</v>
      </c>
      <c r="E83" s="19" t="s">
        <v>127</v>
      </c>
      <c r="F83" s="46" t="str">
        <f>IF(D83="",C83&amp;"_"&amp;E83,IF(D83="Aca",C83&amp;"_"&amp;E83,C83&amp;"_"&amp;D83&amp;"_"&amp;E83))</f>
        <v>TyE_Flexibility_Comp</v>
      </c>
      <c r="G83" s="42" t="str">
        <f>IF(F83="TyE_Academia",C83&amp;"_"&amp;D83&amp;"_"&amp;A83,F83&amp;"_"&amp;A83)</f>
        <v>TyE_Flexibility_Comp_Buenas noticias</v>
      </c>
      <c r="H83" s="4" t="s">
        <v>109</v>
      </c>
      <c r="I83" s="4" t="s">
        <v>110</v>
      </c>
      <c r="J83" s="4" t="str">
        <f>G83&amp;"_"&amp;H83</f>
        <v>TyE_Flexibility_Comp_Buenas noticias_CCTA</v>
      </c>
      <c r="K83" s="4" t="str">
        <f>G83&amp;"_"&amp;I83</f>
        <v>TyE_Flexibility_Comp_Buenas noticias_SCTA</v>
      </c>
    </row>
    <row r="84" spans="1:11" x14ac:dyDescent="0.25">
      <c r="A84" s="4" t="s">
        <v>134</v>
      </c>
      <c r="B84" s="54" t="s">
        <v>483</v>
      </c>
      <c r="C84" s="19" t="s">
        <v>105</v>
      </c>
      <c r="D84" s="19" t="s">
        <v>122</v>
      </c>
      <c r="E84" s="19" t="s">
        <v>127</v>
      </c>
      <c r="F84" s="46" t="str">
        <f>IF(D84="",C84&amp;"_"&amp;E84,IF(D84="Aca",C84&amp;"_"&amp;E84,C84&amp;"_"&amp;D84&amp;"_"&amp;E84))</f>
        <v>TyE_Flexibility_Comp</v>
      </c>
      <c r="G84" s="42" t="str">
        <f>IF(F84="TyE_Academia",C84&amp;"_"&amp;D84&amp;"_"&amp;A84,F84&amp;"_"&amp;A84)</f>
        <v>TyE_Flexibility_Comp_CFDI</v>
      </c>
      <c r="H84" s="4" t="s">
        <v>109</v>
      </c>
      <c r="I84" s="4" t="s">
        <v>110</v>
      </c>
      <c r="J84" s="4" t="str">
        <f>G84&amp;"_"&amp;H84</f>
        <v>TyE_Flexibility_Comp_CFDI_CCTA</v>
      </c>
      <c r="K84" s="4" t="str">
        <f>G84&amp;"_"&amp;I84</f>
        <v>TyE_Flexibility_Comp_CFDI_SCTA</v>
      </c>
    </row>
    <row r="85" spans="1:11" x14ac:dyDescent="0.25">
      <c r="A85" s="4" t="s">
        <v>541</v>
      </c>
      <c r="B85" s="54" t="s">
        <v>483</v>
      </c>
      <c r="C85" s="19" t="s">
        <v>105</v>
      </c>
      <c r="D85" s="19" t="s">
        <v>122</v>
      </c>
      <c r="E85" s="19" t="s">
        <v>127</v>
      </c>
      <c r="F85" s="46" t="str">
        <f>IF(D85="",C85&amp;"_"&amp;E85,IF(D85="Aca",C85&amp;"_"&amp;E85,C85&amp;"_"&amp;D85&amp;"_"&amp;E85))</f>
        <v>TyE_Flexibility_Comp</v>
      </c>
      <c r="G85" s="42" t="str">
        <f>IF(F85="TyE_Academia",C85&amp;"_"&amp;D85&amp;"_"&amp;A85,F85&amp;"_"&amp;A85)</f>
        <v>TyE_Flexibility_Comp_Declaracion Anual</v>
      </c>
      <c r="H85" s="4" t="s">
        <v>109</v>
      </c>
      <c r="I85" s="4" t="s">
        <v>110</v>
      </c>
      <c r="J85" s="4" t="str">
        <f>G85&amp;"_"&amp;H85</f>
        <v>TyE_Flexibility_Comp_Declaracion Anual_CCTA</v>
      </c>
      <c r="K85" s="4" t="str">
        <f>G85&amp;"_"&amp;I85</f>
        <v>TyE_Flexibility_Comp_Declaracion Anual_SCTA</v>
      </c>
    </row>
    <row r="86" spans="1:11" x14ac:dyDescent="0.25">
      <c r="A86" s="4" t="s">
        <v>661</v>
      </c>
      <c r="B86" s="54" t="s">
        <v>483</v>
      </c>
      <c r="C86" s="19" t="s">
        <v>105</v>
      </c>
      <c r="D86" s="19" t="s">
        <v>122</v>
      </c>
      <c r="E86" s="19" t="s">
        <v>127</v>
      </c>
      <c r="F86" s="46" t="str">
        <f>IF(D86="",C86&amp;"_"&amp;E86,IF(D86="Aca",C86&amp;"_"&amp;E86,C86&amp;"_"&amp;D86&amp;"_"&amp;E86))</f>
        <v>TyE_Flexibility_Comp</v>
      </c>
      <c r="G86" s="42" t="str">
        <f>IF(F86="TyE_Academia",C86&amp;"_"&amp;D86&amp;"_"&amp;A86,F86&amp;"_"&amp;A86)</f>
        <v>TyE_Flexibility_Comp_Incremento anual</v>
      </c>
      <c r="H86" s="4" t="s">
        <v>109</v>
      </c>
      <c r="I86" s="4" t="s">
        <v>110</v>
      </c>
      <c r="J86" s="4" t="str">
        <f>G86&amp;"_"&amp;H86</f>
        <v>TyE_Flexibility_Comp_Incremento anual_CCTA</v>
      </c>
      <c r="K86" s="4" t="str">
        <f>G86&amp;"_"&amp;I86</f>
        <v>TyE_Flexibility_Comp_Incremento anual_SCTA</v>
      </c>
    </row>
    <row r="87" spans="1:11" x14ac:dyDescent="0.25">
      <c r="A87" s="42" t="s">
        <v>92</v>
      </c>
      <c r="B87" s="54" t="s">
        <v>483</v>
      </c>
      <c r="C87" s="46" t="s">
        <v>105</v>
      </c>
      <c r="D87" s="46" t="s">
        <v>122</v>
      </c>
      <c r="E87" s="46" t="s">
        <v>127</v>
      </c>
      <c r="F87" s="46" t="str">
        <f>IF(D87="",C87&amp;"_"&amp;E87,IF(D87="Aca",C87&amp;"_"&amp;E87,C87&amp;"_"&amp;D87&amp;"_"&amp;E87))</f>
        <v>TyE_Flexibility_Comp</v>
      </c>
      <c r="G87" s="42" t="str">
        <f>IF(F87="TyE_Academia",C87&amp;"_"&amp;D87&amp;"_"&amp;A87,F87&amp;"_"&amp;A87)</f>
        <v>TyE_Flexibility_Comp_Infonavit</v>
      </c>
      <c r="H87" s="4" t="s">
        <v>109</v>
      </c>
      <c r="I87" s="4" t="s">
        <v>110</v>
      </c>
      <c r="J87" s="4" t="str">
        <f>G87&amp;"_"&amp;H87</f>
        <v>TyE_Flexibility_Comp_Infonavit_CCTA</v>
      </c>
      <c r="K87" s="4" t="str">
        <f>G87&amp;"_"&amp;I87</f>
        <v>TyE_Flexibility_Comp_Infonavit_SCTA</v>
      </c>
    </row>
    <row r="88" spans="1:11" x14ac:dyDescent="0.25">
      <c r="A88" s="4" t="s">
        <v>609</v>
      </c>
      <c r="B88" s="54" t="s">
        <v>483</v>
      </c>
      <c r="C88" s="19" t="s">
        <v>105</v>
      </c>
      <c r="D88" s="19" t="s">
        <v>122</v>
      </c>
      <c r="E88" s="19" t="s">
        <v>127</v>
      </c>
      <c r="F88" s="46" t="str">
        <f>IF(D88="",C88&amp;"_"&amp;E88,IF(D88="Aca",C88&amp;"_"&amp;E88,C88&amp;"_"&amp;D88&amp;"_"&amp;E88))</f>
        <v>TyE_Flexibility_Comp</v>
      </c>
      <c r="G88" s="42" t="str">
        <f>IF(F88="TyE_Academia",C88&amp;"_"&amp;D88&amp;"_"&amp;A88,F88&amp;"_"&amp;A88)</f>
        <v>TyE_Flexibility_Comp_Mi Apoyo comida</v>
      </c>
      <c r="H88" s="4" t="s">
        <v>109</v>
      </c>
      <c r="I88" s="4" t="s">
        <v>110</v>
      </c>
      <c r="J88" s="4" t="str">
        <f>G88&amp;"_"&amp;H88</f>
        <v>TyE_Flexibility_Comp_Mi Apoyo comida_CCTA</v>
      </c>
      <c r="K88" s="4" t="str">
        <f>G88&amp;"_"&amp;I88</f>
        <v>TyE_Flexibility_Comp_Mi Apoyo comida_SCTA</v>
      </c>
    </row>
    <row r="89" spans="1:11" x14ac:dyDescent="0.25">
      <c r="A89" s="42" t="s">
        <v>88</v>
      </c>
      <c r="B89" s="54" t="s">
        <v>483</v>
      </c>
      <c r="C89" s="46" t="s">
        <v>105</v>
      </c>
      <c r="D89" s="46" t="s">
        <v>122</v>
      </c>
      <c r="E89" s="46" t="s">
        <v>127</v>
      </c>
      <c r="F89" s="46" t="str">
        <f>IF(D89="",C89&amp;"_"&amp;E89,IF(D89="Aca",C89&amp;"_"&amp;E89,C89&amp;"_"&amp;D89&amp;"_"&amp;E89))</f>
        <v>TyE_Flexibility_Comp</v>
      </c>
      <c r="G89" s="42" t="str">
        <f>IF(F89="TyE_Academia",C89&amp;"_"&amp;D89&amp;"_"&amp;A89,F89&amp;"_"&amp;A89)</f>
        <v>TyE_Flexibility_Comp_Mi plan de retiro</v>
      </c>
      <c r="H89" s="4" t="s">
        <v>109</v>
      </c>
      <c r="I89" s="4" t="s">
        <v>110</v>
      </c>
      <c r="J89" s="4" t="str">
        <f>G89&amp;"_"&amp;H89</f>
        <v>TyE_Flexibility_Comp_Mi plan de retiro_CCTA</v>
      </c>
      <c r="K89" s="4" t="str">
        <f>G89&amp;"_"&amp;I89</f>
        <v>TyE_Flexibility_Comp_Mi plan de retiro_SCTA</v>
      </c>
    </row>
    <row r="90" spans="1:11" x14ac:dyDescent="0.25">
      <c r="A90" s="4" t="s">
        <v>128</v>
      </c>
      <c r="B90" s="54" t="s">
        <v>483</v>
      </c>
      <c r="C90" s="19" t="s">
        <v>105</v>
      </c>
      <c r="D90" s="19" t="s">
        <v>122</v>
      </c>
      <c r="E90" s="19" t="s">
        <v>127</v>
      </c>
      <c r="F90" s="46" t="str">
        <f>IF(D90="",C90&amp;"_"&amp;E90,IF(D90="Aca",C90&amp;"_"&amp;E90,C90&amp;"_"&amp;D90&amp;"_"&amp;E90))</f>
        <v>TyE_Flexibility_Comp</v>
      </c>
      <c r="G90" s="42" t="str">
        <f>IF(F90="TyE_Academia",C90&amp;"_"&amp;D90&amp;"_"&amp;A90,F90&amp;"_"&amp;A90)</f>
        <v>TyE_Flexibility_Comp_SURA</v>
      </c>
      <c r="H90" s="4" t="s">
        <v>109</v>
      </c>
      <c r="I90" s="4" t="s">
        <v>110</v>
      </c>
      <c r="J90" s="4" t="str">
        <f>G90&amp;"_"&amp;H90</f>
        <v>TyE_Flexibility_Comp_SURA_CCTA</v>
      </c>
      <c r="K90" s="4" t="str">
        <f>G90&amp;"_"&amp;I90</f>
        <v>TyE_Flexibility_Comp_SURA_SCTA</v>
      </c>
    </row>
    <row r="91" spans="1:11" x14ac:dyDescent="0.25">
      <c r="A91" s="4" t="s">
        <v>132</v>
      </c>
      <c r="B91" s="54" t="s">
        <v>483</v>
      </c>
      <c r="C91" s="19" t="s">
        <v>105</v>
      </c>
      <c r="D91" s="19" t="s">
        <v>122</v>
      </c>
      <c r="E91" s="19" t="s">
        <v>127</v>
      </c>
      <c r="F91" s="46" t="str">
        <f>IF(D91="",C91&amp;"_"&amp;E91,IF(D91="Aca",C91&amp;"_"&amp;E91,C91&amp;"_"&amp;D91&amp;"_"&amp;E91))</f>
        <v>TyE_Flexibility_Comp</v>
      </c>
      <c r="G91" s="42" t="str">
        <f>IF(F91="TyE_Academia",C91&amp;"_"&amp;D91&amp;"_"&amp;A91,F91&amp;"_"&amp;A91)</f>
        <v>TyE_Flexibility_Comp_Vacaciones</v>
      </c>
      <c r="H91" s="4" t="s">
        <v>109</v>
      </c>
      <c r="I91" s="4" t="s">
        <v>110</v>
      </c>
      <c r="J91" s="4" t="str">
        <f>G91&amp;"_"&amp;H91</f>
        <v>TyE_Flexibility_Comp_Vacaciones_CCTA</v>
      </c>
      <c r="K91" s="4" t="str">
        <f>G91&amp;"_"&amp;I91</f>
        <v>TyE_Flexibility_Comp_Vacaciones_SCTA</v>
      </c>
    </row>
    <row r="92" spans="1:11" x14ac:dyDescent="0.25">
      <c r="A92" s="4" t="s">
        <v>657</v>
      </c>
      <c r="B92" s="54" t="s">
        <v>483</v>
      </c>
      <c r="C92" s="19" t="s">
        <v>105</v>
      </c>
      <c r="D92" s="19" t="s">
        <v>122</v>
      </c>
      <c r="E92" s="19" t="s">
        <v>127</v>
      </c>
      <c r="F92" s="46" t="str">
        <f>IF(D92="",C92&amp;"_"&amp;E92,IF(D92="Aca",C92&amp;"_"&amp;E92,C92&amp;"_"&amp;D92&amp;"_"&amp;E92))</f>
        <v>TyE_Flexibility_Comp</v>
      </c>
      <c r="G92" s="42" t="str">
        <f>IF(F92="TyE_Academia",C92&amp;"_"&amp;D92&amp;"_"&amp;A92,F92&amp;"_"&amp;A92)</f>
        <v>TyE_Flexibility_Comp_Vales</v>
      </c>
      <c r="H92" s="4" t="s">
        <v>109</v>
      </c>
      <c r="I92" s="4" t="s">
        <v>110</v>
      </c>
      <c r="J92" s="4" t="str">
        <f>G92&amp;"_"&amp;H92</f>
        <v>TyE_Flexibility_Comp_Vales_CCTA</v>
      </c>
      <c r="K92" s="4" t="str">
        <f>G92&amp;"_"&amp;I92</f>
        <v>TyE_Flexibility_Comp_Vales_SCTA</v>
      </c>
    </row>
    <row r="93" spans="1:11" x14ac:dyDescent="0.25">
      <c r="A93" s="42" t="s">
        <v>137</v>
      </c>
      <c r="B93" s="54" t="s">
        <v>483</v>
      </c>
      <c r="C93" s="19" t="s">
        <v>105</v>
      </c>
      <c r="D93" s="19" t="s">
        <v>122</v>
      </c>
      <c r="E93" s="19" t="s">
        <v>135</v>
      </c>
      <c r="F93" s="46" t="str">
        <f>IF(D93="",C93&amp;"_"&amp;E93,IF(D93="Aca",C93&amp;"_"&amp;E93,C93&amp;"_"&amp;D93&amp;"_"&amp;E93))</f>
        <v>TyE_Flexibility_COVID</v>
      </c>
      <c r="G93" s="42" t="str">
        <f>IF(F93="TyE_Academia",C93&amp;"_"&amp;D93&amp;"_"&amp;A93,F93&amp;"_"&amp;A93)</f>
        <v>TyE_Flexibility_COVID_Acciones 4ta ola</v>
      </c>
      <c r="H93" s="4" t="s">
        <v>109</v>
      </c>
      <c r="I93" s="4" t="s">
        <v>110</v>
      </c>
      <c r="J93" s="4" t="str">
        <f>G93&amp;"_"&amp;H93</f>
        <v>TyE_Flexibility_COVID_Acciones 4ta ola_CCTA</v>
      </c>
      <c r="K93" s="4" t="str">
        <f>G93&amp;"_"&amp;I93</f>
        <v>TyE_Flexibility_COVID_Acciones 4ta ola_SCTA</v>
      </c>
    </row>
    <row r="94" spans="1:11" x14ac:dyDescent="0.25">
      <c r="A94" s="42" t="s">
        <v>136</v>
      </c>
      <c r="B94" s="54" t="s">
        <v>483</v>
      </c>
      <c r="C94" s="19" t="s">
        <v>105</v>
      </c>
      <c r="D94" s="19" t="s">
        <v>122</v>
      </c>
      <c r="E94" s="19" t="s">
        <v>135</v>
      </c>
      <c r="F94" s="46" t="str">
        <f>IF(D94="",C94&amp;"_"&amp;E94,IF(D94="Aca",C94&amp;"_"&amp;E94,C94&amp;"_"&amp;D94&amp;"_"&amp;E94))</f>
        <v>TyE_Flexibility_COVID</v>
      </c>
      <c r="G94" s="42" t="str">
        <f>IF(F94="TyE_Academia",C94&amp;"_"&amp;D94&amp;"_"&amp;A94,F94&amp;"_"&amp;A94)</f>
        <v>TyE_Flexibility_COVID_Coronavirus</v>
      </c>
      <c r="H94" s="4" t="s">
        <v>109</v>
      </c>
      <c r="I94" s="4" t="s">
        <v>110</v>
      </c>
      <c r="J94" s="4" t="str">
        <f>G94&amp;"_"&amp;H94</f>
        <v>TyE_Flexibility_COVID_Coronavirus_CCTA</v>
      </c>
      <c r="K94" s="4" t="str">
        <f>G94&amp;"_"&amp;I94</f>
        <v>TyE_Flexibility_COVID_Coronavirus_SCTA</v>
      </c>
    </row>
    <row r="95" spans="1:11" x14ac:dyDescent="0.25">
      <c r="A95" s="42" t="s">
        <v>139</v>
      </c>
      <c r="B95" s="54" t="s">
        <v>483</v>
      </c>
      <c r="C95" s="19" t="s">
        <v>105</v>
      </c>
      <c r="D95" s="19" t="s">
        <v>122</v>
      </c>
      <c r="E95" s="19" t="s">
        <v>138</v>
      </c>
      <c r="F95" s="46" t="str">
        <f>IF(D95="",C95&amp;"_"&amp;E95,IF(D95="Aca",C95&amp;"_"&amp;E95,C95&amp;"_"&amp;D95&amp;"_"&amp;E95))</f>
        <v>TyE_Flexibility_Trabajo Flexible</v>
      </c>
      <c r="G95" s="42" t="str">
        <f>IF(F95="TyE_Academia",C95&amp;"_"&amp;D95&amp;"_"&amp;A95,F95&amp;"_"&amp;A95)</f>
        <v>TyE_Flexibility_Trabajo Flexible_Espacios Flexibles</v>
      </c>
      <c r="H95" s="4" t="s">
        <v>109</v>
      </c>
      <c r="I95" s="4" t="s">
        <v>110</v>
      </c>
      <c r="J95" s="4" t="str">
        <f>G95&amp;"_"&amp;H95</f>
        <v>TyE_Flexibility_Trabajo Flexible_Espacios Flexibles_CCTA</v>
      </c>
      <c r="K95" s="4" t="str">
        <f>G95&amp;"_"&amp;I95</f>
        <v>TyE_Flexibility_Trabajo Flexible_Espacios Flexibles_SCTA</v>
      </c>
    </row>
    <row r="96" spans="1:11" x14ac:dyDescent="0.25">
      <c r="A96" s="42" t="s">
        <v>225</v>
      </c>
      <c r="B96" s="54" t="s">
        <v>483</v>
      </c>
      <c r="C96" s="46" t="s">
        <v>105</v>
      </c>
      <c r="D96" s="46" t="s">
        <v>122</v>
      </c>
      <c r="E96" s="46" t="s">
        <v>138</v>
      </c>
      <c r="F96" s="46" t="str">
        <f>IF(D96="",C96&amp;"_"&amp;E96,IF(D96="Aca",C96&amp;"_"&amp;E96,C96&amp;"_"&amp;D96&amp;"_"&amp;E96))</f>
        <v>TyE_Flexibility_Trabajo Flexible</v>
      </c>
      <c r="G96" s="42" t="str">
        <f>IF(F96="TyE_Academia",C96&amp;"_"&amp;D96&amp;"_"&amp;A96,F96&amp;"_"&amp;A96)</f>
        <v>TyE_Flexibility_Trabajo Flexible_Mis viajes</v>
      </c>
      <c r="H96" s="4" t="s">
        <v>109</v>
      </c>
      <c r="I96" s="4" t="s">
        <v>110</v>
      </c>
      <c r="J96" s="4" t="str">
        <f>G96&amp;"_"&amp;H96</f>
        <v>TyE_Flexibility_Trabajo Flexible_Mis viajes_CCTA</v>
      </c>
      <c r="K96" s="4" t="str">
        <f>G96&amp;"_"&amp;I96</f>
        <v>TyE_Flexibility_Trabajo Flexible_Mis viajes_SCTA</v>
      </c>
    </row>
    <row r="97" spans="1:11" x14ac:dyDescent="0.25">
      <c r="A97" s="4" t="s">
        <v>378</v>
      </c>
      <c r="B97" s="56" t="s">
        <v>211</v>
      </c>
      <c r="C97" s="19" t="s">
        <v>105</v>
      </c>
      <c r="E97" s="19" t="s">
        <v>211</v>
      </c>
      <c r="F97" s="46" t="str">
        <f>IF(D97="",C97&amp;"_"&amp;E97,IF(D97="Aca",C97&amp;"_"&amp;E97,C97&amp;"_"&amp;D97&amp;"_"&amp;E97))</f>
        <v>TyE_Otros</v>
      </c>
      <c r="G97" s="42" t="str">
        <f>IF(F97="TyE_Academia",C97&amp;"_"&amp;D97&amp;"_"&amp;A97,F97&amp;"_"&amp;A97)</f>
        <v>TyE_Otros_Protocolo de Acceso</v>
      </c>
      <c r="H97" s="4" t="s">
        <v>109</v>
      </c>
      <c r="I97" s="4" t="s">
        <v>110</v>
      </c>
      <c r="J97" s="4" t="str">
        <f>G97&amp;"_"&amp;H97</f>
        <v>TyE_Otros_Protocolo de Acceso_CCTA</v>
      </c>
      <c r="K97" s="4" t="str">
        <f>G97&amp;"_"&amp;I97</f>
        <v>TyE_Otros_Protocolo de Acceso_SCTA</v>
      </c>
    </row>
    <row r="98" spans="1:11" x14ac:dyDescent="0.25">
      <c r="A98" s="4" t="s">
        <v>629</v>
      </c>
      <c r="B98" s="56" t="s">
        <v>211</v>
      </c>
      <c r="C98" s="19" t="s">
        <v>105</v>
      </c>
      <c r="E98" s="19" t="s">
        <v>211</v>
      </c>
      <c r="F98" s="46" t="str">
        <f>IF(D98="",C98&amp;"_"&amp;E98,IF(D98="Aca",C98&amp;"_"&amp;E98,C98&amp;"_"&amp;D98&amp;"_"&amp;E98))</f>
        <v>TyE_Otros</v>
      </c>
      <c r="G98" s="42" t="str">
        <f>IF(F98="TyE_Academia",C98&amp;"_"&amp;D98&amp;"_"&amp;A98,F98&amp;"_"&amp;A98)</f>
        <v>TyE_Otros_SACSCOC</v>
      </c>
      <c r="H98" s="4" t="s">
        <v>109</v>
      </c>
      <c r="I98" s="4" t="s">
        <v>110</v>
      </c>
      <c r="J98" s="4" t="str">
        <f>G98&amp;"_"&amp;H98</f>
        <v>TyE_Otros_SACSCOC_CCTA</v>
      </c>
      <c r="K98" s="4" t="str">
        <f>G98&amp;"_"&amp;I98</f>
        <v>TyE_Otros_SACSCOC_SCTA</v>
      </c>
    </row>
    <row r="99" spans="1:11" x14ac:dyDescent="0.25">
      <c r="A99" s="4" t="s">
        <v>649</v>
      </c>
      <c r="B99" s="56" t="s">
        <v>211</v>
      </c>
      <c r="C99" s="19" t="s">
        <v>105</v>
      </c>
      <c r="E99" s="19" t="s">
        <v>211</v>
      </c>
      <c r="F99" s="46" t="str">
        <f>IF(D99="",C99&amp;"_"&amp;E99,IF(D99="Aca",C99&amp;"_"&amp;E99,C99&amp;"_"&amp;D99&amp;"_"&amp;E99))</f>
        <v>TyE_Otros</v>
      </c>
      <c r="G99" s="42" t="str">
        <f>IF(F99="TyE_Academia",C99&amp;"_"&amp;D99&amp;"_"&amp;A99,F99&amp;"_"&amp;A99)</f>
        <v>TyE_Otros_Tec On Demand</v>
      </c>
      <c r="H99" s="4" t="s">
        <v>109</v>
      </c>
      <c r="I99" s="4" t="s">
        <v>110</v>
      </c>
      <c r="J99" s="4" t="str">
        <f>G99&amp;"_"&amp;H99</f>
        <v>TyE_Otros_Tec On Demand_CCTA</v>
      </c>
      <c r="K99" s="4" t="str">
        <f>G99&amp;"_"&amp;I99</f>
        <v>TyE_Otros_Tec On Demand_SCTA</v>
      </c>
    </row>
    <row r="100" spans="1:11" x14ac:dyDescent="0.25">
      <c r="A100" s="4" t="s">
        <v>81</v>
      </c>
      <c r="B100" s="56" t="s">
        <v>482</v>
      </c>
      <c r="C100" s="19" t="s">
        <v>105</v>
      </c>
      <c r="D100" s="19" t="s">
        <v>106</v>
      </c>
      <c r="E100" s="19" t="s">
        <v>118</v>
      </c>
      <c r="F100" s="46" t="str">
        <f>IF(D100="",C100&amp;"_"&amp;E100,IF(D100="Aca",C100&amp;"_"&amp;E100,C100&amp;"_"&amp;D100&amp;"_"&amp;E100))</f>
        <v>TyE_PowerUp_Bienestar</v>
      </c>
      <c r="G100" s="42" t="str">
        <f>IF(F100="TyE_Academia",C100&amp;"_"&amp;D100&amp;"_"&amp;A100,F100&amp;"_"&amp;A100)</f>
        <v>TyE_PowerUp_Bienestar_Cáncer de mama</v>
      </c>
      <c r="H100" s="4" t="s">
        <v>109</v>
      </c>
      <c r="I100" s="4" t="s">
        <v>110</v>
      </c>
      <c r="J100" s="4" t="str">
        <f>G100&amp;"_"&amp;H100</f>
        <v>TyE_PowerUp_Bienestar_Cáncer de mama_CCTA</v>
      </c>
      <c r="K100" s="4" t="str">
        <f>G100&amp;"_"&amp;I100</f>
        <v>TyE_PowerUp_Bienestar_Cáncer de mama_SCTA</v>
      </c>
    </row>
    <row r="101" spans="1:11" x14ac:dyDescent="0.25">
      <c r="A101" s="4" t="s">
        <v>121</v>
      </c>
      <c r="B101" s="56" t="s">
        <v>482</v>
      </c>
      <c r="C101" s="19" t="s">
        <v>105</v>
      </c>
      <c r="D101" s="19" t="s">
        <v>106</v>
      </c>
      <c r="E101" s="19" t="s">
        <v>118</v>
      </c>
      <c r="F101" s="46" t="str">
        <f>IF(D101="",C101&amp;"_"&amp;E101,IF(D101="Aca",C101&amp;"_"&amp;E101,C101&amp;"_"&amp;D101&amp;"_"&amp;E101))</f>
        <v>TyE_PowerUp_Bienestar</v>
      </c>
      <c r="G101" s="42" t="str">
        <f>IF(F101="TyE_Academia",C101&amp;"_"&amp;D101&amp;"_"&amp;A101,F101&amp;"_"&amp;A101)</f>
        <v>TyE_PowerUp_Bienestar_Cuida tu mente</v>
      </c>
      <c r="H101" s="4" t="s">
        <v>109</v>
      </c>
      <c r="I101" s="4" t="s">
        <v>110</v>
      </c>
      <c r="J101" s="4" t="str">
        <f>G101&amp;"_"&amp;H101</f>
        <v>TyE_PowerUp_Bienestar_Cuida tu mente_CCTA</v>
      </c>
      <c r="K101" s="4" t="str">
        <f>G101&amp;"_"&amp;I101</f>
        <v>TyE_PowerUp_Bienestar_Cuida tu mente_SCTA</v>
      </c>
    </row>
    <row r="102" spans="1:11" x14ac:dyDescent="0.25">
      <c r="A102" s="4" t="s">
        <v>546</v>
      </c>
      <c r="B102" s="56" t="s">
        <v>482</v>
      </c>
      <c r="C102" s="19" t="s">
        <v>105</v>
      </c>
      <c r="D102" s="19" t="s">
        <v>106</v>
      </c>
      <c r="E102" s="19" t="s">
        <v>118</v>
      </c>
      <c r="F102" s="46" t="str">
        <f>IF(D102="",C102&amp;"_"&amp;E102,IF(D102="Aca",C102&amp;"_"&amp;E102,C102&amp;"_"&amp;D102&amp;"_"&amp;E102))</f>
        <v>TyE_PowerUp_Bienestar</v>
      </c>
      <c r="G102" s="42" t="str">
        <f>IF(F102="TyE_Academia",C102&amp;"_"&amp;D102&amp;"_"&amp;A102,F102&amp;"_"&amp;A102)</f>
        <v>TyE_PowerUp_Bienestar_Diabetes</v>
      </c>
      <c r="H102" s="4" t="s">
        <v>109</v>
      </c>
      <c r="I102" s="4" t="s">
        <v>110</v>
      </c>
      <c r="J102" s="4" t="str">
        <f>G102&amp;"_"&amp;H102</f>
        <v>TyE_PowerUp_Bienestar_Diabetes_CCTA</v>
      </c>
      <c r="K102" s="4" t="str">
        <f>G102&amp;"_"&amp;I102</f>
        <v>TyE_PowerUp_Bienestar_Diabetes_SCTA</v>
      </c>
    </row>
    <row r="103" spans="1:11" x14ac:dyDescent="0.25">
      <c r="A103" s="4" t="s">
        <v>662</v>
      </c>
      <c r="B103" s="56" t="s">
        <v>482</v>
      </c>
      <c r="C103" s="19" t="s">
        <v>105</v>
      </c>
      <c r="D103" s="19" t="s">
        <v>106</v>
      </c>
      <c r="E103" s="19" t="s">
        <v>118</v>
      </c>
      <c r="F103" s="46" t="str">
        <f>IF(D103="",C103&amp;"_"&amp;E103,IF(D103="Aca",C103&amp;"_"&amp;E103,C103&amp;"_"&amp;D103&amp;"_"&amp;E103))</f>
        <v>TyE_PowerUp_Bienestar</v>
      </c>
      <c r="G103" s="42" t="str">
        <f>IF(F103="TyE_Academia",C103&amp;"_"&amp;D103&amp;"_"&amp;A103,F103&amp;"_"&amp;A103)</f>
        <v>TyE_PowerUp_Bienestar_Maternidad</v>
      </c>
      <c r="H103" s="4" t="s">
        <v>109</v>
      </c>
      <c r="I103" s="4" t="s">
        <v>110</v>
      </c>
      <c r="J103" s="4" t="str">
        <f>G103&amp;"_"&amp;H103</f>
        <v>TyE_PowerUp_Bienestar_Maternidad_CCTA</v>
      </c>
      <c r="K103" s="4" t="str">
        <f>G103&amp;"_"&amp;I103</f>
        <v>TyE_PowerUp_Bienestar_Maternidad_SCTA</v>
      </c>
    </row>
    <row r="104" spans="1:11" x14ac:dyDescent="0.25">
      <c r="A104" s="4" t="s">
        <v>397</v>
      </c>
      <c r="B104" s="56" t="s">
        <v>482</v>
      </c>
      <c r="C104" s="19" t="s">
        <v>105</v>
      </c>
      <c r="D104" s="19" t="s">
        <v>106</v>
      </c>
      <c r="E104" s="19" t="s">
        <v>118</v>
      </c>
      <c r="F104" s="46" t="str">
        <f>IF(D104="",C104&amp;"_"&amp;E104,IF(D104="Aca",C104&amp;"_"&amp;E104,C104&amp;"_"&amp;D104&amp;"_"&amp;E104))</f>
        <v>TyE_PowerUp_Bienestar</v>
      </c>
      <c r="G104" s="42" t="str">
        <f>IF(F104="TyE_Academia",C104&amp;"_"&amp;D104&amp;"_"&amp;A104,F104&amp;"_"&amp;A104)</f>
        <v>TyE_PowerUp_Bienestar_Semana del bienestar financiero</v>
      </c>
      <c r="H104" s="4" t="s">
        <v>109</v>
      </c>
      <c r="I104" s="4" t="s">
        <v>110</v>
      </c>
      <c r="J104" s="4" t="str">
        <f>G104&amp;"_"&amp;H104</f>
        <v>TyE_PowerUp_Bienestar_Semana del bienestar financiero_CCTA</v>
      </c>
      <c r="K104" s="4" t="str">
        <f>G104&amp;"_"&amp;I104</f>
        <v>TyE_PowerUp_Bienestar_Semana del bienestar financiero_SCTA</v>
      </c>
    </row>
    <row r="105" spans="1:11" x14ac:dyDescent="0.25">
      <c r="A105" s="42" t="s">
        <v>119</v>
      </c>
      <c r="B105" s="56" t="s">
        <v>482</v>
      </c>
      <c r="C105" s="19" t="s">
        <v>105</v>
      </c>
      <c r="D105" s="19" t="s">
        <v>106</v>
      </c>
      <c r="E105" s="19" t="s">
        <v>118</v>
      </c>
      <c r="F105" s="46" t="str">
        <f>IF(D105="",C105&amp;"_"&amp;E105,IF(D105="Aca",C105&amp;"_"&amp;E105,C105&amp;"_"&amp;D105&amp;"_"&amp;E105))</f>
        <v>TyE_PowerUp_Bienestar</v>
      </c>
      <c r="G105" s="42" t="str">
        <f>IF(F105="TyE_Academia",C105&amp;"_"&amp;D105&amp;"_"&amp;A105,F105&amp;"_"&amp;A105)</f>
        <v>TyE_PowerUp_Bienestar_Semana Tqueremos</v>
      </c>
      <c r="H105" s="4" t="s">
        <v>109</v>
      </c>
      <c r="I105" s="4" t="s">
        <v>110</v>
      </c>
      <c r="J105" s="4" t="str">
        <f>G105&amp;"_"&amp;H105</f>
        <v>TyE_PowerUp_Bienestar_Semana Tqueremos_CCTA</v>
      </c>
      <c r="K105" s="4" t="str">
        <f>G105&amp;"_"&amp;I105</f>
        <v>TyE_PowerUp_Bienestar_Semana Tqueremos_SCTA</v>
      </c>
    </row>
    <row r="106" spans="1:11" s="35" customFormat="1" x14ac:dyDescent="0.25">
      <c r="A106" s="4" t="s">
        <v>390</v>
      </c>
      <c r="B106" s="56" t="s">
        <v>482</v>
      </c>
      <c r="C106" s="19" t="s">
        <v>105</v>
      </c>
      <c r="D106" s="19" t="s">
        <v>106</v>
      </c>
      <c r="E106" s="19" t="s">
        <v>118</v>
      </c>
      <c r="F106" s="46" t="str">
        <f>IF(D106="",C106&amp;"_"&amp;E106,IF(D106="Aca",C106&amp;"_"&amp;E106,C106&amp;"_"&amp;D106&amp;"_"&amp;E106))</f>
        <v>TyE_PowerUp_Bienestar</v>
      </c>
      <c r="G106" s="42" t="str">
        <f>IF(F106="TyE_Academia",C106&amp;"_"&amp;D106&amp;"_"&amp;A106,F106&amp;"_"&amp;A106)</f>
        <v>TyE_PowerUp_Bienestar_Testamento</v>
      </c>
      <c r="H106" s="4" t="s">
        <v>109</v>
      </c>
      <c r="I106" s="4" t="s">
        <v>110</v>
      </c>
      <c r="J106" s="4" t="str">
        <f>G106&amp;"_"&amp;H106</f>
        <v>TyE_PowerUp_Bienestar_Testamento_CCTA</v>
      </c>
      <c r="K106" s="4" t="str">
        <f>G106&amp;"_"&amp;I106</f>
        <v>TyE_PowerUp_Bienestar_Testamento_SCTA</v>
      </c>
    </row>
    <row r="107" spans="1:11" x14ac:dyDescent="0.25">
      <c r="A107" s="4" t="s">
        <v>120</v>
      </c>
      <c r="B107" s="56" t="s">
        <v>482</v>
      </c>
      <c r="C107" s="19" t="s">
        <v>105</v>
      </c>
      <c r="D107" s="19" t="s">
        <v>106</v>
      </c>
      <c r="E107" s="19" t="s">
        <v>118</v>
      </c>
      <c r="F107" s="46" t="str">
        <f>IF(D107="",C107&amp;"_"&amp;E107,IF(D107="Aca",C107&amp;"_"&amp;E107,C107&amp;"_"&amp;D107&amp;"_"&amp;E107))</f>
        <v>TyE_PowerUp_Bienestar</v>
      </c>
      <c r="G107" s="42" t="str">
        <f>IF(F107="TyE_Academia",C107&amp;"_"&amp;D107&amp;"_"&amp;A107,F107&amp;"_"&amp;A107)</f>
        <v>TyE_PowerUp_Bienestar_Unidos contigo</v>
      </c>
      <c r="H107" s="4" t="s">
        <v>109</v>
      </c>
      <c r="I107" s="4" t="s">
        <v>110</v>
      </c>
      <c r="J107" s="4" t="str">
        <f>G107&amp;"_"&amp;H107</f>
        <v>TyE_PowerUp_Bienestar_Unidos contigo_CCTA</v>
      </c>
      <c r="K107" s="4" t="str">
        <f>G107&amp;"_"&amp;I107</f>
        <v>TyE_PowerUp_Bienestar_Unidos contigo_SCTA</v>
      </c>
    </row>
    <row r="108" spans="1:11" x14ac:dyDescent="0.25">
      <c r="A108" s="4" t="s">
        <v>76</v>
      </c>
      <c r="B108" s="56" t="s">
        <v>482</v>
      </c>
      <c r="C108" s="19" t="s">
        <v>105</v>
      </c>
      <c r="D108" s="19" t="s">
        <v>106</v>
      </c>
      <c r="E108" s="19" t="s">
        <v>118</v>
      </c>
      <c r="F108" s="46" t="str">
        <f>IF(D108="",C108&amp;"_"&amp;E108,IF(D108="Aca",C108&amp;"_"&amp;E108,C108&amp;"_"&amp;D108&amp;"_"&amp;E108))</f>
        <v>TyE_PowerUp_Bienestar</v>
      </c>
      <c r="G108" s="42" t="str">
        <f>IF(F108="TyE_Academia",C108&amp;"_"&amp;D108&amp;"_"&amp;A108,F108&amp;"_"&amp;A108)</f>
        <v>TyE_PowerUp_Bienestar_Wellbeing</v>
      </c>
      <c r="H108" s="4" t="s">
        <v>109</v>
      </c>
      <c r="I108" s="4" t="s">
        <v>110</v>
      </c>
      <c r="J108" s="4" t="str">
        <f>G108&amp;"_"&amp;H108</f>
        <v>TyE_PowerUp_Bienestar_Wellbeing_CCTA</v>
      </c>
      <c r="K108" s="4" t="str">
        <f>G108&amp;"_"&amp;I108</f>
        <v>TyE_PowerUp_Bienestar_Wellbeing_SCTA</v>
      </c>
    </row>
    <row r="109" spans="1:11" x14ac:dyDescent="0.25">
      <c r="A109" s="48" t="s">
        <v>116</v>
      </c>
      <c r="B109" s="56" t="s">
        <v>482</v>
      </c>
      <c r="C109" s="19" t="s">
        <v>105</v>
      </c>
      <c r="D109" s="19" t="s">
        <v>106</v>
      </c>
      <c r="E109" s="19" t="s">
        <v>114</v>
      </c>
      <c r="F109" s="46" t="str">
        <f>IF(D109="",C109&amp;"_"&amp;E109,IF(D109="Aca",C109&amp;"_"&amp;E109,C109&amp;"_"&amp;D109&amp;"_"&amp;E109))</f>
        <v>TyE_PowerUp_Desarrollo</v>
      </c>
      <c r="G109" s="42" t="str">
        <f>IF(F109="TyE_Academia",C109&amp;"_"&amp;D109&amp;"_"&amp;A109,F109&amp;"_"&amp;A109)</f>
        <v>TyE_PowerUp_Desarrollo_English@Tec</v>
      </c>
      <c r="H109" s="4" t="s">
        <v>109</v>
      </c>
      <c r="I109" s="4" t="s">
        <v>110</v>
      </c>
      <c r="J109" s="4" t="str">
        <f>G109&amp;"_"&amp;H109</f>
        <v>TyE_PowerUp_Desarrollo_English@Tec_CCTA</v>
      </c>
      <c r="K109" s="4" t="str">
        <f>G109&amp;"_"&amp;I109</f>
        <v>TyE_PowerUp_Desarrollo_English@Tec_SCTA</v>
      </c>
    </row>
    <row r="110" spans="1:11" x14ac:dyDescent="0.25">
      <c r="A110" s="4" t="s">
        <v>115</v>
      </c>
      <c r="B110" s="56" t="s">
        <v>482</v>
      </c>
      <c r="C110" s="19" t="s">
        <v>105</v>
      </c>
      <c r="D110" s="19" t="s">
        <v>106</v>
      </c>
      <c r="E110" s="19" t="s">
        <v>114</v>
      </c>
      <c r="F110" s="46" t="str">
        <f>IF(D110="",C110&amp;"_"&amp;E110,IF(D110="Aca",C110&amp;"_"&amp;E110,C110&amp;"_"&amp;D110&amp;"_"&amp;E110))</f>
        <v>TyE_PowerUp_Desarrollo</v>
      </c>
      <c r="G110" s="42" t="str">
        <f>IF(F110="TyE_Academia",C110&amp;"_"&amp;D110&amp;"_"&amp;A110,F110&amp;"_"&amp;A110)</f>
        <v>TyE_PowerUp_Desarrollo_Learning Hub</v>
      </c>
      <c r="H110" s="4" t="s">
        <v>109</v>
      </c>
      <c r="I110" s="4" t="s">
        <v>110</v>
      </c>
      <c r="J110" s="4" t="str">
        <f>G110&amp;"_"&amp;H110</f>
        <v>TyE_PowerUp_Desarrollo_Learning Hub_CCTA</v>
      </c>
      <c r="K110" s="4" t="str">
        <f>G110&amp;"_"&amp;I110</f>
        <v>TyE_PowerUp_Desarrollo_Learning Hub_SCTA</v>
      </c>
    </row>
    <row r="111" spans="1:11" x14ac:dyDescent="0.25">
      <c r="A111" s="4" t="s">
        <v>663</v>
      </c>
      <c r="B111" s="56" t="s">
        <v>482</v>
      </c>
      <c r="C111" s="19" t="s">
        <v>105</v>
      </c>
      <c r="D111" s="19" t="s">
        <v>106</v>
      </c>
      <c r="E111" s="19" t="s">
        <v>114</v>
      </c>
      <c r="F111" s="46" t="str">
        <f>IF(D111="",C111&amp;"_"&amp;E111,IF(D111="Aca",C111&amp;"_"&amp;E111,C111&amp;"_"&amp;D111&amp;"_"&amp;E111))</f>
        <v>TyE_PowerUp_Desarrollo</v>
      </c>
      <c r="G111" s="42" t="str">
        <f>IF(F111="TyE_Academia",C111&amp;"_"&amp;D111&amp;"_"&amp;A111,F111&amp;"_"&amp;A111)</f>
        <v>TyE_PowerUp_Desarrollo_On Campus Interns</v>
      </c>
      <c r="H111" s="4" t="s">
        <v>109</v>
      </c>
      <c r="I111" s="4" t="s">
        <v>110</v>
      </c>
      <c r="J111" s="4" t="str">
        <f>G111&amp;"_"&amp;H111</f>
        <v>TyE_PowerUp_Desarrollo_On Campus Interns_CCTA</v>
      </c>
      <c r="K111" s="4" t="str">
        <f>G111&amp;"_"&amp;I111</f>
        <v>TyE_PowerUp_Desarrollo_On Campus Interns_SCTA</v>
      </c>
    </row>
    <row r="112" spans="1:11" x14ac:dyDescent="0.25">
      <c r="A112" s="4" t="s">
        <v>117</v>
      </c>
      <c r="B112" s="56" t="s">
        <v>482</v>
      </c>
      <c r="C112" s="19" t="s">
        <v>105</v>
      </c>
      <c r="D112" s="19" t="s">
        <v>106</v>
      </c>
      <c r="E112" s="19" t="s">
        <v>114</v>
      </c>
      <c r="F112" s="46" t="str">
        <f>IF(D112="",C112&amp;"_"&amp;E112,IF(D112="Aca",C112&amp;"_"&amp;E112,C112&amp;"_"&amp;D112&amp;"_"&amp;E112))</f>
        <v>TyE_PowerUp_Desarrollo</v>
      </c>
      <c r="G112" s="42" t="str">
        <f>IF(F112="TyE_Academia",C112&amp;"_"&amp;D112&amp;"_"&amp;A112,F112&amp;"_"&amp;A112)</f>
        <v>TyE_PowerUp_Desarrollo_TechSavvy</v>
      </c>
      <c r="H112" s="4" t="s">
        <v>109</v>
      </c>
      <c r="I112" s="4" t="s">
        <v>110</v>
      </c>
      <c r="J112" s="4" t="str">
        <f>G112&amp;"_"&amp;H112</f>
        <v>TyE_PowerUp_Desarrollo_TechSavvy_CCTA</v>
      </c>
      <c r="K112" s="4" t="str">
        <f>G112&amp;"_"&amp;I112</f>
        <v>TyE_PowerUp_Desarrollo_TechSavvy_SCTA</v>
      </c>
    </row>
    <row r="113" spans="1:11" x14ac:dyDescent="0.25">
      <c r="A113" s="4" t="s">
        <v>227</v>
      </c>
      <c r="B113" s="56" t="s">
        <v>482</v>
      </c>
      <c r="C113" s="19" t="s">
        <v>105</v>
      </c>
      <c r="D113" s="19" t="s">
        <v>106</v>
      </c>
      <c r="E113" s="19" t="s">
        <v>107</v>
      </c>
      <c r="F113" s="46" t="str">
        <f>IF(D113="",C113&amp;"_"&amp;E113,IF(D113="Aca",C113&amp;"_"&amp;E113,C113&amp;"_"&amp;D113&amp;"_"&amp;E113))</f>
        <v>TyE_PowerUp_Talento</v>
      </c>
      <c r="G113" s="42" t="str">
        <f>IF(F113="TyE_Academia",C113&amp;"_"&amp;D113&amp;"_"&amp;A113,F113&amp;"_"&amp;A113)</f>
        <v>TyE_PowerUp_Talento_Mi Plan de Desarrollo</v>
      </c>
      <c r="H113" s="4" t="s">
        <v>109</v>
      </c>
      <c r="I113" s="4" t="s">
        <v>110</v>
      </c>
      <c r="J113" s="4" t="str">
        <f>G113&amp;"_"&amp;H113</f>
        <v>TyE_PowerUp_Talento_Mi Plan de Desarrollo_CCTA</v>
      </c>
      <c r="K113" s="4" t="str">
        <f>G113&amp;"_"&amp;I113</f>
        <v>TyE_PowerUp_Talento_Mi Plan de Desarrollo_SCTA</v>
      </c>
    </row>
    <row r="114" spans="1:11" x14ac:dyDescent="0.25">
      <c r="A114" s="4" t="s">
        <v>388</v>
      </c>
      <c r="B114" s="56" t="s">
        <v>482</v>
      </c>
      <c r="C114" s="19" t="s">
        <v>105</v>
      </c>
      <c r="D114" s="19" t="s">
        <v>106</v>
      </c>
      <c r="E114" s="19" t="s">
        <v>107</v>
      </c>
      <c r="F114" s="46" t="str">
        <f>IF(D114="",C114&amp;"_"&amp;E114,IF(D114="Aca",C114&amp;"_"&amp;E114,C114&amp;"_"&amp;D114&amp;"_"&amp;E114))</f>
        <v>TyE_PowerUp_Talento</v>
      </c>
      <c r="G114" s="42" t="str">
        <f>IF(F114="TyE_Academia",C114&amp;"_"&amp;D114&amp;"_"&amp;A114,F114&amp;"_"&amp;A114)</f>
        <v>TyE_PowerUp_Talento_Mis compromisos</v>
      </c>
      <c r="H114" s="4" t="s">
        <v>109</v>
      </c>
      <c r="I114" s="4" t="s">
        <v>110</v>
      </c>
      <c r="J114" s="4" t="str">
        <f>G114&amp;"_"&amp;H114</f>
        <v>TyE_PowerUp_Talento_Mis compromisos_CCTA</v>
      </c>
      <c r="K114" s="4" t="str">
        <f>G114&amp;"_"&amp;I114</f>
        <v>TyE_PowerUp_Talento_Mis compromisos_SCTA</v>
      </c>
    </row>
    <row r="115" spans="1:11" x14ac:dyDescent="0.25">
      <c r="A115" s="4" t="s">
        <v>108</v>
      </c>
      <c r="B115" s="56" t="s">
        <v>482</v>
      </c>
      <c r="C115" s="19" t="s">
        <v>105</v>
      </c>
      <c r="D115" s="19" t="s">
        <v>106</v>
      </c>
      <c r="E115" s="19" t="s">
        <v>107</v>
      </c>
      <c r="F115" s="46" t="str">
        <f>IF(D115="",C115&amp;"_"&amp;E115,IF(D115="Aca",C115&amp;"_"&amp;E115,C115&amp;"_"&amp;D115&amp;"_"&amp;E115))</f>
        <v>TyE_PowerUp_Talento</v>
      </c>
      <c r="G115" s="42" t="str">
        <f>IF(F115="TyE_Academia",C115&amp;"_"&amp;D115&amp;"_"&amp;A115,F115&amp;"_"&amp;A115)</f>
        <v>TyE_PowerUp_Talento_Momentos para conversar</v>
      </c>
      <c r="H115" s="4" t="s">
        <v>109</v>
      </c>
      <c r="I115" s="4" t="s">
        <v>110</v>
      </c>
      <c r="J115" s="4" t="str">
        <f>G115&amp;"_"&amp;H115</f>
        <v>TyE_PowerUp_Talento_Momentos para conversar_CCTA</v>
      </c>
      <c r="K115" s="4" t="str">
        <f>G115&amp;"_"&amp;I115</f>
        <v>TyE_PowerUp_Talento_Momentos para conversar_SCTA</v>
      </c>
    </row>
    <row r="116" spans="1:11" x14ac:dyDescent="0.25">
      <c r="A116" s="4" t="s">
        <v>112</v>
      </c>
      <c r="B116" s="56" t="s">
        <v>482</v>
      </c>
      <c r="C116" s="19" t="s">
        <v>105</v>
      </c>
      <c r="D116" s="19" t="s">
        <v>106</v>
      </c>
      <c r="E116" s="19" t="s">
        <v>107</v>
      </c>
      <c r="F116" s="46" t="str">
        <f>IF(D116="",C116&amp;"_"&amp;E116,IF(D116="Aca",C116&amp;"_"&amp;E116,C116&amp;"_"&amp;D116&amp;"_"&amp;E116))</f>
        <v>TyE_PowerUp_Talento</v>
      </c>
      <c r="G116" s="42" t="str">
        <f>IF(F116="TyE_Academia",C116&amp;"_"&amp;D116&amp;"_"&amp;A116,F116&amp;"_"&amp;A116)</f>
        <v>TyE_PowerUp_Talento_Plan de Mejora</v>
      </c>
      <c r="H116" s="4" t="s">
        <v>109</v>
      </c>
      <c r="I116" s="4" t="s">
        <v>110</v>
      </c>
      <c r="J116" s="4" t="str">
        <f>G116&amp;"_"&amp;H116</f>
        <v>TyE_PowerUp_Talento_Plan de Mejora_CCTA</v>
      </c>
      <c r="K116" s="4" t="str">
        <f>G116&amp;"_"&amp;I116</f>
        <v>TyE_PowerUp_Talento_Plan de Mejora_SCTA</v>
      </c>
    </row>
    <row r="117" spans="1:11" x14ac:dyDescent="0.25">
      <c r="A117" s="4" t="s">
        <v>111</v>
      </c>
      <c r="B117" s="56" t="s">
        <v>482</v>
      </c>
      <c r="C117" s="19" t="s">
        <v>105</v>
      </c>
      <c r="D117" s="19" t="s">
        <v>106</v>
      </c>
      <c r="E117" s="19" t="s">
        <v>107</v>
      </c>
      <c r="F117" s="46" t="str">
        <f>IF(D117="",C117&amp;"_"&amp;E117,IF(D117="Aca",C117&amp;"_"&amp;E117,C117&amp;"_"&amp;D117&amp;"_"&amp;E117))</f>
        <v>TyE_PowerUp_Talento</v>
      </c>
      <c r="G117" s="42" t="str">
        <f>IF(F117="TyE_Academia",C117&amp;"_"&amp;D117&amp;"_"&amp;A117,F117&amp;"_"&amp;A117)</f>
        <v>TyE_PowerUp_Talento_Reflexión Final</v>
      </c>
      <c r="H117" s="4" t="s">
        <v>109</v>
      </c>
      <c r="I117" s="4" t="s">
        <v>110</v>
      </c>
      <c r="J117" s="4" t="str">
        <f>G117&amp;"_"&amp;H117</f>
        <v>TyE_PowerUp_Talento_Reflexión Final_CCTA</v>
      </c>
      <c r="K117" s="4" t="str">
        <f>G117&amp;"_"&amp;I117</f>
        <v>TyE_PowerUp_Talento_Reflexión Final_SCTA</v>
      </c>
    </row>
    <row r="118" spans="1:11" x14ac:dyDescent="0.25">
      <c r="A118" s="4" t="s">
        <v>113</v>
      </c>
      <c r="B118" s="56" t="s">
        <v>482</v>
      </c>
      <c r="C118" s="19" t="s">
        <v>105</v>
      </c>
      <c r="D118" s="19" t="s">
        <v>106</v>
      </c>
      <c r="E118" s="19" t="s">
        <v>107</v>
      </c>
      <c r="F118" s="46" t="str">
        <f>IF(D118="",C118&amp;"_"&amp;E118,IF(D118="Aca",C118&amp;"_"&amp;E118,C118&amp;"_"&amp;D118&amp;"_"&amp;E118))</f>
        <v>TyE_PowerUp_Talento</v>
      </c>
      <c r="G118" s="42" t="str">
        <f>IF(F118="TyE_Academia",C118&amp;"_"&amp;D118&amp;"_"&amp;A118,F118&amp;"_"&amp;A118)</f>
        <v>TyE_PowerUp_Talento_Retroalimentación Continua</v>
      </c>
      <c r="H118" s="4" t="s">
        <v>109</v>
      </c>
      <c r="I118" s="4" t="s">
        <v>110</v>
      </c>
      <c r="J118" s="4" t="str">
        <f>G118&amp;"_"&amp;H118</f>
        <v>TyE_PowerUp_Talento_Retroalimentación Continua_CCTA</v>
      </c>
      <c r="K118" s="4" t="str">
        <f>G118&amp;"_"&amp;I118</f>
        <v>TyE_PowerUp_Talento_Retroalimentación Continua_SCTA</v>
      </c>
    </row>
    <row r="119" spans="1:11" x14ac:dyDescent="0.25">
      <c r="A119" s="4" t="s">
        <v>600</v>
      </c>
      <c r="B119" s="56" t="s">
        <v>211</v>
      </c>
      <c r="C119" s="19" t="s">
        <v>105</v>
      </c>
      <c r="E119" s="19" t="s">
        <v>214</v>
      </c>
      <c r="F119" s="46" t="str">
        <f>IF(D119="",C119&amp;"_"&amp;E119,IF(D119="Aca",C119&amp;"_"&amp;E119,C119&amp;"_"&amp;D119&amp;"_"&amp;E119))</f>
        <v>TyE_Presidencia</v>
      </c>
      <c r="G119" s="42" t="str">
        <f>IF(F119="TyE_Academia",C119&amp;"_"&amp;D119&amp;"_"&amp;A119,F119&amp;"_"&amp;A119)</f>
        <v>TyE_Presidencia_Charlas de Pasillo con David Garza</v>
      </c>
      <c r="H119" s="4" t="s">
        <v>109</v>
      </c>
      <c r="I119" s="4" t="s">
        <v>110</v>
      </c>
      <c r="J119" s="4" t="str">
        <f>G119&amp;"_"&amp;H119</f>
        <v>TyE_Presidencia_Charlas de Pasillo con David Garza_CCTA</v>
      </c>
      <c r="K119" s="4" t="str">
        <f>G119&amp;"_"&amp;I119</f>
        <v>TyE_Presidencia_Charlas de Pasillo con David Garza_SCTA</v>
      </c>
    </row>
    <row r="120" spans="1:11" x14ac:dyDescent="0.25">
      <c r="A120" s="4" t="s">
        <v>665</v>
      </c>
      <c r="B120" s="56" t="s">
        <v>211</v>
      </c>
      <c r="C120" s="19" t="s">
        <v>105</v>
      </c>
      <c r="E120" s="19" t="s">
        <v>214</v>
      </c>
      <c r="F120" s="19" t="s">
        <v>655</v>
      </c>
      <c r="G120" s="42" t="str">
        <f>IF(F120="TyE_Academia",C120&amp;"_"&amp;D120&amp;"_"&amp;A120,F120&amp;"_"&amp;A120)</f>
        <v>TyE_Presidencia_DAVOS</v>
      </c>
      <c r="H120" s="4" t="s">
        <v>109</v>
      </c>
      <c r="I120" s="4" t="s">
        <v>110</v>
      </c>
      <c r="J120" s="4" t="str">
        <f>G120&amp;"_"&amp;H120</f>
        <v>TyE_Presidencia_DAVOS_CCTA</v>
      </c>
      <c r="K120" s="4" t="str">
        <f>G120&amp;"_"&amp;I120</f>
        <v>TyE_Presidencia_DAVOS_SCTA</v>
      </c>
    </row>
    <row r="121" spans="1:11" x14ac:dyDescent="0.25">
      <c r="A121" s="4" t="s">
        <v>644</v>
      </c>
      <c r="B121" s="56" t="s">
        <v>211</v>
      </c>
      <c r="C121" s="19" t="s">
        <v>105</v>
      </c>
      <c r="E121" s="19" t="s">
        <v>214</v>
      </c>
      <c r="F121" s="46" t="str">
        <f>IF(D121="",C121&amp;"_"&amp;E121,IF(D121="Aca",C121&amp;"_"&amp;E121,C121&amp;"_"&amp;D121&amp;"_"&amp;E121))</f>
        <v>TyE_Presidencia</v>
      </c>
      <c r="G121" s="42" t="str">
        <f>IF(F121="TyE_Academia",C121&amp;"_"&amp;D121&amp;"_"&amp;A121,F121&amp;"_"&amp;A121)</f>
        <v>TyE_Presidencia_Expedition</v>
      </c>
      <c r="H121" s="4" t="s">
        <v>109</v>
      </c>
      <c r="I121" s="4" t="s">
        <v>110</v>
      </c>
      <c r="J121" s="4" t="str">
        <f>G121&amp;"_"&amp;H121</f>
        <v>TyE_Presidencia_Expedition_CCTA</v>
      </c>
      <c r="K121" s="4" t="str">
        <f>G121&amp;"_"&amp;I121</f>
        <v>TyE_Presidencia_Expedition_SCTA</v>
      </c>
    </row>
    <row r="122" spans="1:11" x14ac:dyDescent="0.25">
      <c r="A122" s="4" t="s">
        <v>628</v>
      </c>
      <c r="B122" s="56" t="s">
        <v>211</v>
      </c>
      <c r="C122" s="19" t="s">
        <v>105</v>
      </c>
      <c r="E122" s="19" t="s">
        <v>214</v>
      </c>
      <c r="F122" s="46" t="str">
        <f>IF(D122="",C122&amp;"_"&amp;E122,IF(D122="Aca",C122&amp;"_"&amp;E122,C122&amp;"_"&amp;D122&amp;"_"&amp;E122))</f>
        <v>TyE_Presidencia</v>
      </c>
      <c r="G122" s="42" t="str">
        <f>IF(F122="TyE_Academia",C122&amp;"_"&amp;D122&amp;"_"&amp;A122,F122&amp;"_"&amp;A122)</f>
        <v>TyE_Presidencia_Graduacion TEC</v>
      </c>
      <c r="H122" s="4" t="s">
        <v>109</v>
      </c>
      <c r="I122" s="4" t="s">
        <v>110</v>
      </c>
      <c r="J122" s="4" t="str">
        <f>G122&amp;"_"&amp;H122</f>
        <v>TyE_Presidencia_Graduacion TEC_CCTA</v>
      </c>
      <c r="K122" s="4" t="str">
        <f>G122&amp;"_"&amp;I122</f>
        <v>TyE_Presidencia_Graduacion TEC_SCTA</v>
      </c>
    </row>
    <row r="123" spans="1:11" x14ac:dyDescent="0.25">
      <c r="A123" s="4" t="s">
        <v>602</v>
      </c>
      <c r="B123" s="56" t="s">
        <v>211</v>
      </c>
      <c r="C123" s="19" t="s">
        <v>105</v>
      </c>
      <c r="E123" s="19" t="s">
        <v>214</v>
      </c>
      <c r="F123" s="46" t="str">
        <f>IF(D123="",C123&amp;"_"&amp;E123,IF(D123="Aca",C123&amp;"_"&amp;E123,C123&amp;"_"&amp;D123&amp;"_"&amp;E123))</f>
        <v>TyE_Presidencia</v>
      </c>
      <c r="G123" s="42" t="str">
        <f>IF(F123="TyE_Academia",C123&amp;"_"&amp;D123&amp;"_"&amp;A123,F123&amp;"_"&amp;A123)</f>
        <v>TyE_Presidencia_Informe Anual</v>
      </c>
      <c r="H123" s="4" t="s">
        <v>109</v>
      </c>
      <c r="I123" s="4" t="s">
        <v>110</v>
      </c>
      <c r="J123" s="4" t="str">
        <f>G123&amp;"_"&amp;H123</f>
        <v>TyE_Presidencia_Informe Anual_CCTA</v>
      </c>
      <c r="K123" s="4" t="str">
        <f>G123&amp;"_"&amp;I123</f>
        <v>TyE_Presidencia_Informe Anual_SCTA</v>
      </c>
    </row>
    <row r="124" spans="1:11" x14ac:dyDescent="0.25">
      <c r="A124" s="4" t="s">
        <v>666</v>
      </c>
      <c r="B124" s="56" t="s">
        <v>211</v>
      </c>
      <c r="C124" s="19" t="s">
        <v>105</v>
      </c>
      <c r="E124" s="19" t="s">
        <v>214</v>
      </c>
      <c r="F124" s="19" t="s">
        <v>655</v>
      </c>
      <c r="G124" s="42" t="str">
        <f>IF(F124="TyE_Academia",C124&amp;"_"&amp;D124&amp;"_"&amp;A124,F124&amp;"_"&amp;A124)</f>
        <v>TyE_Presidencia_Inicio de ciclo</v>
      </c>
      <c r="H124" s="4" t="s">
        <v>109</v>
      </c>
      <c r="I124" s="4" t="s">
        <v>110</v>
      </c>
      <c r="J124" s="4" t="str">
        <f>G124&amp;"_"&amp;H124</f>
        <v>TyE_Presidencia_Inicio de ciclo_CCTA</v>
      </c>
      <c r="K124" s="4" t="str">
        <f>G124&amp;"_"&amp;I124</f>
        <v>TyE_Presidencia_Inicio de ciclo_SCTA</v>
      </c>
    </row>
    <row r="125" spans="1:11" x14ac:dyDescent="0.25">
      <c r="A125" s="42" t="s">
        <v>215</v>
      </c>
      <c r="B125" s="56" t="s">
        <v>211</v>
      </c>
      <c r="C125" s="19" t="s">
        <v>105</v>
      </c>
      <c r="E125" s="19" t="s">
        <v>214</v>
      </c>
      <c r="F125" s="46" t="str">
        <f>IF(D125="",C125&amp;"_"&amp;E125,IF(D125="Aca",C125&amp;"_"&amp;E125,C125&amp;"_"&amp;D125&amp;"_"&amp;E125))</f>
        <v>TyE_Presidencia</v>
      </c>
      <c r="G125" s="42" t="str">
        <f>IF(F125="TyE_Academia",C125&amp;"_"&amp;D125&amp;"_"&amp;A125,F125&amp;"_"&amp;A125)</f>
        <v>TyE_Presidencia_QS</v>
      </c>
      <c r="H125" s="4" t="s">
        <v>109</v>
      </c>
      <c r="I125" s="4" t="s">
        <v>110</v>
      </c>
      <c r="J125" s="4" t="str">
        <f>G125&amp;"_"&amp;H125</f>
        <v>TyE_Presidencia_QS_CCTA</v>
      </c>
      <c r="K125" s="4" t="str">
        <f>G125&amp;"_"&amp;I125</f>
        <v>TyE_Presidencia_QS_SCTA</v>
      </c>
    </row>
    <row r="126" spans="1:11" x14ac:dyDescent="0.25">
      <c r="A126" s="4" t="s">
        <v>389</v>
      </c>
      <c r="B126" s="54" t="s">
        <v>485</v>
      </c>
      <c r="C126" s="19" t="s">
        <v>105</v>
      </c>
      <c r="E126" s="19" t="s">
        <v>188</v>
      </c>
      <c r="F126" s="46" t="str">
        <f>IF(D126="",C126&amp;"_"&amp;E126,IF(D126="Aca",C126&amp;"_"&amp;E126,C126&amp;"_"&amp;D126&amp;"_"&amp;E126))</f>
        <v>TyE_SorteosTec</v>
      </c>
      <c r="G126" s="42" t="str">
        <f>IF(F126="TyE_Academia",C126&amp;"_"&amp;D126&amp;"_"&amp;A126,F126&amp;"_"&amp;A126)</f>
        <v>TyE_SorteosTec_Aniversario ST</v>
      </c>
      <c r="H126" s="4" t="s">
        <v>109</v>
      </c>
      <c r="I126" s="4" t="s">
        <v>110</v>
      </c>
      <c r="J126" s="4" t="str">
        <f>G126&amp;"_"&amp;H126</f>
        <v>TyE_SorteosTec_Aniversario ST_CCTA</v>
      </c>
      <c r="K126" s="4" t="str">
        <f>G126&amp;"_"&amp;I126</f>
        <v>TyE_SorteosTec_Aniversario ST_SCTA</v>
      </c>
    </row>
    <row r="127" spans="1:11" x14ac:dyDescent="0.25">
      <c r="A127" s="4" t="s">
        <v>189</v>
      </c>
      <c r="B127" s="54" t="s">
        <v>485</v>
      </c>
      <c r="C127" s="19" t="s">
        <v>105</v>
      </c>
      <c r="E127" s="19" t="s">
        <v>188</v>
      </c>
      <c r="F127" s="46" t="str">
        <f>IF(D127="",C127&amp;"_"&amp;E127,IF(D127="Aca",C127&amp;"_"&amp;E127,C127&amp;"_"&amp;D127&amp;"_"&amp;E127))</f>
        <v>TyE_SorteosTec</v>
      </c>
      <c r="G127" s="42" t="str">
        <f>IF(F127="TyE_Academia",C127&amp;"_"&amp;D127&amp;"_"&amp;A127,F127&amp;"_"&amp;A127)</f>
        <v>TyE_SorteosTec_Casa sorteos</v>
      </c>
      <c r="H127" s="4" t="s">
        <v>109</v>
      </c>
      <c r="I127" s="4" t="s">
        <v>110</v>
      </c>
      <c r="J127" s="4" t="str">
        <f>G127&amp;"_"&amp;H127</f>
        <v>TyE_SorteosTec_Casa sorteos_CCTA</v>
      </c>
      <c r="K127" s="4" t="str">
        <f>G127&amp;"_"&amp;I127</f>
        <v>TyE_SorteosTec_Casa sorteos_SCTA</v>
      </c>
    </row>
    <row r="128" spans="1:11" x14ac:dyDescent="0.25">
      <c r="A128" s="4" t="s">
        <v>664</v>
      </c>
      <c r="B128" s="54" t="s">
        <v>485</v>
      </c>
      <c r="C128" s="19" t="s">
        <v>105</v>
      </c>
      <c r="E128" s="19" t="s">
        <v>188</v>
      </c>
      <c r="F128" s="46" t="str">
        <f>IF(D128="",C128&amp;"_"&amp;E128,IF(D128="Aca",C128&amp;"_"&amp;E128,C128&amp;"_"&amp;D128&amp;"_"&amp;E128))</f>
        <v>TyE_SorteosTec</v>
      </c>
      <c r="G128" s="4" t="str">
        <f>IF(F128="TyE_Academia",C128&amp;"_"&amp;D128&amp;"_"&amp;A128,F128&amp;"_"&amp;A128)</f>
        <v>TyE_SorteosTec_Promoción ST</v>
      </c>
      <c r="H128" s="4" t="s">
        <v>109</v>
      </c>
      <c r="I128" s="4" t="s">
        <v>110</v>
      </c>
      <c r="J128" s="4" t="str">
        <f>G128&amp;"_"&amp;H128</f>
        <v>TyE_SorteosTec_Promoción ST_CCTA</v>
      </c>
      <c r="K128" s="4" t="str">
        <f>G128&amp;"_"&amp;I128</f>
        <v>TyE_SorteosTec_Promoción ST_SCTA</v>
      </c>
    </row>
    <row r="129" spans="1:11" x14ac:dyDescent="0.25">
      <c r="A129" s="4" t="s">
        <v>632</v>
      </c>
      <c r="B129" s="54" t="s">
        <v>485</v>
      </c>
      <c r="C129" s="19" t="s">
        <v>105</v>
      </c>
      <c r="E129" s="19" t="s">
        <v>190</v>
      </c>
      <c r="F129" s="46" t="str">
        <f>IF(D129="",C129&amp;"_"&amp;E129,IF(D129="Aca",C129&amp;"_"&amp;E129,C129&amp;"_"&amp;D129&amp;"_"&amp;E129))</f>
        <v>TyE_Tecmi</v>
      </c>
      <c r="G129" s="42" t="str">
        <f>IF(F129="TyE_Academia",C129&amp;"_"&amp;D129&amp;"_"&amp;A129,F129&amp;"_"&amp;A129)</f>
        <v>TyE_Tecmi_Organizaciones Positivas</v>
      </c>
      <c r="H129" s="4" t="s">
        <v>109</v>
      </c>
      <c r="I129" s="4" t="s">
        <v>110</v>
      </c>
      <c r="J129" s="4" t="str">
        <f>G129&amp;"_"&amp;H129</f>
        <v>TyE_Tecmi_Organizaciones Positivas_CCTA</v>
      </c>
      <c r="K129" s="4" t="str">
        <f>G129&amp;"_"&amp;I129</f>
        <v>TyE_Tecmi_Organizaciones Positivas_SCTA</v>
      </c>
    </row>
    <row r="130" spans="1:11" x14ac:dyDescent="0.25">
      <c r="A130" s="4" t="s">
        <v>193</v>
      </c>
      <c r="B130" s="54" t="s">
        <v>485</v>
      </c>
      <c r="C130" s="19" t="s">
        <v>105</v>
      </c>
      <c r="E130" s="19" t="s">
        <v>190</v>
      </c>
      <c r="F130" s="46" t="str">
        <f>IF(D130="",C130&amp;"_"&amp;E130,IF(D130="Aca",C130&amp;"_"&amp;E130,C130&amp;"_"&amp;D130&amp;"_"&amp;E130))</f>
        <v>TyE_Tecmi</v>
      </c>
      <c r="G130" s="42" t="str">
        <f>IF(F130="TyE_Academia",C130&amp;"_"&amp;D130&amp;"_"&amp;A130,F130&amp;"_"&amp;A130)</f>
        <v>TyE_Tecmi_Semana de la Felicidad</v>
      </c>
      <c r="H130" s="4" t="s">
        <v>109</v>
      </c>
      <c r="I130" s="4" t="s">
        <v>110</v>
      </c>
      <c r="J130" s="4" t="str">
        <f>G130&amp;"_"&amp;H130</f>
        <v>TyE_Tecmi_Semana de la Felicidad_CCTA</v>
      </c>
      <c r="K130" s="4" t="str">
        <f>G130&amp;"_"&amp;I130</f>
        <v>TyE_Tecmi_Semana de la Felicidad_SCTA</v>
      </c>
    </row>
    <row r="131" spans="1:11" x14ac:dyDescent="0.25">
      <c r="A131" s="4" t="s">
        <v>191</v>
      </c>
      <c r="B131" s="54" t="s">
        <v>485</v>
      </c>
      <c r="C131" s="19" t="s">
        <v>105</v>
      </c>
      <c r="E131" s="19" t="s">
        <v>190</v>
      </c>
      <c r="F131" s="46" t="str">
        <f>IF(D131="",C131&amp;"_"&amp;E131,IF(D131="Aca",C131&amp;"_"&amp;E131,C131&amp;"_"&amp;D131&amp;"_"&amp;E131))</f>
        <v>TyE_Tecmi</v>
      </c>
      <c r="G131" s="42" t="str">
        <f>IF(F131="TyE_Academia",C131&amp;"_"&amp;D131&amp;"_"&amp;A131,F131&amp;"_"&amp;A131)</f>
        <v>TyE_Tecmi_Sorteo con Propósito</v>
      </c>
      <c r="H131" s="4" t="s">
        <v>109</v>
      </c>
      <c r="I131" s="4" t="s">
        <v>110</v>
      </c>
      <c r="J131" s="4" t="str">
        <f>G131&amp;"_"&amp;H131</f>
        <v>TyE_Tecmi_Sorteo con Propósito_CCTA</v>
      </c>
      <c r="K131" s="4" t="str">
        <f>G131&amp;"_"&amp;I131</f>
        <v>TyE_Tecmi_Sorteo con Propósito_SCTA</v>
      </c>
    </row>
    <row r="132" spans="1:11" x14ac:dyDescent="0.25">
      <c r="A132" s="4" t="s">
        <v>544</v>
      </c>
      <c r="B132" s="54" t="s">
        <v>485</v>
      </c>
      <c r="C132" s="19" t="s">
        <v>105</v>
      </c>
      <c r="E132" s="19" t="s">
        <v>190</v>
      </c>
      <c r="F132" s="46" t="str">
        <f>IF(D132="",C132&amp;"_"&amp;E132,IF(D132="Aca",C132&amp;"_"&amp;E132,C132&amp;"_"&amp;D132&amp;"_"&amp;E132))</f>
        <v>TyE_Tecmi</v>
      </c>
      <c r="G132" s="42" t="str">
        <f>IF(F132="TyE_Academia",C132&amp;"_"&amp;D132&amp;"_"&amp;A132,F132&amp;"_"&amp;A132)</f>
        <v>TyE_Tecmi_Sorteo Líder a Líder</v>
      </c>
      <c r="H132" s="4" t="s">
        <v>109</v>
      </c>
      <c r="I132" s="4" t="s">
        <v>110</v>
      </c>
      <c r="J132" s="4" t="str">
        <f>G132&amp;"_"&amp;H132</f>
        <v>TyE_Tecmi_Sorteo Líder a Líder_CCTA</v>
      </c>
      <c r="K132" s="4" t="str">
        <f>G132&amp;"_"&amp;I132</f>
        <v>TyE_Tecmi_Sorteo Líder a Líder_SCTA</v>
      </c>
    </row>
    <row r="133" spans="1:11" x14ac:dyDescent="0.25">
      <c r="A133" s="4" t="s">
        <v>192</v>
      </c>
      <c r="B133" s="54" t="s">
        <v>485</v>
      </c>
      <c r="C133" s="19" t="s">
        <v>105</v>
      </c>
      <c r="E133" s="19" t="s">
        <v>190</v>
      </c>
      <c r="F133" s="46" t="str">
        <f>IF(D133="",C133&amp;"_"&amp;E133,IF(D133="Aca",C133&amp;"_"&amp;E133,C133&amp;"_"&amp;D133&amp;"_"&amp;E133))</f>
        <v>TyE_Tecmi</v>
      </c>
      <c r="G133" s="42" t="str">
        <f>IF(F133="TyE_Academia",C133&amp;"_"&amp;D133&amp;"_"&amp;A133,F133&amp;"_"&amp;A133)</f>
        <v>TyE_Tecmi_Wellbeing 360</v>
      </c>
      <c r="H133" s="4" t="s">
        <v>109</v>
      </c>
      <c r="I133" s="4" t="s">
        <v>110</v>
      </c>
      <c r="J133" s="4" t="str">
        <f>G133&amp;"_"&amp;H133</f>
        <v>TyE_Tecmi_Wellbeing 360_CCTA</v>
      </c>
      <c r="K133" s="4" t="str">
        <f>G133&amp;"_"&amp;I133</f>
        <v>TyE_Tecmi_Wellbeing 360_SCTA</v>
      </c>
    </row>
    <row r="134" spans="1:11" x14ac:dyDescent="0.25">
      <c r="A134" s="4" t="s">
        <v>195</v>
      </c>
      <c r="B134" s="54" t="s">
        <v>485</v>
      </c>
      <c r="C134" s="19" t="s">
        <v>105</v>
      </c>
      <c r="E134" s="19" t="s">
        <v>194</v>
      </c>
      <c r="F134" s="46" t="str">
        <f>IF(D134="",C134&amp;"_"&amp;E134,IF(D134="Aca",C134&amp;"_"&amp;E134,C134&amp;"_"&amp;D134&amp;"_"&amp;E134))</f>
        <v>TyE_TecSalud</v>
      </c>
      <c r="G134" s="42" t="str">
        <f>IF(F134="TyE_Academia",C134&amp;"_"&amp;D134&amp;"_"&amp;A134,F134&amp;"_"&amp;A134)</f>
        <v>TyE_TecSalud_COVID al día</v>
      </c>
      <c r="H134" s="4" t="s">
        <v>109</v>
      </c>
      <c r="I134" s="4" t="s">
        <v>110</v>
      </c>
      <c r="J134" s="4" t="str">
        <f>G134&amp;"_"&amp;H134</f>
        <v>TyE_TecSalud_COVID al día_CCTA</v>
      </c>
      <c r="K134" s="4" t="str">
        <f>G134&amp;"_"&amp;I134</f>
        <v>TyE_TecSalud_COVID al día_SCTA</v>
      </c>
    </row>
    <row r="135" spans="1:11" x14ac:dyDescent="0.25">
      <c r="A135" s="4" t="s">
        <v>213</v>
      </c>
      <c r="B135" s="56" t="s">
        <v>211</v>
      </c>
      <c r="C135" s="19" t="s">
        <v>105</v>
      </c>
      <c r="E135" s="19" t="s">
        <v>212</v>
      </c>
      <c r="F135" s="46" t="str">
        <f>IF(D135="",C135&amp;"_"&amp;E135,IF(D135="Aca",C135&amp;"_"&amp;E135,C135&amp;"_"&amp;D135&amp;"_"&amp;E135))</f>
        <v>TyE_Top200</v>
      </c>
      <c r="G135" s="42" t="str">
        <f>IF(F135="TyE_Academia",C135&amp;"_"&amp;D135&amp;"_"&amp;A135,F135&amp;"_"&amp;A135)</f>
        <v>TyE_Top200_Conectar</v>
      </c>
      <c r="H135" s="4" t="s">
        <v>109</v>
      </c>
      <c r="I135" s="4" t="s">
        <v>110</v>
      </c>
      <c r="J135" s="4" t="str">
        <f>G135&amp;"_"&amp;H135</f>
        <v>TyE_Top200_Conectar_CCTA</v>
      </c>
      <c r="K135" s="4" t="str">
        <f>G135&amp;"_"&amp;I135</f>
        <v>TyE_Top200_Conectar_SCTA</v>
      </c>
    </row>
    <row r="136" spans="1:11" x14ac:dyDescent="0.25">
      <c r="A136" s="42" t="s">
        <v>80</v>
      </c>
      <c r="B136" s="56" t="s">
        <v>211</v>
      </c>
      <c r="C136" s="19" t="s">
        <v>105</v>
      </c>
      <c r="E136" s="19" t="s">
        <v>219</v>
      </c>
      <c r="F136" s="46" t="str">
        <f>IF(D136="",C136&amp;"_"&amp;E136,IF(D136="Aca",C136&amp;"_"&amp;E136,C136&amp;"_"&amp;D136&amp;"_"&amp;E136))</f>
        <v>TyE_TyEAvisos</v>
      </c>
      <c r="G136" s="42" t="str">
        <f>IF(F136="TyE_Academia",C136&amp;"_"&amp;D136&amp;"_"&amp;A136,F136&amp;"_"&amp;A136)</f>
        <v>TyE_TyEAvisos_Mi ECO</v>
      </c>
      <c r="H136" s="4" t="s">
        <v>109</v>
      </c>
      <c r="I136" s="4" t="s">
        <v>110</v>
      </c>
      <c r="J136" s="4" t="str">
        <f>G136&amp;"_"&amp;H136</f>
        <v>TyE_TyEAvisos_Mi ECO_CCTA</v>
      </c>
      <c r="K136" s="4" t="str">
        <f>G136&amp;"_"&amp;I136</f>
        <v>TyE_TyEAvisos_Mi ECO_SCTA</v>
      </c>
    </row>
    <row r="137" spans="1:11" x14ac:dyDescent="0.25">
      <c r="A137" s="42" t="s">
        <v>220</v>
      </c>
      <c r="B137" s="56" t="s">
        <v>211</v>
      </c>
      <c r="C137" s="19" t="s">
        <v>105</v>
      </c>
      <c r="E137" s="19" t="s">
        <v>219</v>
      </c>
      <c r="F137" s="46" t="str">
        <f>IF(D137="",C137&amp;"_"&amp;E137,IF(D137="Aca",C137&amp;"_"&amp;E137,C137&amp;"_"&amp;D137&amp;"_"&amp;E137))</f>
        <v>TyE_TyEAvisos</v>
      </c>
      <c r="G137" s="42" t="str">
        <f>IF(F137="TyE_Academia",C137&amp;"_"&amp;D137&amp;"_"&amp;A137,F137&amp;"_"&amp;A137)</f>
        <v>TyE_TyEAvisos_Sesión de talento</v>
      </c>
      <c r="H137" s="4" t="s">
        <v>109</v>
      </c>
      <c r="I137" s="4" t="s">
        <v>110</v>
      </c>
      <c r="J137" s="4" t="str">
        <f>G137&amp;"_"&amp;H137</f>
        <v>TyE_TyEAvisos_Sesión de talento_CCTA</v>
      </c>
      <c r="K137" s="4" t="str">
        <f>G137&amp;"_"&amp;I137</f>
        <v>TyE_TyEAvisos_Sesión de talento_SCTA</v>
      </c>
    </row>
    <row r="138" spans="1:11" x14ac:dyDescent="0.25">
      <c r="A138" s="4" t="s">
        <v>646</v>
      </c>
      <c r="B138" s="54" t="s">
        <v>485</v>
      </c>
      <c r="C138" s="19" t="s">
        <v>105</v>
      </c>
      <c r="E138" s="19" t="s">
        <v>169</v>
      </c>
      <c r="F138" s="46" t="str">
        <f>IF(D138="",C138&amp;"_"&amp;E138,IF(D138="Aca",C138&amp;"_"&amp;E138,C138&amp;"_"&amp;D138&amp;"_"&amp;E138))</f>
        <v>TyE_VIISS</v>
      </c>
      <c r="G138" s="42" t="str">
        <f>IF(F138="TyE_Academia",C138&amp;"_"&amp;D138&amp;"_"&amp;A138,F138&amp;"_"&amp;A138)</f>
        <v>TyE_VIISS_CNDH</v>
      </c>
      <c r="H138" s="4" t="s">
        <v>109</v>
      </c>
      <c r="I138" s="4" t="s">
        <v>110</v>
      </c>
      <c r="J138" s="4" t="str">
        <f>G138&amp;"_"&amp;H138</f>
        <v>TyE_VIISS_CNDH_CCTA</v>
      </c>
      <c r="K138" s="4" t="str">
        <f>G138&amp;"_"&amp;I138</f>
        <v>TyE_VIISS_CNDH_SCTA</v>
      </c>
    </row>
    <row r="139" spans="1:11" x14ac:dyDescent="0.25">
      <c r="A139" s="4" t="s">
        <v>606</v>
      </c>
      <c r="B139" s="54" t="s">
        <v>485</v>
      </c>
      <c r="C139" s="19" t="s">
        <v>105</v>
      </c>
      <c r="E139" s="19" t="s">
        <v>169</v>
      </c>
      <c r="F139" s="46" t="str">
        <f>IF(D139="",C139&amp;"_"&amp;E139,IF(D139="Aca",C139&amp;"_"&amp;E139,C139&amp;"_"&amp;D139&amp;"_"&amp;E139))</f>
        <v>TyE_VIISS</v>
      </c>
      <c r="G139" s="42" t="str">
        <f>IF(F139="TyE_Academia",C139&amp;"_"&amp;D139&amp;"_"&amp;A139,F139&amp;"_"&amp;A139)</f>
        <v>TyE_VIISS_Conferencias</v>
      </c>
      <c r="H139" s="4" t="s">
        <v>109</v>
      </c>
      <c r="I139" s="4" t="s">
        <v>110</v>
      </c>
      <c r="J139" s="4" t="str">
        <f>G139&amp;"_"&amp;H139</f>
        <v>TyE_VIISS_Conferencias_CCTA</v>
      </c>
      <c r="K139" s="4" t="str">
        <f>G139&amp;"_"&amp;I139</f>
        <v>TyE_VIISS_Conferencias_SCTA</v>
      </c>
    </row>
    <row r="140" spans="1:11" x14ac:dyDescent="0.25">
      <c r="A140" s="4" t="s">
        <v>399</v>
      </c>
      <c r="B140" s="54" t="s">
        <v>485</v>
      </c>
      <c r="C140" s="19" t="s">
        <v>105</v>
      </c>
      <c r="D140" s="53"/>
      <c r="E140" s="19" t="s">
        <v>169</v>
      </c>
      <c r="F140" s="46" t="str">
        <f>IF(D140="",C140&amp;"_"&amp;E140,IF(D140="Aca",C140&amp;"_"&amp;E140,C140&amp;"_"&amp;D140&amp;"_"&amp;E140))</f>
        <v>TyE_VIISS</v>
      </c>
      <c r="G140" s="42" t="str">
        <f>IF(F140="TyE_Academia",C140&amp;"_"&amp;D140&amp;"_"&amp;A140,F140&amp;"_"&amp;A140)</f>
        <v>TyE_VIISS_Día Internacional de la Mujer</v>
      </c>
      <c r="H140" s="4" t="s">
        <v>109</v>
      </c>
      <c r="I140" s="4" t="s">
        <v>110</v>
      </c>
      <c r="J140" s="4" t="str">
        <f>G140&amp;"_"&amp;H140</f>
        <v>TyE_VIISS_Día Internacional de la Mujer_CCTA</v>
      </c>
      <c r="K140" s="4" t="str">
        <f>G140&amp;"_"&amp;I140</f>
        <v>TyE_VIISS_Día Internacional de la Mujer_SCTA</v>
      </c>
    </row>
    <row r="141" spans="1:11" x14ac:dyDescent="0.25">
      <c r="A141" s="4" t="s">
        <v>177</v>
      </c>
      <c r="B141" s="54" t="s">
        <v>485</v>
      </c>
      <c r="C141" s="19" t="s">
        <v>105</v>
      </c>
      <c r="D141" s="53"/>
      <c r="E141" s="19" t="s">
        <v>169</v>
      </c>
      <c r="F141" s="46" t="str">
        <f>IF(D141="",C141&amp;"_"&amp;E141,IF(D141="Aca",C141&amp;"_"&amp;E141,C141&amp;"_"&amp;D141&amp;"_"&amp;E141))</f>
        <v>TyE_VIISS</v>
      </c>
      <c r="G141" s="42" t="str">
        <f>IF(F141="TyE_Academia",C141&amp;"_"&amp;D141&amp;"_"&amp;A141,F141&amp;"_"&amp;A141)</f>
        <v>TyE_VIISS_ETHOS</v>
      </c>
      <c r="H141" s="4" t="s">
        <v>109</v>
      </c>
      <c r="I141" s="4" t="s">
        <v>110</v>
      </c>
      <c r="J141" s="4" t="str">
        <f>G141&amp;"_"&amp;H141</f>
        <v>TyE_VIISS_ETHOS_CCTA</v>
      </c>
      <c r="K141" s="4" t="str">
        <f>G141&amp;"_"&amp;I141</f>
        <v>TyE_VIISS_ETHOS_SCTA</v>
      </c>
    </row>
    <row r="142" spans="1:11" x14ac:dyDescent="0.25">
      <c r="A142" s="4" t="s">
        <v>171</v>
      </c>
      <c r="B142" s="54" t="s">
        <v>485</v>
      </c>
      <c r="C142" s="19" t="s">
        <v>105</v>
      </c>
      <c r="D142" s="53"/>
      <c r="E142" s="19" t="s">
        <v>169</v>
      </c>
      <c r="F142" s="46" t="str">
        <f>IF(D142="",C142&amp;"_"&amp;E142,IF(D142="Aca",C142&amp;"_"&amp;E142,C142&amp;"_"&amp;D142&amp;"_"&amp;E142))</f>
        <v>TyE_VIISS</v>
      </c>
      <c r="G142" s="42" t="str">
        <f>IF(F142="TyE_Academia",C142&amp;"_"&amp;D142&amp;"_"&amp;A142,F142&amp;"_"&amp;A142)</f>
        <v>TyE_VIISS_Foro Dialogos Abiertos</v>
      </c>
      <c r="H142" s="4" t="s">
        <v>109</v>
      </c>
      <c r="I142" s="4" t="s">
        <v>110</v>
      </c>
      <c r="J142" s="4" t="str">
        <f>G142&amp;"_"&amp;H142</f>
        <v>TyE_VIISS_Foro Dialogos Abiertos_CCTA</v>
      </c>
      <c r="K142" s="4" t="str">
        <f>G142&amp;"_"&amp;I142</f>
        <v>TyE_VIISS_Foro Dialogos Abiertos_SCTA</v>
      </c>
    </row>
    <row r="143" spans="1:11" x14ac:dyDescent="0.25">
      <c r="A143" s="4" t="s">
        <v>172</v>
      </c>
      <c r="B143" s="54" t="s">
        <v>485</v>
      </c>
      <c r="C143" s="19" t="s">
        <v>105</v>
      </c>
      <c r="D143" s="53"/>
      <c r="E143" s="19" t="s">
        <v>169</v>
      </c>
      <c r="F143" s="46" t="str">
        <f>IF(D143="",C143&amp;"_"&amp;E143,IF(D143="Aca",C143&amp;"_"&amp;E143,C143&amp;"_"&amp;D143&amp;"_"&amp;E143))</f>
        <v>TyE_VIISS</v>
      </c>
      <c r="G143" s="42" t="str">
        <f>IF(F143="TyE_Academia",C143&amp;"_"&amp;D143&amp;"_"&amp;A143,F143&amp;"_"&amp;A143)</f>
        <v>TyE_VIISS_Impulsa</v>
      </c>
      <c r="H143" s="4" t="s">
        <v>109</v>
      </c>
      <c r="I143" s="4" t="s">
        <v>110</v>
      </c>
      <c r="J143" s="4" t="str">
        <f>G143&amp;"_"&amp;H143</f>
        <v>TyE_VIISS_Impulsa_CCTA</v>
      </c>
      <c r="K143" s="4" t="str">
        <f>G143&amp;"_"&amp;I143</f>
        <v>TyE_VIISS_Impulsa_SCTA</v>
      </c>
    </row>
    <row r="144" spans="1:11" x14ac:dyDescent="0.25">
      <c r="A144" s="4" t="s">
        <v>176</v>
      </c>
      <c r="B144" s="54" t="s">
        <v>485</v>
      </c>
      <c r="C144" s="19" t="s">
        <v>105</v>
      </c>
      <c r="D144" s="53"/>
      <c r="E144" s="19" t="s">
        <v>169</v>
      </c>
      <c r="F144" s="46" t="str">
        <f>IF(D144="",C144&amp;"_"&amp;E144,IF(D144="Aca",C144&amp;"_"&amp;E144,C144&amp;"_"&amp;D144&amp;"_"&amp;E144))</f>
        <v>TyE_VIISS</v>
      </c>
      <c r="G144" s="42" t="str">
        <f>IF(F144="TyE_Academia",C144&amp;"_"&amp;D144&amp;"_"&amp;A144,F144&amp;"_"&amp;A144)</f>
        <v>TyE_VIISS_Inclusión e Integridad</v>
      </c>
      <c r="H144" s="4" t="s">
        <v>109</v>
      </c>
      <c r="I144" s="4" t="s">
        <v>110</v>
      </c>
      <c r="J144" s="4" t="str">
        <f>G144&amp;"_"&amp;H144</f>
        <v>TyE_VIISS_Inclusión e Integridad_CCTA</v>
      </c>
      <c r="K144" s="4" t="str">
        <f>G144&amp;"_"&amp;I144</f>
        <v>TyE_VIISS_Inclusión e Integridad_SCTA</v>
      </c>
    </row>
    <row r="145" spans="1:11" x14ac:dyDescent="0.25">
      <c r="A145" s="4" t="s">
        <v>384</v>
      </c>
      <c r="B145" s="54" t="s">
        <v>485</v>
      </c>
      <c r="C145" s="19" t="s">
        <v>105</v>
      </c>
      <c r="E145" s="19" t="s">
        <v>169</v>
      </c>
      <c r="F145" s="46" t="str">
        <f>IF(D145="",C145&amp;"_"&amp;E145,IF(D145="Aca",C145&amp;"_"&amp;E145,C145&amp;"_"&amp;D145&amp;"_"&amp;E145))</f>
        <v>TyE_VIISS</v>
      </c>
      <c r="G145" s="42" t="str">
        <f>IF(F145="TyE_Academia",C145&amp;"_"&amp;D145&amp;"_"&amp;A145,F145&amp;"_"&amp;A145)</f>
        <v>TyE_VIISS_Iniciativas Sociales</v>
      </c>
      <c r="H145" s="4" t="s">
        <v>109</v>
      </c>
      <c r="I145" s="4" t="s">
        <v>110</v>
      </c>
      <c r="J145" s="4" t="str">
        <f>G145&amp;"_"&amp;H145</f>
        <v>TyE_VIISS_Iniciativas Sociales_CCTA</v>
      </c>
      <c r="K145" s="4" t="str">
        <f>G145&amp;"_"&amp;I145</f>
        <v>TyE_VIISS_Iniciativas Sociales_SCTA</v>
      </c>
    </row>
    <row r="146" spans="1:11" x14ac:dyDescent="0.25">
      <c r="A146" s="4" t="s">
        <v>175</v>
      </c>
      <c r="B146" s="54" t="s">
        <v>485</v>
      </c>
      <c r="C146" s="19" t="s">
        <v>105</v>
      </c>
      <c r="D146" s="53"/>
      <c r="E146" s="19" t="s">
        <v>169</v>
      </c>
      <c r="F146" s="46" t="str">
        <f>IF(D146="",C146&amp;"_"&amp;E146,IF(D146="Aca",C146&amp;"_"&amp;E146,C146&amp;"_"&amp;D146&amp;"_"&amp;E146))</f>
        <v>TyE_VIISS</v>
      </c>
      <c r="G146" s="42" t="str">
        <f>IF(F146="TyE_Academia",C146&amp;"_"&amp;D146&amp;"_"&amp;A146,F146&amp;"_"&amp;A146)</f>
        <v>TyE_VIISS_Líderes del Mañana</v>
      </c>
      <c r="H146" s="4" t="s">
        <v>109</v>
      </c>
      <c r="I146" s="4" t="s">
        <v>110</v>
      </c>
      <c r="J146" s="4" t="str">
        <f>G146&amp;"_"&amp;H146</f>
        <v>TyE_VIISS_Líderes del Mañana_CCTA</v>
      </c>
      <c r="K146" s="4" t="str">
        <f>G146&amp;"_"&amp;I146</f>
        <v>TyE_VIISS_Líderes del Mañana_SCTA</v>
      </c>
    </row>
    <row r="147" spans="1:11" x14ac:dyDescent="0.25">
      <c r="A147" s="4" t="s">
        <v>547</v>
      </c>
      <c r="B147" s="54" t="s">
        <v>485</v>
      </c>
      <c r="C147" s="19" t="s">
        <v>105</v>
      </c>
      <c r="E147" s="19" t="s">
        <v>169</v>
      </c>
      <c r="F147" s="46" t="str">
        <f>IF(D147="",C147&amp;"_"&amp;E147,IF(D147="Aca",C147&amp;"_"&amp;E147,C147&amp;"_"&amp;D147&amp;"_"&amp;E147))</f>
        <v>TyE_VIISS</v>
      </c>
      <c r="G147" s="42" t="str">
        <f>IF(F147="TyE_Academia",C147&amp;"_"&amp;D147&amp;"_"&amp;A147,F147&amp;"_"&amp;A147)</f>
        <v>TyE_VIISS_Mujer Tec</v>
      </c>
      <c r="H147" s="4" t="s">
        <v>109</v>
      </c>
      <c r="I147" s="4" t="s">
        <v>110</v>
      </c>
      <c r="J147" s="4" t="str">
        <f>G147&amp;"_"&amp;H147</f>
        <v>TyE_VIISS_Mujer Tec_CCTA</v>
      </c>
      <c r="K147" s="4" t="str">
        <f>G147&amp;"_"&amp;I147</f>
        <v>TyE_VIISS_Mujer Tec_SCTA</v>
      </c>
    </row>
    <row r="148" spans="1:11" x14ac:dyDescent="0.25">
      <c r="A148" s="4" t="s">
        <v>391</v>
      </c>
      <c r="B148" s="54" t="s">
        <v>485</v>
      </c>
      <c r="C148" s="19" t="s">
        <v>105</v>
      </c>
      <c r="D148" s="53"/>
      <c r="E148" s="19" t="s">
        <v>169</v>
      </c>
      <c r="F148" s="46" t="str">
        <f>IF(D148="",C148&amp;"_"&amp;E148,IF(D148="Aca",C148&amp;"_"&amp;E148,C148&amp;"_"&amp;D148&amp;"_"&amp;E148))</f>
        <v>TyE_VIISS</v>
      </c>
      <c r="G148" s="42" t="str">
        <f>IF(F148="TyE_Academia",C148&amp;"_"&amp;D148&amp;"_"&amp;A148,F148&amp;"_"&amp;A148)</f>
        <v>TyE_VIISS_Premio Eugenio Garza Sada</v>
      </c>
      <c r="H148" s="4" t="s">
        <v>109</v>
      </c>
      <c r="I148" s="4" t="s">
        <v>110</v>
      </c>
      <c r="J148" s="4" t="str">
        <f>G148&amp;"_"&amp;H148</f>
        <v>TyE_VIISS_Premio Eugenio Garza Sada_CCTA</v>
      </c>
      <c r="K148" s="4" t="str">
        <f>G148&amp;"_"&amp;I148</f>
        <v>TyE_VIISS_Premio Eugenio Garza Sada_SCTA</v>
      </c>
    </row>
    <row r="149" spans="1:11" x14ac:dyDescent="0.25">
      <c r="A149" s="4" t="s">
        <v>173</v>
      </c>
      <c r="B149" s="54" t="s">
        <v>485</v>
      </c>
      <c r="C149" s="19" t="s">
        <v>105</v>
      </c>
      <c r="D149" s="53"/>
      <c r="E149" s="19" t="s">
        <v>169</v>
      </c>
      <c r="F149" s="46" t="str">
        <f>IF(D149="",C149&amp;"_"&amp;E149,IF(D149="Aca",C149&amp;"_"&amp;E149,C149&amp;"_"&amp;D149&amp;"_"&amp;E149))</f>
        <v>TyE_VIISS</v>
      </c>
      <c r="G149" s="42" t="str">
        <f>IF(F149="TyE_Academia",C149&amp;"_"&amp;D149&amp;"_"&amp;A149,F149&amp;"_"&amp;A149)</f>
        <v>TyE_VIISS_Premio Mujer Tec</v>
      </c>
      <c r="H149" s="4" t="s">
        <v>109</v>
      </c>
      <c r="I149" s="4" t="s">
        <v>110</v>
      </c>
      <c r="J149" s="4" t="str">
        <f>G149&amp;"_"&amp;H149</f>
        <v>TyE_VIISS_Premio Mujer Tec_CCTA</v>
      </c>
      <c r="K149" s="4" t="str">
        <f>G149&amp;"_"&amp;I149</f>
        <v>TyE_VIISS_Premio Mujer Tec_SCTA</v>
      </c>
    </row>
    <row r="150" spans="1:11" x14ac:dyDescent="0.25">
      <c r="A150" s="4" t="s">
        <v>402</v>
      </c>
      <c r="B150" s="54" t="s">
        <v>485</v>
      </c>
      <c r="C150" s="19" t="s">
        <v>105</v>
      </c>
      <c r="E150" s="19" t="s">
        <v>169</v>
      </c>
      <c r="F150" s="46" t="str">
        <f>IF(D150="",C150&amp;"_"&amp;E150,IF(D150="Aca",C150&amp;"_"&amp;E150,C150&amp;"_"&amp;D150&amp;"_"&amp;E150))</f>
        <v>TyE_VIISS</v>
      </c>
      <c r="G150" s="42" t="str">
        <f>IF(F150="TyE_Academia",C150&amp;"_"&amp;D150&amp;"_"&amp;A150,F150&amp;"_"&amp;A150)</f>
        <v>TyE_VIISS_Ruta Azul</v>
      </c>
      <c r="H150" s="4" t="s">
        <v>109</v>
      </c>
      <c r="I150" s="4" t="s">
        <v>110</v>
      </c>
      <c r="J150" s="4" t="str">
        <f>G150&amp;"_"&amp;H150</f>
        <v>TyE_VIISS_Ruta Azul_CCTA</v>
      </c>
      <c r="K150" s="4" t="str">
        <f>G150&amp;"_"&amp;I150</f>
        <v>TyE_VIISS_Ruta Azul_SCTA</v>
      </c>
    </row>
    <row r="151" spans="1:11" x14ac:dyDescent="0.25">
      <c r="A151" s="4" t="s">
        <v>398</v>
      </c>
      <c r="B151" s="54" t="s">
        <v>485</v>
      </c>
      <c r="C151" s="19" t="s">
        <v>105</v>
      </c>
      <c r="E151" s="19" t="s">
        <v>169</v>
      </c>
      <c r="F151" s="46" t="str">
        <f>IF(D151="",C151&amp;"_"&amp;E151,IF(D151="Aca",C151&amp;"_"&amp;E151,C151&amp;"_"&amp;D151&amp;"_"&amp;E151))</f>
        <v>TyE_VIISS</v>
      </c>
      <c r="G151" s="42" t="str">
        <f>IF(F151="TyE_Academia",C151&amp;"_"&amp;D151&amp;"_"&amp;A151,F151&amp;"_"&amp;A151)</f>
        <v>TyE_VIISS_Sostenibilidad</v>
      </c>
      <c r="H151" s="4" t="s">
        <v>109</v>
      </c>
      <c r="I151" s="4" t="s">
        <v>110</v>
      </c>
      <c r="J151" s="4" t="str">
        <f>G151&amp;"_"&amp;H151</f>
        <v>TyE_VIISS_Sostenibilidad_CCTA</v>
      </c>
      <c r="K151" s="4" t="str">
        <f>G151&amp;"_"&amp;I151</f>
        <v>TyE_VIISS_Sostenibilidad_SCTA</v>
      </c>
    </row>
    <row r="152" spans="1:11" x14ac:dyDescent="0.25">
      <c r="A152" s="4" t="s">
        <v>178</v>
      </c>
      <c r="B152" s="54" t="s">
        <v>485</v>
      </c>
      <c r="C152" s="19" t="s">
        <v>105</v>
      </c>
      <c r="E152" s="19" t="s">
        <v>169</v>
      </c>
      <c r="F152" s="46" t="str">
        <f>IF(D152="",C152&amp;"_"&amp;E152,IF(D152="Aca",C152&amp;"_"&amp;E152,C152&amp;"_"&amp;D152&amp;"_"&amp;E152))</f>
        <v>TyE_VIISS</v>
      </c>
      <c r="G152" s="42" t="str">
        <f>IF(F152="TyE_Academia",C152&amp;"_"&amp;D152&amp;"_"&amp;A152,F152&amp;"_"&amp;A152)</f>
        <v>TyE_VIISS_TecSeguro</v>
      </c>
      <c r="H152" s="4" t="s">
        <v>109</v>
      </c>
      <c r="I152" s="4" t="s">
        <v>110</v>
      </c>
      <c r="J152" s="4" t="str">
        <f>G152&amp;"_"&amp;H152</f>
        <v>TyE_VIISS_TecSeguro_CCTA</v>
      </c>
      <c r="K152" s="4" t="str">
        <f>G152&amp;"_"&amp;I152</f>
        <v>TyE_VIISS_TecSeguro_SCTA</v>
      </c>
    </row>
    <row r="153" spans="1:11" x14ac:dyDescent="0.25">
      <c r="A153" s="4" t="s">
        <v>174</v>
      </c>
      <c r="B153" s="54" t="s">
        <v>485</v>
      </c>
      <c r="C153" s="19" t="s">
        <v>105</v>
      </c>
      <c r="D153" s="53"/>
      <c r="E153" s="19" t="s">
        <v>169</v>
      </c>
      <c r="F153" s="46" t="str">
        <f>IF(D153="",C153&amp;"_"&amp;E153,IF(D153="Aca",C153&amp;"_"&amp;E153,C153&amp;"_"&amp;D153&amp;"_"&amp;E153))</f>
        <v>TyE_VIISS</v>
      </c>
      <c r="G153" s="42" t="str">
        <f>IF(F153="TyE_Academia",C153&amp;"_"&amp;D153&amp;"_"&amp;A153,F153&amp;"_"&amp;A153)</f>
        <v>TyE_VIISS_Valores y Cultura</v>
      </c>
      <c r="H153" s="4" t="s">
        <v>109</v>
      </c>
      <c r="I153" s="4" t="s">
        <v>110</v>
      </c>
      <c r="J153" s="4" t="str">
        <f>G153&amp;"_"&amp;H153</f>
        <v>TyE_VIISS_Valores y Cultura_CCTA</v>
      </c>
      <c r="K153" s="4" t="str">
        <f>G153&amp;"_"&amp;I153</f>
        <v>TyE_VIISS_Valores y Cultura_SCTA</v>
      </c>
    </row>
    <row r="154" spans="1:11" x14ac:dyDescent="0.25">
      <c r="A154" s="4" t="s">
        <v>221</v>
      </c>
      <c r="B154" s="54" t="s">
        <v>485</v>
      </c>
      <c r="C154" s="19" t="s">
        <v>105</v>
      </c>
      <c r="D154" s="53"/>
      <c r="E154" s="19" t="s">
        <v>169</v>
      </c>
      <c r="F154" s="46" t="str">
        <f>IF(D154="",C154&amp;"_"&amp;E154,IF(D154="Aca",C154&amp;"_"&amp;E154,C154&amp;"_"&amp;D154&amp;"_"&amp;E154))</f>
        <v>TyE_VIISS</v>
      </c>
      <c r="G154" s="42" t="str">
        <f>IF(F154="TyE_Academia",C154&amp;"_"&amp;D154&amp;"_"&amp;A154,F154&amp;"_"&amp;A154)</f>
        <v>TyE_VIISS_Voluntariado Tec</v>
      </c>
      <c r="H154" s="4" t="s">
        <v>109</v>
      </c>
      <c r="I154" s="4" t="s">
        <v>110</v>
      </c>
      <c r="J154" s="4" t="str">
        <f>G154&amp;"_"&amp;H154</f>
        <v>TyE_VIISS_Voluntariado Tec_CCTA</v>
      </c>
      <c r="K154" s="4" t="str">
        <f>G154&amp;"_"&amp;I154</f>
        <v>TyE_VIISS_Voluntariado Tec_SCTA</v>
      </c>
    </row>
    <row r="155" spans="1:11" x14ac:dyDescent="0.25">
      <c r="A155" s="4" t="s">
        <v>184</v>
      </c>
      <c r="B155" s="54" t="s">
        <v>485</v>
      </c>
      <c r="C155" s="19" t="s">
        <v>105</v>
      </c>
      <c r="E155" s="19" t="s">
        <v>181</v>
      </c>
      <c r="F155" s="46" t="str">
        <f>IF(D155="",C155&amp;"_"&amp;E155,IF(D155="Aca",C155&amp;"_"&amp;E155,C155&amp;"_"&amp;D155&amp;"_"&amp;E155))</f>
        <v>TyE_VPD</v>
      </c>
      <c r="G155" s="42" t="str">
        <f>IF(F155="TyE_Academia",C155&amp;"_"&amp;D155&amp;"_"&amp;A155,F155&amp;"_"&amp;A155)</f>
        <v>TyE_VPD_Exatec</v>
      </c>
      <c r="H155" s="4" t="s">
        <v>109</v>
      </c>
      <c r="I155" s="4" t="s">
        <v>110</v>
      </c>
      <c r="J155" s="4" t="str">
        <f>G155&amp;"_"&amp;H155</f>
        <v>TyE_VPD_Exatec_CCTA</v>
      </c>
      <c r="K155" s="4" t="str">
        <f>G155&amp;"_"&amp;I155</f>
        <v>TyE_VPD_Exatec_SCTA</v>
      </c>
    </row>
    <row r="156" spans="1:11" x14ac:dyDescent="0.25">
      <c r="A156" s="4" t="s">
        <v>183</v>
      </c>
      <c r="B156" s="54" t="s">
        <v>485</v>
      </c>
      <c r="C156" s="19" t="s">
        <v>105</v>
      </c>
      <c r="D156" s="53"/>
      <c r="E156" s="19" t="s">
        <v>181</v>
      </c>
      <c r="F156" s="46" t="str">
        <f>IF(D156="",C156&amp;"_"&amp;E156,IF(D156="Aca",C156&amp;"_"&amp;E156,C156&amp;"_"&amp;D156&amp;"_"&amp;E156))</f>
        <v>TyE_VPD</v>
      </c>
      <c r="G156" s="42" t="str">
        <f>IF(F156="TyE_Academia",C156&amp;"_"&amp;D156&amp;"_"&amp;A156,F156&amp;"_"&amp;A156)</f>
        <v>TyE_VPD_Filantropia</v>
      </c>
      <c r="H156" s="4" t="s">
        <v>109</v>
      </c>
      <c r="I156" s="4" t="s">
        <v>110</v>
      </c>
      <c r="J156" s="4" t="str">
        <f>G156&amp;"_"&amp;H156</f>
        <v>TyE_VPD_Filantropia_CCTA</v>
      </c>
      <c r="K156" s="4" t="str">
        <f>G156&amp;"_"&amp;I156</f>
        <v>TyE_VPD_Filantropia_SCTA</v>
      </c>
    </row>
    <row r="157" spans="1:11" x14ac:dyDescent="0.25">
      <c r="A157" s="4" t="s">
        <v>182</v>
      </c>
      <c r="B157" s="54" t="s">
        <v>485</v>
      </c>
      <c r="C157" s="19" t="s">
        <v>105</v>
      </c>
      <c r="D157" s="53"/>
      <c r="E157" s="19" t="s">
        <v>181</v>
      </c>
      <c r="F157" s="46" t="str">
        <f>IF(D157="",C157&amp;"_"&amp;E157,IF(D157="Aca",C157&amp;"_"&amp;E157,C157&amp;"_"&amp;D157&amp;"_"&amp;E157))</f>
        <v>TyE_VPD</v>
      </c>
      <c r="G157" s="42" t="str">
        <f>IF(F157="TyE_Academia",C157&amp;"_"&amp;D157&amp;"_"&amp;A157,F157&amp;"_"&amp;A157)</f>
        <v>TyE_VPD_Súmate</v>
      </c>
      <c r="H157" s="4" t="s">
        <v>109</v>
      </c>
      <c r="I157" s="4" t="s">
        <v>110</v>
      </c>
      <c r="J157" s="4" t="str">
        <f>G157&amp;"_"&amp;H157</f>
        <v>TyE_VPD_Súmate_CCTA</v>
      </c>
      <c r="K157" s="4" t="str">
        <f>G157&amp;"_"&amp;I157</f>
        <v>TyE_VPD_Súmate_SCTA</v>
      </c>
    </row>
    <row r="158" spans="1:11" x14ac:dyDescent="0.25">
      <c r="A158" s="4" t="s">
        <v>393</v>
      </c>
      <c r="B158" s="54" t="s">
        <v>485</v>
      </c>
      <c r="C158" s="19" t="s">
        <v>105</v>
      </c>
      <c r="E158" s="19" t="s">
        <v>607</v>
      </c>
      <c r="F158" s="46" t="str">
        <f>IF(D158="",C158&amp;"_"&amp;E158,IF(D158="Aca",C158&amp;"_"&amp;E158,C158&amp;"_"&amp;D158&amp;"_"&amp;E158))</f>
        <v>TyE_VPF</v>
      </c>
      <c r="G158" s="42" t="str">
        <f>IF(F158="TyE_Academia",C158&amp;"_"&amp;D158&amp;"_"&amp;A158,F158&amp;"_"&amp;A158)</f>
        <v>TyE_VPF_Market Tec</v>
      </c>
      <c r="H158" s="4" t="s">
        <v>109</v>
      </c>
      <c r="I158" s="4" t="s">
        <v>110</v>
      </c>
      <c r="J158" s="4" t="str">
        <f>G158&amp;"_"&amp;H158</f>
        <v>TyE_VPF_Market Tec_CCTA</v>
      </c>
      <c r="K158" s="4" t="str">
        <f>G158&amp;"_"&amp;I158</f>
        <v>TyE_VPF_Market Tec_SCTA</v>
      </c>
    </row>
    <row r="159" spans="1:11" x14ac:dyDescent="0.25">
      <c r="A159" s="4" t="s">
        <v>1155</v>
      </c>
      <c r="B159" s="54" t="s">
        <v>485</v>
      </c>
      <c r="C159" s="19" t="s">
        <v>105</v>
      </c>
      <c r="E159" s="19" t="s">
        <v>607</v>
      </c>
      <c r="F159" s="46" t="str">
        <f>IF(D159="",C159&amp;"_"&amp;E159,IF(D159="Aca",C159&amp;"_"&amp;E159,C159&amp;"_"&amp;D159&amp;"_"&amp;E159))</f>
        <v>TyE_VPF</v>
      </c>
      <c r="G159" s="42" t="str">
        <f>IF(F159="TyE_Academia",C159&amp;"_"&amp;D159&amp;"_"&amp;A159,F159&amp;"_"&amp;A159)</f>
        <v>TyE_VPF_Uber empresarial</v>
      </c>
      <c r="H159" s="4" t="s">
        <v>109</v>
      </c>
      <c r="I159" s="4" t="s">
        <v>110</v>
      </c>
      <c r="J159" s="4" t="str">
        <f>G159&amp;"_"&amp;H159</f>
        <v>TyE_VPF_Uber empresarial_CCTA</v>
      </c>
      <c r="K159" s="4" t="str">
        <f>G159&amp;"_"&amp;I159</f>
        <v>TyE_VPF_Uber empresarial_SCTA</v>
      </c>
    </row>
    <row r="160" spans="1:11" x14ac:dyDescent="0.25">
      <c r="A160" s="4" t="s">
        <v>180</v>
      </c>
      <c r="B160" s="54" t="s">
        <v>485</v>
      </c>
      <c r="C160" s="19" t="s">
        <v>105</v>
      </c>
      <c r="D160" s="53"/>
      <c r="E160" s="19" t="s">
        <v>179</v>
      </c>
      <c r="F160" s="46" t="str">
        <f>IF(D160="",C160&amp;"_"&amp;E160,IF(D160="Aca",C160&amp;"_"&amp;E160,C160&amp;"_"&amp;D160&amp;"_"&amp;E160))</f>
        <v>TyE_VPICC</v>
      </c>
      <c r="G160" s="42" t="str">
        <f>IF(F160="TyE_Academia",C160&amp;"_"&amp;D160&amp;"_"&amp;A160,F160&amp;"_"&amp;A160)</f>
        <v>TyE_VPICC_Compromiso con la integridad</v>
      </c>
      <c r="H160" s="4" t="s">
        <v>109</v>
      </c>
      <c r="I160" s="4" t="s">
        <v>110</v>
      </c>
      <c r="J160" s="4" t="str">
        <f>G160&amp;"_"&amp;H160</f>
        <v>TyE_VPICC_Compromiso con la integridad_CCTA</v>
      </c>
      <c r="K160" s="4" t="str">
        <f>G160&amp;"_"&amp;I160</f>
        <v>TyE_VPICC_Compromiso con la integridad_SCTA</v>
      </c>
    </row>
    <row r="161" spans="1:11" x14ac:dyDescent="0.25">
      <c r="A161" s="4" t="s">
        <v>543</v>
      </c>
      <c r="B161" s="54" t="s">
        <v>485</v>
      </c>
      <c r="C161" s="19" t="s">
        <v>105</v>
      </c>
      <c r="E161" s="19" t="s">
        <v>185</v>
      </c>
      <c r="F161" s="46" t="str">
        <f>IF(D161="",C161&amp;"_"&amp;E161,IF(D161="Aca",C161&amp;"_"&amp;E161,C161&amp;"_"&amp;D161&amp;"_"&amp;E161))</f>
        <v>TyE_VPO</v>
      </c>
      <c r="G161" s="42" t="str">
        <f>IF(F161="TyE_Academia",C161&amp;"_"&amp;D161&amp;"_"&amp;A161,F161&amp;"_"&amp;A161)</f>
        <v>TyE_VPO_Borregos</v>
      </c>
      <c r="H161" s="4" t="s">
        <v>109</v>
      </c>
      <c r="I161" s="4" t="s">
        <v>110</v>
      </c>
      <c r="J161" s="4" t="str">
        <f>G161&amp;"_"&amp;H161</f>
        <v>TyE_VPO_Borregos_CCTA</v>
      </c>
      <c r="K161" s="4" t="str">
        <f>G161&amp;"_"&amp;I161</f>
        <v>TyE_VPO_Borregos_SCTA</v>
      </c>
    </row>
    <row r="162" spans="1:11" x14ac:dyDescent="0.25">
      <c r="A162" s="4" t="s">
        <v>78</v>
      </c>
      <c r="B162" s="54" t="s">
        <v>485</v>
      </c>
      <c r="C162" s="19" t="s">
        <v>105</v>
      </c>
      <c r="E162" s="19" t="s">
        <v>185</v>
      </c>
      <c r="F162" s="46" t="str">
        <f>IF(D162="",C162&amp;"_"&amp;E162,IF(D162="Aca",C162&amp;"_"&amp;E162,C162&amp;"_"&amp;D162&amp;"_"&amp;E162))</f>
        <v>TyE_VPO</v>
      </c>
      <c r="G162" s="42" t="str">
        <f>IF(F162="TyE_Academia",C162&amp;"_"&amp;D162&amp;"_"&amp;A162,F162&amp;"_"&amp;A162)</f>
        <v>TyE_VPO_FBA</v>
      </c>
      <c r="H162" s="4" t="s">
        <v>109</v>
      </c>
      <c r="I162" s="4" t="s">
        <v>110</v>
      </c>
      <c r="J162" s="4" t="str">
        <f>G162&amp;"_"&amp;H162</f>
        <v>TyE_VPO_FBA_CCTA</v>
      </c>
      <c r="K162" s="4" t="str">
        <f>G162&amp;"_"&amp;I162</f>
        <v>TyE_VPO_FBA_SCTA</v>
      </c>
    </row>
    <row r="163" spans="1:11" x14ac:dyDescent="0.25">
      <c r="A163" s="4" t="s">
        <v>222</v>
      </c>
      <c r="B163" s="54" t="s">
        <v>485</v>
      </c>
      <c r="C163" s="19" t="s">
        <v>105</v>
      </c>
      <c r="E163" s="19" t="s">
        <v>185</v>
      </c>
      <c r="F163" s="46" t="str">
        <f>IF(D163="",C163&amp;"_"&amp;E163,IF(D163="Aca",C163&amp;"_"&amp;E163,C163&amp;"_"&amp;D163&amp;"_"&amp;E163))</f>
        <v>TyE_VPO</v>
      </c>
      <c r="G163" s="42" t="str">
        <f>IF(F163="TyE_Academia",C163&amp;"_"&amp;D163&amp;"_"&amp;A163,F163&amp;"_"&amp;A163)</f>
        <v>TyE_VPO_ProTect</v>
      </c>
      <c r="H163" s="4" t="s">
        <v>109</v>
      </c>
      <c r="I163" s="4" t="s">
        <v>110</v>
      </c>
      <c r="J163" s="4" t="str">
        <f>G163&amp;"_"&amp;H163</f>
        <v>TyE_VPO_ProTect_CCTA</v>
      </c>
      <c r="K163" s="4" t="str">
        <f>G163&amp;"_"&amp;I163</f>
        <v>TyE_VPO_ProTect_SCTA</v>
      </c>
    </row>
    <row r="164" spans="1:11" x14ac:dyDescent="0.25">
      <c r="A164" s="4" t="s">
        <v>186</v>
      </c>
      <c r="B164" s="54" t="s">
        <v>485</v>
      </c>
      <c r="C164" s="19" t="s">
        <v>105</v>
      </c>
      <c r="E164" s="19" t="s">
        <v>185</v>
      </c>
      <c r="F164" s="46" t="str">
        <f>IF(D164="",C164&amp;"_"&amp;E164,IF(D164="Aca",C164&amp;"_"&amp;E164,C164&amp;"_"&amp;D164&amp;"_"&amp;E164))</f>
        <v>TyE_VPO</v>
      </c>
      <c r="G164" s="42" t="str">
        <f>IF(F164="TyE_Academia",C164&amp;"_"&amp;D164&amp;"_"&amp;A164,F164&amp;"_"&amp;A164)</f>
        <v>TyE_VPO_TecFood</v>
      </c>
      <c r="H164" s="4" t="s">
        <v>109</v>
      </c>
      <c r="I164" s="4" t="s">
        <v>110</v>
      </c>
      <c r="J164" s="4" t="str">
        <f>G164&amp;"_"&amp;H164</f>
        <v>TyE_VPO_TecFood_CCTA</v>
      </c>
      <c r="K164" s="4" t="str">
        <f>G164&amp;"_"&amp;I164</f>
        <v>TyE_VPO_TecFood_SCTA</v>
      </c>
    </row>
    <row r="165" spans="1:11" x14ac:dyDescent="0.25">
      <c r="A165" s="4" t="s">
        <v>376</v>
      </c>
      <c r="B165" s="54" t="s">
        <v>485</v>
      </c>
      <c r="C165" s="19" t="s">
        <v>105</v>
      </c>
      <c r="E165" s="19" t="s">
        <v>185</v>
      </c>
      <c r="F165" s="46" t="str">
        <f>IF(D165="",C165&amp;"_"&amp;E165,IF(D165="Aca",C165&amp;"_"&amp;E165,C165&amp;"_"&amp;D165&amp;"_"&amp;E165))</f>
        <v>TyE_VPO</v>
      </c>
      <c r="G165" s="42" t="str">
        <f>IF(F165="TyE_Academia",C165&amp;"_"&amp;D165&amp;"_"&amp;A165,F165&amp;"_"&amp;A165)</f>
        <v>TyE_VPO_TecReview</v>
      </c>
      <c r="H165" s="4" t="s">
        <v>109</v>
      </c>
      <c r="I165" s="4" t="s">
        <v>110</v>
      </c>
      <c r="J165" s="4" t="str">
        <f>G165&amp;"_"&amp;H165</f>
        <v>TyE_VPO_TecReview_CCTA</v>
      </c>
      <c r="K165" s="4" t="str">
        <f>G165&amp;"_"&amp;I165</f>
        <v>TyE_VPO_TecReview_SCTA</v>
      </c>
    </row>
    <row r="166" spans="1:11" x14ac:dyDescent="0.25">
      <c r="A166" s="4" t="s">
        <v>187</v>
      </c>
      <c r="B166" s="54" t="s">
        <v>485</v>
      </c>
      <c r="C166" s="19" t="s">
        <v>105</v>
      </c>
      <c r="E166" s="19" t="s">
        <v>185</v>
      </c>
      <c r="F166" s="46" t="str">
        <f>IF(D166="",C166&amp;"_"&amp;E166,IF(D166="Aca",C166&amp;"_"&amp;E166,C166&amp;"_"&amp;D166&amp;"_"&amp;E166))</f>
        <v>TyE_VPO</v>
      </c>
      <c r="G166" s="42" t="str">
        <f>IF(F166="TyE_Academia",C166&amp;"_"&amp;D166&amp;"_"&amp;A166,F166&amp;"_"&amp;A166)</f>
        <v>TyE_VPO_TecStore</v>
      </c>
      <c r="H166" s="4" t="s">
        <v>109</v>
      </c>
      <c r="I166" s="4" t="s">
        <v>110</v>
      </c>
      <c r="J166" s="4" t="str">
        <f>G166&amp;"_"&amp;H166</f>
        <v>TyE_VPO_TecStore_CCTA</v>
      </c>
      <c r="K166" s="4" t="str">
        <f>G166&amp;"_"&amp;I166</f>
        <v>TyE_VPO_TecStore_SCTA</v>
      </c>
    </row>
  </sheetData>
  <autoFilter ref="A1:K164" xr:uid="{FF781613-04D9-4F7E-9993-958402A831E3}">
    <sortState xmlns:xlrd2="http://schemas.microsoft.com/office/spreadsheetml/2017/richdata2" ref="A2:K166">
      <sortCondition ref="F1:F164"/>
    </sortState>
  </autoFilter>
  <hyperlinks>
    <hyperlink ref="A109" r:id="rId1" xr:uid="{65CED906-A61F-428D-B480-0E2C2A2A101B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96F8-1571-4D46-AA61-C32C523E6FEB}">
  <dimension ref="A1:K145"/>
  <sheetViews>
    <sheetView zoomScale="110" zoomScaleNormal="110" workbookViewId="0">
      <pane ySplit="1" topLeftCell="A102" activePane="bottomLeft" state="frozen"/>
      <selection pane="bottomLeft" activeCell="F113" sqref="F113"/>
    </sheetView>
  </sheetViews>
  <sheetFormatPr baseColWidth="10" defaultColWidth="11.42578125" defaultRowHeight="15" x14ac:dyDescent="0.25"/>
  <cols>
    <col min="1" max="1" width="28.42578125" customWidth="1"/>
    <col min="2" max="2" width="19" customWidth="1"/>
    <col min="3" max="3" width="5.42578125" customWidth="1"/>
    <col min="4" max="4" width="11.140625" customWidth="1"/>
    <col min="5" max="5" width="15.140625" customWidth="1"/>
    <col min="6" max="6" width="27.28515625" style="8" bestFit="1" customWidth="1"/>
    <col min="7" max="7" width="46.85546875" customWidth="1"/>
    <col min="8" max="9" width="10.28515625" customWidth="1"/>
    <col min="10" max="10" width="53.85546875" customWidth="1"/>
    <col min="11" max="11" width="51.5703125" customWidth="1"/>
  </cols>
  <sheetData>
    <row r="1" spans="1:11" s="7" customFormat="1" ht="35.25" customHeight="1" x14ac:dyDescent="0.2">
      <c r="A1" s="5" t="s">
        <v>100</v>
      </c>
      <c r="B1" s="5" t="s">
        <v>479</v>
      </c>
      <c r="C1" s="38" t="s">
        <v>96</v>
      </c>
      <c r="D1" s="5" t="s">
        <v>97</v>
      </c>
      <c r="E1" s="5" t="s">
        <v>98</v>
      </c>
      <c r="F1" s="5" t="s">
        <v>99</v>
      </c>
      <c r="G1" s="5" t="s">
        <v>101</v>
      </c>
      <c r="H1" s="5" t="s">
        <v>102</v>
      </c>
      <c r="I1" s="5" t="s">
        <v>102</v>
      </c>
      <c r="J1" s="6" t="s">
        <v>103</v>
      </c>
      <c r="K1" s="6" t="s">
        <v>104</v>
      </c>
    </row>
    <row r="2" spans="1:11" x14ac:dyDescent="0.25">
      <c r="A2" s="11" t="s">
        <v>337</v>
      </c>
      <c r="B2" s="11" t="s">
        <v>293</v>
      </c>
      <c r="C2" t="s">
        <v>105</v>
      </c>
      <c r="D2" t="s">
        <v>151</v>
      </c>
      <c r="E2" t="s">
        <v>152</v>
      </c>
      <c r="F2" s="13" t="str">
        <f t="shared" ref="F2:F65" si="0">IF(D2="",C2&amp;"_"&amp;E2,IF(D2="Aca",C2&amp;"_"&amp;E2,C2&amp;"_"&amp;D2&amp;"_"&amp;E2))</f>
        <v>TyE_Academia</v>
      </c>
      <c r="G2" s="11" t="str">
        <f t="shared" ref="G2:G36" si="1">C2&amp;"_"&amp;D2&amp;"_"&amp;A2</f>
        <v>TyE_Aca_Novus</v>
      </c>
      <c r="H2" t="s">
        <v>109</v>
      </c>
      <c r="I2" t="s">
        <v>110</v>
      </c>
      <c r="J2" t="str">
        <f t="shared" ref="J2:J21" si="2">G2&amp;"_"&amp;H2</f>
        <v>TyE_Aca_Novus_CCTA</v>
      </c>
      <c r="K2" t="str">
        <f>G2&amp;"_"&amp;I2</f>
        <v>TyE_Aca_Novus_SCTA</v>
      </c>
    </row>
    <row r="3" spans="1:11" x14ac:dyDescent="0.25">
      <c r="A3" s="11" t="s">
        <v>154</v>
      </c>
      <c r="B3" s="11" t="s">
        <v>293</v>
      </c>
      <c r="C3" t="s">
        <v>105</v>
      </c>
      <c r="D3" t="s">
        <v>151</v>
      </c>
      <c r="E3" t="s">
        <v>152</v>
      </c>
      <c r="F3" s="13" t="str">
        <f t="shared" si="0"/>
        <v>TyE_Academia</v>
      </c>
      <c r="G3" s="11" t="str">
        <f t="shared" si="1"/>
        <v>TyE_Aca_Profesor Inspirador</v>
      </c>
      <c r="H3" t="s">
        <v>109</v>
      </c>
      <c r="I3" t="s">
        <v>110</v>
      </c>
      <c r="J3" t="str">
        <f t="shared" si="2"/>
        <v>TyE_Aca_Profesor Inspirador_CCTA</v>
      </c>
      <c r="K3" t="str">
        <f t="shared" ref="K3:K66" si="3">G3&amp;"_"&amp;I3</f>
        <v>TyE_Aca_Profesor Inspirador_SCTA</v>
      </c>
    </row>
    <row r="4" spans="1:11" x14ac:dyDescent="0.25">
      <c r="A4" s="11" t="s">
        <v>155</v>
      </c>
      <c r="B4" s="11" t="s">
        <v>293</v>
      </c>
      <c r="C4" t="s">
        <v>105</v>
      </c>
      <c r="D4" t="s">
        <v>151</v>
      </c>
      <c r="E4" t="s">
        <v>152</v>
      </c>
      <c r="F4" s="13" t="str">
        <f t="shared" si="0"/>
        <v>TyE_Academia</v>
      </c>
      <c r="G4" s="11" t="str">
        <f t="shared" si="1"/>
        <v>TyE_Aca_RNP</v>
      </c>
      <c r="H4" t="s">
        <v>109</v>
      </c>
      <c r="I4" t="s">
        <v>110</v>
      </c>
      <c r="J4" t="str">
        <f t="shared" si="2"/>
        <v>TyE_Aca_RNP_CCTA</v>
      </c>
      <c r="K4" t="str">
        <f t="shared" si="3"/>
        <v>TyE_Aca_RNP_SCTA</v>
      </c>
    </row>
    <row r="5" spans="1:11" x14ac:dyDescent="0.25">
      <c r="A5" s="11" t="s">
        <v>156</v>
      </c>
      <c r="B5" s="11" t="s">
        <v>293</v>
      </c>
      <c r="C5" t="s">
        <v>105</v>
      </c>
      <c r="D5" t="s">
        <v>151</v>
      </c>
      <c r="E5" t="s">
        <v>152</v>
      </c>
      <c r="F5" s="13" t="str">
        <f t="shared" si="0"/>
        <v>TyE_Academia</v>
      </c>
      <c r="G5" s="11" t="str">
        <f t="shared" si="1"/>
        <v>TyE_Aca_Biblioteca</v>
      </c>
      <c r="H5" t="s">
        <v>109</v>
      </c>
      <c r="I5" t="s">
        <v>110</v>
      </c>
      <c r="J5" t="str">
        <f t="shared" si="2"/>
        <v>TyE_Aca_Biblioteca_CCTA</v>
      </c>
      <c r="K5" t="str">
        <f t="shared" si="3"/>
        <v>TyE_Aca_Biblioteca_SCTA</v>
      </c>
    </row>
    <row r="6" spans="1:11" x14ac:dyDescent="0.25">
      <c r="A6" s="11" t="s">
        <v>157</v>
      </c>
      <c r="B6" s="11" t="s">
        <v>293</v>
      </c>
      <c r="C6" t="s">
        <v>105</v>
      </c>
      <c r="D6" t="s">
        <v>151</v>
      </c>
      <c r="E6" t="s">
        <v>152</v>
      </c>
      <c r="F6" s="13" t="str">
        <f t="shared" si="0"/>
        <v>TyE_Academia</v>
      </c>
      <c r="G6" s="11" t="str">
        <f t="shared" si="1"/>
        <v>TyE_Aca_Clasificación docente</v>
      </c>
      <c r="H6" t="s">
        <v>109</v>
      </c>
      <c r="I6" t="s">
        <v>110</v>
      </c>
      <c r="J6" t="str">
        <f t="shared" si="2"/>
        <v>TyE_Aca_Clasificación docente_CCTA</v>
      </c>
      <c r="K6" t="str">
        <f t="shared" si="3"/>
        <v>TyE_Aca_Clasificación docente_SCTA</v>
      </c>
    </row>
    <row r="7" spans="1:11" x14ac:dyDescent="0.25">
      <c r="A7" s="11" t="s">
        <v>158</v>
      </c>
      <c r="B7" s="11" t="s">
        <v>293</v>
      </c>
      <c r="C7" t="s">
        <v>105</v>
      </c>
      <c r="D7" t="s">
        <v>151</v>
      </c>
      <c r="E7" t="s">
        <v>152</v>
      </c>
      <c r="F7" s="13" t="str">
        <f t="shared" si="0"/>
        <v>TyE_Academia</v>
      </c>
      <c r="G7" s="11" t="str">
        <f t="shared" si="1"/>
        <v>TyE_Aca_ECOA</v>
      </c>
      <c r="H7" t="s">
        <v>109</v>
      </c>
      <c r="I7" t="s">
        <v>110</v>
      </c>
      <c r="J7" t="str">
        <f t="shared" si="2"/>
        <v>TyE_Aca_ECOA_CCTA</v>
      </c>
      <c r="K7" t="str">
        <f t="shared" si="3"/>
        <v>TyE_Aca_ECOA_SCTA</v>
      </c>
    </row>
    <row r="8" spans="1:11" x14ac:dyDescent="0.25">
      <c r="A8" s="11" t="s">
        <v>159</v>
      </c>
      <c r="B8" s="11" t="s">
        <v>293</v>
      </c>
      <c r="C8" t="s">
        <v>105</v>
      </c>
      <c r="D8" t="s">
        <v>151</v>
      </c>
      <c r="E8" t="s">
        <v>152</v>
      </c>
      <c r="F8" s="13" t="str">
        <f t="shared" si="0"/>
        <v>TyE_Academia</v>
      </c>
      <c r="G8" s="11" t="str">
        <f t="shared" si="1"/>
        <v>TyE_Aca_Integridad académica</v>
      </c>
      <c r="H8" t="s">
        <v>109</v>
      </c>
      <c r="I8" t="s">
        <v>110</v>
      </c>
      <c r="J8" t="str">
        <f t="shared" si="2"/>
        <v>TyE_Aca_Integridad académica_CCTA</v>
      </c>
      <c r="K8" t="str">
        <f t="shared" si="3"/>
        <v>TyE_Aca_Integridad académica_SCTA</v>
      </c>
    </row>
    <row r="9" spans="1:11" x14ac:dyDescent="0.25">
      <c r="A9" s="11" t="s">
        <v>160</v>
      </c>
      <c r="B9" s="11" t="s">
        <v>293</v>
      </c>
      <c r="C9" t="s">
        <v>105</v>
      </c>
      <c r="D9" t="s">
        <v>151</v>
      </c>
      <c r="E9" t="s">
        <v>152</v>
      </c>
      <c r="F9" s="13" t="str">
        <f t="shared" si="0"/>
        <v>TyE_Academia</v>
      </c>
      <c r="G9" s="11" t="str">
        <f t="shared" si="1"/>
        <v>TyE_Aca_Jornada académica</v>
      </c>
      <c r="H9" t="s">
        <v>109</v>
      </c>
      <c r="I9" t="s">
        <v>110</v>
      </c>
      <c r="J9" t="str">
        <f t="shared" si="2"/>
        <v>TyE_Aca_Jornada académica_CCTA</v>
      </c>
      <c r="K9" t="str">
        <f t="shared" si="3"/>
        <v>TyE_Aca_Jornada académica_SCTA</v>
      </c>
    </row>
    <row r="10" spans="1:11" x14ac:dyDescent="0.25">
      <c r="A10" s="11" t="s">
        <v>161</v>
      </c>
      <c r="B10" s="11" t="s">
        <v>293</v>
      </c>
      <c r="C10" t="s">
        <v>105</v>
      </c>
      <c r="D10" t="s">
        <v>151</v>
      </c>
      <c r="E10" t="s">
        <v>152</v>
      </c>
      <c r="F10" s="13" t="str">
        <f t="shared" si="0"/>
        <v>TyE_Academia</v>
      </c>
      <c r="G10" s="11" t="str">
        <f t="shared" si="1"/>
        <v>TyE_Aca_TecSounds</v>
      </c>
      <c r="H10" t="s">
        <v>109</v>
      </c>
      <c r="I10" t="s">
        <v>110</v>
      </c>
      <c r="J10" t="str">
        <f t="shared" si="2"/>
        <v>TyE_Aca_TecSounds_CCTA</v>
      </c>
      <c r="K10" t="str">
        <f t="shared" si="3"/>
        <v>TyE_Aca_TecSounds_SCTA</v>
      </c>
    </row>
    <row r="11" spans="1:11" x14ac:dyDescent="0.25">
      <c r="A11" s="11" t="s">
        <v>162</v>
      </c>
      <c r="B11" s="11" t="s">
        <v>293</v>
      </c>
      <c r="C11" t="s">
        <v>105</v>
      </c>
      <c r="D11" t="s">
        <v>151</v>
      </c>
      <c r="E11" t="s">
        <v>152</v>
      </c>
      <c r="F11" s="13" t="str">
        <f t="shared" si="0"/>
        <v>TyE_Academia</v>
      </c>
      <c r="G11" s="11" t="str">
        <f t="shared" si="1"/>
        <v>TyE_Aca_CIMA</v>
      </c>
      <c r="H11" t="s">
        <v>109</v>
      </c>
      <c r="I11" t="s">
        <v>110</v>
      </c>
      <c r="J11" t="str">
        <f t="shared" si="2"/>
        <v>TyE_Aca_CIMA_CCTA</v>
      </c>
      <c r="K11" t="str">
        <f t="shared" si="3"/>
        <v>TyE_Aca_CIMA_SCTA</v>
      </c>
    </row>
    <row r="12" spans="1:11" x14ac:dyDescent="0.25">
      <c r="A12" s="11" t="s">
        <v>163</v>
      </c>
      <c r="B12" s="11" t="s">
        <v>293</v>
      </c>
      <c r="C12" t="s">
        <v>105</v>
      </c>
      <c r="D12" t="s">
        <v>151</v>
      </c>
      <c r="E12" t="s">
        <v>152</v>
      </c>
      <c r="F12" s="13" t="str">
        <f t="shared" si="0"/>
        <v>TyE_Academia</v>
      </c>
      <c r="G12" s="11" t="str">
        <f t="shared" si="1"/>
        <v>TyE_Aca_Mi Trayectoria Tec</v>
      </c>
      <c r="H12" t="s">
        <v>109</v>
      </c>
      <c r="I12" t="s">
        <v>110</v>
      </c>
      <c r="J12" t="str">
        <f t="shared" si="2"/>
        <v>TyE_Aca_Mi Trayectoria Tec_CCTA</v>
      </c>
      <c r="K12" t="str">
        <f t="shared" si="3"/>
        <v>TyE_Aca_Mi Trayectoria Tec_SCTA</v>
      </c>
    </row>
    <row r="13" spans="1:11" x14ac:dyDescent="0.25">
      <c r="A13" s="11" t="s">
        <v>164</v>
      </c>
      <c r="B13" s="11" t="s">
        <v>293</v>
      </c>
      <c r="C13" t="s">
        <v>105</v>
      </c>
      <c r="D13" t="s">
        <v>151</v>
      </c>
      <c r="E13" t="s">
        <v>152</v>
      </c>
      <c r="F13" s="13" t="str">
        <f t="shared" si="0"/>
        <v>TyE_Academia</v>
      </c>
      <c r="G13" s="11" t="str">
        <f t="shared" si="1"/>
        <v>TyE_Aca_Semana i</v>
      </c>
      <c r="H13" t="s">
        <v>109</v>
      </c>
      <c r="I13" t="s">
        <v>110</v>
      </c>
      <c r="J13" t="str">
        <f t="shared" si="2"/>
        <v>TyE_Aca_Semana i_CCTA</v>
      </c>
      <c r="K13" t="str">
        <f t="shared" si="3"/>
        <v>TyE_Aca_Semana i_SCTA</v>
      </c>
    </row>
    <row r="14" spans="1:11" x14ac:dyDescent="0.25">
      <c r="A14" s="11" t="s">
        <v>165</v>
      </c>
      <c r="B14" s="11" t="s">
        <v>293</v>
      </c>
      <c r="C14" t="s">
        <v>105</v>
      </c>
      <c r="D14" t="s">
        <v>151</v>
      </c>
      <c r="E14" t="s">
        <v>152</v>
      </c>
      <c r="F14" s="13" t="str">
        <f t="shared" si="0"/>
        <v>TyE_Academia</v>
      </c>
      <c r="G14" s="11" t="str">
        <f t="shared" si="1"/>
        <v>TyE_Aca_Sesión VIENA</v>
      </c>
      <c r="H14" t="s">
        <v>109</v>
      </c>
      <c r="I14" t="s">
        <v>110</v>
      </c>
      <c r="J14" t="str">
        <f t="shared" si="2"/>
        <v>TyE_Aca_Sesión VIENA_CCTA</v>
      </c>
      <c r="K14" t="str">
        <f t="shared" si="3"/>
        <v>TyE_Aca_Sesión VIENA_SCTA</v>
      </c>
    </row>
    <row r="15" spans="1:11" x14ac:dyDescent="0.25">
      <c r="A15" s="11" t="s">
        <v>166</v>
      </c>
      <c r="B15" s="11" t="s">
        <v>293</v>
      </c>
      <c r="C15" t="s">
        <v>105</v>
      </c>
      <c r="D15" t="s">
        <v>151</v>
      </c>
      <c r="E15" t="s">
        <v>152</v>
      </c>
      <c r="F15" s="13" t="str">
        <f t="shared" si="0"/>
        <v>TyE_Academia</v>
      </c>
      <c r="G15" s="11" t="str">
        <f t="shared" si="1"/>
        <v>TyE_Aca_Tec 21</v>
      </c>
      <c r="H15" t="s">
        <v>109</v>
      </c>
      <c r="I15" t="s">
        <v>110</v>
      </c>
      <c r="J15" t="str">
        <f t="shared" si="2"/>
        <v>TyE_Aca_Tec 21_CCTA</v>
      </c>
      <c r="K15" t="str">
        <f t="shared" si="3"/>
        <v>TyE_Aca_Tec 21_SCTA</v>
      </c>
    </row>
    <row r="16" spans="1:11" x14ac:dyDescent="0.25">
      <c r="A16" s="11" t="s">
        <v>167</v>
      </c>
      <c r="B16" s="11" t="s">
        <v>293</v>
      </c>
      <c r="C16" t="s">
        <v>105</v>
      </c>
      <c r="D16" t="s">
        <v>151</v>
      </c>
      <c r="E16" t="s">
        <v>152</v>
      </c>
      <c r="F16" s="13" t="str">
        <f t="shared" si="0"/>
        <v>TyE_Academia</v>
      </c>
      <c r="G16" s="11" t="str">
        <f t="shared" si="1"/>
        <v>TyE_Aca_LiFE</v>
      </c>
      <c r="H16" t="s">
        <v>109</v>
      </c>
      <c r="I16" t="s">
        <v>110</v>
      </c>
      <c r="J16" t="str">
        <f t="shared" si="2"/>
        <v>TyE_Aca_LiFE_CCTA</v>
      </c>
      <c r="K16" t="str">
        <f t="shared" si="3"/>
        <v>TyE_Aca_LiFE_SCTA</v>
      </c>
    </row>
    <row r="17" spans="1:11" ht="19.5" customHeight="1" x14ac:dyDescent="0.25">
      <c r="A17" s="11" t="s">
        <v>85</v>
      </c>
      <c r="B17" s="11" t="s">
        <v>293</v>
      </c>
      <c r="C17" t="s">
        <v>105</v>
      </c>
      <c r="D17" t="s">
        <v>151</v>
      </c>
      <c r="E17" t="s">
        <v>152</v>
      </c>
      <c r="F17" s="13" t="str">
        <f t="shared" si="0"/>
        <v>TyE_Academia</v>
      </c>
      <c r="G17" s="11" t="str">
        <f t="shared" si="1"/>
        <v>TyE_Aca_INCmty</v>
      </c>
      <c r="H17" t="s">
        <v>109</v>
      </c>
      <c r="I17" t="s">
        <v>110</v>
      </c>
      <c r="J17" t="str">
        <f t="shared" si="2"/>
        <v>TyE_Aca_INCmty_CCTA</v>
      </c>
      <c r="K17" t="str">
        <f t="shared" si="3"/>
        <v>TyE_Aca_INCmty_SCTA</v>
      </c>
    </row>
    <row r="18" spans="1:11" x14ac:dyDescent="0.25">
      <c r="A18" s="11" t="s">
        <v>167</v>
      </c>
      <c r="B18" s="11" t="s">
        <v>293</v>
      </c>
      <c r="C18" t="s">
        <v>105</v>
      </c>
      <c r="D18" t="s">
        <v>151</v>
      </c>
      <c r="E18" t="s">
        <v>152</v>
      </c>
      <c r="F18" s="13" t="str">
        <f t="shared" si="0"/>
        <v>TyE_Academia</v>
      </c>
      <c r="G18" s="11" t="str">
        <f t="shared" si="1"/>
        <v>TyE_Aca_LiFE</v>
      </c>
      <c r="H18" t="s">
        <v>109</v>
      </c>
      <c r="I18" t="s">
        <v>110</v>
      </c>
      <c r="J18" t="str">
        <f t="shared" si="2"/>
        <v>TyE_Aca_LiFE_CCTA</v>
      </c>
      <c r="K18" t="str">
        <f t="shared" si="3"/>
        <v>TyE_Aca_LiFE_SCTA</v>
      </c>
    </row>
    <row r="19" spans="1:11" x14ac:dyDescent="0.25">
      <c r="A19" t="s">
        <v>394</v>
      </c>
      <c r="B19" s="11" t="s">
        <v>293</v>
      </c>
      <c r="C19" t="s">
        <v>105</v>
      </c>
      <c r="D19" t="s">
        <v>151</v>
      </c>
      <c r="E19" t="s">
        <v>152</v>
      </c>
      <c r="F19" s="13" t="str">
        <f t="shared" si="0"/>
        <v>TyE_Academia</v>
      </c>
      <c r="G19" s="11" t="str">
        <f t="shared" si="1"/>
        <v>TyE_Aca_Mensaje bienvenida a profesores DG</v>
      </c>
      <c r="H19" t="s">
        <v>109</v>
      </c>
      <c r="I19" t="s">
        <v>110</v>
      </c>
      <c r="J19" t="str">
        <f t="shared" si="2"/>
        <v>TyE_Aca_Mensaje bienvenida a profesores DG_CCTA</v>
      </c>
      <c r="K19" t="str">
        <f t="shared" si="3"/>
        <v>TyE_Aca_Mensaje bienvenida a profesores DG_SCTA</v>
      </c>
    </row>
    <row r="20" spans="1:11" x14ac:dyDescent="0.25">
      <c r="A20" t="s">
        <v>168</v>
      </c>
      <c r="B20" s="11" t="s">
        <v>293</v>
      </c>
      <c r="C20" t="s">
        <v>105</v>
      </c>
      <c r="D20" t="s">
        <v>151</v>
      </c>
      <c r="E20" t="s">
        <v>152</v>
      </c>
      <c r="F20" s="13" t="str">
        <f t="shared" si="0"/>
        <v>TyE_Academia</v>
      </c>
      <c r="G20" s="11" t="str">
        <f t="shared" si="1"/>
        <v>TyE_Aca_Writing Lab</v>
      </c>
      <c r="H20" t="s">
        <v>109</v>
      </c>
      <c r="I20" t="s">
        <v>110</v>
      </c>
      <c r="J20" t="str">
        <f t="shared" si="2"/>
        <v>TyE_Aca_Writing Lab_CCTA</v>
      </c>
      <c r="K20" t="str">
        <f t="shared" si="3"/>
        <v>TyE_Aca_Writing Lab_SCTA</v>
      </c>
    </row>
    <row r="21" spans="1:11" x14ac:dyDescent="0.25">
      <c r="A21" s="11" t="s">
        <v>79</v>
      </c>
      <c r="B21" s="11" t="s">
        <v>293</v>
      </c>
      <c r="C21" t="s">
        <v>105</v>
      </c>
      <c r="D21" t="s">
        <v>151</v>
      </c>
      <c r="E21" t="s">
        <v>152</v>
      </c>
      <c r="F21" s="13" t="str">
        <f t="shared" si="0"/>
        <v>TyE_Academia</v>
      </c>
      <c r="G21" s="11" t="str">
        <f t="shared" si="1"/>
        <v>TyE_Aca_Feria del libro</v>
      </c>
      <c r="H21" t="s">
        <v>109</v>
      </c>
      <c r="I21" t="s">
        <v>110</v>
      </c>
      <c r="J21" t="str">
        <f t="shared" si="2"/>
        <v>TyE_Aca_Feria del libro_CCTA</v>
      </c>
      <c r="K21" t="str">
        <f t="shared" si="3"/>
        <v>TyE_Aca_Feria del libro_SCTA</v>
      </c>
    </row>
    <row r="22" spans="1:11" x14ac:dyDescent="0.25">
      <c r="A22" s="11" t="s">
        <v>446</v>
      </c>
      <c r="B22" s="11" t="s">
        <v>293</v>
      </c>
      <c r="C22" t="s">
        <v>105</v>
      </c>
      <c r="D22" t="s">
        <v>151</v>
      </c>
      <c r="E22" t="s">
        <v>152</v>
      </c>
      <c r="F22" s="13" t="str">
        <f t="shared" si="0"/>
        <v>TyE_Academia</v>
      </c>
      <c r="G22" s="11" t="str">
        <f t="shared" si="1"/>
        <v>TyE_Aca_Futuro de las ciudades - Simposio</v>
      </c>
      <c r="H22" t="s">
        <v>109</v>
      </c>
      <c r="I22" t="s">
        <v>110</v>
      </c>
      <c r="J22" t="str">
        <f>G22&amp;"_"&amp;H22</f>
        <v>TyE_Aca_Futuro de las ciudades - Simposio_CCTA</v>
      </c>
      <c r="K22" t="str">
        <f t="shared" si="3"/>
        <v>TyE_Aca_Futuro de las ciudades - Simposio_SCTA</v>
      </c>
    </row>
    <row r="23" spans="1:11" x14ac:dyDescent="0.25">
      <c r="A23" s="11" t="s">
        <v>91</v>
      </c>
      <c r="B23" s="11" t="s">
        <v>293</v>
      </c>
      <c r="C23" t="s">
        <v>105</v>
      </c>
      <c r="D23" t="s">
        <v>151</v>
      </c>
      <c r="E23" t="s">
        <v>152</v>
      </c>
      <c r="F23" s="13" t="str">
        <f t="shared" si="0"/>
        <v>TyE_Academia</v>
      </c>
      <c r="G23" s="11" t="str">
        <f t="shared" si="1"/>
        <v>TyE_Aca_Foro agua</v>
      </c>
      <c r="H23" t="s">
        <v>109</v>
      </c>
      <c r="I23" t="s">
        <v>110</v>
      </c>
      <c r="J23" t="str">
        <f t="shared" ref="J23:J86" si="4">G23&amp;"_"&amp;H23</f>
        <v>TyE_Aca_Foro agua_CCTA</v>
      </c>
      <c r="K23" t="str">
        <f t="shared" si="3"/>
        <v>TyE_Aca_Foro agua_SCTA</v>
      </c>
    </row>
    <row r="24" spans="1:11" x14ac:dyDescent="0.25">
      <c r="A24" t="s">
        <v>403</v>
      </c>
      <c r="B24" s="11" t="s">
        <v>293</v>
      </c>
      <c r="C24" t="s">
        <v>105</v>
      </c>
      <c r="D24" t="s">
        <v>151</v>
      </c>
      <c r="E24" t="s">
        <v>152</v>
      </c>
      <c r="F24" s="13" t="str">
        <f t="shared" si="0"/>
        <v>TyE_Academia</v>
      </c>
      <c r="G24" s="11" t="str">
        <f t="shared" si="1"/>
        <v>TyE_Aca_Futuro de las ciudades</v>
      </c>
      <c r="H24" t="s">
        <v>109</v>
      </c>
      <c r="I24" t="s">
        <v>110</v>
      </c>
      <c r="J24" t="str">
        <f t="shared" si="4"/>
        <v>TyE_Aca_Futuro de las ciudades_CCTA</v>
      </c>
      <c r="K24" t="str">
        <f t="shared" si="3"/>
        <v>TyE_Aca_Futuro de las ciudades_SCTA</v>
      </c>
    </row>
    <row r="25" spans="1:11" x14ac:dyDescent="0.25">
      <c r="A25" t="s">
        <v>435</v>
      </c>
      <c r="B25" s="11" t="s">
        <v>293</v>
      </c>
      <c r="C25" t="s">
        <v>105</v>
      </c>
      <c r="D25" t="s">
        <v>151</v>
      </c>
      <c r="E25" t="s">
        <v>152</v>
      </c>
      <c r="F25" s="13" t="str">
        <f t="shared" si="0"/>
        <v>TyE_Academia</v>
      </c>
      <c r="G25" s="11" t="str">
        <f t="shared" si="1"/>
        <v>TyE_Aca_Fintech</v>
      </c>
      <c r="H25" t="s">
        <v>109</v>
      </c>
      <c r="I25" t="s">
        <v>110</v>
      </c>
      <c r="J25" t="str">
        <f t="shared" si="4"/>
        <v>TyE_Aca_Fintech_CCTA</v>
      </c>
      <c r="K25" t="str">
        <f t="shared" si="3"/>
        <v>TyE_Aca_Fintech_SCTA</v>
      </c>
    </row>
    <row r="26" spans="1:11" x14ac:dyDescent="0.25">
      <c r="A26" t="s">
        <v>597</v>
      </c>
      <c r="B26" s="11" t="s">
        <v>293</v>
      </c>
      <c r="C26" t="s">
        <v>105</v>
      </c>
      <c r="D26" t="s">
        <v>151</v>
      </c>
      <c r="E26" t="s">
        <v>152</v>
      </c>
      <c r="F26" s="13" t="str">
        <f t="shared" si="0"/>
        <v>TyE_Academia</v>
      </c>
      <c r="G26" s="11" t="str">
        <f t="shared" si="1"/>
        <v>TyE_Aca_Global Shared Learning Room</v>
      </c>
      <c r="H26" t="s">
        <v>109</v>
      </c>
      <c r="I26" t="s">
        <v>110</v>
      </c>
      <c r="J26" t="str">
        <f t="shared" si="4"/>
        <v>TyE_Aca_Global Shared Learning Room_CCTA</v>
      </c>
      <c r="K26" t="str">
        <f t="shared" si="3"/>
        <v>TyE_Aca_Global Shared Learning Room_SCTA</v>
      </c>
    </row>
    <row r="27" spans="1:11" x14ac:dyDescent="0.25">
      <c r="A27" t="s">
        <v>211</v>
      </c>
      <c r="B27" s="11" t="s">
        <v>293</v>
      </c>
      <c r="C27" t="s">
        <v>105</v>
      </c>
      <c r="D27" t="s">
        <v>151</v>
      </c>
      <c r="E27" t="s">
        <v>152</v>
      </c>
      <c r="F27" s="13" t="str">
        <f t="shared" si="0"/>
        <v>TyE_Academia</v>
      </c>
      <c r="G27" s="11" t="str">
        <f t="shared" si="1"/>
        <v>TyE_Aca_Otros</v>
      </c>
      <c r="H27" t="s">
        <v>109</v>
      </c>
      <c r="I27" t="s">
        <v>110</v>
      </c>
      <c r="J27" t="str">
        <f t="shared" si="4"/>
        <v>TyE_Aca_Otros_CCTA</v>
      </c>
      <c r="K27" t="str">
        <f t="shared" si="3"/>
        <v>TyE_Aca_Otros_SCTA</v>
      </c>
    </row>
    <row r="28" spans="1:11" x14ac:dyDescent="0.25">
      <c r="A28" t="s">
        <v>597</v>
      </c>
      <c r="B28" s="11" t="s">
        <v>293</v>
      </c>
      <c r="C28" t="s">
        <v>105</v>
      </c>
      <c r="D28" t="s">
        <v>151</v>
      </c>
      <c r="E28" t="s">
        <v>152</v>
      </c>
      <c r="F28" s="13" t="str">
        <f t="shared" si="0"/>
        <v>TyE_Academia</v>
      </c>
      <c r="G28" s="11" t="str">
        <f t="shared" si="1"/>
        <v>TyE_Aca_Global Shared Learning Room</v>
      </c>
      <c r="H28" t="s">
        <v>109</v>
      </c>
      <c r="I28" t="s">
        <v>110</v>
      </c>
      <c r="J28" t="str">
        <f t="shared" si="4"/>
        <v>TyE_Aca_Global Shared Learning Room_CCTA</v>
      </c>
      <c r="K28" t="str">
        <f t="shared" si="3"/>
        <v>TyE_Aca_Global Shared Learning Room_SCTA</v>
      </c>
    </row>
    <row r="29" spans="1:11" x14ac:dyDescent="0.25">
      <c r="A29" t="s">
        <v>598</v>
      </c>
      <c r="B29" s="11" t="s">
        <v>293</v>
      </c>
      <c r="C29" t="s">
        <v>105</v>
      </c>
      <c r="D29" t="s">
        <v>151</v>
      </c>
      <c r="E29" t="s">
        <v>152</v>
      </c>
      <c r="F29" s="13" t="str">
        <f t="shared" si="0"/>
        <v>TyE_Academia</v>
      </c>
      <c r="G29" s="11" t="str">
        <f t="shared" si="1"/>
        <v>TyE_Aca_CEDDIE</v>
      </c>
      <c r="H29" t="s">
        <v>109</v>
      </c>
      <c r="I29" t="s">
        <v>110</v>
      </c>
      <c r="J29" t="str">
        <f t="shared" si="4"/>
        <v>TyE_Aca_CEDDIE_CCTA</v>
      </c>
      <c r="K29" t="str">
        <f t="shared" si="3"/>
        <v>TyE_Aca_CEDDIE_SCTA</v>
      </c>
    </row>
    <row r="30" spans="1:11" x14ac:dyDescent="0.25">
      <c r="A30" t="s">
        <v>395</v>
      </c>
      <c r="B30" s="11" t="s">
        <v>293</v>
      </c>
      <c r="C30" t="s">
        <v>105</v>
      </c>
      <c r="D30" t="s">
        <v>151</v>
      </c>
      <c r="E30" t="s">
        <v>152</v>
      </c>
      <c r="F30" s="13" t="str">
        <f t="shared" si="0"/>
        <v>TyE_Academia</v>
      </c>
      <c r="G30" s="11" t="str">
        <f t="shared" si="1"/>
        <v>TyE_Aca_Bienvenida</v>
      </c>
      <c r="H30" t="s">
        <v>109</v>
      </c>
      <c r="I30" t="s">
        <v>110</v>
      </c>
      <c r="J30" t="str">
        <f t="shared" si="4"/>
        <v>TyE_Aca_Bienvenida_CCTA</v>
      </c>
      <c r="K30" t="str">
        <f t="shared" si="3"/>
        <v>TyE_Aca_Bienvenida_SCTA</v>
      </c>
    </row>
    <row r="31" spans="1:11" x14ac:dyDescent="0.25">
      <c r="A31" t="s">
        <v>599</v>
      </c>
      <c r="B31" s="11" t="s">
        <v>293</v>
      </c>
      <c r="C31" t="s">
        <v>105</v>
      </c>
      <c r="D31" t="s">
        <v>151</v>
      </c>
      <c r="E31" t="s">
        <v>152</v>
      </c>
      <c r="F31" s="13" t="str">
        <f t="shared" si="0"/>
        <v>TyE_Academia</v>
      </c>
      <c r="G31" s="11" t="str">
        <f t="shared" si="1"/>
        <v>TyE_Aca_Inspira</v>
      </c>
      <c r="H31" t="s">
        <v>109</v>
      </c>
      <c r="I31" t="s">
        <v>110</v>
      </c>
      <c r="J31" t="str">
        <f t="shared" si="4"/>
        <v>TyE_Aca_Inspira_CCTA</v>
      </c>
      <c r="K31" t="str">
        <f t="shared" si="3"/>
        <v>TyE_Aca_Inspira_SCTA</v>
      </c>
    </row>
    <row r="32" spans="1:11" x14ac:dyDescent="0.25">
      <c r="A32" t="s">
        <v>601</v>
      </c>
      <c r="B32" s="11" t="s">
        <v>293</v>
      </c>
      <c r="C32" t="s">
        <v>105</v>
      </c>
      <c r="D32" t="s">
        <v>151</v>
      </c>
      <c r="E32" t="s">
        <v>152</v>
      </c>
      <c r="F32" s="13" t="str">
        <f t="shared" si="0"/>
        <v>TyE_Academia</v>
      </c>
      <c r="G32" s="11" t="str">
        <f t="shared" si="1"/>
        <v>TyE_Aca_Visor de Calificaciones</v>
      </c>
      <c r="H32" t="s">
        <v>109</v>
      </c>
      <c r="I32" t="s">
        <v>110</v>
      </c>
      <c r="J32" t="str">
        <f t="shared" si="4"/>
        <v>TyE_Aca_Visor de Calificaciones_CCTA</v>
      </c>
      <c r="K32" t="str">
        <f t="shared" si="3"/>
        <v>TyE_Aca_Visor de Calificaciones_SCTA</v>
      </c>
    </row>
    <row r="33" spans="1:11" x14ac:dyDescent="0.25">
      <c r="A33" t="s">
        <v>604</v>
      </c>
      <c r="B33" s="11" t="s">
        <v>293</v>
      </c>
      <c r="C33" t="s">
        <v>105</v>
      </c>
      <c r="D33" t="s">
        <v>151</v>
      </c>
      <c r="E33" t="s">
        <v>152</v>
      </c>
      <c r="F33" s="13" t="str">
        <f t="shared" si="0"/>
        <v>TyE_Academia</v>
      </c>
      <c r="G33" s="11" t="str">
        <f t="shared" si="1"/>
        <v>TyE_Aca_Educación Continua</v>
      </c>
      <c r="H33" t="s">
        <v>109</v>
      </c>
      <c r="I33" t="s">
        <v>110</v>
      </c>
      <c r="J33" t="str">
        <f t="shared" si="4"/>
        <v>TyE_Aca_Educación Continua_CCTA</v>
      </c>
      <c r="K33" t="str">
        <f t="shared" si="3"/>
        <v>TyE_Aca_Educación Continua_SCTA</v>
      </c>
    </row>
    <row r="34" spans="1:11" s="11" customFormat="1" x14ac:dyDescent="0.25">
      <c r="A34" t="s">
        <v>610</v>
      </c>
      <c r="B34" s="11" t="s">
        <v>293</v>
      </c>
      <c r="C34" t="s">
        <v>105</v>
      </c>
      <c r="D34" t="s">
        <v>151</v>
      </c>
      <c r="E34" t="s">
        <v>152</v>
      </c>
      <c r="F34" s="13" t="str">
        <f t="shared" si="0"/>
        <v>TyE_Academia</v>
      </c>
      <c r="G34" s="11" t="str">
        <f t="shared" si="1"/>
        <v>TyE_Aca_Innovación Educativa</v>
      </c>
      <c r="H34" t="s">
        <v>109</v>
      </c>
      <c r="I34" t="s">
        <v>110</v>
      </c>
      <c r="J34" t="str">
        <f t="shared" si="4"/>
        <v>TyE_Aca_Innovación Educativa_CCTA</v>
      </c>
      <c r="K34" t="str">
        <f t="shared" si="3"/>
        <v>TyE_Aca_Innovación Educativa_SCTA</v>
      </c>
    </row>
    <row r="35" spans="1:11" s="11" customFormat="1" x14ac:dyDescent="0.25">
      <c r="A35" t="s">
        <v>611</v>
      </c>
      <c r="B35" s="11" t="s">
        <v>293</v>
      </c>
      <c r="C35" t="s">
        <v>105</v>
      </c>
      <c r="D35" t="s">
        <v>151</v>
      </c>
      <c r="E35" t="s">
        <v>152</v>
      </c>
      <c r="F35" s="13" t="str">
        <f t="shared" si="0"/>
        <v>TyE_Academia</v>
      </c>
      <c r="G35" s="11" t="str">
        <f t="shared" si="1"/>
        <v>TyE_Aca_Otros - Academia</v>
      </c>
      <c r="H35" t="s">
        <v>109</v>
      </c>
      <c r="I35" t="s">
        <v>110</v>
      </c>
      <c r="J35" t="str">
        <f t="shared" si="4"/>
        <v>TyE_Aca_Otros - Academia_CCTA</v>
      </c>
      <c r="K35" t="str">
        <f t="shared" si="3"/>
        <v>TyE_Aca_Otros - Academia_SCTA</v>
      </c>
    </row>
    <row r="36" spans="1:11" x14ac:dyDescent="0.25">
      <c r="A36" t="s">
        <v>381</v>
      </c>
      <c r="B36" s="11" t="s">
        <v>293</v>
      </c>
      <c r="C36" t="s">
        <v>105</v>
      </c>
      <c r="D36" t="s">
        <v>151</v>
      </c>
      <c r="E36" t="s">
        <v>152</v>
      </c>
      <c r="F36" s="13" t="str">
        <f t="shared" si="0"/>
        <v>TyE_Academia</v>
      </c>
      <c r="G36" s="11" t="str">
        <f t="shared" si="1"/>
        <v>TyE_Aca_Revista Stanford</v>
      </c>
      <c r="H36" t="s">
        <v>109</v>
      </c>
      <c r="I36" t="s">
        <v>110</v>
      </c>
      <c r="J36" t="str">
        <f t="shared" si="4"/>
        <v>TyE_Aca_Revista Stanford_CCTA</v>
      </c>
      <c r="K36" t="str">
        <f t="shared" si="3"/>
        <v>TyE_Aca_Revista Stanford_SCTA</v>
      </c>
    </row>
    <row r="37" spans="1:11" x14ac:dyDescent="0.25">
      <c r="A37" t="s">
        <v>149</v>
      </c>
      <c r="B37" t="s">
        <v>484</v>
      </c>
      <c r="C37" t="s">
        <v>105</v>
      </c>
      <c r="D37" t="s">
        <v>147</v>
      </c>
      <c r="E37" t="s">
        <v>148</v>
      </c>
      <c r="F37" s="13" t="str">
        <f t="shared" si="0"/>
        <v>TyE_Collaboration_TecS</v>
      </c>
      <c r="G37" s="11" t="str">
        <f t="shared" ref="G37:G67" si="5">C37&amp;"_"&amp;E37&amp;"_"&amp;A37</f>
        <v>TyE_TecS_TECservices</v>
      </c>
      <c r="H37" t="s">
        <v>109</v>
      </c>
      <c r="I37" t="s">
        <v>110</v>
      </c>
      <c r="J37" t="str">
        <f t="shared" si="4"/>
        <v>TyE_TecS_TECservices_CCTA</v>
      </c>
      <c r="K37" t="str">
        <f t="shared" si="3"/>
        <v>TyE_TecS_TECservices_SCTA</v>
      </c>
    </row>
    <row r="38" spans="1:11" x14ac:dyDescent="0.25">
      <c r="A38" t="s">
        <v>94</v>
      </c>
      <c r="B38" t="s">
        <v>484</v>
      </c>
      <c r="C38" t="s">
        <v>105</v>
      </c>
      <c r="D38" t="s">
        <v>147</v>
      </c>
      <c r="E38" t="s">
        <v>148</v>
      </c>
      <c r="F38" s="13" t="str">
        <f t="shared" si="0"/>
        <v>TyE_Collaboration_TecS</v>
      </c>
      <c r="G38" t="str">
        <f t="shared" si="5"/>
        <v>TyE_TecS_Número único</v>
      </c>
      <c r="H38" t="s">
        <v>109</v>
      </c>
      <c r="I38" t="s">
        <v>110</v>
      </c>
      <c r="J38" t="str">
        <f t="shared" si="4"/>
        <v>TyE_TecS_Número único_CCTA</v>
      </c>
      <c r="K38" t="str">
        <f t="shared" si="3"/>
        <v>TyE_TecS_Número único_SCTA</v>
      </c>
    </row>
    <row r="39" spans="1:11" x14ac:dyDescent="0.25">
      <c r="A39" t="s">
        <v>150</v>
      </c>
      <c r="B39" t="s">
        <v>484</v>
      </c>
      <c r="C39" t="s">
        <v>105</v>
      </c>
      <c r="D39" t="s">
        <v>147</v>
      </c>
      <c r="E39" t="s">
        <v>148</v>
      </c>
      <c r="F39" s="13" t="str">
        <f t="shared" si="0"/>
        <v>TyE_Collaboration_TecS</v>
      </c>
      <c r="G39" t="str">
        <f t="shared" si="5"/>
        <v>TyE_TecS_GlobalMobility</v>
      </c>
      <c r="H39" t="s">
        <v>109</v>
      </c>
      <c r="I39" t="s">
        <v>110</v>
      </c>
      <c r="J39" t="str">
        <f t="shared" si="4"/>
        <v>TyE_TecS_GlobalMobility_CCTA</v>
      </c>
      <c r="K39" t="str">
        <f t="shared" si="3"/>
        <v>TyE_TecS_GlobalMobility_SCTA</v>
      </c>
    </row>
    <row r="40" spans="1:11" x14ac:dyDescent="0.25">
      <c r="A40" t="s">
        <v>133</v>
      </c>
      <c r="B40" t="s">
        <v>484</v>
      </c>
      <c r="C40" t="s">
        <v>105</v>
      </c>
      <c r="D40" t="s">
        <v>147</v>
      </c>
      <c r="E40" t="s">
        <v>148</v>
      </c>
      <c r="F40" s="13" t="str">
        <f t="shared" si="0"/>
        <v>TyE_Collaboration_TecS</v>
      </c>
      <c r="G40" t="str">
        <f t="shared" si="5"/>
        <v>TyE_TecS_Vales de Despensa</v>
      </c>
      <c r="H40" t="s">
        <v>109</v>
      </c>
      <c r="I40" t="s">
        <v>110</v>
      </c>
      <c r="J40" t="str">
        <f t="shared" si="4"/>
        <v>TyE_TecS_Vales de Despensa_CCTA</v>
      </c>
      <c r="K40" t="str">
        <f t="shared" si="3"/>
        <v>TyE_TecS_Vales de Despensa_SCTA</v>
      </c>
    </row>
    <row r="41" spans="1:11" x14ac:dyDescent="0.25">
      <c r="A41" t="s">
        <v>400</v>
      </c>
      <c r="B41" t="s">
        <v>484</v>
      </c>
      <c r="C41" t="s">
        <v>105</v>
      </c>
      <c r="D41" t="s">
        <v>147</v>
      </c>
      <c r="E41" t="s">
        <v>148</v>
      </c>
      <c r="F41" s="13" t="str">
        <f t="shared" si="0"/>
        <v>TyE_Collaboration_TecS</v>
      </c>
      <c r="G41" t="str">
        <f t="shared" si="5"/>
        <v>TyE_TecS_TECBot</v>
      </c>
      <c r="H41" t="s">
        <v>109</v>
      </c>
      <c r="I41" t="s">
        <v>110</v>
      </c>
      <c r="J41" t="str">
        <f t="shared" si="4"/>
        <v>TyE_TecS_TECBot_CCTA</v>
      </c>
      <c r="K41" t="str">
        <f t="shared" si="3"/>
        <v>TyE_TecS_TECBot_SCTA</v>
      </c>
    </row>
    <row r="42" spans="1:11" x14ac:dyDescent="0.25">
      <c r="A42" t="s">
        <v>143</v>
      </c>
      <c r="B42" s="11" t="s">
        <v>140</v>
      </c>
      <c r="C42" t="s">
        <v>105</v>
      </c>
      <c r="D42" t="s">
        <v>141</v>
      </c>
      <c r="E42" t="s">
        <v>142</v>
      </c>
      <c r="F42" s="13" t="str">
        <f t="shared" si="0"/>
        <v>TyE_Enablers_HTI</v>
      </c>
      <c r="G42" s="11" t="str">
        <f t="shared" si="5"/>
        <v>TyE_HTI_Concientización</v>
      </c>
      <c r="H42" t="s">
        <v>109</v>
      </c>
      <c r="I42" t="s">
        <v>110</v>
      </c>
      <c r="J42" t="str">
        <f t="shared" si="4"/>
        <v>TyE_HTI_Concientización_CCTA</v>
      </c>
      <c r="K42" t="str">
        <f t="shared" si="3"/>
        <v>TyE_HTI_Concientización_SCTA</v>
      </c>
    </row>
    <row r="43" spans="1:11" x14ac:dyDescent="0.25">
      <c r="A43" t="s">
        <v>226</v>
      </c>
      <c r="B43" s="11" t="s">
        <v>140</v>
      </c>
      <c r="C43" t="s">
        <v>105</v>
      </c>
      <c r="D43" t="s">
        <v>141</v>
      </c>
      <c r="E43" t="s">
        <v>142</v>
      </c>
      <c r="F43" s="13" t="str">
        <f t="shared" si="0"/>
        <v>TyE_Enablers_HTI</v>
      </c>
      <c r="G43" s="11" t="str">
        <f t="shared" si="5"/>
        <v>TyE_HTI_MiLlaveDigital</v>
      </c>
      <c r="H43" t="s">
        <v>109</v>
      </c>
      <c r="I43" t="s">
        <v>110</v>
      </c>
      <c r="J43" t="str">
        <f t="shared" si="4"/>
        <v>TyE_HTI_MiLlaveDigital_CCTA</v>
      </c>
      <c r="K43" t="str">
        <f t="shared" si="3"/>
        <v>TyE_HTI_MiLlaveDigital_SCTA</v>
      </c>
    </row>
    <row r="44" spans="1:11" x14ac:dyDescent="0.25">
      <c r="A44" t="s">
        <v>144</v>
      </c>
      <c r="B44" s="11" t="s">
        <v>140</v>
      </c>
      <c r="C44" t="s">
        <v>105</v>
      </c>
      <c r="D44" t="s">
        <v>141</v>
      </c>
      <c r="E44" t="s">
        <v>142</v>
      </c>
      <c r="F44" s="13" t="str">
        <f t="shared" si="0"/>
        <v>TyE_Enablers_HTI</v>
      </c>
      <c r="G44" s="11" t="str">
        <f t="shared" si="5"/>
        <v>TyE_HTI_SEPMobile</v>
      </c>
      <c r="H44" t="s">
        <v>109</v>
      </c>
      <c r="I44" t="s">
        <v>110</v>
      </c>
      <c r="J44" t="str">
        <f t="shared" si="4"/>
        <v>TyE_HTI_SEPMobile_CCTA</v>
      </c>
      <c r="K44" t="str">
        <f t="shared" si="3"/>
        <v>TyE_HTI_SEPMobile_SCTA</v>
      </c>
    </row>
    <row r="45" spans="1:11" x14ac:dyDescent="0.25">
      <c r="A45" t="s">
        <v>596</v>
      </c>
      <c r="B45" s="11" t="s">
        <v>140</v>
      </c>
      <c r="C45" t="s">
        <v>105</v>
      </c>
      <c r="D45" t="s">
        <v>141</v>
      </c>
      <c r="E45" t="s">
        <v>142</v>
      </c>
      <c r="F45" s="13" t="str">
        <f t="shared" si="0"/>
        <v>TyE_Enablers_HTI</v>
      </c>
      <c r="G45" s="11" t="str">
        <f t="shared" si="5"/>
        <v>TyE_HTI_MiTEC</v>
      </c>
      <c r="H45" t="s">
        <v>109</v>
      </c>
      <c r="I45" t="s">
        <v>110</v>
      </c>
      <c r="J45" t="str">
        <f t="shared" si="4"/>
        <v>TyE_HTI_MiTEC_CCTA</v>
      </c>
      <c r="K45" t="str">
        <f t="shared" si="3"/>
        <v>TyE_HTI_MiTEC_SCTA</v>
      </c>
    </row>
    <row r="46" spans="1:11" x14ac:dyDescent="0.25">
      <c r="A46" t="s">
        <v>608</v>
      </c>
      <c r="B46" s="11" t="s">
        <v>140</v>
      </c>
      <c r="C46" t="s">
        <v>105</v>
      </c>
      <c r="D46" t="s">
        <v>141</v>
      </c>
      <c r="E46" t="s">
        <v>142</v>
      </c>
      <c r="F46" s="13" t="str">
        <f t="shared" si="0"/>
        <v>TyE_Enablers_HTI</v>
      </c>
      <c r="G46" s="11" t="str">
        <f t="shared" si="5"/>
        <v>TyE_HTI_MiTEC - Queremos escucharte</v>
      </c>
      <c r="H46" t="s">
        <v>109</v>
      </c>
      <c r="I46" t="s">
        <v>110</v>
      </c>
      <c r="J46" t="str">
        <f t="shared" si="4"/>
        <v>TyE_HTI_MiTEC - Queremos escucharte_CCTA</v>
      </c>
      <c r="K46" t="str">
        <f t="shared" si="3"/>
        <v>TyE_HTI_MiTEC - Queremos escucharte_SCTA</v>
      </c>
    </row>
    <row r="47" spans="1:11" x14ac:dyDescent="0.25">
      <c r="A47" t="s">
        <v>145</v>
      </c>
      <c r="B47" s="11" t="s">
        <v>140</v>
      </c>
      <c r="C47" t="s">
        <v>105</v>
      </c>
      <c r="D47" t="s">
        <v>141</v>
      </c>
      <c r="E47" t="s">
        <v>142</v>
      </c>
      <c r="F47" s="13" t="str">
        <f t="shared" si="0"/>
        <v>TyE_Enablers_HTI</v>
      </c>
      <c r="G47" s="11" t="str">
        <f t="shared" si="5"/>
        <v>TyE_HTI_Techvolution</v>
      </c>
      <c r="H47" t="s">
        <v>109</v>
      </c>
      <c r="I47" t="s">
        <v>110</v>
      </c>
      <c r="J47" t="str">
        <f t="shared" si="4"/>
        <v>TyE_HTI_Techvolution_CCTA</v>
      </c>
      <c r="K47" t="str">
        <f t="shared" si="3"/>
        <v>TyE_HTI_Techvolution_SCTA</v>
      </c>
    </row>
    <row r="48" spans="1:11" x14ac:dyDescent="0.25">
      <c r="A48" t="s">
        <v>542</v>
      </c>
      <c r="B48" s="11" t="s">
        <v>140</v>
      </c>
      <c r="C48" t="s">
        <v>105</v>
      </c>
      <c r="D48" t="s">
        <v>141</v>
      </c>
      <c r="E48" t="s">
        <v>142</v>
      </c>
      <c r="F48" s="13" t="str">
        <f t="shared" si="0"/>
        <v>TyE_Enablers_HTI</v>
      </c>
      <c r="G48" s="11" t="str">
        <f t="shared" si="5"/>
        <v>TyE_HTI_Renovación de línea</v>
      </c>
      <c r="H48" t="s">
        <v>109</v>
      </c>
      <c r="I48" t="s">
        <v>110</v>
      </c>
      <c r="J48" t="str">
        <f t="shared" si="4"/>
        <v>TyE_HTI_Renovación de línea_CCTA</v>
      </c>
      <c r="K48" t="str">
        <f t="shared" si="3"/>
        <v>TyE_HTI_Renovación de línea_SCTA</v>
      </c>
    </row>
    <row r="49" spans="1:11" x14ac:dyDescent="0.25">
      <c r="A49" t="s">
        <v>146</v>
      </c>
      <c r="B49" s="11" t="s">
        <v>140</v>
      </c>
      <c r="C49" t="s">
        <v>105</v>
      </c>
      <c r="D49" t="s">
        <v>141</v>
      </c>
      <c r="E49" t="s">
        <v>142</v>
      </c>
      <c r="F49" s="13" t="str">
        <f t="shared" si="0"/>
        <v>TyE_Enablers_HTI</v>
      </c>
      <c r="G49" s="11" t="str">
        <f t="shared" si="5"/>
        <v>TyE_HTI_Telefonía</v>
      </c>
      <c r="H49" t="s">
        <v>109</v>
      </c>
      <c r="I49" t="s">
        <v>110</v>
      </c>
      <c r="J49" t="str">
        <f t="shared" si="4"/>
        <v>TyE_HTI_Telefonía_CCTA</v>
      </c>
      <c r="K49" t="str">
        <f t="shared" si="3"/>
        <v>TyE_HTI_Telefonía_SCTA</v>
      </c>
    </row>
    <row r="50" spans="1:11" x14ac:dyDescent="0.25">
      <c r="A50" t="s">
        <v>75</v>
      </c>
      <c r="B50" s="11" t="s">
        <v>140</v>
      </c>
      <c r="C50" t="s">
        <v>105</v>
      </c>
      <c r="D50" t="s">
        <v>141</v>
      </c>
      <c r="E50" t="s">
        <v>142</v>
      </c>
      <c r="F50" s="13" t="str">
        <f t="shared" si="0"/>
        <v>TyE_Enablers_HTI</v>
      </c>
      <c r="G50" s="11" t="str">
        <f t="shared" si="5"/>
        <v>TyE_HTI_Ciberseguridad</v>
      </c>
      <c r="H50" t="s">
        <v>109</v>
      </c>
      <c r="I50" t="s">
        <v>110</v>
      </c>
      <c r="J50" t="str">
        <f t="shared" si="4"/>
        <v>TyE_HTI_Ciberseguridad_CCTA</v>
      </c>
      <c r="K50" t="str">
        <f t="shared" si="3"/>
        <v>TyE_HTI_Ciberseguridad_SCTA</v>
      </c>
    </row>
    <row r="51" spans="1:11" x14ac:dyDescent="0.25">
      <c r="A51" t="s">
        <v>603</v>
      </c>
      <c r="B51" s="11" t="s">
        <v>140</v>
      </c>
      <c r="C51" t="s">
        <v>105</v>
      </c>
      <c r="D51" t="s">
        <v>141</v>
      </c>
      <c r="E51" t="s">
        <v>142</v>
      </c>
      <c r="F51" s="13" t="str">
        <f t="shared" si="0"/>
        <v>TyE_Enablers_HTI</v>
      </c>
      <c r="G51" s="11" t="str">
        <f t="shared" si="5"/>
        <v>TyE_HTI_Herramientas digitales</v>
      </c>
      <c r="H51" t="s">
        <v>109</v>
      </c>
      <c r="I51" t="s">
        <v>110</v>
      </c>
      <c r="J51" t="str">
        <f t="shared" si="4"/>
        <v>TyE_HTI_Herramientas digitales_CCTA</v>
      </c>
      <c r="K51" t="str">
        <f t="shared" si="3"/>
        <v>TyE_HTI_Herramientas digitales_SCTA</v>
      </c>
    </row>
    <row r="52" spans="1:11" x14ac:dyDescent="0.25">
      <c r="A52" s="11" t="s">
        <v>548</v>
      </c>
      <c r="B52" s="11" t="s">
        <v>483</v>
      </c>
      <c r="C52" s="17" t="s">
        <v>105</v>
      </c>
      <c r="D52" t="s">
        <v>122</v>
      </c>
      <c r="E52" t="s">
        <v>123</v>
      </c>
      <c r="F52" s="13" t="str">
        <f t="shared" si="0"/>
        <v>TyE_Flexibility_Ben</v>
      </c>
      <c r="G52" s="11" t="str">
        <f t="shared" si="5"/>
        <v>TyE_Ben_Mi caja de ahorro</v>
      </c>
      <c r="H52" t="s">
        <v>109</v>
      </c>
      <c r="I52" t="s">
        <v>110</v>
      </c>
      <c r="J52" t="str">
        <f t="shared" si="4"/>
        <v>TyE_Ben_Mi caja de ahorro_CCTA</v>
      </c>
      <c r="K52" t="str">
        <f t="shared" si="3"/>
        <v>TyE_Ben_Mi caja de ahorro_SCTA</v>
      </c>
    </row>
    <row r="53" spans="1:11" x14ac:dyDescent="0.25">
      <c r="A53" t="s">
        <v>124</v>
      </c>
      <c r="B53" s="11" t="s">
        <v>483</v>
      </c>
      <c r="C53" t="s">
        <v>105</v>
      </c>
      <c r="D53" t="s">
        <v>122</v>
      </c>
      <c r="E53" t="s">
        <v>123</v>
      </c>
      <c r="F53" s="13" t="str">
        <f t="shared" si="0"/>
        <v>TyE_Flexibility_Ben</v>
      </c>
      <c r="G53" s="11" t="str">
        <f t="shared" si="5"/>
        <v>TyE_Ben_Seguros voluntarios</v>
      </c>
      <c r="H53" t="s">
        <v>109</v>
      </c>
      <c r="I53" t="s">
        <v>110</v>
      </c>
      <c r="J53" t="str">
        <f t="shared" si="4"/>
        <v>TyE_Ben_Seguros voluntarios_CCTA</v>
      </c>
      <c r="K53" t="str">
        <f t="shared" si="3"/>
        <v>TyE_Ben_Seguros voluntarios_SCTA</v>
      </c>
    </row>
    <row r="54" spans="1:11" x14ac:dyDescent="0.25">
      <c r="A54" t="s">
        <v>125</v>
      </c>
      <c r="B54" s="11" t="s">
        <v>483</v>
      </c>
      <c r="C54" t="s">
        <v>105</v>
      </c>
      <c r="D54" t="s">
        <v>122</v>
      </c>
      <c r="E54" t="s">
        <v>123</v>
      </c>
      <c r="F54" s="13" t="str">
        <f t="shared" si="0"/>
        <v>TyE_Flexibility_Ben</v>
      </c>
      <c r="G54" s="11" t="str">
        <f t="shared" si="5"/>
        <v>TyE_Ben_BecaPrepanet</v>
      </c>
      <c r="H54" t="s">
        <v>109</v>
      </c>
      <c r="I54" t="s">
        <v>110</v>
      </c>
      <c r="J54" t="str">
        <f t="shared" si="4"/>
        <v>TyE_Ben_BecaPrepanet_CCTA</v>
      </c>
      <c r="K54" t="str">
        <f t="shared" si="3"/>
        <v>TyE_Ben_BecaPrepanet_SCTA</v>
      </c>
    </row>
    <row r="55" spans="1:11" x14ac:dyDescent="0.25">
      <c r="A55" t="s">
        <v>540</v>
      </c>
      <c r="B55" s="11" t="s">
        <v>483</v>
      </c>
      <c r="C55" t="s">
        <v>105</v>
      </c>
      <c r="D55" t="s">
        <v>122</v>
      </c>
      <c r="E55" t="s">
        <v>123</v>
      </c>
      <c r="F55" s="13" t="str">
        <f t="shared" si="0"/>
        <v>TyE_Flexibility_Ben</v>
      </c>
      <c r="G55" s="11" t="str">
        <f t="shared" si="5"/>
        <v>TyE_Ben_Subasta Vehiculos</v>
      </c>
      <c r="H55" t="s">
        <v>109</v>
      </c>
      <c r="I55" t="s">
        <v>110</v>
      </c>
      <c r="J55" t="str">
        <f t="shared" si="4"/>
        <v>TyE_Ben_Subasta Vehiculos_CCTA</v>
      </c>
      <c r="K55" t="str">
        <f t="shared" si="3"/>
        <v>TyE_Ben_Subasta Vehiculos_SCTA</v>
      </c>
    </row>
    <row r="56" spans="1:11" x14ac:dyDescent="0.25">
      <c r="A56" t="s">
        <v>126</v>
      </c>
      <c r="B56" s="11" t="s">
        <v>483</v>
      </c>
      <c r="C56" t="s">
        <v>105</v>
      </c>
      <c r="D56" t="s">
        <v>122</v>
      </c>
      <c r="E56" t="s">
        <v>123</v>
      </c>
      <c r="F56" s="13" t="str">
        <f t="shared" si="0"/>
        <v>TyE_Flexibility_Ben</v>
      </c>
      <c r="G56" s="11" t="str">
        <f t="shared" si="5"/>
        <v>TyE_Ben_Prestamo Tec</v>
      </c>
      <c r="H56" t="s">
        <v>109</v>
      </c>
      <c r="I56" t="s">
        <v>110</v>
      </c>
      <c r="J56" t="str">
        <f t="shared" si="4"/>
        <v>TyE_Ben_Prestamo Tec_CCTA</v>
      </c>
      <c r="K56" t="str">
        <f t="shared" si="3"/>
        <v>TyE_Ben_Prestamo Tec_SCTA</v>
      </c>
    </row>
    <row r="57" spans="1:11" x14ac:dyDescent="0.25">
      <c r="A57" t="s">
        <v>130</v>
      </c>
      <c r="B57" s="11" t="s">
        <v>483</v>
      </c>
      <c r="C57" t="s">
        <v>105</v>
      </c>
      <c r="D57" t="s">
        <v>122</v>
      </c>
      <c r="E57" t="s">
        <v>123</v>
      </c>
      <c r="F57" s="13" t="str">
        <f t="shared" si="0"/>
        <v>TyE_Flexibility_Ben</v>
      </c>
      <c r="G57" s="11" t="str">
        <f t="shared" si="5"/>
        <v>TyE_Ben_Aseguratec</v>
      </c>
      <c r="H57" t="s">
        <v>109</v>
      </c>
      <c r="I57" t="s">
        <v>110</v>
      </c>
      <c r="J57" t="str">
        <f t="shared" si="4"/>
        <v>TyE_Ben_Aseguratec_CCTA</v>
      </c>
      <c r="K57" t="str">
        <f t="shared" si="3"/>
        <v>TyE_Ben_Aseguratec_SCTA</v>
      </c>
    </row>
    <row r="58" spans="1:11" x14ac:dyDescent="0.25">
      <c r="A58" t="s">
        <v>392</v>
      </c>
      <c r="B58" s="11" t="s">
        <v>483</v>
      </c>
      <c r="C58" t="s">
        <v>105</v>
      </c>
      <c r="D58" t="s">
        <v>122</v>
      </c>
      <c r="E58" t="s">
        <v>123</v>
      </c>
      <c r="F58" s="13" t="str">
        <f t="shared" si="0"/>
        <v>TyE_Flexibility_Ben</v>
      </c>
      <c r="G58" s="11" t="str">
        <f t="shared" si="5"/>
        <v>TyE_Ben_Mis convenios</v>
      </c>
      <c r="H58" t="s">
        <v>109</v>
      </c>
      <c r="I58" t="s">
        <v>110</v>
      </c>
      <c r="J58" t="str">
        <f t="shared" si="4"/>
        <v>TyE_Ben_Mis convenios_CCTA</v>
      </c>
      <c r="K58" t="str">
        <f t="shared" si="3"/>
        <v>TyE_Ben_Mis convenios_SCTA</v>
      </c>
    </row>
    <row r="59" spans="1:11" x14ac:dyDescent="0.25">
      <c r="A59" t="s">
        <v>396</v>
      </c>
      <c r="B59" s="11" t="s">
        <v>483</v>
      </c>
      <c r="C59" t="s">
        <v>105</v>
      </c>
      <c r="D59" t="s">
        <v>122</v>
      </c>
      <c r="E59" t="s">
        <v>123</v>
      </c>
      <c r="F59" s="13" t="str">
        <f t="shared" si="0"/>
        <v>TyE_Flexibility_Ben</v>
      </c>
      <c r="G59" s="11" t="str">
        <f t="shared" si="5"/>
        <v>TyE_Ben_Empoderamiento</v>
      </c>
      <c r="H59" t="s">
        <v>109</v>
      </c>
      <c r="I59" t="s">
        <v>110</v>
      </c>
      <c r="J59" t="str">
        <f t="shared" si="4"/>
        <v>TyE_Ben_Empoderamiento_CCTA</v>
      </c>
      <c r="K59" t="str">
        <f t="shared" si="3"/>
        <v>TyE_Ben_Empoderamiento_SCTA</v>
      </c>
    </row>
    <row r="60" spans="1:11" x14ac:dyDescent="0.25">
      <c r="A60" t="s">
        <v>128</v>
      </c>
      <c r="B60" s="11" t="s">
        <v>483</v>
      </c>
      <c r="C60" t="s">
        <v>105</v>
      </c>
      <c r="D60" t="s">
        <v>122</v>
      </c>
      <c r="E60" t="s">
        <v>127</v>
      </c>
      <c r="F60" s="13" t="str">
        <f t="shared" si="0"/>
        <v>TyE_Flexibility_Comp</v>
      </c>
      <c r="G60" s="11" t="str">
        <f t="shared" si="5"/>
        <v>TyE_Comp_SURA</v>
      </c>
      <c r="H60" t="s">
        <v>109</v>
      </c>
      <c r="I60" t="s">
        <v>110</v>
      </c>
      <c r="J60" t="str">
        <f t="shared" si="4"/>
        <v>TyE_Comp_SURA_CCTA</v>
      </c>
      <c r="K60" t="str">
        <f t="shared" si="3"/>
        <v>TyE_Comp_SURA_SCTA</v>
      </c>
    </row>
    <row r="61" spans="1:11" x14ac:dyDescent="0.25">
      <c r="A61" t="s">
        <v>129</v>
      </c>
      <c r="B61" s="11" t="s">
        <v>483</v>
      </c>
      <c r="C61" t="s">
        <v>105</v>
      </c>
      <c r="D61" t="s">
        <v>122</v>
      </c>
      <c r="E61" t="s">
        <v>127</v>
      </c>
      <c r="F61" s="13" t="str">
        <f t="shared" si="0"/>
        <v>TyE_Flexibility_Comp</v>
      </c>
      <c r="G61" s="11" t="str">
        <f t="shared" si="5"/>
        <v>TyE_Comp_Apoyo Home Office 2021</v>
      </c>
      <c r="H61" t="s">
        <v>109</v>
      </c>
      <c r="I61" t="s">
        <v>110</v>
      </c>
      <c r="J61" t="str">
        <f t="shared" si="4"/>
        <v>TyE_Comp_Apoyo Home Office 2021_CCTA</v>
      </c>
      <c r="K61" t="str">
        <f t="shared" si="3"/>
        <v>TyE_Comp_Apoyo Home Office 2021_SCTA</v>
      </c>
    </row>
    <row r="62" spans="1:11" x14ac:dyDescent="0.25">
      <c r="A62" t="s">
        <v>609</v>
      </c>
      <c r="B62" s="11" t="s">
        <v>483</v>
      </c>
      <c r="C62" s="37" t="s">
        <v>105</v>
      </c>
      <c r="D62" t="s">
        <v>122</v>
      </c>
      <c r="E62" t="s">
        <v>127</v>
      </c>
      <c r="F62" s="13" t="str">
        <f t="shared" si="0"/>
        <v>TyE_Flexibility_Comp</v>
      </c>
      <c r="G62" s="11" t="str">
        <f t="shared" si="5"/>
        <v>TyE_Comp_Mi Apoyo comida</v>
      </c>
      <c r="H62" t="s">
        <v>109</v>
      </c>
      <c r="I62" t="s">
        <v>110</v>
      </c>
      <c r="J62" t="str">
        <f t="shared" si="4"/>
        <v>TyE_Comp_Mi Apoyo comida_CCTA</v>
      </c>
      <c r="K62" t="str">
        <f t="shared" si="3"/>
        <v>TyE_Comp_Mi Apoyo comida_SCTA</v>
      </c>
    </row>
    <row r="63" spans="1:11" x14ac:dyDescent="0.25">
      <c r="A63" t="s">
        <v>83</v>
      </c>
      <c r="B63" s="11" t="s">
        <v>483</v>
      </c>
      <c r="C63" t="s">
        <v>105</v>
      </c>
      <c r="D63" t="s">
        <v>122</v>
      </c>
      <c r="E63" t="s">
        <v>127</v>
      </c>
      <c r="F63" s="13" t="str">
        <f t="shared" si="0"/>
        <v>TyE_Flexibility_Comp</v>
      </c>
      <c r="G63" s="11" t="str">
        <f t="shared" si="5"/>
        <v>TyE_Comp_BeneFlex</v>
      </c>
      <c r="H63" t="s">
        <v>109</v>
      </c>
      <c r="I63" t="s">
        <v>110</v>
      </c>
      <c r="J63" t="str">
        <f t="shared" si="4"/>
        <v>TyE_Comp_BeneFlex_CCTA</v>
      </c>
      <c r="K63" t="str">
        <f t="shared" si="3"/>
        <v>TyE_Comp_BeneFlex_SCTA</v>
      </c>
    </row>
    <row r="64" spans="1:11" x14ac:dyDescent="0.25">
      <c r="A64" t="s">
        <v>131</v>
      </c>
      <c r="B64" s="11" t="s">
        <v>483</v>
      </c>
      <c r="C64" t="s">
        <v>105</v>
      </c>
      <c r="D64" t="s">
        <v>122</v>
      </c>
      <c r="E64" t="s">
        <v>127</v>
      </c>
      <c r="F64" s="13" t="str">
        <f t="shared" si="0"/>
        <v>TyE_Flexibility_Comp</v>
      </c>
      <c r="G64" s="11" t="str">
        <f t="shared" si="5"/>
        <v>TyE_Comp_Buenas noticias</v>
      </c>
      <c r="H64" t="s">
        <v>109</v>
      </c>
      <c r="I64" t="s">
        <v>110</v>
      </c>
      <c r="J64" t="str">
        <f t="shared" si="4"/>
        <v>TyE_Comp_Buenas noticias_CCTA</v>
      </c>
      <c r="K64" t="str">
        <f t="shared" si="3"/>
        <v>TyE_Comp_Buenas noticias_SCTA</v>
      </c>
    </row>
    <row r="65" spans="1:11" x14ac:dyDescent="0.25">
      <c r="A65" t="s">
        <v>132</v>
      </c>
      <c r="B65" s="11" t="s">
        <v>483</v>
      </c>
      <c r="C65" t="s">
        <v>105</v>
      </c>
      <c r="D65" t="s">
        <v>122</v>
      </c>
      <c r="E65" t="s">
        <v>127</v>
      </c>
      <c r="F65" s="13" t="str">
        <f t="shared" si="0"/>
        <v>TyE_Flexibility_Comp</v>
      </c>
      <c r="G65" s="11" t="str">
        <f t="shared" si="5"/>
        <v>TyE_Comp_Vacaciones</v>
      </c>
      <c r="H65" t="s">
        <v>109</v>
      </c>
      <c r="I65" t="s">
        <v>110</v>
      </c>
      <c r="J65" t="str">
        <f t="shared" si="4"/>
        <v>TyE_Comp_Vacaciones_CCTA</v>
      </c>
      <c r="K65" t="str">
        <f t="shared" si="3"/>
        <v>TyE_Comp_Vacaciones_SCTA</v>
      </c>
    </row>
    <row r="66" spans="1:11" x14ac:dyDescent="0.25">
      <c r="A66" t="s">
        <v>133</v>
      </c>
      <c r="B66" s="11" t="s">
        <v>483</v>
      </c>
      <c r="C66" t="s">
        <v>105</v>
      </c>
      <c r="D66" t="s">
        <v>122</v>
      </c>
      <c r="E66" t="s">
        <v>127</v>
      </c>
      <c r="F66" s="13" t="str">
        <f t="shared" ref="F66:F129" si="6">IF(D66="",C66&amp;"_"&amp;E66,IF(D66="Aca",C66&amp;"_"&amp;E66,C66&amp;"_"&amp;D66&amp;"_"&amp;E66))</f>
        <v>TyE_Flexibility_Comp</v>
      </c>
      <c r="G66" s="11" t="str">
        <f t="shared" si="5"/>
        <v>TyE_Comp_Vales de Despensa</v>
      </c>
      <c r="H66" t="s">
        <v>109</v>
      </c>
      <c r="I66" t="s">
        <v>110</v>
      </c>
      <c r="J66" t="str">
        <f t="shared" si="4"/>
        <v>TyE_Comp_Vales de Despensa_CCTA</v>
      </c>
      <c r="K66" t="str">
        <f t="shared" si="3"/>
        <v>TyE_Comp_Vales de Despensa_SCTA</v>
      </c>
    </row>
    <row r="67" spans="1:11" x14ac:dyDescent="0.25">
      <c r="A67" t="s">
        <v>134</v>
      </c>
      <c r="B67" s="11" t="s">
        <v>483</v>
      </c>
      <c r="C67" t="s">
        <v>105</v>
      </c>
      <c r="D67" t="s">
        <v>122</v>
      </c>
      <c r="E67" t="s">
        <v>127</v>
      </c>
      <c r="F67" s="13" t="str">
        <f t="shared" si="6"/>
        <v>TyE_Flexibility_Comp</v>
      </c>
      <c r="G67" s="11" t="str">
        <f t="shared" si="5"/>
        <v>TyE_Comp_CFDI</v>
      </c>
      <c r="H67" t="s">
        <v>109</v>
      </c>
      <c r="I67" t="s">
        <v>110</v>
      </c>
      <c r="J67" t="str">
        <f t="shared" si="4"/>
        <v>TyE_Comp_CFDI_CCTA</v>
      </c>
      <c r="K67" t="str">
        <f t="shared" ref="K67:K130" si="7">G67&amp;"_"&amp;I67</f>
        <v>TyE_Comp_CFDI_SCTA</v>
      </c>
    </row>
    <row r="68" spans="1:11" x14ac:dyDescent="0.25">
      <c r="A68" t="s">
        <v>541</v>
      </c>
      <c r="B68" s="11" t="s">
        <v>483</v>
      </c>
      <c r="C68" t="s">
        <v>105</v>
      </c>
      <c r="D68" t="s">
        <v>122</v>
      </c>
      <c r="E68" t="s">
        <v>127</v>
      </c>
      <c r="F68" s="13" t="str">
        <f t="shared" si="6"/>
        <v>TyE_Flexibility_Comp</v>
      </c>
      <c r="G68" s="11" t="str">
        <f>C68&amp;"_"&amp;A68</f>
        <v>TyE_Declaracion Anual</v>
      </c>
      <c r="H68" t="s">
        <v>109</v>
      </c>
      <c r="I68" t="s">
        <v>110</v>
      </c>
      <c r="J68" t="str">
        <f t="shared" si="4"/>
        <v>TyE_Declaracion Anual_CCTA</v>
      </c>
      <c r="K68" t="str">
        <f t="shared" si="7"/>
        <v>TyE_Declaracion Anual_SCTA</v>
      </c>
    </row>
    <row r="69" spans="1:11" x14ac:dyDescent="0.25">
      <c r="A69" s="11" t="s">
        <v>88</v>
      </c>
      <c r="B69" s="11" t="s">
        <v>483</v>
      </c>
      <c r="C69" s="11" t="s">
        <v>105</v>
      </c>
      <c r="D69" s="11" t="s">
        <v>122</v>
      </c>
      <c r="E69" s="11" t="s">
        <v>127</v>
      </c>
      <c r="F69" s="13" t="str">
        <f t="shared" si="6"/>
        <v>TyE_Flexibility_Comp</v>
      </c>
      <c r="G69" s="11" t="str">
        <f t="shared" ref="G69:G90" si="8">C69&amp;"_"&amp;E69&amp;"_"&amp;A69</f>
        <v>TyE_Comp_Mi plan de retiro</v>
      </c>
      <c r="H69" t="s">
        <v>109</v>
      </c>
      <c r="I69" t="s">
        <v>110</v>
      </c>
      <c r="J69" t="str">
        <f t="shared" si="4"/>
        <v>TyE_Comp_Mi plan de retiro_CCTA</v>
      </c>
      <c r="K69" t="str">
        <f t="shared" si="7"/>
        <v>TyE_Comp_Mi plan de retiro_SCTA</v>
      </c>
    </row>
    <row r="70" spans="1:11" x14ac:dyDescent="0.25">
      <c r="A70" s="11" t="s">
        <v>92</v>
      </c>
      <c r="B70" s="11" t="s">
        <v>483</v>
      </c>
      <c r="C70" s="11" t="s">
        <v>105</v>
      </c>
      <c r="D70" s="11" t="s">
        <v>122</v>
      </c>
      <c r="E70" s="11" t="s">
        <v>127</v>
      </c>
      <c r="F70" s="13" t="str">
        <f t="shared" si="6"/>
        <v>TyE_Flexibility_Comp</v>
      </c>
      <c r="G70" s="11" t="str">
        <f t="shared" si="8"/>
        <v>TyE_Comp_Infonavit</v>
      </c>
      <c r="H70" t="s">
        <v>109</v>
      </c>
      <c r="I70" t="s">
        <v>110</v>
      </c>
      <c r="J70" t="str">
        <f t="shared" si="4"/>
        <v>TyE_Comp_Infonavit_CCTA</v>
      </c>
      <c r="K70" t="str">
        <f t="shared" si="7"/>
        <v>TyE_Comp_Infonavit_SCTA</v>
      </c>
    </row>
    <row r="71" spans="1:11" x14ac:dyDescent="0.25">
      <c r="A71" s="11" t="s">
        <v>136</v>
      </c>
      <c r="B71" s="11" t="s">
        <v>483</v>
      </c>
      <c r="C71" t="s">
        <v>105</v>
      </c>
      <c r="D71" t="s">
        <v>122</v>
      </c>
      <c r="E71" t="s">
        <v>135</v>
      </c>
      <c r="F71" s="13" t="str">
        <f t="shared" si="6"/>
        <v>TyE_Flexibility_COVID</v>
      </c>
      <c r="G71" s="11" t="str">
        <f t="shared" si="8"/>
        <v>TyE_COVID_Coronavirus</v>
      </c>
      <c r="H71" t="s">
        <v>109</v>
      </c>
      <c r="I71" t="s">
        <v>110</v>
      </c>
      <c r="J71" t="str">
        <f t="shared" si="4"/>
        <v>TyE_COVID_Coronavirus_CCTA</v>
      </c>
      <c r="K71" t="str">
        <f t="shared" si="7"/>
        <v>TyE_COVID_Coronavirus_SCTA</v>
      </c>
    </row>
    <row r="72" spans="1:11" x14ac:dyDescent="0.25">
      <c r="A72" s="11" t="s">
        <v>137</v>
      </c>
      <c r="B72" s="11" t="s">
        <v>483</v>
      </c>
      <c r="C72" t="s">
        <v>105</v>
      </c>
      <c r="D72" t="s">
        <v>122</v>
      </c>
      <c r="E72" t="s">
        <v>135</v>
      </c>
      <c r="F72" s="13" t="str">
        <f t="shared" si="6"/>
        <v>TyE_Flexibility_COVID</v>
      </c>
      <c r="G72" s="11" t="str">
        <f t="shared" si="8"/>
        <v>TyE_COVID_Acciones 4ta ola</v>
      </c>
      <c r="H72" t="s">
        <v>109</v>
      </c>
      <c r="I72" t="s">
        <v>110</v>
      </c>
      <c r="J72" t="str">
        <f t="shared" si="4"/>
        <v>TyE_COVID_Acciones 4ta ola_CCTA</v>
      </c>
      <c r="K72" t="str">
        <f t="shared" si="7"/>
        <v>TyE_COVID_Acciones 4ta ola_SCTA</v>
      </c>
    </row>
    <row r="73" spans="1:11" x14ac:dyDescent="0.25">
      <c r="A73" s="11" t="s">
        <v>139</v>
      </c>
      <c r="B73" s="11" t="s">
        <v>483</v>
      </c>
      <c r="C73" t="s">
        <v>105</v>
      </c>
      <c r="D73" t="s">
        <v>122</v>
      </c>
      <c r="E73" t="s">
        <v>138</v>
      </c>
      <c r="F73" s="13" t="str">
        <f t="shared" si="6"/>
        <v>TyE_Flexibility_Trabajo Flexible</v>
      </c>
      <c r="G73" s="11" t="str">
        <f t="shared" si="8"/>
        <v>TyE_Trabajo Flexible_Espacios Flexibles</v>
      </c>
      <c r="H73" t="s">
        <v>109</v>
      </c>
      <c r="I73" t="s">
        <v>110</v>
      </c>
      <c r="J73" t="str">
        <f t="shared" si="4"/>
        <v>TyE_Trabajo Flexible_Espacios Flexibles_CCTA</v>
      </c>
      <c r="K73" t="str">
        <f t="shared" si="7"/>
        <v>TyE_Trabajo Flexible_Espacios Flexibles_SCTA</v>
      </c>
    </row>
    <row r="74" spans="1:11" x14ac:dyDescent="0.25">
      <c r="A74" s="11" t="s">
        <v>225</v>
      </c>
      <c r="B74" s="11" t="s">
        <v>483</v>
      </c>
      <c r="C74" s="11" t="s">
        <v>105</v>
      </c>
      <c r="D74" s="11" t="s">
        <v>122</v>
      </c>
      <c r="E74" s="11" t="s">
        <v>138</v>
      </c>
      <c r="F74" s="13" t="str">
        <f t="shared" si="6"/>
        <v>TyE_Flexibility_Trabajo Flexible</v>
      </c>
      <c r="G74" s="11" t="str">
        <f t="shared" si="8"/>
        <v>TyE_Trabajo Flexible_Mis viajes</v>
      </c>
      <c r="H74" t="s">
        <v>109</v>
      </c>
      <c r="I74" t="s">
        <v>110</v>
      </c>
      <c r="J74" t="str">
        <f t="shared" si="4"/>
        <v>TyE_Trabajo Flexible_Mis viajes_CCTA</v>
      </c>
      <c r="K74" t="str">
        <f t="shared" si="7"/>
        <v>TyE_Trabajo Flexible_Mis viajes_SCTA</v>
      </c>
    </row>
    <row r="75" spans="1:11" x14ac:dyDescent="0.25">
      <c r="A75" t="s">
        <v>76</v>
      </c>
      <c r="B75" t="s">
        <v>482</v>
      </c>
      <c r="C75" t="s">
        <v>105</v>
      </c>
      <c r="D75" t="s">
        <v>106</v>
      </c>
      <c r="E75" t="s">
        <v>118</v>
      </c>
      <c r="F75" s="13" t="str">
        <f t="shared" si="6"/>
        <v>TyE_PowerUp_Bienestar</v>
      </c>
      <c r="G75" t="str">
        <f t="shared" si="8"/>
        <v>TyE_Bienestar_Wellbeing</v>
      </c>
      <c r="H75" t="s">
        <v>109</v>
      </c>
      <c r="I75" t="s">
        <v>110</v>
      </c>
      <c r="J75" t="str">
        <f t="shared" si="4"/>
        <v>TyE_Bienestar_Wellbeing_CCTA</v>
      </c>
      <c r="K75" t="str">
        <f t="shared" si="7"/>
        <v>TyE_Bienestar_Wellbeing_SCTA</v>
      </c>
    </row>
    <row r="76" spans="1:11" x14ac:dyDescent="0.25">
      <c r="A76" s="11" t="s">
        <v>119</v>
      </c>
      <c r="B76" t="s">
        <v>482</v>
      </c>
      <c r="C76" t="s">
        <v>105</v>
      </c>
      <c r="D76" t="s">
        <v>106</v>
      </c>
      <c r="E76" t="s">
        <v>118</v>
      </c>
      <c r="F76" s="13" t="str">
        <f t="shared" si="6"/>
        <v>TyE_PowerUp_Bienestar</v>
      </c>
      <c r="G76" t="str">
        <f t="shared" si="8"/>
        <v>TyE_Bienestar_Semana Tqueremos</v>
      </c>
      <c r="H76" t="s">
        <v>109</v>
      </c>
      <c r="I76" t="s">
        <v>110</v>
      </c>
      <c r="J76" t="str">
        <f t="shared" si="4"/>
        <v>TyE_Bienestar_Semana Tqueremos_CCTA</v>
      </c>
      <c r="K76" t="str">
        <f t="shared" si="7"/>
        <v>TyE_Bienestar_Semana Tqueremos_SCTA</v>
      </c>
    </row>
    <row r="77" spans="1:11" x14ac:dyDescent="0.25">
      <c r="A77" t="s">
        <v>120</v>
      </c>
      <c r="B77" t="s">
        <v>482</v>
      </c>
      <c r="C77" t="s">
        <v>105</v>
      </c>
      <c r="D77" t="s">
        <v>106</v>
      </c>
      <c r="E77" t="s">
        <v>118</v>
      </c>
      <c r="F77" s="13" t="str">
        <f t="shared" si="6"/>
        <v>TyE_PowerUp_Bienestar</v>
      </c>
      <c r="G77" t="str">
        <f t="shared" si="8"/>
        <v>TyE_Bienestar_Unidos contigo</v>
      </c>
      <c r="H77" t="s">
        <v>109</v>
      </c>
      <c r="I77" t="s">
        <v>110</v>
      </c>
      <c r="J77" t="str">
        <f t="shared" si="4"/>
        <v>TyE_Bienestar_Unidos contigo_CCTA</v>
      </c>
      <c r="K77" t="str">
        <f t="shared" si="7"/>
        <v>TyE_Bienestar_Unidos contigo_SCTA</v>
      </c>
    </row>
    <row r="78" spans="1:11" x14ac:dyDescent="0.25">
      <c r="A78" t="s">
        <v>121</v>
      </c>
      <c r="B78" t="s">
        <v>482</v>
      </c>
      <c r="C78" t="s">
        <v>105</v>
      </c>
      <c r="D78" t="s">
        <v>106</v>
      </c>
      <c r="E78" t="s">
        <v>118</v>
      </c>
      <c r="F78" s="13" t="str">
        <f t="shared" si="6"/>
        <v>TyE_PowerUp_Bienestar</v>
      </c>
      <c r="G78" t="str">
        <f t="shared" si="8"/>
        <v>TyE_Bienestar_Cuida tu mente</v>
      </c>
      <c r="H78" t="s">
        <v>109</v>
      </c>
      <c r="I78" t="s">
        <v>110</v>
      </c>
      <c r="J78" t="str">
        <f t="shared" si="4"/>
        <v>TyE_Bienestar_Cuida tu mente_CCTA</v>
      </c>
      <c r="K78" t="str">
        <f t="shared" si="7"/>
        <v>TyE_Bienestar_Cuida tu mente_SCTA</v>
      </c>
    </row>
    <row r="79" spans="1:11" x14ac:dyDescent="0.25">
      <c r="A79" t="s">
        <v>81</v>
      </c>
      <c r="B79" t="s">
        <v>482</v>
      </c>
      <c r="C79" t="s">
        <v>105</v>
      </c>
      <c r="D79" t="s">
        <v>106</v>
      </c>
      <c r="E79" t="s">
        <v>118</v>
      </c>
      <c r="F79" s="13" t="str">
        <f t="shared" si="6"/>
        <v>TyE_PowerUp_Bienestar</v>
      </c>
      <c r="G79" t="str">
        <f t="shared" si="8"/>
        <v>TyE_Bienestar_Cáncer de mama</v>
      </c>
      <c r="H79" t="s">
        <v>109</v>
      </c>
      <c r="I79" t="s">
        <v>110</v>
      </c>
      <c r="J79" t="str">
        <f t="shared" si="4"/>
        <v>TyE_Bienestar_Cáncer de mama_CCTA</v>
      </c>
      <c r="K79" t="str">
        <f t="shared" si="7"/>
        <v>TyE_Bienestar_Cáncer de mama_SCTA</v>
      </c>
    </row>
    <row r="80" spans="1:11" x14ac:dyDescent="0.25">
      <c r="A80" t="s">
        <v>390</v>
      </c>
      <c r="B80" t="s">
        <v>482</v>
      </c>
      <c r="C80" t="s">
        <v>105</v>
      </c>
      <c r="D80" t="s">
        <v>106</v>
      </c>
      <c r="E80" t="s">
        <v>118</v>
      </c>
      <c r="F80" s="13" t="str">
        <f t="shared" si="6"/>
        <v>TyE_PowerUp_Bienestar</v>
      </c>
      <c r="G80" t="str">
        <f t="shared" si="8"/>
        <v>TyE_Bienestar_Testamento</v>
      </c>
      <c r="H80" t="s">
        <v>109</v>
      </c>
      <c r="I80" t="s">
        <v>110</v>
      </c>
      <c r="J80" t="str">
        <f t="shared" si="4"/>
        <v>TyE_Bienestar_Testamento_CCTA</v>
      </c>
      <c r="K80" t="str">
        <f t="shared" si="7"/>
        <v>TyE_Bienestar_Testamento_SCTA</v>
      </c>
    </row>
    <row r="81" spans="1:11" x14ac:dyDescent="0.25">
      <c r="A81" t="s">
        <v>397</v>
      </c>
      <c r="B81" t="s">
        <v>482</v>
      </c>
      <c r="C81" t="s">
        <v>105</v>
      </c>
      <c r="D81" t="s">
        <v>106</v>
      </c>
      <c r="E81" t="s">
        <v>118</v>
      </c>
      <c r="F81" s="13" t="str">
        <f t="shared" si="6"/>
        <v>TyE_PowerUp_Bienestar</v>
      </c>
      <c r="G81" t="str">
        <f t="shared" si="8"/>
        <v>TyE_Bienestar_Semana del bienestar financiero</v>
      </c>
      <c r="H81" t="s">
        <v>109</v>
      </c>
      <c r="I81" t="s">
        <v>110</v>
      </c>
      <c r="J81" t="str">
        <f t="shared" si="4"/>
        <v>TyE_Bienestar_Semana del bienestar financiero_CCTA</v>
      </c>
      <c r="K81" t="str">
        <f t="shared" si="7"/>
        <v>TyE_Bienestar_Semana del bienestar financiero_SCTA</v>
      </c>
    </row>
    <row r="82" spans="1:11" x14ac:dyDescent="0.25">
      <c r="A82" t="s">
        <v>115</v>
      </c>
      <c r="B82" t="s">
        <v>482</v>
      </c>
      <c r="C82" t="s">
        <v>105</v>
      </c>
      <c r="D82" t="s">
        <v>106</v>
      </c>
      <c r="E82" t="s">
        <v>114</v>
      </c>
      <c r="F82" s="13" t="str">
        <f t="shared" si="6"/>
        <v>TyE_PowerUp_Desarrollo</v>
      </c>
      <c r="G82" t="str">
        <f t="shared" si="8"/>
        <v>TyE_Desarrollo_Learning Hub</v>
      </c>
      <c r="H82" t="s">
        <v>109</v>
      </c>
      <c r="I82" t="s">
        <v>110</v>
      </c>
      <c r="J82" t="str">
        <f t="shared" si="4"/>
        <v>TyE_Desarrollo_Learning Hub_CCTA</v>
      </c>
      <c r="K82" t="str">
        <f t="shared" si="7"/>
        <v>TyE_Desarrollo_Learning Hub_SCTA</v>
      </c>
    </row>
    <row r="83" spans="1:11" x14ac:dyDescent="0.25">
      <c r="A83" s="10" t="s">
        <v>116</v>
      </c>
      <c r="B83" t="s">
        <v>482</v>
      </c>
      <c r="C83" t="s">
        <v>105</v>
      </c>
      <c r="D83" t="s">
        <v>106</v>
      </c>
      <c r="E83" t="s">
        <v>114</v>
      </c>
      <c r="F83" s="13" t="str">
        <f t="shared" si="6"/>
        <v>TyE_PowerUp_Desarrollo</v>
      </c>
      <c r="G83" t="str">
        <f t="shared" si="8"/>
        <v>TyE_Desarrollo_English@Tec</v>
      </c>
      <c r="H83" t="s">
        <v>109</v>
      </c>
      <c r="I83" t="s">
        <v>110</v>
      </c>
      <c r="J83" t="str">
        <f t="shared" si="4"/>
        <v>TyE_Desarrollo_English@Tec_CCTA</v>
      </c>
      <c r="K83" t="str">
        <f t="shared" si="7"/>
        <v>TyE_Desarrollo_English@Tec_SCTA</v>
      </c>
    </row>
    <row r="84" spans="1:11" x14ac:dyDescent="0.25">
      <c r="A84" t="s">
        <v>117</v>
      </c>
      <c r="B84" t="s">
        <v>482</v>
      </c>
      <c r="C84" t="s">
        <v>105</v>
      </c>
      <c r="D84" t="s">
        <v>106</v>
      </c>
      <c r="E84" t="s">
        <v>114</v>
      </c>
      <c r="F84" s="13" t="str">
        <f t="shared" si="6"/>
        <v>TyE_PowerUp_Desarrollo</v>
      </c>
      <c r="G84" t="str">
        <f t="shared" si="8"/>
        <v>TyE_Desarrollo_TechSavvy</v>
      </c>
      <c r="H84" t="s">
        <v>109</v>
      </c>
      <c r="I84" t="s">
        <v>110</v>
      </c>
      <c r="J84" t="str">
        <f t="shared" si="4"/>
        <v>TyE_Desarrollo_TechSavvy_CCTA</v>
      </c>
      <c r="K84" t="str">
        <f t="shared" si="7"/>
        <v>TyE_Desarrollo_TechSavvy_SCTA</v>
      </c>
    </row>
    <row r="85" spans="1:11" x14ac:dyDescent="0.25">
      <c r="A85" t="s">
        <v>108</v>
      </c>
      <c r="B85" t="s">
        <v>482</v>
      </c>
      <c r="C85" t="s">
        <v>105</v>
      </c>
      <c r="D85" t="s">
        <v>106</v>
      </c>
      <c r="E85" t="s">
        <v>107</v>
      </c>
      <c r="F85" s="13" t="str">
        <f t="shared" si="6"/>
        <v>TyE_PowerUp_Talento</v>
      </c>
      <c r="G85" t="str">
        <f t="shared" si="8"/>
        <v>TyE_Talento_Momentos para conversar</v>
      </c>
      <c r="H85" t="s">
        <v>109</v>
      </c>
      <c r="I85" t="s">
        <v>110</v>
      </c>
      <c r="J85" t="str">
        <f t="shared" si="4"/>
        <v>TyE_Talento_Momentos para conversar_CCTA</v>
      </c>
      <c r="K85" t="str">
        <f t="shared" si="7"/>
        <v>TyE_Talento_Momentos para conversar_SCTA</v>
      </c>
    </row>
    <row r="86" spans="1:11" x14ac:dyDescent="0.25">
      <c r="A86" t="s">
        <v>111</v>
      </c>
      <c r="B86" t="s">
        <v>482</v>
      </c>
      <c r="C86" t="s">
        <v>105</v>
      </c>
      <c r="D86" t="s">
        <v>106</v>
      </c>
      <c r="E86" t="s">
        <v>107</v>
      </c>
      <c r="F86" s="13" t="str">
        <f t="shared" si="6"/>
        <v>TyE_PowerUp_Talento</v>
      </c>
      <c r="G86" t="str">
        <f t="shared" si="8"/>
        <v>TyE_Talento_Reflexión Final</v>
      </c>
      <c r="H86" t="s">
        <v>109</v>
      </c>
      <c r="I86" t="s">
        <v>110</v>
      </c>
      <c r="J86" t="str">
        <f t="shared" si="4"/>
        <v>TyE_Talento_Reflexión Final_CCTA</v>
      </c>
      <c r="K86" t="str">
        <f t="shared" si="7"/>
        <v>TyE_Talento_Reflexión Final_SCTA</v>
      </c>
    </row>
    <row r="87" spans="1:11" x14ac:dyDescent="0.25">
      <c r="A87" t="s">
        <v>227</v>
      </c>
      <c r="B87" t="s">
        <v>482</v>
      </c>
      <c r="C87" t="s">
        <v>105</v>
      </c>
      <c r="D87" t="s">
        <v>106</v>
      </c>
      <c r="E87" t="s">
        <v>107</v>
      </c>
      <c r="F87" s="13" t="str">
        <f t="shared" si="6"/>
        <v>TyE_PowerUp_Talento</v>
      </c>
      <c r="G87" t="str">
        <f t="shared" si="8"/>
        <v>TyE_Talento_Mi Plan de Desarrollo</v>
      </c>
      <c r="H87" t="s">
        <v>109</v>
      </c>
      <c r="I87" t="s">
        <v>110</v>
      </c>
      <c r="J87" t="str">
        <f t="shared" ref="J87:J145" si="9">G87&amp;"_"&amp;H87</f>
        <v>TyE_Talento_Mi Plan de Desarrollo_CCTA</v>
      </c>
      <c r="K87" t="str">
        <f t="shared" si="7"/>
        <v>TyE_Talento_Mi Plan de Desarrollo_SCTA</v>
      </c>
    </row>
    <row r="88" spans="1:11" x14ac:dyDescent="0.25">
      <c r="A88" t="s">
        <v>112</v>
      </c>
      <c r="B88" t="s">
        <v>482</v>
      </c>
      <c r="C88" t="s">
        <v>105</v>
      </c>
      <c r="D88" t="s">
        <v>106</v>
      </c>
      <c r="E88" t="s">
        <v>107</v>
      </c>
      <c r="F88" s="13" t="str">
        <f t="shared" si="6"/>
        <v>TyE_PowerUp_Talento</v>
      </c>
      <c r="G88" t="str">
        <f t="shared" si="8"/>
        <v>TyE_Talento_Plan de Mejora</v>
      </c>
      <c r="H88" t="s">
        <v>109</v>
      </c>
      <c r="I88" t="s">
        <v>110</v>
      </c>
      <c r="J88" t="str">
        <f t="shared" si="9"/>
        <v>TyE_Talento_Plan de Mejora_CCTA</v>
      </c>
      <c r="K88" t="str">
        <f t="shared" si="7"/>
        <v>TyE_Talento_Plan de Mejora_SCTA</v>
      </c>
    </row>
    <row r="89" spans="1:11" x14ac:dyDescent="0.25">
      <c r="A89" t="s">
        <v>113</v>
      </c>
      <c r="B89" t="s">
        <v>482</v>
      </c>
      <c r="C89" t="s">
        <v>105</v>
      </c>
      <c r="D89" t="s">
        <v>106</v>
      </c>
      <c r="E89" t="s">
        <v>107</v>
      </c>
      <c r="F89" s="13" t="str">
        <f t="shared" si="6"/>
        <v>TyE_PowerUp_Talento</v>
      </c>
      <c r="G89" t="str">
        <f t="shared" si="8"/>
        <v>TyE_Talento_Retroalimentación Continua</v>
      </c>
      <c r="H89" t="s">
        <v>109</v>
      </c>
      <c r="I89" t="s">
        <v>110</v>
      </c>
      <c r="J89" t="str">
        <f t="shared" si="9"/>
        <v>TyE_Talento_Retroalimentación Continua_CCTA</v>
      </c>
      <c r="K89" t="str">
        <f t="shared" si="7"/>
        <v>TyE_Talento_Retroalimentación Continua_SCTA</v>
      </c>
    </row>
    <row r="90" spans="1:11" x14ac:dyDescent="0.25">
      <c r="A90" t="s">
        <v>388</v>
      </c>
      <c r="B90" t="s">
        <v>482</v>
      </c>
      <c r="C90" t="s">
        <v>105</v>
      </c>
      <c r="D90" t="s">
        <v>106</v>
      </c>
      <c r="E90" t="s">
        <v>107</v>
      </c>
      <c r="F90" s="13" t="str">
        <f t="shared" si="6"/>
        <v>TyE_PowerUp_Talento</v>
      </c>
      <c r="G90" t="str">
        <f t="shared" si="8"/>
        <v>TyE_Talento_Mis compromisos</v>
      </c>
      <c r="H90" t="s">
        <v>109</v>
      </c>
      <c r="I90" t="s">
        <v>110</v>
      </c>
      <c r="J90" t="str">
        <f t="shared" si="9"/>
        <v>TyE_Talento_Mis compromisos_CCTA</v>
      </c>
      <c r="K90" t="str">
        <f t="shared" si="7"/>
        <v>TyE_Talento_Mis compromisos_SCTA</v>
      </c>
    </row>
    <row r="91" spans="1:11" x14ac:dyDescent="0.25">
      <c r="A91" t="s">
        <v>208</v>
      </c>
      <c r="B91" t="s">
        <v>206</v>
      </c>
      <c r="C91" t="s">
        <v>105</v>
      </c>
      <c r="E91" s="18" t="s">
        <v>207</v>
      </c>
      <c r="F91" s="13" t="str">
        <f t="shared" si="6"/>
        <v>TyE_Boletín Líderes</v>
      </c>
      <c r="G91" t="str">
        <f>C91&amp;"_"&amp;A91</f>
        <v>TyE_LT</v>
      </c>
      <c r="H91" t="s">
        <v>109</v>
      </c>
      <c r="I91" t="s">
        <v>110</v>
      </c>
      <c r="J91" t="str">
        <f t="shared" si="9"/>
        <v>TyE_LT_CCTA</v>
      </c>
      <c r="K91" t="str">
        <f t="shared" si="7"/>
        <v>TyE_LT_SCTA</v>
      </c>
    </row>
    <row r="92" spans="1:11" x14ac:dyDescent="0.25">
      <c r="A92" t="s">
        <v>210</v>
      </c>
      <c r="B92" t="s">
        <v>206</v>
      </c>
      <c r="C92" t="s">
        <v>105</v>
      </c>
      <c r="E92" s="18" t="s">
        <v>209</v>
      </c>
      <c r="F92" s="13" t="str">
        <f t="shared" si="6"/>
        <v>TyE_Boletín TyE</v>
      </c>
      <c r="G92" t="str">
        <f>C92&amp;"_"&amp;A92</f>
        <v>TyE_News TyE</v>
      </c>
      <c r="H92" t="s">
        <v>109</v>
      </c>
      <c r="I92" t="s">
        <v>110</v>
      </c>
      <c r="J92" t="str">
        <f t="shared" si="9"/>
        <v>TyE_News TyE_CCTA</v>
      </c>
      <c r="K92" t="str">
        <f t="shared" si="7"/>
        <v>TyE_News TyE_SCTA</v>
      </c>
    </row>
    <row r="93" spans="1:11" x14ac:dyDescent="0.25">
      <c r="A93" s="11" t="s">
        <v>217</v>
      </c>
      <c r="B93" t="s">
        <v>211</v>
      </c>
      <c r="C93" t="s">
        <v>105</v>
      </c>
      <c r="E93" t="s">
        <v>216</v>
      </c>
      <c r="F93" s="13" t="str">
        <f t="shared" si="6"/>
        <v>TyE_Cambios org</v>
      </c>
      <c r="G93" s="11" t="str">
        <f t="shared" ref="G93:G106" si="10">C93&amp;"_"&amp;E93&amp;"_"&amp;A93</f>
        <v>TyE_Cambios org_Cambios organizacionales</v>
      </c>
      <c r="H93" t="s">
        <v>109</v>
      </c>
      <c r="I93" t="s">
        <v>110</v>
      </c>
      <c r="J93" t="str">
        <f t="shared" si="9"/>
        <v>TyE_Cambios org_Cambios organizacionales_CCTA</v>
      </c>
      <c r="K93" t="str">
        <f t="shared" si="7"/>
        <v>TyE_Cambios org_Cambios organizacionales_SCTA</v>
      </c>
    </row>
    <row r="94" spans="1:11" x14ac:dyDescent="0.25">
      <c r="A94" s="11" t="s">
        <v>218</v>
      </c>
      <c r="B94" t="s">
        <v>211</v>
      </c>
      <c r="C94" t="s">
        <v>105</v>
      </c>
      <c r="E94" t="s">
        <v>216</v>
      </c>
      <c r="F94" s="13" t="str">
        <f t="shared" si="6"/>
        <v>TyE_Cambios org</v>
      </c>
      <c r="G94" s="11" t="str">
        <f t="shared" si="10"/>
        <v>TyE_Cambios org_TecGlobal</v>
      </c>
      <c r="H94" t="s">
        <v>109</v>
      </c>
      <c r="I94" t="s">
        <v>110</v>
      </c>
      <c r="J94" t="str">
        <f t="shared" si="9"/>
        <v>TyE_Cambios org_TecGlobal_CCTA</v>
      </c>
      <c r="K94" t="str">
        <f t="shared" si="7"/>
        <v>TyE_Cambios org_TecGlobal_SCTA</v>
      </c>
    </row>
    <row r="95" spans="1:11" x14ac:dyDescent="0.25">
      <c r="A95" s="14" t="s">
        <v>196</v>
      </c>
      <c r="B95" s="14" t="s">
        <v>480</v>
      </c>
      <c r="C95" t="s">
        <v>105</v>
      </c>
      <c r="D95" s="15"/>
      <c r="E95" t="s">
        <v>478</v>
      </c>
      <c r="F95" s="13" t="str">
        <f t="shared" si="6"/>
        <v>TyE_Eventos Institucionales</v>
      </c>
      <c r="G95" s="14" t="str">
        <f t="shared" si="10"/>
        <v>TyE_Eventos Institucionales_Día de las Madres</v>
      </c>
      <c r="H95" t="s">
        <v>109</v>
      </c>
      <c r="I95" t="s">
        <v>110</v>
      </c>
      <c r="J95" t="str">
        <f t="shared" si="9"/>
        <v>TyE_Eventos Institucionales_Día de las Madres_CCTA</v>
      </c>
      <c r="K95" t="str">
        <f t="shared" si="7"/>
        <v>TyE_Eventos Institucionales_Día de las Madres_SCTA</v>
      </c>
    </row>
    <row r="96" spans="1:11" x14ac:dyDescent="0.25">
      <c r="A96" s="14" t="s">
        <v>197</v>
      </c>
      <c r="B96" s="14" t="s">
        <v>480</v>
      </c>
      <c r="C96" t="s">
        <v>105</v>
      </c>
      <c r="E96" t="s">
        <v>478</v>
      </c>
      <c r="F96" s="13" t="str">
        <f t="shared" si="6"/>
        <v>TyE_Eventos Institucionales</v>
      </c>
      <c r="G96" s="14" t="str">
        <f t="shared" si="10"/>
        <v>TyE_Eventos Institucionales_Día del Padre</v>
      </c>
      <c r="H96" t="s">
        <v>109</v>
      </c>
      <c r="I96" t="s">
        <v>110</v>
      </c>
      <c r="J96" t="str">
        <f t="shared" si="9"/>
        <v>TyE_Eventos Institucionales_Día del Padre_CCTA</v>
      </c>
      <c r="K96" t="str">
        <f t="shared" si="7"/>
        <v>TyE_Eventos Institucionales_Día del Padre_SCTA</v>
      </c>
    </row>
    <row r="97" spans="1:11" x14ac:dyDescent="0.25">
      <c r="A97" s="14" t="s">
        <v>84</v>
      </c>
      <c r="B97" s="14" t="s">
        <v>480</v>
      </c>
      <c r="C97" t="s">
        <v>105</v>
      </c>
      <c r="E97" t="s">
        <v>478</v>
      </c>
      <c r="F97" s="13" t="str">
        <f t="shared" si="6"/>
        <v>TyE_Eventos Institucionales</v>
      </c>
      <c r="G97" s="14" t="str">
        <f t="shared" si="10"/>
        <v>TyE_Eventos Institucionales_Lealtad</v>
      </c>
      <c r="H97" t="s">
        <v>109</v>
      </c>
      <c r="I97" t="s">
        <v>110</v>
      </c>
      <c r="J97" t="str">
        <f t="shared" si="9"/>
        <v>TyE_Eventos Institucionales_Lealtad_CCTA</v>
      </c>
      <c r="K97" t="str">
        <f t="shared" si="7"/>
        <v>TyE_Eventos Institucionales_Lealtad_SCTA</v>
      </c>
    </row>
    <row r="98" spans="1:11" x14ac:dyDescent="0.25">
      <c r="A98" s="14" t="s">
        <v>198</v>
      </c>
      <c r="B98" s="14" t="s">
        <v>480</v>
      </c>
      <c r="C98" t="s">
        <v>105</v>
      </c>
      <c r="E98" t="s">
        <v>478</v>
      </c>
      <c r="F98" s="13" t="str">
        <f t="shared" si="6"/>
        <v>TyE_Eventos Institucionales</v>
      </c>
      <c r="G98" s="14" t="str">
        <f t="shared" si="10"/>
        <v>TyE_Eventos Institucionales_Olimpiadas Tokio 2021</v>
      </c>
      <c r="H98" t="s">
        <v>109</v>
      </c>
      <c r="I98" t="s">
        <v>110</v>
      </c>
      <c r="J98" t="str">
        <f t="shared" si="9"/>
        <v>TyE_Eventos Institucionales_Olimpiadas Tokio 2021_CCTA</v>
      </c>
      <c r="K98" t="str">
        <f t="shared" si="7"/>
        <v>TyE_Eventos Institucionales_Olimpiadas Tokio 2021_SCTA</v>
      </c>
    </row>
    <row r="99" spans="1:11" x14ac:dyDescent="0.25">
      <c r="A99" s="14" t="s">
        <v>199</v>
      </c>
      <c r="B99" s="14" t="s">
        <v>480</v>
      </c>
      <c r="C99" t="s">
        <v>105</v>
      </c>
      <c r="E99" t="s">
        <v>478</v>
      </c>
      <c r="F99" s="13" t="str">
        <f t="shared" si="6"/>
        <v>TyE_Eventos Institucionales</v>
      </c>
      <c r="G99" s="14" t="str">
        <f t="shared" si="10"/>
        <v>TyE_Eventos Institucionales_Día de la familia</v>
      </c>
      <c r="H99" t="s">
        <v>109</v>
      </c>
      <c r="I99" t="s">
        <v>110</v>
      </c>
      <c r="J99" t="str">
        <f t="shared" si="9"/>
        <v>TyE_Eventos Institucionales_Día de la familia_CCTA</v>
      </c>
      <c r="K99" t="str">
        <f t="shared" si="7"/>
        <v>TyE_Eventos Institucionales_Día de la familia_SCTA</v>
      </c>
    </row>
    <row r="100" spans="1:11" x14ac:dyDescent="0.25">
      <c r="A100" s="14" t="s">
        <v>200</v>
      </c>
      <c r="B100" s="14" t="s">
        <v>480</v>
      </c>
      <c r="C100" t="s">
        <v>105</v>
      </c>
      <c r="E100" t="s">
        <v>478</v>
      </c>
      <c r="F100" s="13" t="str">
        <f t="shared" si="6"/>
        <v>TyE_Eventos Institucionales</v>
      </c>
      <c r="G100" s="14" t="str">
        <f t="shared" si="10"/>
        <v>TyE_Eventos Institucionales_Fiestas Tec</v>
      </c>
      <c r="H100" t="s">
        <v>109</v>
      </c>
      <c r="I100" t="s">
        <v>110</v>
      </c>
      <c r="J100" t="str">
        <f t="shared" si="9"/>
        <v>TyE_Eventos Institucionales_Fiestas Tec_CCTA</v>
      </c>
      <c r="K100" t="str">
        <f t="shared" si="7"/>
        <v>TyE_Eventos Institucionales_Fiestas Tec_SCTA</v>
      </c>
    </row>
    <row r="101" spans="1:11" x14ac:dyDescent="0.25">
      <c r="A101" s="14" t="s">
        <v>201</v>
      </c>
      <c r="B101" s="14" t="s">
        <v>480</v>
      </c>
      <c r="C101" t="s">
        <v>105</v>
      </c>
      <c r="E101" t="s">
        <v>478</v>
      </c>
      <c r="F101" s="13" t="str">
        <f t="shared" si="6"/>
        <v>TyE_Eventos Institucionales</v>
      </c>
      <c r="G101" s="14" t="str">
        <f t="shared" si="10"/>
        <v>TyE_Eventos Institucionales_Día del maestro</v>
      </c>
      <c r="H101" t="s">
        <v>109</v>
      </c>
      <c r="I101" t="s">
        <v>110</v>
      </c>
      <c r="J101" t="str">
        <f t="shared" si="9"/>
        <v>TyE_Eventos Institucionales_Día del maestro_CCTA</v>
      </c>
      <c r="K101" t="str">
        <f t="shared" si="7"/>
        <v>TyE_Eventos Institucionales_Día del maestro_SCTA</v>
      </c>
    </row>
    <row r="102" spans="1:11" x14ac:dyDescent="0.25">
      <c r="A102" t="s">
        <v>203</v>
      </c>
      <c r="B102" s="14" t="s">
        <v>481</v>
      </c>
      <c r="C102" t="s">
        <v>105</v>
      </c>
      <c r="E102" t="s">
        <v>202</v>
      </c>
      <c r="F102" s="13" t="str">
        <f t="shared" si="6"/>
        <v>TyE_EVP</v>
      </c>
      <c r="G102" t="str">
        <f t="shared" si="10"/>
        <v>TyE_EVP_Refiriendo Talento</v>
      </c>
      <c r="H102" t="s">
        <v>109</v>
      </c>
      <c r="I102" t="s">
        <v>110</v>
      </c>
      <c r="J102" t="str">
        <f t="shared" si="9"/>
        <v>TyE_EVP_Refiriendo Talento_CCTA</v>
      </c>
      <c r="K102" t="str">
        <f t="shared" si="7"/>
        <v>TyE_EVP_Refiriendo Talento_SCTA</v>
      </c>
    </row>
    <row r="103" spans="1:11" x14ac:dyDescent="0.25">
      <c r="A103" t="s">
        <v>204</v>
      </c>
      <c r="B103" s="14" t="s">
        <v>481</v>
      </c>
      <c r="C103" t="s">
        <v>105</v>
      </c>
      <c r="E103" t="s">
        <v>202</v>
      </c>
      <c r="F103" s="13" t="str">
        <f t="shared" si="6"/>
        <v>TyE_EVP</v>
      </c>
      <c r="G103" t="str">
        <f t="shared" si="10"/>
        <v>TyE_EVP_Asig Temporales</v>
      </c>
      <c r="H103" t="s">
        <v>109</v>
      </c>
      <c r="I103" t="s">
        <v>110</v>
      </c>
      <c r="J103" t="str">
        <f t="shared" si="9"/>
        <v>TyE_EVP_Asig Temporales_CCTA</v>
      </c>
      <c r="K103" t="str">
        <f t="shared" si="7"/>
        <v>TyE_EVP_Asig Temporales_SCTA</v>
      </c>
    </row>
    <row r="104" spans="1:11" x14ac:dyDescent="0.25">
      <c r="A104" t="s">
        <v>205</v>
      </c>
      <c r="B104" s="14" t="s">
        <v>481</v>
      </c>
      <c r="C104" t="s">
        <v>105</v>
      </c>
      <c r="E104" t="s">
        <v>202</v>
      </c>
      <c r="F104" s="13" t="str">
        <f t="shared" si="6"/>
        <v>TyE_EVP</v>
      </c>
      <c r="G104" t="str">
        <f t="shared" si="10"/>
        <v>TyE_EVP_Marca empleadora</v>
      </c>
      <c r="H104" t="s">
        <v>109</v>
      </c>
      <c r="I104" t="s">
        <v>110</v>
      </c>
      <c r="J104" t="str">
        <f t="shared" si="9"/>
        <v>TyE_EVP_Marca empleadora_CCTA</v>
      </c>
      <c r="K104" t="str">
        <f t="shared" si="7"/>
        <v>TyE_EVP_Marca empleadora_SCTA</v>
      </c>
    </row>
    <row r="105" spans="1:11" x14ac:dyDescent="0.25">
      <c r="A105" t="s">
        <v>350</v>
      </c>
      <c r="B105" s="14" t="s">
        <v>481</v>
      </c>
      <c r="C105" t="s">
        <v>105</v>
      </c>
      <c r="E105" t="s">
        <v>202</v>
      </c>
      <c r="F105" s="13" t="str">
        <f t="shared" si="6"/>
        <v>TyE_EVP</v>
      </c>
      <c r="G105" t="str">
        <f t="shared" si="10"/>
        <v>TyE_EVP_U21 Award 2022</v>
      </c>
      <c r="H105" t="s">
        <v>109</v>
      </c>
      <c r="I105" t="s">
        <v>110</v>
      </c>
      <c r="J105" t="str">
        <f t="shared" si="9"/>
        <v>TyE_EVP_U21 Award 2022_CCTA</v>
      </c>
      <c r="K105" t="str">
        <f t="shared" si="7"/>
        <v>TyE_EVP_U21 Award 2022_SCTA</v>
      </c>
    </row>
    <row r="106" spans="1:11" x14ac:dyDescent="0.25">
      <c r="A106" t="s">
        <v>606</v>
      </c>
      <c r="B106" s="14" t="s">
        <v>481</v>
      </c>
      <c r="C106" t="s">
        <v>105</v>
      </c>
      <c r="E106" t="s">
        <v>202</v>
      </c>
      <c r="F106" s="13" t="str">
        <f t="shared" si="6"/>
        <v>TyE_EVP</v>
      </c>
      <c r="G106" t="str">
        <f t="shared" si="10"/>
        <v>TyE_EVP_Conferencias</v>
      </c>
      <c r="H106" t="s">
        <v>109</v>
      </c>
      <c r="I106" t="s">
        <v>110</v>
      </c>
      <c r="J106" t="str">
        <f t="shared" si="9"/>
        <v>TyE_EVP_Conferencias_CCTA</v>
      </c>
      <c r="K106" t="str">
        <f t="shared" si="7"/>
        <v>TyE_EVP_Conferencias_SCTA</v>
      </c>
    </row>
    <row r="107" spans="1:11" x14ac:dyDescent="0.25">
      <c r="A107" s="11" t="s">
        <v>215</v>
      </c>
      <c r="B107" t="s">
        <v>211</v>
      </c>
      <c r="C107" t="s">
        <v>105</v>
      </c>
      <c r="E107" t="s">
        <v>214</v>
      </c>
      <c r="F107" s="13" t="str">
        <f t="shared" si="6"/>
        <v>TyE_Presidencia</v>
      </c>
      <c r="G107" s="11" t="str">
        <f>C107&amp;"_"&amp;E107&amp;"_"&amp;A107</f>
        <v>TyE_Presidencia_QS</v>
      </c>
      <c r="H107" t="s">
        <v>109</v>
      </c>
      <c r="I107" t="s">
        <v>110</v>
      </c>
      <c r="J107" t="str">
        <f t="shared" si="9"/>
        <v>TyE_Presidencia_QS_CCTA</v>
      </c>
      <c r="K107" t="str">
        <f t="shared" si="7"/>
        <v>TyE_Presidencia_QS_SCTA</v>
      </c>
    </row>
    <row r="108" spans="1:11" x14ac:dyDescent="0.25">
      <c r="A108" t="s">
        <v>600</v>
      </c>
      <c r="C108" t="s">
        <v>105</v>
      </c>
      <c r="E108" t="s">
        <v>214</v>
      </c>
      <c r="F108" s="13" t="str">
        <f t="shared" si="6"/>
        <v>TyE_Presidencia</v>
      </c>
      <c r="G108" s="11" t="str">
        <f t="shared" ref="G108:G145" si="11">C108&amp;"_"&amp;E108&amp;"_"&amp;A108</f>
        <v>TyE_Presidencia_Charlas de Pasillo con David Garza</v>
      </c>
      <c r="H108" t="s">
        <v>109</v>
      </c>
      <c r="I108" t="s">
        <v>110</v>
      </c>
      <c r="J108" t="str">
        <f t="shared" si="9"/>
        <v>TyE_Presidencia_Charlas de Pasillo con David Garza_CCTA</v>
      </c>
      <c r="K108" t="str">
        <f t="shared" si="7"/>
        <v>TyE_Presidencia_Charlas de Pasillo con David Garza_SCTA</v>
      </c>
    </row>
    <row r="109" spans="1:11" x14ac:dyDescent="0.25">
      <c r="A109" t="s">
        <v>602</v>
      </c>
      <c r="C109" t="s">
        <v>105</v>
      </c>
      <c r="E109" t="s">
        <v>214</v>
      </c>
      <c r="F109" s="13" t="str">
        <f t="shared" si="6"/>
        <v>TyE_Presidencia</v>
      </c>
      <c r="G109" s="11" t="str">
        <f t="shared" si="11"/>
        <v>TyE_Presidencia_Informe Anual</v>
      </c>
      <c r="H109" t="s">
        <v>109</v>
      </c>
      <c r="I109" t="s">
        <v>110</v>
      </c>
      <c r="J109" t="str">
        <f t="shared" si="9"/>
        <v>TyE_Presidencia_Informe Anual_CCTA</v>
      </c>
      <c r="K109" t="str">
        <f t="shared" si="7"/>
        <v>TyE_Presidencia_Informe Anual_SCTA</v>
      </c>
    </row>
    <row r="110" spans="1:11" x14ac:dyDescent="0.25">
      <c r="A110" t="s">
        <v>189</v>
      </c>
      <c r="B110" s="11" t="s">
        <v>485</v>
      </c>
      <c r="C110" t="s">
        <v>105</v>
      </c>
      <c r="E110" t="s">
        <v>188</v>
      </c>
      <c r="F110" s="13" t="str">
        <f t="shared" si="6"/>
        <v>TyE_SorteosTec</v>
      </c>
      <c r="G110" s="17" t="str">
        <f t="shared" si="11"/>
        <v>TyE_SorteosTec_Casa sorteos</v>
      </c>
      <c r="H110" t="s">
        <v>109</v>
      </c>
      <c r="I110" t="s">
        <v>110</v>
      </c>
      <c r="J110" t="str">
        <f t="shared" si="9"/>
        <v>TyE_SorteosTec_Casa sorteos_CCTA</v>
      </c>
      <c r="K110" t="str">
        <f t="shared" si="7"/>
        <v>TyE_SorteosTec_Casa sorteos_SCTA</v>
      </c>
    </row>
    <row r="111" spans="1:11" x14ac:dyDescent="0.25">
      <c r="A111" t="s">
        <v>389</v>
      </c>
      <c r="B111" s="11" t="s">
        <v>485</v>
      </c>
      <c r="C111" t="s">
        <v>105</v>
      </c>
      <c r="E111" t="s">
        <v>188</v>
      </c>
      <c r="F111" s="13" t="str">
        <f t="shared" si="6"/>
        <v>TyE_SorteosTec</v>
      </c>
      <c r="G111" s="17" t="str">
        <f t="shared" si="11"/>
        <v>TyE_SorteosTec_Aniversario ST</v>
      </c>
      <c r="H111" t="s">
        <v>109</v>
      </c>
      <c r="I111" t="s">
        <v>110</v>
      </c>
      <c r="J111" t="str">
        <f t="shared" si="9"/>
        <v>TyE_SorteosTec_Aniversario ST_CCTA</v>
      </c>
      <c r="K111" t="str">
        <f t="shared" si="7"/>
        <v>TyE_SorteosTec_Aniversario ST_SCTA</v>
      </c>
    </row>
    <row r="112" spans="1:11" x14ac:dyDescent="0.25">
      <c r="A112" t="s">
        <v>191</v>
      </c>
      <c r="B112" s="11" t="s">
        <v>485</v>
      </c>
      <c r="C112" t="s">
        <v>105</v>
      </c>
      <c r="E112" t="s">
        <v>190</v>
      </c>
      <c r="F112" s="13" t="str">
        <f t="shared" si="6"/>
        <v>TyE_Tecmi</v>
      </c>
      <c r="G112" s="11" t="str">
        <f t="shared" si="11"/>
        <v>TyE_Tecmi_Sorteo con Propósito</v>
      </c>
      <c r="H112" t="s">
        <v>109</v>
      </c>
      <c r="I112" t="s">
        <v>110</v>
      </c>
      <c r="J112" t="str">
        <f t="shared" si="9"/>
        <v>TyE_Tecmi_Sorteo con Propósito_CCTA</v>
      </c>
      <c r="K112" t="str">
        <f t="shared" si="7"/>
        <v>TyE_Tecmi_Sorteo con Propósito_SCTA</v>
      </c>
    </row>
    <row r="113" spans="1:11" x14ac:dyDescent="0.25">
      <c r="A113" t="s">
        <v>544</v>
      </c>
      <c r="B113" s="11" t="s">
        <v>485</v>
      </c>
      <c r="C113" t="s">
        <v>105</v>
      </c>
      <c r="E113" t="s">
        <v>190</v>
      </c>
      <c r="F113" s="13" t="str">
        <f t="shared" si="6"/>
        <v>TyE_Tecmi</v>
      </c>
      <c r="G113" s="11" t="str">
        <f t="shared" si="11"/>
        <v>TyE_Tecmi_Sorteo Líder a Líder</v>
      </c>
      <c r="H113" t="s">
        <v>109</v>
      </c>
      <c r="I113" t="s">
        <v>110</v>
      </c>
      <c r="J113" t="str">
        <f t="shared" si="9"/>
        <v>TyE_Tecmi_Sorteo Líder a Líder_CCTA</v>
      </c>
      <c r="K113" t="str">
        <f t="shared" si="7"/>
        <v>TyE_Tecmi_Sorteo Líder a Líder_SCTA</v>
      </c>
    </row>
    <row r="114" spans="1:11" x14ac:dyDescent="0.25">
      <c r="A114" t="s">
        <v>192</v>
      </c>
      <c r="B114" s="11" t="s">
        <v>485</v>
      </c>
      <c r="C114" t="s">
        <v>105</v>
      </c>
      <c r="E114" t="s">
        <v>190</v>
      </c>
      <c r="F114" s="13" t="str">
        <f t="shared" si="6"/>
        <v>TyE_Tecmi</v>
      </c>
      <c r="G114" s="11" t="str">
        <f t="shared" si="11"/>
        <v>TyE_Tecmi_Wellbeing 360</v>
      </c>
      <c r="H114" t="s">
        <v>109</v>
      </c>
      <c r="I114" t="s">
        <v>110</v>
      </c>
      <c r="J114" t="str">
        <f t="shared" si="9"/>
        <v>TyE_Tecmi_Wellbeing 360_CCTA</v>
      </c>
      <c r="K114" t="str">
        <f t="shared" si="7"/>
        <v>TyE_Tecmi_Wellbeing 360_SCTA</v>
      </c>
    </row>
    <row r="115" spans="1:11" s="37" customFormat="1" x14ac:dyDescent="0.25">
      <c r="A115" t="s">
        <v>193</v>
      </c>
      <c r="B115" s="11" t="s">
        <v>485</v>
      </c>
      <c r="C115" t="s">
        <v>105</v>
      </c>
      <c r="D115"/>
      <c r="E115" t="s">
        <v>190</v>
      </c>
      <c r="F115" s="13" t="str">
        <f t="shared" si="6"/>
        <v>TyE_Tecmi</v>
      </c>
      <c r="G115" s="11" t="str">
        <f t="shared" si="11"/>
        <v>TyE_Tecmi_Semana de la Felicidad</v>
      </c>
      <c r="H115" t="s">
        <v>109</v>
      </c>
      <c r="I115" t="s">
        <v>110</v>
      </c>
      <c r="J115" t="str">
        <f t="shared" si="9"/>
        <v>TyE_Tecmi_Semana de la Felicidad_CCTA</v>
      </c>
      <c r="K115" t="str">
        <f t="shared" si="7"/>
        <v>TyE_Tecmi_Semana de la Felicidad_SCTA</v>
      </c>
    </row>
    <row r="116" spans="1:11" x14ac:dyDescent="0.25">
      <c r="A116" t="s">
        <v>195</v>
      </c>
      <c r="B116" s="11" t="s">
        <v>485</v>
      </c>
      <c r="C116" t="s">
        <v>105</v>
      </c>
      <c r="E116" t="s">
        <v>194</v>
      </c>
      <c r="F116" s="13" t="str">
        <f t="shared" si="6"/>
        <v>TyE_TecSalud</v>
      </c>
      <c r="G116" s="17" t="str">
        <f t="shared" si="11"/>
        <v>TyE_TecSalud_COVID al día</v>
      </c>
      <c r="H116" t="s">
        <v>109</v>
      </c>
      <c r="I116" t="s">
        <v>110</v>
      </c>
      <c r="J116" t="str">
        <f t="shared" si="9"/>
        <v>TyE_TecSalud_COVID al día_CCTA</v>
      </c>
      <c r="K116" t="str">
        <f t="shared" si="7"/>
        <v>TyE_TecSalud_COVID al día_SCTA</v>
      </c>
    </row>
    <row r="117" spans="1:11" x14ac:dyDescent="0.25">
      <c r="A117" t="s">
        <v>213</v>
      </c>
      <c r="B117" t="s">
        <v>211</v>
      </c>
      <c r="C117" t="s">
        <v>105</v>
      </c>
      <c r="E117" s="18" t="s">
        <v>212</v>
      </c>
      <c r="F117" s="13" t="str">
        <f t="shared" si="6"/>
        <v>TyE_Top200</v>
      </c>
      <c r="G117" s="17" t="str">
        <f t="shared" si="11"/>
        <v>TyE_Top200_Conectar</v>
      </c>
      <c r="H117" t="s">
        <v>109</v>
      </c>
      <c r="I117" t="s">
        <v>110</v>
      </c>
      <c r="J117" t="str">
        <f t="shared" si="9"/>
        <v>TyE_Top200_Conectar_CCTA</v>
      </c>
      <c r="K117" t="str">
        <f t="shared" si="7"/>
        <v>TyE_Top200_Conectar_SCTA</v>
      </c>
    </row>
    <row r="118" spans="1:11" x14ac:dyDescent="0.25">
      <c r="A118" s="11" t="s">
        <v>220</v>
      </c>
      <c r="B118" t="s">
        <v>211</v>
      </c>
      <c r="C118" t="s">
        <v>105</v>
      </c>
      <c r="E118" t="s">
        <v>219</v>
      </c>
      <c r="F118" s="13" t="str">
        <f t="shared" si="6"/>
        <v>TyE_TyEAvisos</v>
      </c>
      <c r="G118" s="11" t="str">
        <f t="shared" si="11"/>
        <v>TyE_TyEAvisos_Sesión de talento</v>
      </c>
      <c r="H118" t="s">
        <v>109</v>
      </c>
      <c r="I118" t="s">
        <v>110</v>
      </c>
      <c r="J118" t="str">
        <f t="shared" si="9"/>
        <v>TyE_TyEAvisos_Sesión de talento_CCTA</v>
      </c>
      <c r="K118" t="str">
        <f t="shared" si="7"/>
        <v>TyE_TyEAvisos_Sesión de talento_SCTA</v>
      </c>
    </row>
    <row r="119" spans="1:11" x14ac:dyDescent="0.25">
      <c r="A119" s="11" t="s">
        <v>80</v>
      </c>
      <c r="B119" t="s">
        <v>211</v>
      </c>
      <c r="C119" t="s">
        <v>105</v>
      </c>
      <c r="E119" t="s">
        <v>219</v>
      </c>
      <c r="F119" s="13" t="str">
        <f t="shared" si="6"/>
        <v>TyE_TyEAvisos</v>
      </c>
      <c r="G119" s="11" t="str">
        <f t="shared" si="11"/>
        <v>TyE_TyEAvisos_Mi ECO</v>
      </c>
      <c r="H119" t="s">
        <v>109</v>
      </c>
      <c r="I119" t="s">
        <v>110</v>
      </c>
      <c r="J119" t="str">
        <f t="shared" si="9"/>
        <v>TyE_TyEAvisos_Mi ECO_CCTA</v>
      </c>
      <c r="K119" t="str">
        <f t="shared" si="7"/>
        <v>TyE_TyEAvisos_Mi ECO_SCTA</v>
      </c>
    </row>
    <row r="120" spans="1:11" x14ac:dyDescent="0.25">
      <c r="A120" t="s">
        <v>170</v>
      </c>
      <c r="B120" s="11" t="s">
        <v>485</v>
      </c>
      <c r="C120" t="s">
        <v>105</v>
      </c>
      <c r="E120" t="s">
        <v>169</v>
      </c>
      <c r="F120" s="13" t="str">
        <f t="shared" si="6"/>
        <v>TyE_VIISS</v>
      </c>
      <c r="G120" s="11" t="str">
        <f t="shared" si="11"/>
        <v>TyE_VIISS_Eventos</v>
      </c>
      <c r="H120" t="s">
        <v>109</v>
      </c>
      <c r="I120" t="s">
        <v>110</v>
      </c>
      <c r="J120" t="str">
        <f t="shared" si="9"/>
        <v>TyE_VIISS_Eventos_CCTA</v>
      </c>
      <c r="K120" t="str">
        <f t="shared" si="7"/>
        <v>TyE_VIISS_Eventos_SCTA</v>
      </c>
    </row>
    <row r="121" spans="1:11" x14ac:dyDescent="0.25">
      <c r="A121" t="s">
        <v>171</v>
      </c>
      <c r="B121" s="11" t="s">
        <v>485</v>
      </c>
      <c r="C121" t="s">
        <v>105</v>
      </c>
      <c r="D121" s="15"/>
      <c r="E121" t="s">
        <v>169</v>
      </c>
      <c r="F121" s="13" t="str">
        <f t="shared" si="6"/>
        <v>TyE_VIISS</v>
      </c>
      <c r="G121" s="11" t="str">
        <f t="shared" si="11"/>
        <v>TyE_VIISS_Foro Dialogos Abiertos</v>
      </c>
      <c r="H121" t="s">
        <v>109</v>
      </c>
      <c r="I121" t="s">
        <v>110</v>
      </c>
      <c r="J121" t="str">
        <f t="shared" si="9"/>
        <v>TyE_VIISS_Foro Dialogos Abiertos_CCTA</v>
      </c>
      <c r="K121" t="str">
        <f t="shared" si="7"/>
        <v>TyE_VIISS_Foro Dialogos Abiertos_SCTA</v>
      </c>
    </row>
    <row r="122" spans="1:11" x14ac:dyDescent="0.25">
      <c r="A122" t="s">
        <v>172</v>
      </c>
      <c r="B122" s="11" t="s">
        <v>485</v>
      </c>
      <c r="C122" t="s">
        <v>105</v>
      </c>
      <c r="D122" s="15"/>
      <c r="E122" t="s">
        <v>169</v>
      </c>
      <c r="F122" s="13" t="str">
        <f t="shared" si="6"/>
        <v>TyE_VIISS</v>
      </c>
      <c r="G122" s="11" t="str">
        <f t="shared" si="11"/>
        <v>TyE_VIISS_Impulsa</v>
      </c>
      <c r="H122" t="s">
        <v>109</v>
      </c>
      <c r="I122" t="s">
        <v>110</v>
      </c>
      <c r="J122" t="str">
        <f t="shared" si="9"/>
        <v>TyE_VIISS_Impulsa_CCTA</v>
      </c>
      <c r="K122" t="str">
        <f t="shared" si="7"/>
        <v>TyE_VIISS_Impulsa_SCTA</v>
      </c>
    </row>
    <row r="123" spans="1:11" x14ac:dyDescent="0.25">
      <c r="A123" t="s">
        <v>391</v>
      </c>
      <c r="B123" s="11" t="s">
        <v>485</v>
      </c>
      <c r="C123" t="s">
        <v>105</v>
      </c>
      <c r="D123" s="15"/>
      <c r="E123" t="s">
        <v>169</v>
      </c>
      <c r="F123" s="13" t="str">
        <f t="shared" si="6"/>
        <v>TyE_VIISS</v>
      </c>
      <c r="G123" s="11" t="str">
        <f t="shared" si="11"/>
        <v>TyE_VIISS_Premio Eugenio Garza Sada</v>
      </c>
      <c r="H123" t="s">
        <v>109</v>
      </c>
      <c r="I123" t="s">
        <v>110</v>
      </c>
      <c r="J123" t="str">
        <f t="shared" si="9"/>
        <v>TyE_VIISS_Premio Eugenio Garza Sada_CCTA</v>
      </c>
      <c r="K123" t="str">
        <f t="shared" si="7"/>
        <v>TyE_VIISS_Premio Eugenio Garza Sada_SCTA</v>
      </c>
    </row>
    <row r="124" spans="1:11" x14ac:dyDescent="0.25">
      <c r="A124" t="s">
        <v>399</v>
      </c>
      <c r="B124" s="11" t="s">
        <v>485</v>
      </c>
      <c r="C124" t="s">
        <v>105</v>
      </c>
      <c r="D124" s="15"/>
      <c r="E124" t="s">
        <v>169</v>
      </c>
      <c r="F124" s="13" t="str">
        <f t="shared" si="6"/>
        <v>TyE_VIISS</v>
      </c>
      <c r="G124" s="11" t="str">
        <f t="shared" si="11"/>
        <v>TyE_VIISS_Día Internacional de la Mujer</v>
      </c>
      <c r="H124" t="s">
        <v>109</v>
      </c>
      <c r="I124" t="s">
        <v>110</v>
      </c>
      <c r="J124" t="str">
        <f t="shared" si="9"/>
        <v>TyE_VIISS_Día Internacional de la Mujer_CCTA</v>
      </c>
      <c r="K124" t="str">
        <f t="shared" si="7"/>
        <v>TyE_VIISS_Día Internacional de la Mujer_SCTA</v>
      </c>
    </row>
    <row r="125" spans="1:11" x14ac:dyDescent="0.25">
      <c r="A125" t="s">
        <v>173</v>
      </c>
      <c r="B125" s="11" t="s">
        <v>485</v>
      </c>
      <c r="C125" t="s">
        <v>105</v>
      </c>
      <c r="D125" s="15"/>
      <c r="E125" t="s">
        <v>169</v>
      </c>
      <c r="F125" s="13" t="str">
        <f t="shared" si="6"/>
        <v>TyE_VIISS</v>
      </c>
      <c r="G125" s="11" t="str">
        <f t="shared" si="11"/>
        <v>TyE_VIISS_Premio Mujer Tec</v>
      </c>
      <c r="H125" t="s">
        <v>109</v>
      </c>
      <c r="I125" t="s">
        <v>110</v>
      </c>
      <c r="J125" t="str">
        <f t="shared" si="9"/>
        <v>TyE_VIISS_Premio Mujer Tec_CCTA</v>
      </c>
      <c r="K125" t="str">
        <f t="shared" si="7"/>
        <v>TyE_VIISS_Premio Mujer Tec_SCTA</v>
      </c>
    </row>
    <row r="126" spans="1:11" x14ac:dyDescent="0.25">
      <c r="A126" t="s">
        <v>174</v>
      </c>
      <c r="B126" s="11" t="s">
        <v>485</v>
      </c>
      <c r="C126" t="s">
        <v>105</v>
      </c>
      <c r="D126" s="15"/>
      <c r="E126" t="s">
        <v>169</v>
      </c>
      <c r="F126" s="13" t="str">
        <f t="shared" si="6"/>
        <v>TyE_VIISS</v>
      </c>
      <c r="G126" s="11" t="str">
        <f t="shared" si="11"/>
        <v>TyE_VIISS_Valores y Cultura</v>
      </c>
      <c r="H126" t="s">
        <v>109</v>
      </c>
      <c r="I126" t="s">
        <v>110</v>
      </c>
      <c r="J126" t="str">
        <f t="shared" si="9"/>
        <v>TyE_VIISS_Valores y Cultura_CCTA</v>
      </c>
      <c r="K126" t="str">
        <f t="shared" si="7"/>
        <v>TyE_VIISS_Valores y Cultura_SCTA</v>
      </c>
    </row>
    <row r="127" spans="1:11" x14ac:dyDescent="0.25">
      <c r="A127" t="s">
        <v>175</v>
      </c>
      <c r="B127" s="11" t="s">
        <v>485</v>
      </c>
      <c r="C127" t="s">
        <v>105</v>
      </c>
      <c r="D127" s="15"/>
      <c r="E127" t="s">
        <v>169</v>
      </c>
      <c r="F127" s="13" t="str">
        <f t="shared" si="6"/>
        <v>TyE_VIISS</v>
      </c>
      <c r="G127" s="11" t="str">
        <f t="shared" si="11"/>
        <v>TyE_VIISS_Líderes del Mañana</v>
      </c>
      <c r="H127" t="s">
        <v>109</v>
      </c>
      <c r="I127" t="s">
        <v>110</v>
      </c>
      <c r="J127" t="str">
        <f t="shared" si="9"/>
        <v>TyE_VIISS_Líderes del Mañana_CCTA</v>
      </c>
      <c r="K127" t="str">
        <f t="shared" si="7"/>
        <v>TyE_VIISS_Líderes del Mañana_SCTA</v>
      </c>
    </row>
    <row r="128" spans="1:11" x14ac:dyDescent="0.25">
      <c r="A128" t="s">
        <v>221</v>
      </c>
      <c r="B128" s="11" t="s">
        <v>485</v>
      </c>
      <c r="C128" t="s">
        <v>105</v>
      </c>
      <c r="D128" s="15"/>
      <c r="E128" t="s">
        <v>169</v>
      </c>
      <c r="F128" s="13" t="str">
        <f t="shared" si="6"/>
        <v>TyE_VIISS</v>
      </c>
      <c r="G128" s="11" t="str">
        <f t="shared" si="11"/>
        <v>TyE_VIISS_Voluntariado Tec</v>
      </c>
      <c r="H128" t="s">
        <v>109</v>
      </c>
      <c r="I128" t="s">
        <v>110</v>
      </c>
      <c r="J128" t="str">
        <f t="shared" si="9"/>
        <v>TyE_VIISS_Voluntariado Tec_CCTA</v>
      </c>
      <c r="K128" t="str">
        <f t="shared" si="7"/>
        <v>TyE_VIISS_Voluntariado Tec_SCTA</v>
      </c>
    </row>
    <row r="129" spans="1:11" x14ac:dyDescent="0.25">
      <c r="A129" t="s">
        <v>176</v>
      </c>
      <c r="B129" s="11" t="s">
        <v>485</v>
      </c>
      <c r="C129" t="s">
        <v>105</v>
      </c>
      <c r="D129" s="15"/>
      <c r="E129" t="s">
        <v>169</v>
      </c>
      <c r="F129" s="13" t="str">
        <f t="shared" si="6"/>
        <v>TyE_VIISS</v>
      </c>
      <c r="G129" s="11" t="str">
        <f t="shared" si="11"/>
        <v>TyE_VIISS_Inclusión e Integridad</v>
      </c>
      <c r="H129" t="s">
        <v>109</v>
      </c>
      <c r="I129" t="s">
        <v>110</v>
      </c>
      <c r="J129" t="str">
        <f t="shared" si="9"/>
        <v>TyE_VIISS_Inclusión e Integridad_CCTA</v>
      </c>
      <c r="K129" t="str">
        <f t="shared" si="7"/>
        <v>TyE_VIISS_Inclusión e Integridad_SCTA</v>
      </c>
    </row>
    <row r="130" spans="1:11" x14ac:dyDescent="0.25">
      <c r="A130" t="s">
        <v>177</v>
      </c>
      <c r="B130" s="11" t="s">
        <v>485</v>
      </c>
      <c r="C130" t="s">
        <v>105</v>
      </c>
      <c r="D130" s="15"/>
      <c r="E130" t="s">
        <v>169</v>
      </c>
      <c r="F130" s="13" t="str">
        <f t="shared" ref="F130:F145" si="12">IF(D130="",C130&amp;"_"&amp;E130,IF(D130="Aca",C130&amp;"_"&amp;E130,C130&amp;"_"&amp;D130&amp;"_"&amp;E130))</f>
        <v>TyE_VIISS</v>
      </c>
      <c r="G130" s="11" t="str">
        <f t="shared" si="11"/>
        <v>TyE_VIISS_ETHOS</v>
      </c>
      <c r="H130" t="s">
        <v>109</v>
      </c>
      <c r="I130" t="s">
        <v>110</v>
      </c>
      <c r="J130" t="str">
        <f t="shared" si="9"/>
        <v>TyE_VIISS_ETHOS_CCTA</v>
      </c>
      <c r="K130" t="str">
        <f t="shared" si="7"/>
        <v>TyE_VIISS_ETHOS_SCTA</v>
      </c>
    </row>
    <row r="131" spans="1:11" x14ac:dyDescent="0.25">
      <c r="A131" t="s">
        <v>178</v>
      </c>
      <c r="B131" s="11" t="s">
        <v>485</v>
      </c>
      <c r="C131" t="s">
        <v>105</v>
      </c>
      <c r="E131" t="s">
        <v>169</v>
      </c>
      <c r="F131" s="13" t="str">
        <f t="shared" si="12"/>
        <v>TyE_VIISS</v>
      </c>
      <c r="G131" s="11" t="str">
        <f t="shared" si="11"/>
        <v>TyE_VIISS_TecSeguro</v>
      </c>
      <c r="H131" t="s">
        <v>109</v>
      </c>
      <c r="I131" t="s">
        <v>110</v>
      </c>
      <c r="J131" t="str">
        <f t="shared" si="9"/>
        <v>TyE_VIISS_TecSeguro_CCTA</v>
      </c>
      <c r="K131" t="str">
        <f t="shared" ref="K131:K145" si="13">G131&amp;"_"&amp;I131</f>
        <v>TyE_VIISS_TecSeguro_SCTA</v>
      </c>
    </row>
    <row r="132" spans="1:11" x14ac:dyDescent="0.25">
      <c r="A132" t="s">
        <v>402</v>
      </c>
      <c r="B132" s="11" t="s">
        <v>485</v>
      </c>
      <c r="C132" t="s">
        <v>105</v>
      </c>
      <c r="E132" t="s">
        <v>169</v>
      </c>
      <c r="F132" s="13" t="str">
        <f t="shared" si="12"/>
        <v>TyE_VIISS</v>
      </c>
      <c r="G132" s="11" t="str">
        <f t="shared" si="11"/>
        <v>TyE_VIISS_Ruta Azul</v>
      </c>
      <c r="H132" t="s">
        <v>109</v>
      </c>
      <c r="I132" t="s">
        <v>110</v>
      </c>
      <c r="J132" t="str">
        <f t="shared" si="9"/>
        <v>TyE_VIISS_Ruta Azul_CCTA</v>
      </c>
      <c r="K132" t="str">
        <f t="shared" si="13"/>
        <v>TyE_VIISS_Ruta Azul_SCTA</v>
      </c>
    </row>
    <row r="133" spans="1:11" x14ac:dyDescent="0.25">
      <c r="A133" t="s">
        <v>398</v>
      </c>
      <c r="B133" s="11" t="s">
        <v>485</v>
      </c>
      <c r="C133" t="s">
        <v>105</v>
      </c>
      <c r="E133" t="s">
        <v>169</v>
      </c>
      <c r="F133" s="13" t="str">
        <f t="shared" si="12"/>
        <v>TyE_VIISS</v>
      </c>
      <c r="G133" s="11" t="str">
        <f t="shared" si="11"/>
        <v>TyE_VIISS_Sostenibilidad</v>
      </c>
      <c r="H133" t="s">
        <v>109</v>
      </c>
      <c r="I133" t="s">
        <v>110</v>
      </c>
      <c r="J133" t="str">
        <f t="shared" si="9"/>
        <v>TyE_VIISS_Sostenibilidad_CCTA</v>
      </c>
      <c r="K133" t="str">
        <f t="shared" si="13"/>
        <v>TyE_VIISS_Sostenibilidad_SCTA</v>
      </c>
    </row>
    <row r="134" spans="1:11" x14ac:dyDescent="0.25">
      <c r="A134" t="s">
        <v>606</v>
      </c>
      <c r="B134" s="11" t="s">
        <v>485</v>
      </c>
      <c r="C134" t="s">
        <v>105</v>
      </c>
      <c r="E134" t="s">
        <v>169</v>
      </c>
      <c r="F134" s="13" t="str">
        <f t="shared" si="12"/>
        <v>TyE_VIISS</v>
      </c>
      <c r="G134" s="11" t="str">
        <f t="shared" si="11"/>
        <v>TyE_VIISS_Conferencias</v>
      </c>
      <c r="H134" t="s">
        <v>109</v>
      </c>
      <c r="I134" t="s">
        <v>110</v>
      </c>
      <c r="J134" t="str">
        <f t="shared" si="9"/>
        <v>TyE_VIISS_Conferencias_CCTA</v>
      </c>
      <c r="K134" t="str">
        <f t="shared" si="13"/>
        <v>TyE_VIISS_Conferencias_SCTA</v>
      </c>
    </row>
    <row r="135" spans="1:11" x14ac:dyDescent="0.25">
      <c r="A135" t="s">
        <v>384</v>
      </c>
      <c r="B135" s="11" t="s">
        <v>485</v>
      </c>
      <c r="C135" t="s">
        <v>105</v>
      </c>
      <c r="E135" t="s">
        <v>169</v>
      </c>
      <c r="F135" s="13" t="str">
        <f t="shared" si="12"/>
        <v>TyE_VIISS</v>
      </c>
      <c r="G135" s="11" t="str">
        <f t="shared" si="11"/>
        <v>TyE_VIISS_Iniciativas Sociales</v>
      </c>
      <c r="H135" t="s">
        <v>109</v>
      </c>
      <c r="I135" t="s">
        <v>110</v>
      </c>
      <c r="J135" t="str">
        <f t="shared" si="9"/>
        <v>TyE_VIISS_Iniciativas Sociales_CCTA</v>
      </c>
      <c r="K135" t="str">
        <f t="shared" si="13"/>
        <v>TyE_VIISS_Iniciativas Sociales_SCTA</v>
      </c>
    </row>
    <row r="136" spans="1:11" x14ac:dyDescent="0.25">
      <c r="A136" t="s">
        <v>182</v>
      </c>
      <c r="B136" s="11" t="s">
        <v>485</v>
      </c>
      <c r="C136" t="s">
        <v>105</v>
      </c>
      <c r="D136" s="15"/>
      <c r="E136" t="s">
        <v>181</v>
      </c>
      <c r="F136" s="13" t="str">
        <f t="shared" si="12"/>
        <v>TyE_VPD</v>
      </c>
      <c r="G136" s="11" t="str">
        <f t="shared" si="11"/>
        <v>TyE_VPD_Súmate</v>
      </c>
      <c r="H136" t="s">
        <v>109</v>
      </c>
      <c r="I136" t="s">
        <v>110</v>
      </c>
      <c r="J136" t="str">
        <f t="shared" si="9"/>
        <v>TyE_VPD_Súmate_CCTA</v>
      </c>
      <c r="K136" t="str">
        <f t="shared" si="13"/>
        <v>TyE_VPD_Súmate_SCTA</v>
      </c>
    </row>
    <row r="137" spans="1:11" x14ac:dyDescent="0.25">
      <c r="A137" t="s">
        <v>183</v>
      </c>
      <c r="B137" s="11" t="s">
        <v>485</v>
      </c>
      <c r="C137" t="s">
        <v>105</v>
      </c>
      <c r="D137" s="15"/>
      <c r="E137" t="s">
        <v>181</v>
      </c>
      <c r="F137" s="13" t="str">
        <f t="shared" si="12"/>
        <v>TyE_VPD</v>
      </c>
      <c r="G137" s="11" t="str">
        <f t="shared" si="11"/>
        <v>TyE_VPD_Filantropia</v>
      </c>
      <c r="H137" t="s">
        <v>109</v>
      </c>
      <c r="I137" t="s">
        <v>110</v>
      </c>
      <c r="J137" t="str">
        <f t="shared" si="9"/>
        <v>TyE_VPD_Filantropia_CCTA</v>
      </c>
      <c r="K137" t="str">
        <f t="shared" si="13"/>
        <v>TyE_VPD_Filantropia_SCTA</v>
      </c>
    </row>
    <row r="138" spans="1:11" x14ac:dyDescent="0.25">
      <c r="A138" t="s">
        <v>184</v>
      </c>
      <c r="B138" s="11" t="s">
        <v>485</v>
      </c>
      <c r="C138" t="s">
        <v>105</v>
      </c>
      <c r="E138" t="s">
        <v>181</v>
      </c>
      <c r="F138" s="13" t="str">
        <f t="shared" si="12"/>
        <v>TyE_VPD</v>
      </c>
      <c r="G138" s="11" t="str">
        <f t="shared" si="11"/>
        <v>TyE_VPD_Exatec</v>
      </c>
      <c r="H138" t="s">
        <v>109</v>
      </c>
      <c r="I138" t="s">
        <v>110</v>
      </c>
      <c r="J138" t="str">
        <f t="shared" si="9"/>
        <v>TyE_VPD_Exatec_CCTA</v>
      </c>
      <c r="K138" t="str">
        <f t="shared" si="13"/>
        <v>TyE_VPD_Exatec_SCTA</v>
      </c>
    </row>
    <row r="139" spans="1:11" x14ac:dyDescent="0.25">
      <c r="A139" t="s">
        <v>393</v>
      </c>
      <c r="B139" s="11" t="s">
        <v>485</v>
      </c>
      <c r="C139" t="s">
        <v>105</v>
      </c>
      <c r="E139" t="s">
        <v>607</v>
      </c>
      <c r="F139" s="13" t="str">
        <f t="shared" si="12"/>
        <v>TyE_VPF</v>
      </c>
      <c r="G139" s="11" t="str">
        <f t="shared" si="11"/>
        <v>TyE_VPF_Market Tec</v>
      </c>
      <c r="H139" t="s">
        <v>109</v>
      </c>
      <c r="I139" t="s">
        <v>110</v>
      </c>
      <c r="J139" t="str">
        <f t="shared" si="9"/>
        <v>TyE_VPF_Market Tec_CCTA</v>
      </c>
      <c r="K139" t="str">
        <f t="shared" si="13"/>
        <v>TyE_VPF_Market Tec_SCTA</v>
      </c>
    </row>
    <row r="140" spans="1:11" x14ac:dyDescent="0.25">
      <c r="A140" t="s">
        <v>180</v>
      </c>
      <c r="B140" s="11" t="s">
        <v>485</v>
      </c>
      <c r="C140" t="s">
        <v>105</v>
      </c>
      <c r="D140" s="15"/>
      <c r="E140" t="s">
        <v>179</v>
      </c>
      <c r="F140" s="13" t="str">
        <f t="shared" si="12"/>
        <v>TyE_VPICC</v>
      </c>
      <c r="G140" s="11" t="str">
        <f t="shared" si="11"/>
        <v>TyE_VPICC_Compromiso con la integridad</v>
      </c>
      <c r="H140" t="s">
        <v>109</v>
      </c>
      <c r="I140" t="s">
        <v>110</v>
      </c>
      <c r="J140" t="str">
        <f t="shared" si="9"/>
        <v>TyE_VPICC_Compromiso con la integridad_CCTA</v>
      </c>
      <c r="K140" t="str">
        <f t="shared" si="13"/>
        <v>TyE_VPICC_Compromiso con la integridad_SCTA</v>
      </c>
    </row>
    <row r="141" spans="1:11" x14ac:dyDescent="0.25">
      <c r="A141" s="17" t="s">
        <v>186</v>
      </c>
      <c r="B141" s="11" t="s">
        <v>485</v>
      </c>
      <c r="C141" t="s">
        <v>105</v>
      </c>
      <c r="E141" t="s">
        <v>185</v>
      </c>
      <c r="F141" s="13" t="str">
        <f t="shared" si="12"/>
        <v>TyE_VPO</v>
      </c>
      <c r="G141" s="16" t="str">
        <f t="shared" si="11"/>
        <v>TyE_VPO_TecFood</v>
      </c>
      <c r="H141" t="s">
        <v>109</v>
      </c>
      <c r="I141" t="s">
        <v>110</v>
      </c>
      <c r="J141" t="str">
        <f t="shared" si="9"/>
        <v>TyE_VPO_TecFood_CCTA</v>
      </c>
      <c r="K141" t="str">
        <f t="shared" si="13"/>
        <v>TyE_VPO_TecFood_SCTA</v>
      </c>
    </row>
    <row r="142" spans="1:11" x14ac:dyDescent="0.25">
      <c r="A142" t="s">
        <v>543</v>
      </c>
      <c r="B142" s="11" t="s">
        <v>485</v>
      </c>
      <c r="C142" t="s">
        <v>105</v>
      </c>
      <c r="E142" t="s">
        <v>185</v>
      </c>
      <c r="F142" s="13" t="str">
        <f t="shared" si="12"/>
        <v>TyE_VPO</v>
      </c>
      <c r="G142" s="11" t="str">
        <f t="shared" si="11"/>
        <v>TyE_VPO_Borregos</v>
      </c>
      <c r="H142" t="s">
        <v>109</v>
      </c>
      <c r="I142" t="s">
        <v>110</v>
      </c>
      <c r="J142" t="str">
        <f t="shared" si="9"/>
        <v>TyE_VPO_Borregos_CCTA</v>
      </c>
      <c r="K142" t="str">
        <f t="shared" si="13"/>
        <v>TyE_VPO_Borregos_SCTA</v>
      </c>
    </row>
    <row r="143" spans="1:11" x14ac:dyDescent="0.25">
      <c r="A143" t="s">
        <v>187</v>
      </c>
      <c r="B143" s="11" t="s">
        <v>485</v>
      </c>
      <c r="C143" t="s">
        <v>105</v>
      </c>
      <c r="E143" t="s">
        <v>185</v>
      </c>
      <c r="F143" s="13" t="str">
        <f t="shared" si="12"/>
        <v>TyE_VPO</v>
      </c>
      <c r="G143" s="11" t="str">
        <f t="shared" si="11"/>
        <v>TyE_VPO_TecStore</v>
      </c>
      <c r="H143" t="s">
        <v>109</v>
      </c>
      <c r="I143" t="s">
        <v>110</v>
      </c>
      <c r="J143" t="str">
        <f t="shared" si="9"/>
        <v>TyE_VPO_TecStore_CCTA</v>
      </c>
      <c r="K143" t="str">
        <f t="shared" si="13"/>
        <v>TyE_VPO_TecStore_SCTA</v>
      </c>
    </row>
    <row r="144" spans="1:11" x14ac:dyDescent="0.25">
      <c r="A144" t="s">
        <v>78</v>
      </c>
      <c r="B144" s="11" t="s">
        <v>485</v>
      </c>
      <c r="C144" t="s">
        <v>105</v>
      </c>
      <c r="E144" t="s">
        <v>185</v>
      </c>
      <c r="F144" s="13" t="str">
        <f t="shared" si="12"/>
        <v>TyE_VPO</v>
      </c>
      <c r="G144" s="11" t="str">
        <f t="shared" si="11"/>
        <v>TyE_VPO_FBA</v>
      </c>
      <c r="H144" t="s">
        <v>109</v>
      </c>
      <c r="I144" t="s">
        <v>110</v>
      </c>
      <c r="J144" t="str">
        <f t="shared" si="9"/>
        <v>TyE_VPO_FBA_CCTA</v>
      </c>
      <c r="K144" t="str">
        <f t="shared" si="13"/>
        <v>TyE_VPO_FBA_SCTA</v>
      </c>
    </row>
    <row r="145" spans="1:11" x14ac:dyDescent="0.25">
      <c r="A145" t="s">
        <v>376</v>
      </c>
      <c r="B145" s="11" t="s">
        <v>485</v>
      </c>
      <c r="C145" t="s">
        <v>105</v>
      </c>
      <c r="E145" t="s">
        <v>185</v>
      </c>
      <c r="F145" s="13" t="str">
        <f t="shared" si="12"/>
        <v>TyE_VPO</v>
      </c>
      <c r="G145" s="11" t="str">
        <f t="shared" si="11"/>
        <v>TyE_VPO_TecReview</v>
      </c>
      <c r="H145" t="s">
        <v>109</v>
      </c>
      <c r="I145" t="s">
        <v>110</v>
      </c>
      <c r="J145" t="str">
        <f t="shared" si="9"/>
        <v>TyE_VPO_TecReview_CCTA</v>
      </c>
      <c r="K145" t="str">
        <f t="shared" si="13"/>
        <v>TyE_VPO_TecReview_SCTA</v>
      </c>
    </row>
  </sheetData>
  <autoFilter ref="A1:K145" xr:uid="{FF781613-04D9-4F7E-9993-958402A831E3}">
    <sortState xmlns:xlrd2="http://schemas.microsoft.com/office/spreadsheetml/2017/richdata2" ref="A2:K145">
      <sortCondition ref="D1:D145"/>
    </sortState>
  </autoFilter>
  <hyperlinks>
    <hyperlink ref="A83" r:id="rId1" xr:uid="{B24733B8-49A9-4131-A159-1CA6A0A323BD}"/>
  </hyperlinks>
  <pageMargins left="0.7" right="0.7" top="0.75" bottom="0.75" header="0.3" footer="0.3"/>
  <pageSetup orientation="portrait" horizontalDpi="360" verticalDpi="36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513B-9F94-4C12-9DC9-4D98012C7696}">
  <dimension ref="A1:G174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5" x14ac:dyDescent="0.25"/>
  <cols>
    <col min="1" max="1" width="39.42578125" style="4" customWidth="1"/>
    <col min="2" max="2" width="35.42578125" style="4" customWidth="1"/>
    <col min="3" max="3" width="18.140625" style="32" customWidth="1"/>
    <col min="4" max="4" width="16.5703125" style="4" customWidth="1"/>
    <col min="5" max="5" width="17.7109375" style="19" customWidth="1"/>
    <col min="6" max="6" width="19.5703125" style="19" customWidth="1"/>
    <col min="7" max="7" width="23.42578125" style="19" customWidth="1"/>
    <col min="8" max="16384" width="11.42578125" style="4"/>
  </cols>
  <sheetData>
    <row r="1" spans="1:7" s="22" customFormat="1" ht="49.5" customHeight="1" x14ac:dyDescent="0.25">
      <c r="A1" s="21" t="s">
        <v>654</v>
      </c>
      <c r="B1" s="20" t="s">
        <v>100</v>
      </c>
      <c r="C1" s="34" t="s">
        <v>296</v>
      </c>
      <c r="D1" s="20" t="s">
        <v>223</v>
      </c>
      <c r="E1" s="21" t="s">
        <v>96</v>
      </c>
      <c r="F1" s="21" t="s">
        <v>97</v>
      </c>
      <c r="G1" s="21" t="s">
        <v>224</v>
      </c>
    </row>
    <row r="2" spans="1:7" x14ac:dyDescent="0.25">
      <c r="A2" s="4" t="str" cm="1">
        <f t="array" ref="A2:A174">_xlfn.UNIQUE(Iniciativas_Mes[Iniciativa]&amp;"_"&amp;Iniciativas_Mes[Mes],FALSE,FALSE)</f>
        <v>BeneFlex_noviembre 2022</v>
      </c>
      <c r="B2" s="4" t="str">
        <f>MID(A2,1,FIND("_",A2,1)-1)</f>
        <v>BeneFlex</v>
      </c>
      <c r="C2" s="32" t="str">
        <f>MID(A2,FIND("_",A2,1)+1,LEN(A2))</f>
        <v>noviembre 2022</v>
      </c>
      <c r="D2" t="str">
        <f>VLOOKUP(B2,AnálisisMITEC!$A$2:$B$227,2,FALSE)</f>
        <v>No encontrado</v>
      </c>
      <c r="E2" s="19" t="str">
        <f>IF(IFERROR(VLOOKUP(B2,'Campañas y correos'!$A$2:$K$135,3,FALSE),"-")=0,"-",IFERROR(VLOOKUP(B2,'Campañas y correos'!$A$2:$K$135,3,FALSE),"-"))</f>
        <v>-</v>
      </c>
      <c r="F2" s="19" t="str">
        <f>IF(IFERROR(VLOOKUP(B2,'Campañas y correos'!$A$2:$K$135,4,FALSE),"-")=0,"-",IFERROR(VLOOKUP(B2,'Campañas y correos'!$A$2:$K$135,4,FALSE),"-"))</f>
        <v>-</v>
      </c>
      <c r="G2" s="19" t="str">
        <f>IF(IFERROR(VLOOKUP(B2,'Campañas y correos'!$A$2:$K$135,5,FALSE),"-")=0,"-",IFERROR(VLOOKUP(B2,'Campañas y correos'!$A$2:$K$135,5,FALSE),"-"))</f>
        <v>-</v>
      </c>
    </row>
    <row r="3" spans="1:7" x14ac:dyDescent="0.25">
      <c r="A3" s="4" t="str">
        <v>Mundial de Qatar_noviembre 2022</v>
      </c>
      <c r="B3" s="4" t="str">
        <f t="shared" ref="B3:B66" si="0">MID(A3,1,FIND("_",A3,1)-1)</f>
        <v>Mundial de Qatar</v>
      </c>
      <c r="C3" s="32" t="str">
        <f t="shared" ref="C3:C66" si="1">MID(A3,FIND("_",A3,1)+1,LEN(A3))</f>
        <v>noviembre 2022</v>
      </c>
      <c r="D3" t="str">
        <f>VLOOKUP(B3,AnálisisMITEC!$A$2:$B$227,2,FALSE)</f>
        <v>Encontrado</v>
      </c>
      <c r="E3" s="19" t="str">
        <f>IF(IFERROR(VLOOKUP(B3,'Campañas y correos'!$A$2:$K$135,3,FALSE),"-")=0,"-",IFERROR(VLOOKUP(B3,'Campañas y correos'!$A$2:$K$135,3,FALSE),"-"))</f>
        <v>TyE</v>
      </c>
      <c r="F3" s="19" t="str">
        <f>IF(IFERROR(VLOOKUP(B3,'Campañas y correos'!$A$2:$K$135,4,FALSE),"-")=0,"-",IFERROR(VLOOKUP(B3,'Campañas y correos'!$A$2:$K$135,4,FALSE),"-"))</f>
        <v>-</v>
      </c>
      <c r="G3" s="19" t="str">
        <f>IF(IFERROR(VLOOKUP(B3,'Campañas y correos'!$A$2:$K$135,5,FALSE),"-")=0,"-",IFERROR(VLOOKUP(B3,'Campañas y correos'!$A$2:$K$135,5,FALSE),"-"))</f>
        <v>Eventos Institucionales</v>
      </c>
    </row>
    <row r="4" spans="1:7" x14ac:dyDescent="0.25">
      <c r="A4" s="4" t="str">
        <v>Voluntariado Tec_noviembre 2022</v>
      </c>
      <c r="B4" s="4" t="str">
        <f t="shared" si="0"/>
        <v>Voluntariado Tec</v>
      </c>
      <c r="C4" s="32" t="str">
        <f t="shared" si="1"/>
        <v>noviembre 2022</v>
      </c>
      <c r="D4" t="str">
        <f>VLOOKUP(B4,AnálisisMITEC!$A$2:$B$227,2,FALSE)</f>
        <v>Encontrado</v>
      </c>
      <c r="E4" s="19" t="str">
        <f>IF(IFERROR(VLOOKUP(B4,'Campañas y correos'!$A$2:$K$135,3,FALSE),"-")=0,"-",IFERROR(VLOOKUP(B4,'Campañas y correos'!$A$2:$K$135,3,FALSE),"-"))</f>
        <v>-</v>
      </c>
      <c r="F4" s="19" t="str">
        <f>IF(IFERROR(VLOOKUP(B4,'Campañas y correos'!$A$2:$K$135,4,FALSE),"-")=0,"-",IFERROR(VLOOKUP(B4,'Campañas y correos'!$A$2:$K$135,4,FALSE),"-"))</f>
        <v>-</v>
      </c>
      <c r="G4" s="19" t="str">
        <f>IF(IFERROR(VLOOKUP(B4,'Campañas y correos'!$A$2:$K$135,5,FALSE),"-")=0,"-",IFERROR(VLOOKUP(B4,'Campañas y correos'!$A$2:$K$135,5,FALSE),"-"))</f>
        <v>-</v>
      </c>
    </row>
    <row r="5" spans="1:7" x14ac:dyDescent="0.25">
      <c r="A5" s="4" t="str">
        <v>English@Tec_noviembre 2022</v>
      </c>
      <c r="B5" s="4" t="str">
        <f t="shared" si="0"/>
        <v>English@Tec</v>
      </c>
      <c r="C5" s="32" t="str">
        <f t="shared" si="1"/>
        <v>noviembre 2022</v>
      </c>
      <c r="D5" t="str">
        <f>VLOOKUP(B5,AnálisisMITEC!$A$2:$B$227,2,FALSE)</f>
        <v>Encontrado</v>
      </c>
      <c r="E5" s="19" t="str">
        <f>IF(IFERROR(VLOOKUP(B5,'Campañas y correos'!$A$2:$K$135,3,FALSE),"-")=0,"-",IFERROR(VLOOKUP(B5,'Campañas y correos'!$A$2:$K$135,3,FALSE),"-"))</f>
        <v>TyE</v>
      </c>
      <c r="F5" s="19" t="str">
        <f>IF(IFERROR(VLOOKUP(B5,'Campañas y correos'!$A$2:$K$135,4,FALSE),"-")=0,"-",IFERROR(VLOOKUP(B5,'Campañas y correos'!$A$2:$K$135,4,FALSE),"-"))</f>
        <v>PowerUp</v>
      </c>
      <c r="G5" s="19" t="str">
        <f>IF(IFERROR(VLOOKUP(B5,'Campañas y correos'!$A$2:$K$135,5,FALSE),"-")=0,"-",IFERROR(VLOOKUP(B5,'Campañas y correos'!$A$2:$K$135,5,FALSE),"-"))</f>
        <v>Desarrollo</v>
      </c>
    </row>
    <row r="6" spans="1:7" x14ac:dyDescent="0.25">
      <c r="A6" s="4" t="str">
        <v>Mujer Tec_noviembre 2022</v>
      </c>
      <c r="B6" s="4" t="str">
        <f t="shared" si="0"/>
        <v>Mujer Tec</v>
      </c>
      <c r="C6" s="32" t="str">
        <f t="shared" si="1"/>
        <v>noviembre 2022</v>
      </c>
      <c r="D6" t="str">
        <f>VLOOKUP(B6,AnálisisMITEC!$A$2:$B$227,2,FALSE)</f>
        <v>Encontrado</v>
      </c>
      <c r="E6" s="19" t="str">
        <f>IF(IFERROR(VLOOKUP(B6,'Campañas y correos'!$A$2:$K$135,3,FALSE),"-")=0,"-",IFERROR(VLOOKUP(B6,'Campañas y correos'!$A$2:$K$135,3,FALSE),"-"))</f>
        <v>-</v>
      </c>
      <c r="F6" s="19" t="str">
        <f>IF(IFERROR(VLOOKUP(B6,'Campañas y correos'!$A$2:$K$135,4,FALSE),"-")=0,"-",IFERROR(VLOOKUP(B6,'Campañas y correos'!$A$2:$K$135,4,FALSE),"-"))</f>
        <v>-</v>
      </c>
      <c r="G6" s="19" t="str">
        <f>IF(IFERROR(VLOOKUP(B6,'Campañas y correos'!$A$2:$K$135,5,FALSE),"-")=0,"-",IFERROR(VLOOKUP(B6,'Campañas y correos'!$A$2:$K$135,5,FALSE),"-"))</f>
        <v>-</v>
      </c>
    </row>
    <row r="7" spans="1:7" x14ac:dyDescent="0.25">
      <c r="A7" s="4" t="str">
        <v>Ciberseguridad_noviembre 2022</v>
      </c>
      <c r="B7" s="4" t="str">
        <f t="shared" si="0"/>
        <v>Ciberseguridad</v>
      </c>
      <c r="C7" s="32" t="str">
        <f t="shared" si="1"/>
        <v>noviembre 2022</v>
      </c>
      <c r="D7" t="str">
        <f>VLOOKUP(B7,AnálisisMITEC!$A$2:$B$227,2,FALSE)</f>
        <v>Encontrado</v>
      </c>
      <c r="E7" s="19" t="str">
        <f>IF(IFERROR(VLOOKUP(B7,'Campañas y correos'!$A$2:$K$135,3,FALSE),"-")=0,"-",IFERROR(VLOOKUP(B7,'Campañas y correos'!$A$2:$K$135,3,FALSE),"-"))</f>
        <v>TyE</v>
      </c>
      <c r="F7" s="19" t="str">
        <f>IF(IFERROR(VLOOKUP(B7,'Campañas y correos'!$A$2:$K$135,4,FALSE),"-")=0,"-",IFERROR(VLOOKUP(B7,'Campañas y correos'!$A$2:$K$135,4,FALSE),"-"))</f>
        <v>Enablers</v>
      </c>
      <c r="G7" s="19" t="str">
        <f>IF(IFERROR(VLOOKUP(B7,'Campañas y correos'!$A$2:$K$135,5,FALSE),"-")=0,"-",IFERROR(VLOOKUP(B7,'Campañas y correos'!$A$2:$K$135,5,FALSE),"-"))</f>
        <v>HTI</v>
      </c>
    </row>
    <row r="8" spans="1:7" x14ac:dyDescent="0.25">
      <c r="A8" s="4" t="str">
        <v>MiTEC_noviembre 2022</v>
      </c>
      <c r="B8" s="4" t="str">
        <f t="shared" si="0"/>
        <v>MiTEC</v>
      </c>
      <c r="C8" s="32" t="str">
        <f t="shared" si="1"/>
        <v>noviembre 2022</v>
      </c>
      <c r="D8" t="str">
        <f>VLOOKUP(B8,AnálisisMITEC!$A$2:$B$227,2,FALSE)</f>
        <v>Encontrado</v>
      </c>
      <c r="E8" s="19" t="str">
        <f>IF(IFERROR(VLOOKUP(B8,'Campañas y correos'!$A$2:$K$135,3,FALSE),"-")=0,"-",IFERROR(VLOOKUP(B8,'Campañas y correos'!$A$2:$K$135,3,FALSE),"-"))</f>
        <v>TyE</v>
      </c>
      <c r="F8" s="19" t="str">
        <f>IF(IFERROR(VLOOKUP(B8,'Campañas y correos'!$A$2:$K$135,4,FALSE),"-")=0,"-",IFERROR(VLOOKUP(B8,'Campañas y correos'!$A$2:$K$135,4,FALSE),"-"))</f>
        <v>Enablers</v>
      </c>
      <c r="G8" s="19" t="str">
        <f>IF(IFERROR(VLOOKUP(B8,'Campañas y correos'!$A$2:$K$135,5,FALSE),"-")=0,"-",IFERROR(VLOOKUP(B8,'Campañas y correos'!$A$2:$K$135,5,FALSE),"-"))</f>
        <v>HTI</v>
      </c>
    </row>
    <row r="9" spans="1:7" x14ac:dyDescent="0.25">
      <c r="A9" s="4" t="str">
        <v>TECBot_noviembre 2022</v>
      </c>
      <c r="B9" s="4" t="str">
        <f t="shared" si="0"/>
        <v>TECBot</v>
      </c>
      <c r="C9" s="32" t="str">
        <f t="shared" si="1"/>
        <v>noviembre 2022</v>
      </c>
      <c r="D9" t="str">
        <f>VLOOKUP(B9,AnálisisMITEC!$A$2:$B$227,2,FALSE)</f>
        <v>Encontrado</v>
      </c>
      <c r="E9" s="19" t="str">
        <f>IF(IFERROR(VLOOKUP(B9,'Campañas y correos'!$A$2:$K$135,3,FALSE),"-")=0,"-",IFERROR(VLOOKUP(B9,'Campañas y correos'!$A$2:$K$135,3,FALSE),"-"))</f>
        <v>TyE</v>
      </c>
      <c r="F9" s="19" t="str">
        <f>IF(IFERROR(VLOOKUP(B9,'Campañas y correos'!$A$2:$K$135,4,FALSE),"-")=0,"-",IFERROR(VLOOKUP(B9,'Campañas y correos'!$A$2:$K$135,4,FALSE),"-"))</f>
        <v>Collaboration</v>
      </c>
      <c r="G9" s="19" t="str">
        <f>IF(IFERROR(VLOOKUP(B9,'Campañas y correos'!$A$2:$K$135,5,FALSE),"-")=0,"-",IFERROR(VLOOKUP(B9,'Campañas y correos'!$A$2:$K$135,5,FALSE),"-"))</f>
        <v>TecS</v>
      </c>
    </row>
    <row r="10" spans="1:7" x14ac:dyDescent="0.25">
      <c r="A10" s="4" t="str">
        <v>TecSeguro_noviembre 2022</v>
      </c>
      <c r="B10" s="4" t="str">
        <f t="shared" si="0"/>
        <v>TecSeguro</v>
      </c>
      <c r="C10" s="32" t="str">
        <f t="shared" si="1"/>
        <v>noviembre 2022</v>
      </c>
      <c r="D10" t="str">
        <f>VLOOKUP(B10,AnálisisMITEC!$A$2:$B$227,2,FALSE)</f>
        <v>Encontrado</v>
      </c>
      <c r="E10" s="19" t="str">
        <f>IF(IFERROR(VLOOKUP(B10,'Campañas y correos'!$A$2:$K$135,3,FALSE),"-")=0,"-",IFERROR(VLOOKUP(B10,'Campañas y correos'!$A$2:$K$135,3,FALSE),"-"))</f>
        <v>-</v>
      </c>
      <c r="F10" s="19" t="str">
        <f>IF(IFERROR(VLOOKUP(B10,'Campañas y correos'!$A$2:$K$135,4,FALSE),"-")=0,"-",IFERROR(VLOOKUP(B10,'Campañas y correos'!$A$2:$K$135,4,FALSE),"-"))</f>
        <v>-</v>
      </c>
      <c r="G10" s="19" t="str">
        <f>IF(IFERROR(VLOOKUP(B10,'Campañas y correos'!$A$2:$K$135,5,FALSE),"-")=0,"-",IFERROR(VLOOKUP(B10,'Campañas y correos'!$A$2:$K$135,5,FALSE),"-"))</f>
        <v>-</v>
      </c>
    </row>
    <row r="11" spans="1:7" x14ac:dyDescent="0.25">
      <c r="A11" s="4" t="str">
        <v>Mis viajes_noviembre 2022</v>
      </c>
      <c r="B11" s="4" t="str">
        <f t="shared" si="0"/>
        <v>Mis viajes</v>
      </c>
      <c r="C11" s="32" t="str">
        <f t="shared" si="1"/>
        <v>noviembre 2022</v>
      </c>
      <c r="D11" t="str">
        <f>VLOOKUP(B11,AnálisisMITEC!$A$2:$B$227,2,FALSE)</f>
        <v>Encontrado</v>
      </c>
      <c r="E11" s="19" t="str">
        <f>IF(IFERROR(VLOOKUP(B11,'Campañas y correos'!$A$2:$K$135,3,FALSE),"-")=0,"-",IFERROR(VLOOKUP(B11,'Campañas y correos'!$A$2:$K$135,3,FALSE),"-"))</f>
        <v>TyE</v>
      </c>
      <c r="F11" s="19" t="str">
        <f>IF(IFERROR(VLOOKUP(B11,'Campañas y correos'!$A$2:$K$135,4,FALSE),"-")=0,"-",IFERROR(VLOOKUP(B11,'Campañas y correos'!$A$2:$K$135,4,FALSE),"-"))</f>
        <v>Flexibility</v>
      </c>
      <c r="G11" s="19" t="str">
        <f>IF(IFERROR(VLOOKUP(B11,'Campañas y correos'!$A$2:$K$135,5,FALSE),"-")=0,"-",IFERROR(VLOOKUP(B11,'Campañas y correos'!$A$2:$K$135,5,FALSE),"-"))</f>
        <v>Trabajo Flexible</v>
      </c>
    </row>
    <row r="12" spans="1:7" x14ac:dyDescent="0.25">
      <c r="A12" s="4" t="str">
        <v>Patrimonio cultural_noviembre 2022</v>
      </c>
      <c r="B12" s="4" t="str">
        <f t="shared" si="0"/>
        <v>Patrimonio cultural</v>
      </c>
      <c r="C12" s="32" t="str">
        <f t="shared" si="1"/>
        <v>noviembre 2022</v>
      </c>
      <c r="D12" t="str">
        <f>VLOOKUP(B12,AnálisisMITEC!$A$2:$B$227,2,FALSE)</f>
        <v>Encontrado</v>
      </c>
      <c r="E12" s="19" t="str">
        <f>IF(IFERROR(VLOOKUP(B12,'Campañas y correos'!$A$2:$K$135,3,FALSE),"-")=0,"-",IFERROR(VLOOKUP(B12,'Campañas y correos'!$A$2:$K$135,3,FALSE),"-"))</f>
        <v>TyE</v>
      </c>
      <c r="F12" s="19" t="str">
        <f>IF(IFERROR(VLOOKUP(B12,'Campañas y correos'!$A$2:$K$135,4,FALSE),"-")=0,"-",IFERROR(VLOOKUP(B12,'Campañas y correos'!$A$2:$K$135,4,FALSE),"-"))</f>
        <v>Aca</v>
      </c>
      <c r="G12" s="19" t="str">
        <f>IF(IFERROR(VLOOKUP(B12,'Campañas y correos'!$A$2:$K$135,5,FALSE),"-")=0,"-",IFERROR(VLOOKUP(B12,'Campañas y correos'!$A$2:$K$135,5,FALSE),"-"))</f>
        <v>Academia</v>
      </c>
    </row>
    <row r="13" spans="1:7" x14ac:dyDescent="0.25">
      <c r="A13" s="4" t="str">
        <v>Market Tec_noviembre 2022</v>
      </c>
      <c r="B13" s="4" t="str">
        <f t="shared" si="0"/>
        <v>Market Tec</v>
      </c>
      <c r="C13" s="32" t="str">
        <f t="shared" si="1"/>
        <v>noviembre 2022</v>
      </c>
      <c r="D13" t="str">
        <f>VLOOKUP(B13,AnálisisMITEC!$A$2:$B$227,2,FALSE)</f>
        <v>Encontrado</v>
      </c>
      <c r="E13" s="19" t="str">
        <f>IF(IFERROR(VLOOKUP(B13,'Campañas y correos'!$A$2:$K$135,3,FALSE),"-")=0,"-",IFERROR(VLOOKUP(B13,'Campañas y correos'!$A$2:$K$135,3,FALSE),"-"))</f>
        <v>-</v>
      </c>
      <c r="F13" s="19" t="str">
        <f>IF(IFERROR(VLOOKUP(B13,'Campañas y correos'!$A$2:$K$135,4,FALSE),"-")=0,"-",IFERROR(VLOOKUP(B13,'Campañas y correos'!$A$2:$K$135,4,FALSE),"-"))</f>
        <v>-</v>
      </c>
      <c r="G13" s="19" t="str">
        <f>IF(IFERROR(VLOOKUP(B13,'Campañas y correos'!$A$2:$K$135,5,FALSE),"-")=0,"-",IFERROR(VLOOKUP(B13,'Campañas y correos'!$A$2:$K$135,5,FALSE),"-"))</f>
        <v>-</v>
      </c>
    </row>
    <row r="14" spans="1:7" x14ac:dyDescent="0.25">
      <c r="A14" s="4" t="str">
        <v>Diabetes_noviembre 2022</v>
      </c>
      <c r="B14" s="4" t="str">
        <f t="shared" si="0"/>
        <v>Diabetes</v>
      </c>
      <c r="C14" s="32" t="str">
        <f t="shared" si="1"/>
        <v>noviembre 2022</v>
      </c>
      <c r="D14" t="str">
        <f>VLOOKUP(B14,AnálisisMITEC!$A$2:$B$227,2,FALSE)</f>
        <v>Encontrado</v>
      </c>
      <c r="E14" s="19" t="str">
        <f>IF(IFERROR(VLOOKUP(B14,'Campañas y correos'!$A$2:$K$135,3,FALSE),"-")=0,"-",IFERROR(VLOOKUP(B14,'Campañas y correos'!$A$2:$K$135,3,FALSE),"-"))</f>
        <v>TyE</v>
      </c>
      <c r="F14" s="19" t="str">
        <f>IF(IFERROR(VLOOKUP(B14,'Campañas y correos'!$A$2:$K$135,4,FALSE),"-")=0,"-",IFERROR(VLOOKUP(B14,'Campañas y correos'!$A$2:$K$135,4,FALSE),"-"))</f>
        <v>PowerUp</v>
      </c>
      <c r="G14" s="19" t="str">
        <f>IF(IFERROR(VLOOKUP(B14,'Campañas y correos'!$A$2:$K$135,5,FALSE),"-")=0,"-",IFERROR(VLOOKUP(B14,'Campañas y correos'!$A$2:$K$135,5,FALSE),"-"))</f>
        <v>Bienestar</v>
      </c>
    </row>
    <row r="15" spans="1:7" x14ac:dyDescent="0.25">
      <c r="A15" s="4" t="str">
        <v>Ruta Azul_noviembre 2022</v>
      </c>
      <c r="B15" s="4" t="str">
        <f t="shared" si="0"/>
        <v>Ruta Azul</v>
      </c>
      <c r="C15" s="32" t="str">
        <f t="shared" si="1"/>
        <v>noviembre 2022</v>
      </c>
      <c r="D15" t="str">
        <f>VLOOKUP(B15,AnálisisMITEC!$A$2:$B$227,2,FALSE)</f>
        <v>Encontrado</v>
      </c>
      <c r="E15" s="19" t="str">
        <f>IF(IFERROR(VLOOKUP(B15,'Campañas y correos'!$A$2:$K$135,3,FALSE),"-")=0,"-",IFERROR(VLOOKUP(B15,'Campañas y correos'!$A$2:$K$135,3,FALSE),"-"))</f>
        <v>-</v>
      </c>
      <c r="F15" s="19" t="str">
        <f>IF(IFERROR(VLOOKUP(B15,'Campañas y correos'!$A$2:$K$135,4,FALSE),"-")=0,"-",IFERROR(VLOOKUP(B15,'Campañas y correos'!$A$2:$K$135,4,FALSE),"-"))</f>
        <v>-</v>
      </c>
      <c r="G15" s="19" t="str">
        <f>IF(IFERROR(VLOOKUP(B15,'Campañas y correos'!$A$2:$K$135,5,FALSE),"-")=0,"-",IFERROR(VLOOKUP(B15,'Campañas y correos'!$A$2:$K$135,5,FALSE),"-"))</f>
        <v>-</v>
      </c>
    </row>
    <row r="16" spans="1:7" x14ac:dyDescent="0.25">
      <c r="A16" s="4" t="str">
        <v>INCmty_noviembre 2022</v>
      </c>
      <c r="B16" s="4" t="str">
        <f t="shared" si="0"/>
        <v>INCmty</v>
      </c>
      <c r="C16" s="32" t="str">
        <f t="shared" si="1"/>
        <v>noviembre 2022</v>
      </c>
      <c r="D16" t="str">
        <f>VLOOKUP(B16,AnálisisMITEC!$A$2:$B$227,2,FALSE)</f>
        <v>Encontrado</v>
      </c>
      <c r="E16" s="19" t="str">
        <f>IF(IFERROR(VLOOKUP(B16,'Campañas y correos'!$A$2:$K$135,3,FALSE),"-")=0,"-",IFERROR(VLOOKUP(B16,'Campañas y correos'!$A$2:$K$135,3,FALSE),"-"))</f>
        <v>TyE</v>
      </c>
      <c r="F16" s="19" t="str">
        <f>IF(IFERROR(VLOOKUP(B16,'Campañas y correos'!$A$2:$K$135,4,FALSE),"-")=0,"-",IFERROR(VLOOKUP(B16,'Campañas y correos'!$A$2:$K$135,4,FALSE),"-"))</f>
        <v>Aca</v>
      </c>
      <c r="G16" s="19" t="str">
        <f>IF(IFERROR(VLOOKUP(B16,'Campañas y correos'!$A$2:$K$135,5,FALSE),"-")=0,"-",IFERROR(VLOOKUP(B16,'Campañas y correos'!$A$2:$K$135,5,FALSE),"-"))</f>
        <v>Academia</v>
      </c>
    </row>
    <row r="17" spans="1:7" x14ac:dyDescent="0.25">
      <c r="A17" s="4" t="str">
        <v>Declaracion Anual_noviembre 2022</v>
      </c>
      <c r="B17" s="4" t="str">
        <f t="shared" si="0"/>
        <v>Declaracion Anual</v>
      </c>
      <c r="C17" s="32" t="str">
        <f t="shared" si="1"/>
        <v>noviembre 2022</v>
      </c>
      <c r="D17" t="str">
        <f>VLOOKUP(B17,AnálisisMITEC!$A$2:$B$227,2,FALSE)</f>
        <v>Encontrado</v>
      </c>
      <c r="E17" s="19" t="str">
        <f>IF(IFERROR(VLOOKUP(B17,'Campañas y correos'!$A$2:$K$135,3,FALSE),"-")=0,"-",IFERROR(VLOOKUP(B17,'Campañas y correos'!$A$2:$K$135,3,FALSE),"-"))</f>
        <v>TyE</v>
      </c>
      <c r="F17" s="19" t="str">
        <f>IF(IFERROR(VLOOKUP(B17,'Campañas y correos'!$A$2:$K$135,4,FALSE),"-")=0,"-",IFERROR(VLOOKUP(B17,'Campañas y correos'!$A$2:$K$135,4,FALSE),"-"))</f>
        <v>Flexibility</v>
      </c>
      <c r="G17" s="19" t="str">
        <f>IF(IFERROR(VLOOKUP(B17,'Campañas y correos'!$A$2:$K$135,5,FALSE),"-")=0,"-",IFERROR(VLOOKUP(B17,'Campañas y correos'!$A$2:$K$135,5,FALSE),"-"))</f>
        <v>Comp</v>
      </c>
    </row>
    <row r="18" spans="1:7" x14ac:dyDescent="0.25">
      <c r="A18" s="4" t="str">
        <v>Mi caja de ahorro_noviembre 2022</v>
      </c>
      <c r="B18" s="4" t="str">
        <f t="shared" si="0"/>
        <v>Mi caja de ahorro</v>
      </c>
      <c r="C18" s="32" t="str">
        <f t="shared" si="1"/>
        <v>noviembre 2022</v>
      </c>
      <c r="D18" t="str">
        <f>VLOOKUP(B18,AnálisisMITEC!$A$2:$B$227,2,FALSE)</f>
        <v>Encontrado</v>
      </c>
      <c r="E18" s="19" t="str">
        <f>IF(IFERROR(VLOOKUP(B18,'Campañas y correos'!$A$2:$K$135,3,FALSE),"-")=0,"-",IFERROR(VLOOKUP(B18,'Campañas y correos'!$A$2:$K$135,3,FALSE),"-"))</f>
        <v>TyE</v>
      </c>
      <c r="F18" s="19" t="str">
        <f>IF(IFERROR(VLOOKUP(B18,'Campañas y correos'!$A$2:$K$135,4,FALSE),"-")=0,"-",IFERROR(VLOOKUP(B18,'Campañas y correos'!$A$2:$K$135,4,FALSE),"-"))</f>
        <v>Flexibility</v>
      </c>
      <c r="G18" s="19" t="str">
        <f>IF(IFERROR(VLOOKUP(B18,'Campañas y correos'!$A$2:$K$135,5,FALSE),"-")=0,"-",IFERROR(VLOOKUP(B18,'Campañas y correos'!$A$2:$K$135,5,FALSE),"-"))</f>
        <v>Ben</v>
      </c>
    </row>
    <row r="19" spans="1:7" x14ac:dyDescent="0.25">
      <c r="A19" s="4" t="str">
        <v>Mi plan de retiro_noviembre 2022</v>
      </c>
      <c r="B19" s="4" t="str">
        <f t="shared" si="0"/>
        <v>Mi plan de retiro</v>
      </c>
      <c r="C19" s="32" t="str">
        <f t="shared" si="1"/>
        <v>noviembre 2022</v>
      </c>
      <c r="D19" t="str">
        <f>VLOOKUP(B19,AnálisisMITEC!$A$2:$B$227,2,FALSE)</f>
        <v>Encontrado</v>
      </c>
      <c r="E19" s="19" t="str">
        <f>IF(IFERROR(VLOOKUP(B19,'Campañas y correos'!$A$2:$K$135,3,FALSE),"-")=0,"-",IFERROR(VLOOKUP(B19,'Campañas y correos'!$A$2:$K$135,3,FALSE),"-"))</f>
        <v>TyE</v>
      </c>
      <c r="F19" s="19" t="str">
        <f>IF(IFERROR(VLOOKUP(B19,'Campañas y correos'!$A$2:$K$135,4,FALSE),"-")=0,"-",IFERROR(VLOOKUP(B19,'Campañas y correos'!$A$2:$K$135,4,FALSE),"-"))</f>
        <v>Flexibility</v>
      </c>
      <c r="G19" s="19" t="str">
        <f>IF(IFERROR(VLOOKUP(B19,'Campañas y correos'!$A$2:$K$135,5,FALSE),"-")=0,"-",IFERROR(VLOOKUP(B19,'Campañas y correos'!$A$2:$K$135,5,FALSE),"-"))</f>
        <v>Comp</v>
      </c>
    </row>
    <row r="20" spans="1:7" x14ac:dyDescent="0.25">
      <c r="A20" s="4" t="str">
        <v>Expedition_noviembre 2022</v>
      </c>
      <c r="B20" s="4" t="str">
        <f t="shared" si="0"/>
        <v>Expedition</v>
      </c>
      <c r="C20" s="32" t="str">
        <f t="shared" si="1"/>
        <v>noviembre 2022</v>
      </c>
      <c r="D20" t="str">
        <f>VLOOKUP(B20,AnálisisMITEC!$A$2:$B$227,2,FALSE)</f>
        <v>Encontrado</v>
      </c>
      <c r="E20" s="19" t="str">
        <f>IF(IFERROR(VLOOKUP(B20,'Campañas y correos'!$A$2:$K$135,3,FALSE),"-")=0,"-",IFERROR(VLOOKUP(B20,'Campañas y correos'!$A$2:$K$135,3,FALSE),"-"))</f>
        <v>TyE</v>
      </c>
      <c r="F20" s="19" t="str">
        <f>IF(IFERROR(VLOOKUP(B20,'Campañas y correos'!$A$2:$K$135,4,FALSE),"-")=0,"-",IFERROR(VLOOKUP(B20,'Campañas y correos'!$A$2:$K$135,4,FALSE),"-"))</f>
        <v>-</v>
      </c>
      <c r="G20" s="19" t="str">
        <f>IF(IFERROR(VLOOKUP(B20,'Campañas y correos'!$A$2:$K$135,5,FALSE),"-")=0,"-",IFERROR(VLOOKUP(B20,'Campañas y correos'!$A$2:$K$135,5,FALSE),"-"))</f>
        <v>Presidencia</v>
      </c>
    </row>
    <row r="21" spans="1:7" x14ac:dyDescent="0.25">
      <c r="A21" s="4" t="str">
        <v>TecFood_noviembre 2022</v>
      </c>
      <c r="B21" s="4" t="str">
        <f t="shared" si="0"/>
        <v>TecFood</v>
      </c>
      <c r="C21" s="32" t="str">
        <f t="shared" si="1"/>
        <v>noviembre 2022</v>
      </c>
      <c r="D21" t="str">
        <f>VLOOKUP(B21,AnálisisMITEC!$A$2:$B$227,2,FALSE)</f>
        <v>Encontrado</v>
      </c>
      <c r="E21" s="19" t="str">
        <f>IF(IFERROR(VLOOKUP(B21,'Campañas y correos'!$A$2:$K$135,3,FALSE),"-")=0,"-",IFERROR(VLOOKUP(B21,'Campañas y correos'!$A$2:$K$135,3,FALSE),"-"))</f>
        <v>-</v>
      </c>
      <c r="F21" s="19" t="str">
        <f>IF(IFERROR(VLOOKUP(B21,'Campañas y correos'!$A$2:$K$135,4,FALSE),"-")=0,"-",IFERROR(VLOOKUP(B21,'Campañas y correos'!$A$2:$K$135,4,FALSE),"-"))</f>
        <v>-</v>
      </c>
      <c r="G21" s="19" t="str">
        <f>IF(IFERROR(VLOOKUP(B21,'Campañas y correos'!$A$2:$K$135,5,FALSE),"-")=0,"-",IFERROR(VLOOKUP(B21,'Campañas y correos'!$A$2:$K$135,5,FALSE),"-"))</f>
        <v>-</v>
      </c>
    </row>
    <row r="22" spans="1:7" x14ac:dyDescent="0.25">
      <c r="A22" s="4" t="str">
        <v>Mi Plan de Desarrollo_noviembre 2022</v>
      </c>
      <c r="B22" s="4" t="str">
        <f t="shared" si="0"/>
        <v>Mi Plan de Desarrollo</v>
      </c>
      <c r="C22" s="32" t="str">
        <f t="shared" si="1"/>
        <v>noviembre 2022</v>
      </c>
      <c r="D22" t="str">
        <f>VLOOKUP(B22,AnálisisMITEC!$A$2:$B$227,2,FALSE)</f>
        <v>Encontrado</v>
      </c>
      <c r="E22" s="19" t="str">
        <f>IF(IFERROR(VLOOKUP(B22,'Campañas y correos'!$A$2:$K$135,3,FALSE),"-")=0,"-",IFERROR(VLOOKUP(B22,'Campañas y correos'!$A$2:$K$135,3,FALSE),"-"))</f>
        <v>TyE</v>
      </c>
      <c r="F22" s="19" t="str">
        <f>IF(IFERROR(VLOOKUP(B22,'Campañas y correos'!$A$2:$K$135,4,FALSE),"-")=0,"-",IFERROR(VLOOKUP(B22,'Campañas y correos'!$A$2:$K$135,4,FALSE),"-"))</f>
        <v>PowerUp</v>
      </c>
      <c r="G22" s="19" t="str">
        <f>IF(IFERROR(VLOOKUP(B22,'Campañas y correos'!$A$2:$K$135,5,FALSE),"-")=0,"-",IFERROR(VLOOKUP(B22,'Campañas y correos'!$A$2:$K$135,5,FALSE),"-"))</f>
        <v>Talento</v>
      </c>
    </row>
    <row r="23" spans="1:7" x14ac:dyDescent="0.25">
      <c r="A23" s="4" t="str">
        <v>TecSounds_noviembre 2022</v>
      </c>
      <c r="B23" s="4" t="str">
        <f t="shared" si="0"/>
        <v>TecSounds</v>
      </c>
      <c r="C23" s="32" t="str">
        <f t="shared" si="1"/>
        <v>noviembre 2022</v>
      </c>
      <c r="D23" t="str">
        <f>VLOOKUP(B23,AnálisisMITEC!$A$2:$B$227,2,FALSE)</f>
        <v>Encontrado</v>
      </c>
      <c r="E23" s="19" t="str">
        <f>IF(IFERROR(VLOOKUP(B23,'Campañas y correos'!$A$2:$K$135,3,FALSE),"-")=0,"-",IFERROR(VLOOKUP(B23,'Campañas y correos'!$A$2:$K$135,3,FALSE),"-"))</f>
        <v>TyE</v>
      </c>
      <c r="F23" s="19" t="str">
        <f>IF(IFERROR(VLOOKUP(B23,'Campañas y correos'!$A$2:$K$135,4,FALSE),"-")=0,"-",IFERROR(VLOOKUP(B23,'Campañas y correos'!$A$2:$K$135,4,FALSE),"-"))</f>
        <v>Aca</v>
      </c>
      <c r="G23" s="19" t="str">
        <f>IF(IFERROR(VLOOKUP(B23,'Campañas y correos'!$A$2:$K$135,5,FALSE),"-")=0,"-",IFERROR(VLOOKUP(B23,'Campañas y correos'!$A$2:$K$135,5,FALSE),"-"))</f>
        <v>Academia</v>
      </c>
    </row>
    <row r="24" spans="1:7" x14ac:dyDescent="0.25">
      <c r="A24" s="4" t="str">
        <v>Impulsa_noviembre 2022</v>
      </c>
      <c r="B24" s="4" t="str">
        <f t="shared" si="0"/>
        <v>Impulsa</v>
      </c>
      <c r="C24" s="32" t="str">
        <f t="shared" si="1"/>
        <v>noviembre 2022</v>
      </c>
      <c r="D24" t="str">
        <f>VLOOKUP(B24,AnálisisMITEC!$A$2:$B$227,2,FALSE)</f>
        <v>Encontrado</v>
      </c>
      <c r="E24" s="19" t="str">
        <f>IF(IFERROR(VLOOKUP(B24,'Campañas y correos'!$A$2:$K$135,3,FALSE),"-")=0,"-",IFERROR(VLOOKUP(B24,'Campañas y correos'!$A$2:$K$135,3,FALSE),"-"))</f>
        <v>-</v>
      </c>
      <c r="F24" s="19" t="str">
        <f>IF(IFERROR(VLOOKUP(B24,'Campañas y correos'!$A$2:$K$135,4,FALSE),"-")=0,"-",IFERROR(VLOOKUP(B24,'Campañas y correos'!$A$2:$K$135,4,FALSE),"-"))</f>
        <v>-</v>
      </c>
      <c r="G24" s="19" t="str">
        <f>IF(IFERROR(VLOOKUP(B24,'Campañas y correos'!$A$2:$K$135,5,FALSE),"-")=0,"-",IFERROR(VLOOKUP(B24,'Campañas y correos'!$A$2:$K$135,5,FALSE),"-"))</f>
        <v>-</v>
      </c>
    </row>
    <row r="25" spans="1:7" x14ac:dyDescent="0.25">
      <c r="A25" s="4" t="str">
        <v>Princeton_noviembre 2022</v>
      </c>
      <c r="B25" s="4" t="str">
        <f t="shared" si="0"/>
        <v>Princeton</v>
      </c>
      <c r="C25" s="32" t="str">
        <f t="shared" si="1"/>
        <v>noviembre 2022</v>
      </c>
      <c r="D25" t="str">
        <f>VLOOKUP(B25,AnálisisMITEC!$A$2:$B$227,2,FALSE)</f>
        <v>Encontrado</v>
      </c>
      <c r="E25" s="19" t="str">
        <f>IF(IFERROR(VLOOKUP(B25,'Campañas y correos'!$A$2:$K$135,3,FALSE),"-")=0,"-",IFERROR(VLOOKUP(B25,'Campañas y correos'!$A$2:$K$135,3,FALSE),"-"))</f>
        <v>TyE</v>
      </c>
      <c r="F25" s="19" t="str">
        <f>IF(IFERROR(VLOOKUP(B25,'Campañas y correos'!$A$2:$K$135,4,FALSE),"-")=0,"-",IFERROR(VLOOKUP(B25,'Campañas y correos'!$A$2:$K$135,4,FALSE),"-"))</f>
        <v>-</v>
      </c>
      <c r="G25" s="19" t="str">
        <f>IF(IFERROR(VLOOKUP(B25,'Campañas y correos'!$A$2:$K$135,5,FALSE),"-")=0,"-",IFERROR(VLOOKUP(B25,'Campañas y correos'!$A$2:$K$135,5,FALSE),"-"))</f>
        <v>EVP</v>
      </c>
    </row>
    <row r="26" spans="1:7" x14ac:dyDescent="0.25">
      <c r="A26" s="4" t="str">
        <v>Lealtad_noviembre 2022</v>
      </c>
      <c r="B26" s="4" t="str">
        <f t="shared" si="0"/>
        <v>Lealtad</v>
      </c>
      <c r="C26" s="32" t="str">
        <f t="shared" si="1"/>
        <v>noviembre 2022</v>
      </c>
      <c r="D26" t="str">
        <f>VLOOKUP(B26,AnálisisMITEC!$A$2:$B$227,2,FALSE)</f>
        <v>Encontrado</v>
      </c>
      <c r="E26" s="19" t="str">
        <f>IF(IFERROR(VLOOKUP(B26,'Campañas y correos'!$A$2:$K$135,3,FALSE),"-")=0,"-",IFERROR(VLOOKUP(B26,'Campañas y correos'!$A$2:$K$135,3,FALSE),"-"))</f>
        <v>TyE</v>
      </c>
      <c r="F26" s="19" t="str">
        <f>IF(IFERROR(VLOOKUP(B26,'Campañas y correos'!$A$2:$K$135,4,FALSE),"-")=0,"-",IFERROR(VLOOKUP(B26,'Campañas y correos'!$A$2:$K$135,4,FALSE),"-"))</f>
        <v>-</v>
      </c>
      <c r="G26" s="19" t="str">
        <f>IF(IFERROR(VLOOKUP(B26,'Campañas y correos'!$A$2:$K$135,5,FALSE),"-")=0,"-",IFERROR(VLOOKUP(B26,'Campañas y correos'!$A$2:$K$135,5,FALSE),"-"))</f>
        <v>Eventos Institucionales</v>
      </c>
    </row>
    <row r="27" spans="1:7" x14ac:dyDescent="0.25">
      <c r="A27" s="4" t="str">
        <v>Charlas de Pasillo con David Garza_noviembre 2022</v>
      </c>
      <c r="B27" s="4" t="str">
        <f t="shared" si="0"/>
        <v>Charlas de Pasillo con David Garza</v>
      </c>
      <c r="C27" s="32" t="str">
        <f t="shared" si="1"/>
        <v>noviembre 2022</v>
      </c>
      <c r="D27" t="str">
        <f>VLOOKUP(B27,AnálisisMITEC!$A$2:$B$227,2,FALSE)</f>
        <v>Encontrado</v>
      </c>
      <c r="E27" s="19" t="str">
        <f>IF(IFERROR(VLOOKUP(B27,'Campañas y correos'!$A$2:$K$135,3,FALSE),"-")=0,"-",IFERROR(VLOOKUP(B27,'Campañas y correos'!$A$2:$K$135,3,FALSE),"-"))</f>
        <v>TyE</v>
      </c>
      <c r="F27" s="19" t="str">
        <f>IF(IFERROR(VLOOKUP(B27,'Campañas y correos'!$A$2:$K$135,4,FALSE),"-")=0,"-",IFERROR(VLOOKUP(B27,'Campañas y correos'!$A$2:$K$135,4,FALSE),"-"))</f>
        <v>-</v>
      </c>
      <c r="G27" s="19" t="str">
        <f>IF(IFERROR(VLOOKUP(B27,'Campañas y correos'!$A$2:$K$135,5,FALSE),"-")=0,"-",IFERROR(VLOOKUP(B27,'Campañas y correos'!$A$2:$K$135,5,FALSE),"-"))</f>
        <v>Presidencia</v>
      </c>
    </row>
    <row r="28" spans="1:7" x14ac:dyDescent="0.25">
      <c r="A28" s="4" t="str">
        <v>CNDH_noviembre 2022</v>
      </c>
      <c r="B28" s="4" t="str">
        <f t="shared" si="0"/>
        <v>CNDH</v>
      </c>
      <c r="C28" s="32" t="str">
        <f t="shared" si="1"/>
        <v>noviembre 2022</v>
      </c>
      <c r="D28" t="str">
        <f>VLOOKUP(B28,AnálisisMITEC!$A$2:$B$227,2,FALSE)</f>
        <v>Encontrado</v>
      </c>
      <c r="E28" s="19" t="str">
        <f>IF(IFERROR(VLOOKUP(B28,'Campañas y correos'!$A$2:$K$135,3,FALSE),"-")=0,"-",IFERROR(VLOOKUP(B28,'Campañas y correos'!$A$2:$K$135,3,FALSE),"-"))</f>
        <v>-</v>
      </c>
      <c r="F28" s="19" t="str">
        <f>IF(IFERROR(VLOOKUP(B28,'Campañas y correos'!$A$2:$K$135,4,FALSE),"-")=0,"-",IFERROR(VLOOKUP(B28,'Campañas y correos'!$A$2:$K$135,4,FALSE),"-"))</f>
        <v>-</v>
      </c>
      <c r="G28" s="19" t="str">
        <f>IF(IFERROR(VLOOKUP(B28,'Campañas y correos'!$A$2:$K$135,5,FALSE),"-")=0,"-",IFERROR(VLOOKUP(B28,'Campañas y correos'!$A$2:$K$135,5,FALSE),"-"))</f>
        <v>-</v>
      </c>
    </row>
    <row r="29" spans="1:7" x14ac:dyDescent="0.25">
      <c r="A29" s="4" t="str">
        <v>Herramientas digitales_noviembre 2022</v>
      </c>
      <c r="B29" s="4" t="str">
        <f t="shared" si="0"/>
        <v>Herramientas digitales</v>
      </c>
      <c r="C29" s="32" t="str">
        <f t="shared" si="1"/>
        <v>noviembre 2022</v>
      </c>
      <c r="D29" t="str">
        <f>VLOOKUP(B29,AnálisisMITEC!$A$2:$B$227,2,FALSE)</f>
        <v>Encontrado</v>
      </c>
      <c r="E29" s="19" t="str">
        <f>IF(IFERROR(VLOOKUP(B29,'Campañas y correos'!$A$2:$K$135,3,FALSE),"-")=0,"-",IFERROR(VLOOKUP(B29,'Campañas y correos'!$A$2:$K$135,3,FALSE),"-"))</f>
        <v>TyE</v>
      </c>
      <c r="F29" s="19" t="str">
        <f>IF(IFERROR(VLOOKUP(B29,'Campañas y correos'!$A$2:$K$135,4,FALSE),"-")=0,"-",IFERROR(VLOOKUP(B29,'Campañas y correos'!$A$2:$K$135,4,FALSE),"-"))</f>
        <v>Enablers</v>
      </c>
      <c r="G29" s="19" t="str">
        <f>IF(IFERROR(VLOOKUP(B29,'Campañas y correos'!$A$2:$K$135,5,FALSE),"-")=0,"-",IFERROR(VLOOKUP(B29,'Campañas y correos'!$A$2:$K$135,5,FALSE),"-"))</f>
        <v>HTI</v>
      </c>
    </row>
    <row r="30" spans="1:7" x14ac:dyDescent="0.25">
      <c r="A30" s="4" t="str">
        <v>Mi ECO_octubre 2022</v>
      </c>
      <c r="B30" s="4" t="str">
        <f t="shared" si="0"/>
        <v>Mi ECO</v>
      </c>
      <c r="C30" s="32" t="str">
        <f t="shared" si="1"/>
        <v>octubre 2022</v>
      </c>
      <c r="D30" t="str">
        <f>VLOOKUP(B30,AnálisisMITEC!$A$2:$B$227,2,FALSE)</f>
        <v>Encontrado</v>
      </c>
      <c r="E30" s="19" t="str">
        <f>IF(IFERROR(VLOOKUP(B30,'Campañas y correos'!$A$2:$K$135,3,FALSE),"-")=0,"-",IFERROR(VLOOKUP(B30,'Campañas y correos'!$A$2:$K$135,3,FALSE),"-"))</f>
        <v>-</v>
      </c>
      <c r="F30" s="19" t="str">
        <f>IF(IFERROR(VLOOKUP(B30,'Campañas y correos'!$A$2:$K$135,4,FALSE),"-")=0,"-",IFERROR(VLOOKUP(B30,'Campañas y correos'!$A$2:$K$135,4,FALSE),"-"))</f>
        <v>-</v>
      </c>
      <c r="G30" s="19" t="str">
        <f>IF(IFERROR(VLOOKUP(B30,'Campañas y correos'!$A$2:$K$135,5,FALSE),"-")=0,"-",IFERROR(VLOOKUP(B30,'Campañas y correos'!$A$2:$K$135,5,FALSE),"-"))</f>
        <v>-</v>
      </c>
    </row>
    <row r="31" spans="1:7" x14ac:dyDescent="0.25">
      <c r="A31" s="4" t="str">
        <v>Ciberseguridad_octubre 2022</v>
      </c>
      <c r="B31" s="4" t="str">
        <f t="shared" si="0"/>
        <v>Ciberseguridad</v>
      </c>
      <c r="C31" s="32" t="str">
        <f t="shared" si="1"/>
        <v>octubre 2022</v>
      </c>
      <c r="D31" t="str">
        <f>VLOOKUP(B31,AnálisisMITEC!$A$2:$B$227,2,FALSE)</f>
        <v>Encontrado</v>
      </c>
      <c r="E31" s="19" t="str">
        <f>IF(IFERROR(VLOOKUP(B31,'Campañas y correos'!$A$2:$K$135,3,FALSE),"-")=0,"-",IFERROR(VLOOKUP(B31,'Campañas y correos'!$A$2:$K$135,3,FALSE),"-"))</f>
        <v>TyE</v>
      </c>
      <c r="F31" s="19" t="str">
        <f>IF(IFERROR(VLOOKUP(B31,'Campañas y correos'!$A$2:$K$135,4,FALSE),"-")=0,"-",IFERROR(VLOOKUP(B31,'Campañas y correos'!$A$2:$K$135,4,FALSE),"-"))</f>
        <v>Enablers</v>
      </c>
      <c r="G31" s="19" t="str">
        <f>IF(IFERROR(VLOOKUP(B31,'Campañas y correos'!$A$2:$K$135,5,FALSE),"-")=0,"-",IFERROR(VLOOKUP(B31,'Campañas y correos'!$A$2:$K$135,5,FALSE),"-"))</f>
        <v>HTI</v>
      </c>
    </row>
    <row r="32" spans="1:7" x14ac:dyDescent="0.25">
      <c r="A32" s="4" t="str">
        <v>Feria del libro_octubre 2022</v>
      </c>
      <c r="B32" s="4" t="str">
        <f t="shared" si="0"/>
        <v>Feria del libro</v>
      </c>
      <c r="C32" s="32" t="str">
        <f t="shared" si="1"/>
        <v>octubre 2022</v>
      </c>
      <c r="D32" t="str">
        <f>VLOOKUP(B32,AnálisisMITEC!$A$2:$B$227,2,FALSE)</f>
        <v>Encontrado</v>
      </c>
      <c r="E32" s="19" t="str">
        <f>IF(IFERROR(VLOOKUP(B32,'Campañas y correos'!$A$2:$K$135,3,FALSE),"-")=0,"-",IFERROR(VLOOKUP(B32,'Campañas y correos'!$A$2:$K$135,3,FALSE),"-"))</f>
        <v>TyE</v>
      </c>
      <c r="F32" s="19" t="str">
        <f>IF(IFERROR(VLOOKUP(B32,'Campañas y correos'!$A$2:$K$135,4,FALSE),"-")=0,"-",IFERROR(VLOOKUP(B32,'Campañas y correos'!$A$2:$K$135,4,FALSE),"-"))</f>
        <v>Aca</v>
      </c>
      <c r="G32" s="19" t="str">
        <f>IF(IFERROR(VLOOKUP(B32,'Campañas y correos'!$A$2:$K$135,5,FALSE),"-")=0,"-",IFERROR(VLOOKUP(B32,'Campañas y correos'!$A$2:$K$135,5,FALSE),"-"))</f>
        <v>Academia</v>
      </c>
    </row>
    <row r="33" spans="1:7" x14ac:dyDescent="0.25">
      <c r="A33" s="4" t="str">
        <v>Cáncer de mama_octubre 2022</v>
      </c>
      <c r="B33" s="4" t="str">
        <f t="shared" si="0"/>
        <v>Cáncer de mama</v>
      </c>
      <c r="C33" s="32" t="str">
        <f t="shared" si="1"/>
        <v>octubre 2022</v>
      </c>
      <c r="D33" t="str">
        <f>VLOOKUP(B33,AnálisisMITEC!$A$2:$B$227,2,FALSE)</f>
        <v>Encontrado</v>
      </c>
      <c r="E33" s="19" t="str">
        <f>IF(IFERROR(VLOOKUP(B33,'Campañas y correos'!$A$2:$K$135,3,FALSE),"-")=0,"-",IFERROR(VLOOKUP(B33,'Campañas y correos'!$A$2:$K$135,3,FALSE),"-"))</f>
        <v>TyE</v>
      </c>
      <c r="F33" s="19" t="str">
        <f>IF(IFERROR(VLOOKUP(B33,'Campañas y correos'!$A$2:$K$135,4,FALSE),"-")=0,"-",IFERROR(VLOOKUP(B33,'Campañas y correos'!$A$2:$K$135,4,FALSE),"-"))</f>
        <v>PowerUp</v>
      </c>
      <c r="G33" s="19" t="str">
        <f>IF(IFERROR(VLOOKUP(B33,'Campañas y correos'!$A$2:$K$135,5,FALSE),"-")=0,"-",IFERROR(VLOOKUP(B33,'Campañas y correos'!$A$2:$K$135,5,FALSE),"-"))</f>
        <v>Bienestar</v>
      </c>
    </row>
    <row r="34" spans="1:7" x14ac:dyDescent="0.25">
      <c r="A34" s="4" t="str">
        <v>Voluntariado Tec_octubre 2022</v>
      </c>
      <c r="B34" s="4" t="str">
        <f t="shared" si="0"/>
        <v>Voluntariado Tec</v>
      </c>
      <c r="C34" s="32" t="str">
        <f t="shared" si="1"/>
        <v>octubre 2022</v>
      </c>
      <c r="D34" t="str">
        <f>VLOOKUP(B34,AnálisisMITEC!$A$2:$B$227,2,FALSE)</f>
        <v>Encontrado</v>
      </c>
      <c r="E34" s="19" t="str">
        <f>IF(IFERROR(VLOOKUP(B34,'Campañas y correos'!$A$2:$K$135,3,FALSE),"-")=0,"-",IFERROR(VLOOKUP(B34,'Campañas y correos'!$A$2:$K$135,3,FALSE),"-"))</f>
        <v>-</v>
      </c>
      <c r="F34" s="19" t="str">
        <f>IF(IFERROR(VLOOKUP(B34,'Campañas y correos'!$A$2:$K$135,4,FALSE),"-")=0,"-",IFERROR(VLOOKUP(B34,'Campañas y correos'!$A$2:$K$135,4,FALSE),"-"))</f>
        <v>-</v>
      </c>
      <c r="G34" s="19" t="str">
        <f>IF(IFERROR(VLOOKUP(B34,'Campañas y correos'!$A$2:$K$135,5,FALSE),"-")=0,"-",IFERROR(VLOOKUP(B34,'Campañas y correos'!$A$2:$K$135,5,FALSE),"-"))</f>
        <v>-</v>
      </c>
    </row>
    <row r="35" spans="1:7" x14ac:dyDescent="0.25">
      <c r="A35" s="4" t="str">
        <v>BeneFlex_octubre 2022</v>
      </c>
      <c r="B35" s="4" t="str">
        <f t="shared" si="0"/>
        <v>BeneFlex</v>
      </c>
      <c r="C35" s="32" t="str">
        <f t="shared" si="1"/>
        <v>octubre 2022</v>
      </c>
      <c r="D35" t="str">
        <f>VLOOKUP(B35,AnálisisMITEC!$A$2:$B$227,2,FALSE)</f>
        <v>No encontrado</v>
      </c>
      <c r="E35" s="19" t="str">
        <f>IF(IFERROR(VLOOKUP(B35,'Campañas y correos'!$A$2:$K$135,3,FALSE),"-")=0,"-",IFERROR(VLOOKUP(B35,'Campañas y correos'!$A$2:$K$135,3,FALSE),"-"))</f>
        <v>-</v>
      </c>
      <c r="F35" s="19" t="str">
        <f>IF(IFERROR(VLOOKUP(B35,'Campañas y correos'!$A$2:$K$135,4,FALSE),"-")=0,"-",IFERROR(VLOOKUP(B35,'Campañas y correos'!$A$2:$K$135,4,FALSE),"-"))</f>
        <v>-</v>
      </c>
      <c r="G35" s="19" t="str">
        <f>IF(IFERROR(VLOOKUP(B35,'Campañas y correos'!$A$2:$K$135,5,FALSE),"-")=0,"-",IFERROR(VLOOKUP(B35,'Campañas y correos'!$A$2:$K$135,5,FALSE),"-"))</f>
        <v>-</v>
      </c>
    </row>
    <row r="36" spans="1:7" x14ac:dyDescent="0.25">
      <c r="A36" s="4" t="str">
        <v>Lealtad_octubre 2022</v>
      </c>
      <c r="B36" s="4" t="str">
        <f t="shared" si="0"/>
        <v>Lealtad</v>
      </c>
      <c r="C36" s="32" t="str">
        <f t="shared" si="1"/>
        <v>octubre 2022</v>
      </c>
      <c r="D36" t="str">
        <f>VLOOKUP(B36,AnálisisMITEC!$A$2:$B$227,2,FALSE)</f>
        <v>Encontrado</v>
      </c>
      <c r="E36" s="19" t="str">
        <f>IF(IFERROR(VLOOKUP(B36,'Campañas y correos'!$A$2:$K$135,3,FALSE),"-")=0,"-",IFERROR(VLOOKUP(B36,'Campañas y correos'!$A$2:$K$135,3,FALSE),"-"))</f>
        <v>TyE</v>
      </c>
      <c r="F36" s="19" t="str">
        <f>IF(IFERROR(VLOOKUP(B36,'Campañas y correos'!$A$2:$K$135,4,FALSE),"-")=0,"-",IFERROR(VLOOKUP(B36,'Campañas y correos'!$A$2:$K$135,4,FALSE),"-"))</f>
        <v>-</v>
      </c>
      <c r="G36" s="19" t="str">
        <f>IF(IFERROR(VLOOKUP(B36,'Campañas y correos'!$A$2:$K$135,5,FALSE),"-")=0,"-",IFERROR(VLOOKUP(B36,'Campañas y correos'!$A$2:$K$135,5,FALSE),"-"))</f>
        <v>Eventos Institucionales</v>
      </c>
    </row>
    <row r="37" spans="1:7" x14ac:dyDescent="0.25">
      <c r="A37" s="4" t="str">
        <v>TECBot_octubre 2022</v>
      </c>
      <c r="B37" s="4" t="str">
        <f t="shared" si="0"/>
        <v>TECBot</v>
      </c>
      <c r="C37" s="32" t="str">
        <f t="shared" si="1"/>
        <v>octubre 2022</v>
      </c>
      <c r="D37" t="str">
        <f>VLOOKUP(B37,AnálisisMITEC!$A$2:$B$227,2,FALSE)</f>
        <v>Encontrado</v>
      </c>
      <c r="E37" s="19" t="str">
        <f>IF(IFERROR(VLOOKUP(B37,'Campañas y correos'!$A$2:$K$135,3,FALSE),"-")=0,"-",IFERROR(VLOOKUP(B37,'Campañas y correos'!$A$2:$K$135,3,FALSE),"-"))</f>
        <v>TyE</v>
      </c>
      <c r="F37" s="19" t="str">
        <f>IF(IFERROR(VLOOKUP(B37,'Campañas y correos'!$A$2:$K$135,4,FALSE),"-")=0,"-",IFERROR(VLOOKUP(B37,'Campañas y correos'!$A$2:$K$135,4,FALSE),"-"))</f>
        <v>Collaboration</v>
      </c>
      <c r="G37" s="19" t="str">
        <f>IF(IFERROR(VLOOKUP(B37,'Campañas y correos'!$A$2:$K$135,5,FALSE),"-")=0,"-",IFERROR(VLOOKUP(B37,'Campañas y correos'!$A$2:$K$135,5,FALSE),"-"))</f>
        <v>TecS</v>
      </c>
    </row>
    <row r="38" spans="1:7" x14ac:dyDescent="0.25">
      <c r="A38" s="4" t="str">
        <v>Wellbeing_octubre 2022</v>
      </c>
      <c r="B38" s="4" t="str">
        <f t="shared" si="0"/>
        <v>Wellbeing</v>
      </c>
      <c r="C38" s="32" t="str">
        <f t="shared" si="1"/>
        <v>octubre 2022</v>
      </c>
      <c r="D38" t="str">
        <f>VLOOKUP(B38,AnálisisMITEC!$A$2:$B$227,2,FALSE)</f>
        <v>Encontrado</v>
      </c>
      <c r="E38" s="19" t="str">
        <f>IF(IFERROR(VLOOKUP(B38,'Campañas y correos'!$A$2:$K$135,3,FALSE),"-")=0,"-",IFERROR(VLOOKUP(B38,'Campañas y correos'!$A$2:$K$135,3,FALSE),"-"))</f>
        <v>TyE</v>
      </c>
      <c r="F38" s="19" t="str">
        <f>IF(IFERROR(VLOOKUP(B38,'Campañas y correos'!$A$2:$K$135,4,FALSE),"-")=0,"-",IFERROR(VLOOKUP(B38,'Campañas y correos'!$A$2:$K$135,4,FALSE),"-"))</f>
        <v>PowerUp</v>
      </c>
      <c r="G38" s="19" t="str">
        <f>IF(IFERROR(VLOOKUP(B38,'Campañas y correos'!$A$2:$K$135,5,FALSE),"-")=0,"-",IFERROR(VLOOKUP(B38,'Campañas y correos'!$A$2:$K$135,5,FALSE),"-"))</f>
        <v>Bienestar</v>
      </c>
    </row>
    <row r="39" spans="1:7" x14ac:dyDescent="0.25">
      <c r="A39" s="4" t="str">
        <v>INCmty_octubre 2022</v>
      </c>
      <c r="B39" s="4" t="str">
        <f t="shared" si="0"/>
        <v>INCmty</v>
      </c>
      <c r="C39" s="32" t="str">
        <f t="shared" si="1"/>
        <v>octubre 2022</v>
      </c>
      <c r="D39" t="str">
        <f>VLOOKUP(B39,AnálisisMITEC!$A$2:$B$227,2,FALSE)</f>
        <v>Encontrado</v>
      </c>
      <c r="E39" s="19" t="str">
        <f>IF(IFERROR(VLOOKUP(B39,'Campañas y correos'!$A$2:$K$135,3,FALSE),"-")=0,"-",IFERROR(VLOOKUP(B39,'Campañas y correos'!$A$2:$K$135,3,FALSE),"-"))</f>
        <v>TyE</v>
      </c>
      <c r="F39" s="19" t="str">
        <f>IF(IFERROR(VLOOKUP(B39,'Campañas y correos'!$A$2:$K$135,4,FALSE),"-")=0,"-",IFERROR(VLOOKUP(B39,'Campañas y correos'!$A$2:$K$135,4,FALSE),"-"))</f>
        <v>Aca</v>
      </c>
      <c r="G39" s="19" t="str">
        <f>IF(IFERROR(VLOOKUP(B39,'Campañas y correos'!$A$2:$K$135,5,FALSE),"-")=0,"-",IFERROR(VLOOKUP(B39,'Campañas y correos'!$A$2:$K$135,5,FALSE),"-"))</f>
        <v>Academia</v>
      </c>
    </row>
    <row r="40" spans="1:7" x14ac:dyDescent="0.25">
      <c r="A40" s="4" t="str">
        <v>Mi plan de retiro_octubre 2022</v>
      </c>
      <c r="B40" s="4" t="str">
        <f t="shared" si="0"/>
        <v>Mi plan de retiro</v>
      </c>
      <c r="C40" s="32" t="str">
        <f t="shared" si="1"/>
        <v>octubre 2022</v>
      </c>
      <c r="D40" t="str">
        <f>VLOOKUP(B40,AnálisisMITEC!$A$2:$B$227,2,FALSE)</f>
        <v>Encontrado</v>
      </c>
      <c r="E40" s="19" t="str">
        <f>IF(IFERROR(VLOOKUP(B40,'Campañas y correos'!$A$2:$K$135,3,FALSE),"-")=0,"-",IFERROR(VLOOKUP(B40,'Campañas y correos'!$A$2:$K$135,3,FALSE),"-"))</f>
        <v>TyE</v>
      </c>
      <c r="F40" s="19" t="str">
        <f>IF(IFERROR(VLOOKUP(B40,'Campañas y correos'!$A$2:$K$135,4,FALSE),"-")=0,"-",IFERROR(VLOOKUP(B40,'Campañas y correos'!$A$2:$K$135,4,FALSE),"-"))</f>
        <v>Flexibility</v>
      </c>
      <c r="G40" s="19" t="str">
        <f>IF(IFERROR(VLOOKUP(B40,'Campañas y correos'!$A$2:$K$135,5,FALSE),"-")=0,"-",IFERROR(VLOOKUP(B40,'Campañas y correos'!$A$2:$K$135,5,FALSE),"-"))</f>
        <v>Comp</v>
      </c>
    </row>
    <row r="41" spans="1:7" x14ac:dyDescent="0.25">
      <c r="A41" s="4" t="str">
        <v>MiTEC - Queremos escucharte_octubre 2022</v>
      </c>
      <c r="B41" s="4" t="str">
        <f t="shared" si="0"/>
        <v>MiTEC - Queremos escucharte</v>
      </c>
      <c r="C41" s="32" t="str">
        <f t="shared" si="1"/>
        <v>octubre 2022</v>
      </c>
      <c r="D41" t="str">
        <f>VLOOKUP(B41,AnálisisMITEC!$A$2:$B$227,2,FALSE)</f>
        <v>Encontrado</v>
      </c>
      <c r="E41" s="19" t="str">
        <f>IF(IFERROR(VLOOKUP(B41,'Campañas y correos'!$A$2:$K$135,3,FALSE),"-")=0,"-",IFERROR(VLOOKUP(B41,'Campañas y correos'!$A$2:$K$135,3,FALSE),"-"))</f>
        <v>TyE</v>
      </c>
      <c r="F41" s="19" t="str">
        <f>IF(IFERROR(VLOOKUP(B41,'Campañas y correos'!$A$2:$K$135,4,FALSE),"-")=0,"-",IFERROR(VLOOKUP(B41,'Campañas y correos'!$A$2:$K$135,4,FALSE),"-"))</f>
        <v>Enablers</v>
      </c>
      <c r="G41" s="19" t="str">
        <f>IF(IFERROR(VLOOKUP(B41,'Campañas y correos'!$A$2:$K$135,5,FALSE),"-")=0,"-",IFERROR(VLOOKUP(B41,'Campañas y correos'!$A$2:$K$135,5,FALSE),"-"))</f>
        <v>HTI</v>
      </c>
    </row>
    <row r="42" spans="1:7" x14ac:dyDescent="0.25">
      <c r="A42" s="4" t="str">
        <v>Ruta Azul_octubre 2022</v>
      </c>
      <c r="B42" s="4" t="str">
        <f t="shared" si="0"/>
        <v>Ruta Azul</v>
      </c>
      <c r="C42" s="32" t="str">
        <f t="shared" si="1"/>
        <v>octubre 2022</v>
      </c>
      <c r="D42" t="str">
        <f>VLOOKUP(B42,AnálisisMITEC!$A$2:$B$227,2,FALSE)</f>
        <v>Encontrado</v>
      </c>
      <c r="E42" s="19" t="str">
        <f>IF(IFERROR(VLOOKUP(B42,'Campañas y correos'!$A$2:$K$135,3,FALSE),"-")=0,"-",IFERROR(VLOOKUP(B42,'Campañas y correos'!$A$2:$K$135,3,FALSE),"-"))</f>
        <v>-</v>
      </c>
      <c r="F42" s="19" t="str">
        <f>IF(IFERROR(VLOOKUP(B42,'Campañas y correos'!$A$2:$K$135,4,FALSE),"-")=0,"-",IFERROR(VLOOKUP(B42,'Campañas y correos'!$A$2:$K$135,4,FALSE),"-"))</f>
        <v>-</v>
      </c>
      <c r="G42" s="19" t="str">
        <f>IF(IFERROR(VLOOKUP(B42,'Campañas y correos'!$A$2:$K$135,5,FALSE),"-")=0,"-",IFERROR(VLOOKUP(B42,'Campañas y correos'!$A$2:$K$135,5,FALSE),"-"))</f>
        <v>-</v>
      </c>
    </row>
    <row r="43" spans="1:7" x14ac:dyDescent="0.25">
      <c r="A43" s="4" t="str">
        <v>Infonavit_octubre 2022</v>
      </c>
      <c r="B43" s="4" t="str">
        <f t="shared" si="0"/>
        <v>Infonavit</v>
      </c>
      <c r="C43" s="32" t="str">
        <f t="shared" si="1"/>
        <v>octubre 2022</v>
      </c>
      <c r="D43" t="str">
        <f>VLOOKUP(B43,AnálisisMITEC!$A$2:$B$227,2,FALSE)</f>
        <v>Encontrado</v>
      </c>
      <c r="E43" s="19" t="str">
        <f>IF(IFERROR(VLOOKUP(B43,'Campañas y correos'!$A$2:$K$135,3,FALSE),"-")=0,"-",IFERROR(VLOOKUP(B43,'Campañas y correos'!$A$2:$K$135,3,FALSE),"-"))</f>
        <v>TyE</v>
      </c>
      <c r="F43" s="19" t="str">
        <f>IF(IFERROR(VLOOKUP(B43,'Campañas y correos'!$A$2:$K$135,4,FALSE),"-")=0,"-",IFERROR(VLOOKUP(B43,'Campañas y correos'!$A$2:$K$135,4,FALSE),"-"))</f>
        <v>Flexibility</v>
      </c>
      <c r="G43" s="19" t="str">
        <f>IF(IFERROR(VLOOKUP(B43,'Campañas y correos'!$A$2:$K$135,5,FALSE),"-")=0,"-",IFERROR(VLOOKUP(B43,'Campañas y correos'!$A$2:$K$135,5,FALSE),"-"))</f>
        <v>Comp</v>
      </c>
    </row>
    <row r="44" spans="1:7" x14ac:dyDescent="0.25">
      <c r="A44" s="4" t="str">
        <v>FBA_octubre 2022</v>
      </c>
      <c r="B44" s="4" t="str">
        <f t="shared" si="0"/>
        <v>FBA</v>
      </c>
      <c r="C44" s="32" t="str">
        <f t="shared" si="1"/>
        <v>octubre 2022</v>
      </c>
      <c r="D44" t="str">
        <f>VLOOKUP(B44,AnálisisMITEC!$A$2:$B$227,2,FALSE)</f>
        <v>Encontrado</v>
      </c>
      <c r="E44" s="19" t="str">
        <f>IF(IFERROR(VLOOKUP(B44,'Campañas y correos'!$A$2:$K$135,3,FALSE),"-")=0,"-",IFERROR(VLOOKUP(B44,'Campañas y correos'!$A$2:$K$135,3,FALSE),"-"))</f>
        <v>-</v>
      </c>
      <c r="F44" s="19" t="str">
        <f>IF(IFERROR(VLOOKUP(B44,'Campañas y correos'!$A$2:$K$135,4,FALSE),"-")=0,"-",IFERROR(VLOOKUP(B44,'Campañas y correos'!$A$2:$K$135,4,FALSE),"-"))</f>
        <v>-</v>
      </c>
      <c r="G44" s="19" t="str">
        <f>IF(IFERROR(VLOOKUP(B44,'Campañas y correos'!$A$2:$K$135,5,FALSE),"-")=0,"-",IFERROR(VLOOKUP(B44,'Campañas y correos'!$A$2:$K$135,5,FALSE),"-"))</f>
        <v>-</v>
      </c>
    </row>
    <row r="45" spans="1:7" x14ac:dyDescent="0.25">
      <c r="A45" s="4" t="str">
        <v>Foro agua_octubre 2022</v>
      </c>
      <c r="B45" s="4" t="str">
        <f t="shared" si="0"/>
        <v>Foro agua</v>
      </c>
      <c r="C45" s="32" t="str">
        <f t="shared" si="1"/>
        <v>octubre 2022</v>
      </c>
      <c r="D45" t="str">
        <f>VLOOKUP(B45,AnálisisMITEC!$A$2:$B$227,2,FALSE)</f>
        <v>Encontrado</v>
      </c>
      <c r="E45" s="19" t="str">
        <f>IF(IFERROR(VLOOKUP(B45,'Campañas y correos'!$A$2:$K$135,3,FALSE),"-")=0,"-",IFERROR(VLOOKUP(B45,'Campañas y correos'!$A$2:$K$135,3,FALSE),"-"))</f>
        <v>TyE</v>
      </c>
      <c r="F45" s="19" t="str">
        <f>IF(IFERROR(VLOOKUP(B45,'Campañas y correos'!$A$2:$K$135,4,FALSE),"-")=0,"-",IFERROR(VLOOKUP(B45,'Campañas y correos'!$A$2:$K$135,4,FALSE),"-"))</f>
        <v>Aca</v>
      </c>
      <c r="G45" s="19" t="str">
        <f>IF(IFERROR(VLOOKUP(B45,'Campañas y correos'!$A$2:$K$135,5,FALSE),"-")=0,"-",IFERROR(VLOOKUP(B45,'Campañas y correos'!$A$2:$K$135,5,FALSE),"-"))</f>
        <v>Academia</v>
      </c>
    </row>
    <row r="46" spans="1:7" x14ac:dyDescent="0.25">
      <c r="A46" s="4" t="str">
        <v>Evaluación de etapa_octubre 2022</v>
      </c>
      <c r="B46" s="4" t="str">
        <f t="shared" si="0"/>
        <v>Evaluación de etapa</v>
      </c>
      <c r="C46" s="32" t="str">
        <f t="shared" si="1"/>
        <v>octubre 2022</v>
      </c>
      <c r="D46" t="str">
        <f>VLOOKUP(B46,AnálisisMITEC!$A$2:$B$227,2,FALSE)</f>
        <v>Encontrado</v>
      </c>
      <c r="E46" s="19" t="str">
        <f>IF(IFERROR(VLOOKUP(B46,'Campañas y correos'!$A$2:$K$135,3,FALSE),"-")=0,"-",IFERROR(VLOOKUP(B46,'Campañas y correos'!$A$2:$K$135,3,FALSE),"-"))</f>
        <v>TyE</v>
      </c>
      <c r="F46" s="19" t="str">
        <f>IF(IFERROR(VLOOKUP(B46,'Campañas y correos'!$A$2:$K$135,4,FALSE),"-")=0,"-",IFERROR(VLOOKUP(B46,'Campañas y correos'!$A$2:$K$135,4,FALSE),"-"))</f>
        <v>Aca</v>
      </c>
      <c r="G46" s="19" t="str">
        <f>IF(IFERROR(VLOOKUP(B46,'Campañas y correos'!$A$2:$K$135,5,FALSE),"-")=0,"-",IFERROR(VLOOKUP(B46,'Campañas y correos'!$A$2:$K$135,5,FALSE),"-"))</f>
        <v>Academia</v>
      </c>
    </row>
    <row r="47" spans="1:7" x14ac:dyDescent="0.25">
      <c r="A47" s="4" t="str">
        <v>Mis viajes_octubre 2022</v>
      </c>
      <c r="B47" s="4" t="str">
        <f t="shared" si="0"/>
        <v>Mis viajes</v>
      </c>
      <c r="C47" s="32" t="str">
        <f t="shared" si="1"/>
        <v>octubre 2022</v>
      </c>
      <c r="D47" t="str">
        <f>VLOOKUP(B47,AnálisisMITEC!$A$2:$B$227,2,FALSE)</f>
        <v>Encontrado</v>
      </c>
      <c r="E47" s="19" t="str">
        <f>IF(IFERROR(VLOOKUP(B47,'Campañas y correos'!$A$2:$K$135,3,FALSE),"-")=0,"-",IFERROR(VLOOKUP(B47,'Campañas y correos'!$A$2:$K$135,3,FALSE),"-"))</f>
        <v>TyE</v>
      </c>
      <c r="F47" s="19" t="str">
        <f>IF(IFERROR(VLOOKUP(B47,'Campañas y correos'!$A$2:$K$135,4,FALSE),"-")=0,"-",IFERROR(VLOOKUP(B47,'Campañas y correos'!$A$2:$K$135,4,FALSE),"-"))</f>
        <v>Flexibility</v>
      </c>
      <c r="G47" s="19" t="str">
        <f>IF(IFERROR(VLOOKUP(B47,'Campañas y correos'!$A$2:$K$135,5,FALSE),"-")=0,"-",IFERROR(VLOOKUP(B47,'Campañas y correos'!$A$2:$K$135,5,FALSE),"-"))</f>
        <v>Trabajo Flexible</v>
      </c>
    </row>
    <row r="48" spans="1:7" x14ac:dyDescent="0.25">
      <c r="A48" s="4" t="str">
        <v>Mi Plan de Desarrollo_octubre 2022</v>
      </c>
      <c r="B48" s="4" t="str">
        <f t="shared" si="0"/>
        <v>Mi Plan de Desarrollo</v>
      </c>
      <c r="C48" s="32" t="str">
        <f t="shared" si="1"/>
        <v>octubre 2022</v>
      </c>
      <c r="D48" t="str">
        <f>VLOOKUP(B48,AnálisisMITEC!$A$2:$B$227,2,FALSE)</f>
        <v>Encontrado</v>
      </c>
      <c r="E48" s="19" t="str">
        <f>IF(IFERROR(VLOOKUP(B48,'Campañas y correos'!$A$2:$K$135,3,FALSE),"-")=0,"-",IFERROR(VLOOKUP(B48,'Campañas y correos'!$A$2:$K$135,3,FALSE),"-"))</f>
        <v>TyE</v>
      </c>
      <c r="F48" s="19" t="str">
        <f>IF(IFERROR(VLOOKUP(B48,'Campañas y correos'!$A$2:$K$135,4,FALSE),"-")=0,"-",IFERROR(VLOOKUP(B48,'Campañas y correos'!$A$2:$K$135,4,FALSE),"-"))</f>
        <v>PowerUp</v>
      </c>
      <c r="G48" s="19" t="str">
        <f>IF(IFERROR(VLOOKUP(B48,'Campañas y correos'!$A$2:$K$135,5,FALSE),"-")=0,"-",IFERROR(VLOOKUP(B48,'Campañas y correos'!$A$2:$K$135,5,FALSE),"-"))</f>
        <v>Talento</v>
      </c>
    </row>
    <row r="49" spans="1:7" x14ac:dyDescent="0.25">
      <c r="A49" s="4" t="str">
        <v>Futuro de las ciudades_octubre 2022</v>
      </c>
      <c r="B49" s="4" t="str">
        <f t="shared" si="0"/>
        <v>Futuro de las ciudades</v>
      </c>
      <c r="C49" s="32" t="str">
        <f t="shared" si="1"/>
        <v>octubre 2022</v>
      </c>
      <c r="D49" t="str">
        <f>VLOOKUP(B49,AnálisisMITEC!$A$2:$B$227,2,FALSE)</f>
        <v>Encontrado</v>
      </c>
      <c r="E49" s="19" t="str">
        <f>IF(IFERROR(VLOOKUP(B49,'Campañas y correos'!$A$2:$K$135,3,FALSE),"-")=0,"-",IFERROR(VLOOKUP(B49,'Campañas y correos'!$A$2:$K$135,3,FALSE),"-"))</f>
        <v>TyE</v>
      </c>
      <c r="F49" s="19" t="str">
        <f>IF(IFERROR(VLOOKUP(B49,'Campañas y correos'!$A$2:$K$135,4,FALSE),"-")=0,"-",IFERROR(VLOOKUP(B49,'Campañas y correos'!$A$2:$K$135,4,FALSE),"-"))</f>
        <v>Aca</v>
      </c>
      <c r="G49" s="19" t="str">
        <f>IF(IFERROR(VLOOKUP(B49,'Campañas y correos'!$A$2:$K$135,5,FALSE),"-")=0,"-",IFERROR(VLOOKUP(B49,'Campañas y correos'!$A$2:$K$135,5,FALSE),"-"))</f>
        <v>Academia</v>
      </c>
    </row>
    <row r="50" spans="1:7" x14ac:dyDescent="0.25">
      <c r="A50" s="4" t="str">
        <v>Número único_octubre 2022</v>
      </c>
      <c r="B50" s="4" t="str">
        <f t="shared" si="0"/>
        <v>Número único</v>
      </c>
      <c r="C50" s="32" t="str">
        <f t="shared" si="1"/>
        <v>octubre 2022</v>
      </c>
      <c r="D50" t="str">
        <f>VLOOKUP(B50,AnálisisMITEC!$A$2:$B$227,2,FALSE)</f>
        <v>Encontrado</v>
      </c>
      <c r="E50" s="19" t="str">
        <f>IF(IFERROR(VLOOKUP(B50,'Campañas y correos'!$A$2:$K$135,3,FALSE),"-")=0,"-",IFERROR(VLOOKUP(B50,'Campañas y correos'!$A$2:$K$135,3,FALSE),"-"))</f>
        <v>TyE</v>
      </c>
      <c r="F50" s="19" t="str">
        <f>IF(IFERROR(VLOOKUP(B50,'Campañas y correos'!$A$2:$K$135,4,FALSE),"-")=0,"-",IFERROR(VLOOKUP(B50,'Campañas y correos'!$A$2:$K$135,4,FALSE),"-"))</f>
        <v>Collaboration</v>
      </c>
      <c r="G50" s="19" t="str">
        <f>IF(IFERROR(VLOOKUP(B50,'Campañas y correos'!$A$2:$K$135,5,FALSE),"-")=0,"-",IFERROR(VLOOKUP(B50,'Campañas y correos'!$A$2:$K$135,5,FALSE),"-"))</f>
        <v>TecS</v>
      </c>
    </row>
    <row r="51" spans="1:7" x14ac:dyDescent="0.25">
      <c r="A51" s="4" t="str">
        <v>Mi ECO_septiembre 2022</v>
      </c>
      <c r="B51" s="4" t="str">
        <f t="shared" si="0"/>
        <v>Mi ECO</v>
      </c>
      <c r="C51" s="32" t="str">
        <f t="shared" si="1"/>
        <v>septiembre 2022</v>
      </c>
      <c r="D51" t="str">
        <f>VLOOKUP(B51,AnálisisMITEC!$A$2:$B$227,2,FALSE)</f>
        <v>Encontrado</v>
      </c>
      <c r="E51" s="19" t="str">
        <f>IF(IFERROR(VLOOKUP(B51,'Campañas y correos'!$A$2:$K$135,3,FALSE),"-")=0,"-",IFERROR(VLOOKUP(B51,'Campañas y correos'!$A$2:$K$135,3,FALSE),"-"))</f>
        <v>-</v>
      </c>
      <c r="F51" s="19" t="str">
        <f>IF(IFERROR(VLOOKUP(B51,'Campañas y correos'!$A$2:$K$135,4,FALSE),"-")=0,"-",IFERROR(VLOOKUP(B51,'Campañas y correos'!$A$2:$K$135,4,FALSE),"-"))</f>
        <v>-</v>
      </c>
      <c r="G51" s="19" t="str">
        <f>IF(IFERROR(VLOOKUP(B51,'Campañas y correos'!$A$2:$K$135,5,FALSE),"-")=0,"-",IFERROR(VLOOKUP(B51,'Campañas y correos'!$A$2:$K$135,5,FALSE),"-"))</f>
        <v>-</v>
      </c>
    </row>
    <row r="52" spans="1:7" x14ac:dyDescent="0.25">
      <c r="A52" s="4" t="str">
        <v>MiTEC_septiembre 2022</v>
      </c>
      <c r="B52" s="4" t="str">
        <f t="shared" si="0"/>
        <v>MiTEC</v>
      </c>
      <c r="C52" s="32" t="str">
        <f t="shared" si="1"/>
        <v>septiembre 2022</v>
      </c>
      <c r="D52" t="str">
        <f>VLOOKUP(B52,AnálisisMITEC!$A$2:$B$227,2,FALSE)</f>
        <v>Encontrado</v>
      </c>
      <c r="E52" s="19" t="str">
        <f>IF(IFERROR(VLOOKUP(B52,'Campañas y correos'!$A$2:$K$135,3,FALSE),"-")=0,"-",IFERROR(VLOOKUP(B52,'Campañas y correos'!$A$2:$K$135,3,FALSE),"-"))</f>
        <v>TyE</v>
      </c>
      <c r="F52" s="19" t="str">
        <f>IF(IFERROR(VLOOKUP(B52,'Campañas y correos'!$A$2:$K$135,4,FALSE),"-")=0,"-",IFERROR(VLOOKUP(B52,'Campañas y correos'!$A$2:$K$135,4,FALSE),"-"))</f>
        <v>Enablers</v>
      </c>
      <c r="G52" s="19" t="str">
        <f>IF(IFERROR(VLOOKUP(B52,'Campañas y correos'!$A$2:$K$135,5,FALSE),"-")=0,"-",IFERROR(VLOOKUP(B52,'Campañas y correos'!$A$2:$K$135,5,FALSE),"-"))</f>
        <v>HTI</v>
      </c>
    </row>
    <row r="53" spans="1:7" x14ac:dyDescent="0.25">
      <c r="A53" s="4" t="str">
        <v>TechSavvy_septiembre 2022</v>
      </c>
      <c r="B53" s="4" t="str">
        <f t="shared" si="0"/>
        <v>TechSavvy</v>
      </c>
      <c r="C53" s="32" t="str">
        <f t="shared" si="1"/>
        <v>septiembre 2022</v>
      </c>
      <c r="D53" t="str">
        <f>VLOOKUP(B53,AnálisisMITEC!$A$2:$B$227,2,FALSE)</f>
        <v>Encontrado</v>
      </c>
      <c r="E53" s="19" t="str">
        <f>IF(IFERROR(VLOOKUP(B53,'Campañas y correos'!$A$2:$K$135,3,FALSE),"-")=0,"-",IFERROR(VLOOKUP(B53,'Campañas y correos'!$A$2:$K$135,3,FALSE),"-"))</f>
        <v>TyE</v>
      </c>
      <c r="F53" s="19" t="str">
        <f>IF(IFERROR(VLOOKUP(B53,'Campañas y correos'!$A$2:$K$135,4,FALSE),"-")=0,"-",IFERROR(VLOOKUP(B53,'Campañas y correos'!$A$2:$K$135,4,FALSE),"-"))</f>
        <v>PowerUp</v>
      </c>
      <c r="G53" s="19" t="str">
        <f>IF(IFERROR(VLOOKUP(B53,'Campañas y correos'!$A$2:$K$135,5,FALSE),"-")=0,"-",IFERROR(VLOOKUP(B53,'Campañas y correos'!$A$2:$K$135,5,FALSE),"-"))</f>
        <v>Desarrollo</v>
      </c>
    </row>
    <row r="54" spans="1:7" x14ac:dyDescent="0.25">
      <c r="A54" s="4" t="str">
        <v>English@Tec_septiembre 2022</v>
      </c>
      <c r="B54" s="4" t="str">
        <f t="shared" si="0"/>
        <v>English@Tec</v>
      </c>
      <c r="C54" s="32" t="str">
        <f t="shared" si="1"/>
        <v>septiembre 2022</v>
      </c>
      <c r="D54" t="str">
        <f>VLOOKUP(B54,AnálisisMITEC!$A$2:$B$227,2,FALSE)</f>
        <v>Encontrado</v>
      </c>
      <c r="E54" s="19" t="str">
        <f>IF(IFERROR(VLOOKUP(B54,'Campañas y correos'!$A$2:$K$135,3,FALSE),"-")=0,"-",IFERROR(VLOOKUP(B54,'Campañas y correos'!$A$2:$K$135,3,FALSE),"-"))</f>
        <v>TyE</v>
      </c>
      <c r="F54" s="19" t="str">
        <f>IF(IFERROR(VLOOKUP(B54,'Campañas y correos'!$A$2:$K$135,4,FALSE),"-")=0,"-",IFERROR(VLOOKUP(B54,'Campañas y correos'!$A$2:$K$135,4,FALSE),"-"))</f>
        <v>PowerUp</v>
      </c>
      <c r="G54" s="19" t="str">
        <f>IF(IFERROR(VLOOKUP(B54,'Campañas y correos'!$A$2:$K$135,5,FALSE),"-")=0,"-",IFERROR(VLOOKUP(B54,'Campañas y correos'!$A$2:$K$135,5,FALSE),"-"))</f>
        <v>Desarrollo</v>
      </c>
    </row>
    <row r="55" spans="1:7" x14ac:dyDescent="0.25">
      <c r="A55" s="4" t="str">
        <v>Aseguratec_septiembre 2022</v>
      </c>
      <c r="B55" s="4" t="str">
        <f t="shared" si="0"/>
        <v>Aseguratec</v>
      </c>
      <c r="C55" s="32" t="str">
        <f t="shared" si="1"/>
        <v>septiembre 2022</v>
      </c>
      <c r="D55" t="str">
        <f>VLOOKUP(B55,AnálisisMITEC!$A$2:$B$227,2,FALSE)</f>
        <v>Encontrado</v>
      </c>
      <c r="E55" s="19" t="str">
        <f>IF(IFERROR(VLOOKUP(B55,'Campañas y correos'!$A$2:$K$135,3,FALSE),"-")=0,"-",IFERROR(VLOOKUP(B55,'Campañas y correos'!$A$2:$K$135,3,FALSE),"-"))</f>
        <v>TyE</v>
      </c>
      <c r="F55" s="19" t="str">
        <f>IF(IFERROR(VLOOKUP(B55,'Campañas y correos'!$A$2:$K$135,4,FALSE),"-")=0,"-",IFERROR(VLOOKUP(B55,'Campañas y correos'!$A$2:$K$135,4,FALSE),"-"))</f>
        <v>Flexibility</v>
      </c>
      <c r="G55" s="19" t="str">
        <f>IF(IFERROR(VLOOKUP(B55,'Campañas y correos'!$A$2:$K$135,5,FALSE),"-")=0,"-",IFERROR(VLOOKUP(B55,'Campañas y correos'!$A$2:$K$135,5,FALSE),"-"))</f>
        <v>Ben</v>
      </c>
    </row>
    <row r="56" spans="1:7" x14ac:dyDescent="0.25">
      <c r="A56" s="4" t="str">
        <v>Voluntariado Tec_septiembre 2022</v>
      </c>
      <c r="B56" s="4" t="str">
        <f t="shared" si="0"/>
        <v>Voluntariado Tec</v>
      </c>
      <c r="C56" s="32" t="str">
        <f t="shared" si="1"/>
        <v>septiembre 2022</v>
      </c>
      <c r="D56" t="str">
        <f>VLOOKUP(B56,AnálisisMITEC!$A$2:$B$227,2,FALSE)</f>
        <v>Encontrado</v>
      </c>
      <c r="E56" s="19" t="str">
        <f>IF(IFERROR(VLOOKUP(B56,'Campañas y correos'!$A$2:$K$135,3,FALSE),"-")=0,"-",IFERROR(VLOOKUP(B56,'Campañas y correos'!$A$2:$K$135,3,FALSE),"-"))</f>
        <v>-</v>
      </c>
      <c r="F56" s="19" t="str">
        <f>IF(IFERROR(VLOOKUP(B56,'Campañas y correos'!$A$2:$K$135,4,FALSE),"-")=0,"-",IFERROR(VLOOKUP(B56,'Campañas y correos'!$A$2:$K$135,4,FALSE),"-"))</f>
        <v>-</v>
      </c>
      <c r="G56" s="19" t="str">
        <f>IF(IFERROR(VLOOKUP(B56,'Campañas y correos'!$A$2:$K$135,5,FALSE),"-")=0,"-",IFERROR(VLOOKUP(B56,'Campañas y correos'!$A$2:$K$135,5,FALSE),"-"))</f>
        <v>-</v>
      </c>
    </row>
    <row r="57" spans="1:7" x14ac:dyDescent="0.25">
      <c r="A57" s="4" t="str">
        <v>Ruta Azul_septiembre 2022</v>
      </c>
      <c r="B57" s="4" t="str">
        <f t="shared" si="0"/>
        <v>Ruta Azul</v>
      </c>
      <c r="C57" s="32" t="str">
        <f t="shared" si="1"/>
        <v>septiembre 2022</v>
      </c>
      <c r="D57" t="str">
        <f>VLOOKUP(B57,AnálisisMITEC!$A$2:$B$227,2,FALSE)</f>
        <v>Encontrado</v>
      </c>
      <c r="E57" s="19" t="str">
        <f>IF(IFERROR(VLOOKUP(B57,'Campañas y correos'!$A$2:$K$135,3,FALSE),"-")=0,"-",IFERROR(VLOOKUP(B57,'Campañas y correos'!$A$2:$K$135,3,FALSE),"-"))</f>
        <v>-</v>
      </c>
      <c r="F57" s="19" t="str">
        <f>IF(IFERROR(VLOOKUP(B57,'Campañas y correos'!$A$2:$K$135,4,FALSE),"-")=0,"-",IFERROR(VLOOKUP(B57,'Campañas y correos'!$A$2:$K$135,4,FALSE),"-"))</f>
        <v>-</v>
      </c>
      <c r="G57" s="19" t="str">
        <f>IF(IFERROR(VLOOKUP(B57,'Campañas y correos'!$A$2:$K$135,5,FALSE),"-")=0,"-",IFERROR(VLOOKUP(B57,'Campañas y correos'!$A$2:$K$135,5,FALSE),"-"))</f>
        <v>-</v>
      </c>
    </row>
    <row r="58" spans="1:7" x14ac:dyDescent="0.25">
      <c r="A58" s="4" t="str">
        <v>Mis viajes_septiembre 2022</v>
      </c>
      <c r="B58" s="4" t="str">
        <f t="shared" si="0"/>
        <v>Mis viajes</v>
      </c>
      <c r="C58" s="32" t="str">
        <f t="shared" si="1"/>
        <v>septiembre 2022</v>
      </c>
      <c r="D58" t="str">
        <f>VLOOKUP(B58,AnálisisMITEC!$A$2:$B$227,2,FALSE)</f>
        <v>Encontrado</v>
      </c>
      <c r="E58" s="19" t="str">
        <f>IF(IFERROR(VLOOKUP(B58,'Campañas y correos'!$A$2:$K$135,3,FALSE),"-")=0,"-",IFERROR(VLOOKUP(B58,'Campañas y correos'!$A$2:$K$135,3,FALSE),"-"))</f>
        <v>TyE</v>
      </c>
      <c r="F58" s="19" t="str">
        <f>IF(IFERROR(VLOOKUP(B58,'Campañas y correos'!$A$2:$K$135,4,FALSE),"-")=0,"-",IFERROR(VLOOKUP(B58,'Campañas y correos'!$A$2:$K$135,4,FALSE),"-"))</f>
        <v>Flexibility</v>
      </c>
      <c r="G58" s="19" t="str">
        <f>IF(IFERROR(VLOOKUP(B58,'Campañas y correos'!$A$2:$K$135,5,FALSE),"-")=0,"-",IFERROR(VLOOKUP(B58,'Campañas y correos'!$A$2:$K$135,5,FALSE),"-"))</f>
        <v>Trabajo Flexible</v>
      </c>
    </row>
    <row r="59" spans="1:7" x14ac:dyDescent="0.25">
      <c r="A59" s="4" t="str">
        <v>Mis compromisos_septiembre 2022</v>
      </c>
      <c r="B59" s="4" t="str">
        <f>MID(A59,1,FIND("_",A59,1)-1)</f>
        <v>Mis compromisos</v>
      </c>
      <c r="C59" s="32" t="str">
        <f t="shared" si="1"/>
        <v>septiembre 2022</v>
      </c>
      <c r="D59" t="str">
        <f>VLOOKUP(B59,AnálisisMITEC!$A$2:$B$227,2,FALSE)</f>
        <v>Encontrado</v>
      </c>
      <c r="E59" s="19" t="str">
        <f>IF(IFERROR(VLOOKUP(B59,'Campañas y correos'!$A$2:$K$135,3,FALSE),"-")=0,"-",IFERROR(VLOOKUP(B59,'Campañas y correos'!$A$2:$K$135,3,FALSE),"-"))</f>
        <v>TyE</v>
      </c>
      <c r="F59" s="19" t="str">
        <f>IF(IFERROR(VLOOKUP(B59,'Campañas y correos'!$A$2:$K$135,4,FALSE),"-")=0,"-",IFERROR(VLOOKUP(B59,'Campañas y correos'!$A$2:$K$135,4,FALSE),"-"))</f>
        <v>PowerUp</v>
      </c>
      <c r="G59" s="19" t="str">
        <f>IF(IFERROR(VLOOKUP(B59,'Campañas y correos'!$A$2:$K$135,5,FALSE),"-")=0,"-",IFERROR(VLOOKUP(B59,'Campañas y correos'!$A$2:$K$135,5,FALSE),"-"))</f>
        <v>Talento</v>
      </c>
    </row>
    <row r="60" spans="1:7" x14ac:dyDescent="0.25">
      <c r="A60" s="4" t="str">
        <v>Mi plan de retiro_septiembre 2022</v>
      </c>
      <c r="B60" s="4" t="str">
        <f t="shared" si="0"/>
        <v>Mi plan de retiro</v>
      </c>
      <c r="C60" s="32" t="str">
        <f t="shared" si="1"/>
        <v>septiembre 2022</v>
      </c>
      <c r="D60" t="str">
        <f>VLOOKUP(B60,AnálisisMITEC!$A$2:$B$227,2,FALSE)</f>
        <v>Encontrado</v>
      </c>
      <c r="E60" s="19" t="str">
        <f>IF(IFERROR(VLOOKUP(B60,'Campañas y correos'!$A$2:$K$135,3,FALSE),"-")=0,"-",IFERROR(VLOOKUP(B60,'Campañas y correos'!$A$2:$K$135,3,FALSE),"-"))</f>
        <v>TyE</v>
      </c>
      <c r="F60" s="19" t="str">
        <f>IF(IFERROR(VLOOKUP(B60,'Campañas y correos'!$A$2:$K$135,4,FALSE),"-")=0,"-",IFERROR(VLOOKUP(B60,'Campañas y correos'!$A$2:$K$135,4,FALSE),"-"))</f>
        <v>Flexibility</v>
      </c>
      <c r="G60" s="19" t="str">
        <f>IF(IFERROR(VLOOKUP(B60,'Campañas y correos'!$A$2:$K$135,5,FALSE),"-")=0,"-",IFERROR(VLOOKUP(B60,'Campañas y correos'!$A$2:$K$135,5,FALSE),"-"))</f>
        <v>Comp</v>
      </c>
    </row>
    <row r="61" spans="1:7" x14ac:dyDescent="0.25">
      <c r="A61" s="4" t="str">
        <v>Ciberseguridad_septiembre 2022</v>
      </c>
      <c r="B61" s="4" t="str">
        <f t="shared" si="0"/>
        <v>Ciberseguridad</v>
      </c>
      <c r="C61" s="32" t="str">
        <f t="shared" si="1"/>
        <v>septiembre 2022</v>
      </c>
      <c r="D61" t="str">
        <f>VLOOKUP(B61,AnálisisMITEC!$A$2:$B$227,2,FALSE)</f>
        <v>Encontrado</v>
      </c>
      <c r="E61" s="19" t="str">
        <f>IF(IFERROR(VLOOKUP(B61,'Campañas y correos'!$A$2:$K$135,3,FALSE),"-")=0,"-",IFERROR(VLOOKUP(B61,'Campañas y correos'!$A$2:$K$135,3,FALSE),"-"))</f>
        <v>TyE</v>
      </c>
      <c r="F61" s="19" t="str">
        <f>IF(IFERROR(VLOOKUP(B61,'Campañas y correos'!$A$2:$K$135,4,FALSE),"-")=0,"-",IFERROR(VLOOKUP(B61,'Campañas y correos'!$A$2:$K$135,4,FALSE),"-"))</f>
        <v>Enablers</v>
      </c>
      <c r="G61" s="19" t="str">
        <f>IF(IFERROR(VLOOKUP(B61,'Campañas y correos'!$A$2:$K$135,5,FALSE),"-")=0,"-",IFERROR(VLOOKUP(B61,'Campañas y correos'!$A$2:$K$135,5,FALSE),"-"))</f>
        <v>HTI</v>
      </c>
    </row>
    <row r="62" spans="1:7" x14ac:dyDescent="0.25">
      <c r="A62" s="4" t="str">
        <v>Aniversario ST_septiembre 2022</v>
      </c>
      <c r="B62" s="4" t="str">
        <f t="shared" si="0"/>
        <v>Aniversario ST</v>
      </c>
      <c r="C62" s="32" t="str">
        <f t="shared" si="1"/>
        <v>septiembre 2022</v>
      </c>
      <c r="D62" t="str">
        <f>VLOOKUP(B62,AnálisisMITEC!$A$2:$B$227,2,FALSE)</f>
        <v>Encontrado</v>
      </c>
      <c r="E62" s="19" t="str">
        <f>IF(IFERROR(VLOOKUP(B62,'Campañas y correos'!$A$2:$K$135,3,FALSE),"-")=0,"-",IFERROR(VLOOKUP(B62,'Campañas y correos'!$A$2:$K$135,3,FALSE),"-"))</f>
        <v>TyE</v>
      </c>
      <c r="F62" s="19" t="str">
        <f>IF(IFERROR(VLOOKUP(B62,'Campañas y correos'!$A$2:$K$135,4,FALSE),"-")=0,"-",IFERROR(VLOOKUP(B62,'Campañas y correos'!$A$2:$K$135,4,FALSE),"-"))</f>
        <v>-</v>
      </c>
      <c r="G62" s="19" t="str">
        <f>IF(IFERROR(VLOOKUP(B62,'Campañas y correos'!$A$2:$K$135,5,FALSE),"-")=0,"-",IFERROR(VLOOKUP(B62,'Campañas y correos'!$A$2:$K$135,5,FALSE),"-"))</f>
        <v>SorteosTec</v>
      </c>
    </row>
    <row r="63" spans="1:7" x14ac:dyDescent="0.25">
      <c r="A63" s="4" t="str">
        <v>ProTect_septiembre 2022</v>
      </c>
      <c r="B63" s="4" t="str">
        <f t="shared" si="0"/>
        <v>ProTect</v>
      </c>
      <c r="C63" s="32" t="str">
        <f t="shared" si="1"/>
        <v>septiembre 2022</v>
      </c>
      <c r="D63" t="str">
        <f>VLOOKUP(B63,AnálisisMITEC!$A$2:$B$227,2,FALSE)</f>
        <v>Encontrado</v>
      </c>
      <c r="E63" s="19" t="str">
        <f>IF(IFERROR(VLOOKUP(B63,'Campañas y correos'!$A$2:$K$135,3,FALSE),"-")=0,"-",IFERROR(VLOOKUP(B63,'Campañas y correos'!$A$2:$K$135,3,FALSE),"-"))</f>
        <v>-</v>
      </c>
      <c r="F63" s="19" t="str">
        <f>IF(IFERROR(VLOOKUP(B63,'Campañas y correos'!$A$2:$K$135,4,FALSE),"-")=0,"-",IFERROR(VLOOKUP(B63,'Campañas y correos'!$A$2:$K$135,4,FALSE),"-"))</f>
        <v>-</v>
      </c>
      <c r="G63" s="19" t="str">
        <f>IF(IFERROR(VLOOKUP(B63,'Campañas y correos'!$A$2:$K$135,5,FALSE),"-")=0,"-",IFERROR(VLOOKUP(B63,'Campañas y correos'!$A$2:$K$135,5,FALSE),"-"))</f>
        <v>-</v>
      </c>
    </row>
    <row r="64" spans="1:7" x14ac:dyDescent="0.25">
      <c r="A64" s="4" t="str">
        <v>Fintech_septiembre 2022</v>
      </c>
      <c r="B64" s="4" t="str">
        <f>MID(A64,1,FIND("_",A64,1)-1)</f>
        <v>Fintech</v>
      </c>
      <c r="C64" s="32" t="str">
        <f t="shared" si="1"/>
        <v>septiembre 2022</v>
      </c>
      <c r="D64" t="str">
        <f>VLOOKUP(B64,AnálisisMITEC!$A$2:$B$227,2,FALSE)</f>
        <v>Encontrado</v>
      </c>
      <c r="E64" s="19" t="str">
        <f>IF(IFERROR(VLOOKUP(B64,'Campañas y correos'!$A$2:$K$135,3,FALSE),"-")=0,"-",IFERROR(VLOOKUP(B64,'Campañas y correos'!$A$2:$K$135,3,FALSE),"-"))</f>
        <v>TyE</v>
      </c>
      <c r="F64" s="19" t="str">
        <f>IF(IFERROR(VLOOKUP(B64,'Campañas y correos'!$A$2:$K$135,4,FALSE),"-")=0,"-",IFERROR(VLOOKUP(B64,'Campañas y correos'!$A$2:$K$135,4,FALSE),"-"))</f>
        <v>Aca</v>
      </c>
      <c r="G64" s="19" t="str">
        <f>IF(IFERROR(VLOOKUP(B64,'Campañas y correos'!$A$2:$K$135,5,FALSE),"-")=0,"-",IFERROR(VLOOKUP(B64,'Campañas y correos'!$A$2:$K$135,5,FALSE),"-"))</f>
        <v>Academia</v>
      </c>
    </row>
    <row r="65" spans="1:7" x14ac:dyDescent="0.25">
      <c r="A65" s="4" t="str">
        <v>FBA_septiembre 2022</v>
      </c>
      <c r="B65" s="4" t="str">
        <f t="shared" si="0"/>
        <v>FBA</v>
      </c>
      <c r="C65" s="32" t="str">
        <f t="shared" si="1"/>
        <v>septiembre 2022</v>
      </c>
      <c r="D65" t="str">
        <f>VLOOKUP(B65,AnálisisMITEC!$A$2:$B$227,2,FALSE)</f>
        <v>Encontrado</v>
      </c>
      <c r="E65" s="19" t="str">
        <f>IF(IFERROR(VLOOKUP(B65,'Campañas y correos'!$A$2:$K$135,3,FALSE),"-")=0,"-",IFERROR(VLOOKUP(B65,'Campañas y correos'!$A$2:$K$135,3,FALSE),"-"))</f>
        <v>-</v>
      </c>
      <c r="F65" s="19" t="str">
        <f>IF(IFERROR(VLOOKUP(B65,'Campañas y correos'!$A$2:$K$135,4,FALSE),"-")=0,"-",IFERROR(VLOOKUP(B65,'Campañas y correos'!$A$2:$K$135,4,FALSE),"-"))</f>
        <v>-</v>
      </c>
      <c r="G65" s="19" t="str">
        <f>IF(IFERROR(VLOOKUP(B65,'Campañas y correos'!$A$2:$K$135,5,FALSE),"-")=0,"-",IFERROR(VLOOKUP(B65,'Campañas y correos'!$A$2:$K$135,5,FALSE),"-"))</f>
        <v>-</v>
      </c>
    </row>
    <row r="66" spans="1:7" x14ac:dyDescent="0.25">
      <c r="A66" s="4" t="str">
        <v>Global Shared Learning Room_septiembre 2022</v>
      </c>
      <c r="B66" s="4" t="str">
        <f t="shared" si="0"/>
        <v>Global Shared Learning Room</v>
      </c>
      <c r="C66" s="32" t="str">
        <f t="shared" si="1"/>
        <v>septiembre 2022</v>
      </c>
      <c r="D66" t="str">
        <f>VLOOKUP(B66,AnálisisMITEC!$A$2:$B$227,2,FALSE)</f>
        <v>Encontrado</v>
      </c>
      <c r="E66" s="19" t="str">
        <f>IF(IFERROR(VLOOKUP(B66,'Campañas y correos'!$A$2:$K$135,3,FALSE),"-")=0,"-",IFERROR(VLOOKUP(B66,'Campañas y correos'!$A$2:$K$135,3,FALSE),"-"))</f>
        <v>TyE</v>
      </c>
      <c r="F66" s="19" t="str">
        <f>IF(IFERROR(VLOOKUP(B66,'Campañas y correos'!$A$2:$K$135,4,FALSE),"-")=0,"-",IFERROR(VLOOKUP(B66,'Campañas y correos'!$A$2:$K$135,4,FALSE),"-"))</f>
        <v>Aca</v>
      </c>
      <c r="G66" s="19" t="str">
        <f>IF(IFERROR(VLOOKUP(B66,'Campañas y correos'!$A$2:$K$135,5,FALSE),"-")=0,"-",IFERROR(VLOOKUP(B66,'Campañas y correos'!$A$2:$K$135,5,FALSE),"-"))</f>
        <v>Academia</v>
      </c>
    </row>
    <row r="67" spans="1:7" x14ac:dyDescent="0.25">
      <c r="A67" s="4" t="str">
        <v>Testamento_septiembre 2022</v>
      </c>
      <c r="B67" s="4" t="str">
        <f t="shared" ref="B67:B107" si="2">MID(A67,1,FIND("_",A67,1)-1)</f>
        <v>Testamento</v>
      </c>
      <c r="C67" s="32" t="str">
        <f t="shared" ref="C67:C107" si="3">MID(A67,FIND("_",A67,1)+1,LEN(A67))</f>
        <v>septiembre 2022</v>
      </c>
      <c r="D67" t="str">
        <f>VLOOKUP(B67,AnálisisMITEC!$A$2:$B$227,2,FALSE)</f>
        <v>Encontrado</v>
      </c>
      <c r="E67" s="19" t="str">
        <f>IF(IFERROR(VLOOKUP(B67,'Campañas y correos'!$A$2:$K$135,3,FALSE),"-")=0,"-",IFERROR(VLOOKUP(B67,'Campañas y correos'!$A$2:$K$135,3,FALSE),"-"))</f>
        <v>TyE</v>
      </c>
      <c r="F67" s="19" t="str">
        <f>IF(IFERROR(VLOOKUP(B67,'Campañas y correos'!$A$2:$K$135,4,FALSE),"-")=0,"-",IFERROR(VLOOKUP(B67,'Campañas y correos'!$A$2:$K$135,4,FALSE),"-"))</f>
        <v>PowerUp</v>
      </c>
      <c r="G67" s="19" t="str">
        <f>IF(IFERROR(VLOOKUP(B67,'Campañas y correos'!$A$2:$K$135,5,FALSE),"-")=0,"-",IFERROR(VLOOKUP(B67,'Campañas y correos'!$A$2:$K$135,5,FALSE),"-"))</f>
        <v>Bienestar</v>
      </c>
    </row>
    <row r="68" spans="1:7" x14ac:dyDescent="0.25">
      <c r="A68" s="4" t="str">
        <v>Otros - Academia_septiembre 2022</v>
      </c>
      <c r="B68" s="4" t="str">
        <f t="shared" si="2"/>
        <v>Otros - Academia</v>
      </c>
      <c r="C68" s="32" t="str">
        <f t="shared" si="3"/>
        <v>septiembre 2022</v>
      </c>
      <c r="D68" t="str">
        <f>VLOOKUP(B68,AnálisisMITEC!$A$2:$B$227,2,FALSE)</f>
        <v>Encontrado</v>
      </c>
      <c r="E68" s="19" t="str">
        <f>IF(IFERROR(VLOOKUP(B68,'Campañas y correos'!$A$2:$K$135,3,FALSE),"-")=0,"-",IFERROR(VLOOKUP(B68,'Campañas y correos'!$A$2:$K$135,3,FALSE),"-"))</f>
        <v>TyE</v>
      </c>
      <c r="F68" s="19" t="str">
        <f>IF(IFERROR(VLOOKUP(B68,'Campañas y correos'!$A$2:$K$135,4,FALSE),"-")=0,"-",IFERROR(VLOOKUP(B68,'Campañas y correos'!$A$2:$K$135,4,FALSE),"-"))</f>
        <v>Aca</v>
      </c>
      <c r="G68" s="19" t="str">
        <f>IF(IFERROR(VLOOKUP(B68,'Campañas y correos'!$A$2:$K$135,5,FALSE),"-")=0,"-",IFERROR(VLOOKUP(B68,'Campañas y correos'!$A$2:$K$135,5,FALSE),"-"))</f>
        <v>Academia</v>
      </c>
    </row>
    <row r="69" spans="1:7" x14ac:dyDescent="0.25">
      <c r="A69" s="4" t="str">
        <v>Premio Eugenio Garza Sada_septiembre 2022</v>
      </c>
      <c r="B69" s="4" t="str">
        <f t="shared" si="2"/>
        <v>Premio Eugenio Garza Sada</v>
      </c>
      <c r="C69" s="32" t="str">
        <f t="shared" si="3"/>
        <v>septiembre 2022</v>
      </c>
      <c r="D69" t="str">
        <f>VLOOKUP(B69,AnálisisMITEC!$A$2:$B$227,2,FALSE)</f>
        <v>Encontrado</v>
      </c>
      <c r="E69" s="19" t="str">
        <f>IF(IFERROR(VLOOKUP(B69,'Campañas y correos'!$A$2:$K$135,3,FALSE),"-")=0,"-",IFERROR(VLOOKUP(B69,'Campañas y correos'!$A$2:$K$135,3,FALSE),"-"))</f>
        <v>-</v>
      </c>
      <c r="F69" s="19" t="str">
        <f>IF(IFERROR(VLOOKUP(B69,'Campañas y correos'!$A$2:$K$135,4,FALSE),"-")=0,"-",IFERROR(VLOOKUP(B69,'Campañas y correos'!$A$2:$K$135,4,FALSE),"-"))</f>
        <v>-</v>
      </c>
      <c r="G69" s="19" t="str">
        <f>IF(IFERROR(VLOOKUP(B69,'Campañas y correos'!$A$2:$K$135,5,FALSE),"-")=0,"-",IFERROR(VLOOKUP(B69,'Campañas y correos'!$A$2:$K$135,5,FALSE),"-"))</f>
        <v>-</v>
      </c>
    </row>
    <row r="70" spans="1:7" x14ac:dyDescent="0.25">
      <c r="A70" s="4" t="str">
        <v>Número único_septiembre 2022</v>
      </c>
      <c r="B70" s="4" t="str">
        <f t="shared" si="2"/>
        <v>Número único</v>
      </c>
      <c r="C70" s="32" t="str">
        <f t="shared" si="3"/>
        <v>septiembre 2022</v>
      </c>
      <c r="D70" t="str">
        <f>VLOOKUP(B70,AnálisisMITEC!$A$2:$B$227,2,FALSE)</f>
        <v>Encontrado</v>
      </c>
      <c r="E70" s="19" t="str">
        <f>IF(IFERROR(VLOOKUP(B70,'Campañas y correos'!$A$2:$K$135,3,FALSE),"-")=0,"-",IFERROR(VLOOKUP(B70,'Campañas y correos'!$A$2:$K$135,3,FALSE),"-"))</f>
        <v>TyE</v>
      </c>
      <c r="F70" s="19" t="str">
        <f>IF(IFERROR(VLOOKUP(B70,'Campañas y correos'!$A$2:$K$135,4,FALSE),"-")=0,"-",IFERROR(VLOOKUP(B70,'Campañas y correos'!$A$2:$K$135,4,FALSE),"-"))</f>
        <v>Collaboration</v>
      </c>
      <c r="G70" s="19" t="str">
        <f>IF(IFERROR(VLOOKUP(B70,'Campañas y correos'!$A$2:$K$135,5,FALSE),"-")=0,"-",IFERROR(VLOOKUP(B70,'Campañas y correos'!$A$2:$K$135,5,FALSE),"-"))</f>
        <v>TecS</v>
      </c>
    </row>
    <row r="71" spans="1:7" x14ac:dyDescent="0.25">
      <c r="A71" s="4" t="str">
        <v>English@Tec_agosto 2022</v>
      </c>
      <c r="B71" s="4" t="str">
        <f t="shared" si="2"/>
        <v>English@Tec</v>
      </c>
      <c r="C71" s="32" t="str">
        <f t="shared" si="3"/>
        <v>agosto 2022</v>
      </c>
      <c r="D71" t="str">
        <f>VLOOKUP(B71,AnálisisMITEC!$A$2:$B$227,2,FALSE)</f>
        <v>Encontrado</v>
      </c>
      <c r="E71" s="19" t="str">
        <f>IF(IFERROR(VLOOKUP(B71,'Campañas y correos'!$A$2:$K$135,3,FALSE),"-")=0,"-",IFERROR(VLOOKUP(B71,'Campañas y correos'!$A$2:$K$135,3,FALSE),"-"))</f>
        <v>TyE</v>
      </c>
      <c r="F71" s="19" t="str">
        <f>IF(IFERROR(VLOOKUP(B71,'Campañas y correos'!$A$2:$K$135,4,FALSE),"-")=0,"-",IFERROR(VLOOKUP(B71,'Campañas y correos'!$A$2:$K$135,4,FALSE),"-"))</f>
        <v>PowerUp</v>
      </c>
      <c r="G71" s="19" t="str">
        <f>IF(IFERROR(VLOOKUP(B71,'Campañas y correos'!$A$2:$K$135,5,FALSE),"-")=0,"-",IFERROR(VLOOKUP(B71,'Campañas y correos'!$A$2:$K$135,5,FALSE),"-"))</f>
        <v>Desarrollo</v>
      </c>
    </row>
    <row r="72" spans="1:7" x14ac:dyDescent="0.25">
      <c r="A72" s="4" t="str">
        <v>Mis convenios_agosto 2022</v>
      </c>
      <c r="B72" s="4" t="str">
        <f t="shared" si="2"/>
        <v>Mis convenios</v>
      </c>
      <c r="C72" s="32" t="str">
        <f t="shared" si="3"/>
        <v>agosto 2022</v>
      </c>
      <c r="D72" t="str">
        <f>VLOOKUP(B72,AnálisisMITEC!$A$2:$B$227,2,FALSE)</f>
        <v>Encontrado</v>
      </c>
      <c r="E72" s="19" t="str">
        <f>IF(IFERROR(VLOOKUP(B72,'Campañas y correos'!$A$2:$K$135,3,FALSE),"-")=0,"-",IFERROR(VLOOKUP(B72,'Campañas y correos'!$A$2:$K$135,3,FALSE),"-"))</f>
        <v>TyE</v>
      </c>
      <c r="F72" s="19" t="str">
        <f>IF(IFERROR(VLOOKUP(B72,'Campañas y correos'!$A$2:$K$135,4,FALSE),"-")=0,"-",IFERROR(VLOOKUP(B72,'Campañas y correos'!$A$2:$K$135,4,FALSE),"-"))</f>
        <v>Flexibility</v>
      </c>
      <c r="G72" s="19" t="str">
        <f>IF(IFERROR(VLOOKUP(B72,'Campañas y correos'!$A$2:$K$135,5,FALSE),"-")=0,"-",IFERROR(VLOOKUP(B72,'Campañas y correos'!$A$2:$K$135,5,FALSE),"-"))</f>
        <v>Ben</v>
      </c>
    </row>
    <row r="73" spans="1:7" x14ac:dyDescent="0.25">
      <c r="A73" s="4" t="str">
        <v>Market Tec_agosto 2022</v>
      </c>
      <c r="B73" s="4" t="str">
        <f t="shared" si="2"/>
        <v>Market Tec</v>
      </c>
      <c r="C73" s="32" t="str">
        <f t="shared" si="3"/>
        <v>agosto 2022</v>
      </c>
      <c r="D73" t="str">
        <f>VLOOKUP(B73,AnálisisMITEC!$A$2:$B$227,2,FALSE)</f>
        <v>Encontrado</v>
      </c>
      <c r="E73" s="19" t="str">
        <f>IF(IFERROR(VLOOKUP(B73,'Campañas y correos'!$A$2:$K$135,3,FALSE),"-")=0,"-",IFERROR(VLOOKUP(B73,'Campañas y correos'!$A$2:$K$135,3,FALSE),"-"))</f>
        <v>-</v>
      </c>
      <c r="F73" s="19" t="str">
        <f>IF(IFERROR(VLOOKUP(B73,'Campañas y correos'!$A$2:$K$135,4,FALSE),"-")=0,"-",IFERROR(VLOOKUP(B73,'Campañas y correos'!$A$2:$K$135,4,FALSE),"-"))</f>
        <v>-</v>
      </c>
      <c r="G73" s="19" t="str">
        <f>IF(IFERROR(VLOOKUP(B73,'Campañas y correos'!$A$2:$K$135,5,FALSE),"-")=0,"-",IFERROR(VLOOKUP(B73,'Campañas y correos'!$A$2:$K$135,5,FALSE),"-"))</f>
        <v>-</v>
      </c>
    </row>
    <row r="74" spans="1:7" x14ac:dyDescent="0.25">
      <c r="A74" s="4" t="str">
        <v>FBA_agosto 2022</v>
      </c>
      <c r="B74" s="4" t="str">
        <f t="shared" si="2"/>
        <v>FBA</v>
      </c>
      <c r="C74" s="32" t="str">
        <f t="shared" si="3"/>
        <v>agosto 2022</v>
      </c>
      <c r="D74" t="str">
        <f>VLOOKUP(B74,AnálisisMITEC!$A$2:$B$227,2,FALSE)</f>
        <v>Encontrado</v>
      </c>
      <c r="E74" s="19" t="str">
        <f>IF(IFERROR(VLOOKUP(B74,'Campañas y correos'!$A$2:$K$135,3,FALSE),"-")=0,"-",IFERROR(VLOOKUP(B74,'Campañas y correos'!$A$2:$K$135,3,FALSE),"-"))</f>
        <v>-</v>
      </c>
      <c r="F74" s="19" t="str">
        <f>IF(IFERROR(VLOOKUP(B74,'Campañas y correos'!$A$2:$K$135,4,FALSE),"-")=0,"-",IFERROR(VLOOKUP(B74,'Campañas y correos'!$A$2:$K$135,4,FALSE),"-"))</f>
        <v>-</v>
      </c>
      <c r="G74" s="19" t="str">
        <f>IF(IFERROR(VLOOKUP(B74,'Campañas y correos'!$A$2:$K$135,5,FALSE),"-")=0,"-",IFERROR(VLOOKUP(B74,'Campañas y correos'!$A$2:$K$135,5,FALSE),"-"))</f>
        <v>-</v>
      </c>
    </row>
    <row r="75" spans="1:7" x14ac:dyDescent="0.25">
      <c r="A75" s="4" t="str">
        <v>MiLlaveDigital_agosto 2022</v>
      </c>
      <c r="B75" s="4" t="str">
        <f t="shared" si="2"/>
        <v>MiLlaveDigital</v>
      </c>
      <c r="C75" s="32" t="str">
        <f t="shared" si="3"/>
        <v>agosto 2022</v>
      </c>
      <c r="D75" t="str">
        <f>VLOOKUP(B75,AnálisisMITEC!$A$2:$B$227,2,FALSE)</f>
        <v>Encontrado</v>
      </c>
      <c r="E75" s="19" t="str">
        <f>IF(IFERROR(VLOOKUP(B75,'Campañas y correos'!$A$2:$K$135,3,FALSE),"-")=0,"-",IFERROR(VLOOKUP(B75,'Campañas y correos'!$A$2:$K$135,3,FALSE),"-"))</f>
        <v>TyE</v>
      </c>
      <c r="F75" s="19" t="str">
        <f>IF(IFERROR(VLOOKUP(B75,'Campañas y correos'!$A$2:$K$135,4,FALSE),"-")=0,"-",IFERROR(VLOOKUP(B75,'Campañas y correos'!$A$2:$K$135,4,FALSE),"-"))</f>
        <v>Enablers</v>
      </c>
      <c r="G75" s="19" t="str">
        <f>IF(IFERROR(VLOOKUP(B75,'Campañas y correos'!$A$2:$K$135,5,FALSE),"-")=0,"-",IFERROR(VLOOKUP(B75,'Campañas y correos'!$A$2:$K$135,5,FALSE),"-"))</f>
        <v>HTI</v>
      </c>
    </row>
    <row r="76" spans="1:7" x14ac:dyDescent="0.25">
      <c r="A76" s="4" t="str">
        <v>Refiriendo Talento_agosto 2022</v>
      </c>
      <c r="B76" s="4" t="str">
        <f t="shared" si="2"/>
        <v>Refiriendo Talento</v>
      </c>
      <c r="C76" s="32" t="str">
        <f t="shared" si="3"/>
        <v>agosto 2022</v>
      </c>
      <c r="D76" t="str">
        <f>VLOOKUP(B76,AnálisisMITEC!$A$2:$B$227,2,FALSE)</f>
        <v>Encontrado</v>
      </c>
      <c r="E76" s="19" t="str">
        <f>IF(IFERROR(VLOOKUP(B76,'Campañas y correos'!$A$2:$K$135,3,FALSE),"-")=0,"-",IFERROR(VLOOKUP(B76,'Campañas y correos'!$A$2:$K$135,3,FALSE),"-"))</f>
        <v>TyE</v>
      </c>
      <c r="F76" s="19" t="str">
        <f>IF(IFERROR(VLOOKUP(B76,'Campañas y correos'!$A$2:$K$135,4,FALSE),"-")=0,"-",IFERROR(VLOOKUP(B76,'Campañas y correos'!$A$2:$K$135,4,FALSE),"-"))</f>
        <v>-</v>
      </c>
      <c r="G76" s="19" t="str">
        <f>IF(IFERROR(VLOOKUP(B76,'Campañas y correos'!$A$2:$K$135,5,FALSE),"-")=0,"-",IFERROR(VLOOKUP(B76,'Campañas y correos'!$A$2:$K$135,5,FALSE),"-"))</f>
        <v>EVP</v>
      </c>
    </row>
    <row r="77" spans="1:7" x14ac:dyDescent="0.25">
      <c r="A77" s="4" t="str">
        <v>Líderes del Mañana_agosto 2022</v>
      </c>
      <c r="B77" s="4" t="str">
        <f t="shared" si="2"/>
        <v>Líderes del Mañana</v>
      </c>
      <c r="C77" s="32" t="str">
        <f t="shared" si="3"/>
        <v>agosto 2022</v>
      </c>
      <c r="D77" t="str">
        <f>VLOOKUP(B77,AnálisisMITEC!$A$2:$B$227,2,FALSE)</f>
        <v>Encontrado</v>
      </c>
      <c r="E77" s="19" t="str">
        <f>IF(IFERROR(VLOOKUP(B77,'Campañas y correos'!$A$2:$K$135,3,FALSE),"-")=0,"-",IFERROR(VLOOKUP(B77,'Campañas y correos'!$A$2:$K$135,3,FALSE),"-"))</f>
        <v>-</v>
      </c>
      <c r="F77" s="19" t="str">
        <f>IF(IFERROR(VLOOKUP(B77,'Campañas y correos'!$A$2:$K$135,4,FALSE),"-")=0,"-",IFERROR(VLOOKUP(B77,'Campañas y correos'!$A$2:$K$135,4,FALSE),"-"))</f>
        <v>-</v>
      </c>
      <c r="G77" s="19" t="str">
        <f>IF(IFERROR(VLOOKUP(B77,'Campañas y correos'!$A$2:$K$135,5,FALSE),"-")=0,"-",IFERROR(VLOOKUP(B77,'Campañas y correos'!$A$2:$K$135,5,FALSE),"-"))</f>
        <v>-</v>
      </c>
    </row>
    <row r="78" spans="1:7" x14ac:dyDescent="0.25">
      <c r="A78" s="4" t="str">
        <v>Mis viajes_agosto 2022</v>
      </c>
      <c r="B78" s="4" t="str">
        <f t="shared" si="2"/>
        <v>Mis viajes</v>
      </c>
      <c r="C78" s="32" t="str">
        <f t="shared" si="3"/>
        <v>agosto 2022</v>
      </c>
      <c r="D78" t="str">
        <f>VLOOKUP(B78,AnálisisMITEC!$A$2:$B$227,2,FALSE)</f>
        <v>Encontrado</v>
      </c>
      <c r="E78" s="19" t="str">
        <f>IF(IFERROR(VLOOKUP(B78,'Campañas y correos'!$A$2:$K$135,3,FALSE),"-")=0,"-",IFERROR(VLOOKUP(B78,'Campañas y correos'!$A$2:$K$135,3,FALSE),"-"))</f>
        <v>TyE</v>
      </c>
      <c r="F78" s="19" t="str">
        <f>IF(IFERROR(VLOOKUP(B78,'Campañas y correos'!$A$2:$K$135,4,FALSE),"-")=0,"-",IFERROR(VLOOKUP(B78,'Campañas y correos'!$A$2:$K$135,4,FALSE),"-"))</f>
        <v>Flexibility</v>
      </c>
      <c r="G78" s="19" t="str">
        <f>IF(IFERROR(VLOOKUP(B78,'Campañas y correos'!$A$2:$K$135,5,FALSE),"-")=0,"-",IFERROR(VLOOKUP(B78,'Campañas y correos'!$A$2:$K$135,5,FALSE),"-"))</f>
        <v>Trabajo Flexible</v>
      </c>
    </row>
    <row r="79" spans="1:7" x14ac:dyDescent="0.25">
      <c r="A79" s="4" t="str">
        <v>Writing Lab_agosto 2022</v>
      </c>
      <c r="B79" s="4" t="str">
        <f t="shared" si="2"/>
        <v>Writing Lab</v>
      </c>
      <c r="C79" s="32" t="str">
        <f t="shared" si="3"/>
        <v>agosto 2022</v>
      </c>
      <c r="D79" t="str">
        <f>VLOOKUP(B79,AnálisisMITEC!$A$2:$B$227,2,FALSE)</f>
        <v>Encontrado</v>
      </c>
      <c r="E79" s="19" t="str">
        <f>IF(IFERROR(VLOOKUP(B79,'Campañas y correos'!$A$2:$K$135,3,FALSE),"-")=0,"-",IFERROR(VLOOKUP(B79,'Campañas y correos'!$A$2:$K$135,3,FALSE),"-"))</f>
        <v>TyE</v>
      </c>
      <c r="F79" s="19" t="str">
        <f>IF(IFERROR(VLOOKUP(B79,'Campañas y correos'!$A$2:$K$135,4,FALSE),"-")=0,"-",IFERROR(VLOOKUP(B79,'Campañas y correos'!$A$2:$K$135,4,FALSE),"-"))</f>
        <v>Aca</v>
      </c>
      <c r="G79" s="19" t="str">
        <f>IF(IFERROR(VLOOKUP(B79,'Campañas y correos'!$A$2:$K$135,5,FALSE),"-")=0,"-",IFERROR(VLOOKUP(B79,'Campañas y correos'!$A$2:$K$135,5,FALSE),"-"))</f>
        <v>Academia</v>
      </c>
    </row>
    <row r="80" spans="1:7" x14ac:dyDescent="0.25">
      <c r="A80" s="4" t="str">
        <v>CEDDIE_agosto 2022</v>
      </c>
      <c r="B80" s="4" t="str">
        <f t="shared" si="2"/>
        <v>CEDDIE</v>
      </c>
      <c r="C80" s="32" t="str">
        <f t="shared" si="3"/>
        <v>agosto 2022</v>
      </c>
      <c r="D80" t="str">
        <f>VLOOKUP(B80,AnálisisMITEC!$A$2:$B$227,2,FALSE)</f>
        <v>Encontrado</v>
      </c>
      <c r="E80" s="19" t="str">
        <f>IF(IFERROR(VLOOKUP(B80,'Campañas y correos'!$A$2:$K$135,3,FALSE),"-")=0,"-",IFERROR(VLOOKUP(B80,'Campañas y correos'!$A$2:$K$135,3,FALSE),"-"))</f>
        <v>TyE</v>
      </c>
      <c r="F80" s="19" t="str">
        <f>IF(IFERROR(VLOOKUP(B80,'Campañas y correos'!$A$2:$K$135,4,FALSE),"-")=0,"-",IFERROR(VLOOKUP(B80,'Campañas y correos'!$A$2:$K$135,4,FALSE),"-"))</f>
        <v>Aca</v>
      </c>
      <c r="G80" s="19" t="str">
        <f>IF(IFERROR(VLOOKUP(B80,'Campañas y correos'!$A$2:$K$135,5,FALSE),"-")=0,"-",IFERROR(VLOOKUP(B80,'Campañas y correos'!$A$2:$K$135,5,FALSE),"-"))</f>
        <v>Academia</v>
      </c>
    </row>
    <row r="81" spans="1:7" x14ac:dyDescent="0.25">
      <c r="A81" s="4" t="str">
        <v>Bienvenida_agosto 2022</v>
      </c>
      <c r="B81" s="4" t="str">
        <f t="shared" si="2"/>
        <v>Bienvenida</v>
      </c>
      <c r="C81" s="32" t="str">
        <f t="shared" si="3"/>
        <v>agosto 2022</v>
      </c>
      <c r="D81" t="str">
        <f>VLOOKUP(B81,AnálisisMITEC!$A$2:$B$227,2,FALSE)</f>
        <v>Encontrado</v>
      </c>
      <c r="E81" s="19" t="str">
        <f>IF(IFERROR(VLOOKUP(B81,'Campañas y correos'!$A$2:$K$135,3,FALSE),"-")=0,"-",IFERROR(VLOOKUP(B81,'Campañas y correos'!$A$2:$K$135,3,FALSE),"-"))</f>
        <v>TyE</v>
      </c>
      <c r="F81" s="19" t="str">
        <f>IF(IFERROR(VLOOKUP(B81,'Campañas y correos'!$A$2:$K$135,4,FALSE),"-")=0,"-",IFERROR(VLOOKUP(B81,'Campañas y correos'!$A$2:$K$135,4,FALSE),"-"))</f>
        <v>Aca</v>
      </c>
      <c r="G81" s="19" t="str">
        <f>IF(IFERROR(VLOOKUP(B81,'Campañas y correos'!$A$2:$K$135,5,FALSE),"-")=0,"-",IFERROR(VLOOKUP(B81,'Campañas y correos'!$A$2:$K$135,5,FALSE),"-"))</f>
        <v>Academia</v>
      </c>
    </row>
    <row r="82" spans="1:7" x14ac:dyDescent="0.25">
      <c r="A82" s="4" t="str">
        <v>Inspira_agosto 2022</v>
      </c>
      <c r="B82" s="4" t="str">
        <f t="shared" si="2"/>
        <v>Inspira</v>
      </c>
      <c r="C82" s="32" t="str">
        <f t="shared" si="3"/>
        <v>agosto 2022</v>
      </c>
      <c r="D82" t="str">
        <f>VLOOKUP(B82,AnálisisMITEC!$A$2:$B$227,2,FALSE)</f>
        <v>Encontrado</v>
      </c>
      <c r="E82" s="19" t="str">
        <f>IF(IFERROR(VLOOKUP(B82,'Campañas y correos'!$A$2:$K$135,3,FALSE),"-")=0,"-",IFERROR(VLOOKUP(B82,'Campañas y correos'!$A$2:$K$135,3,FALSE),"-"))</f>
        <v>TyE</v>
      </c>
      <c r="F82" s="19" t="str">
        <f>IF(IFERROR(VLOOKUP(B82,'Campañas y correos'!$A$2:$K$135,4,FALSE),"-")=0,"-",IFERROR(VLOOKUP(B82,'Campañas y correos'!$A$2:$K$135,4,FALSE),"-"))</f>
        <v>Aca</v>
      </c>
      <c r="G82" s="19" t="str">
        <f>IF(IFERROR(VLOOKUP(B82,'Campañas y correos'!$A$2:$K$135,5,FALSE),"-")=0,"-",IFERROR(VLOOKUP(B82,'Campañas y correos'!$A$2:$K$135,5,FALSE),"-"))</f>
        <v>Academia</v>
      </c>
    </row>
    <row r="83" spans="1:7" x14ac:dyDescent="0.25">
      <c r="A83" s="4" t="str">
        <v>TecStore_agosto 2022</v>
      </c>
      <c r="B83" s="4" t="str">
        <f t="shared" si="2"/>
        <v>TecStore</v>
      </c>
      <c r="C83" s="32" t="str">
        <f t="shared" si="3"/>
        <v>agosto 2022</v>
      </c>
      <c r="D83" t="str">
        <f>VLOOKUP(B83,AnálisisMITEC!$A$2:$B$227,2,FALSE)</f>
        <v>Encontrado</v>
      </c>
      <c r="E83" s="19" t="str">
        <f>IF(IFERROR(VLOOKUP(B83,'Campañas y correos'!$A$2:$K$135,3,FALSE),"-")=0,"-",IFERROR(VLOOKUP(B83,'Campañas y correos'!$A$2:$K$135,3,FALSE),"-"))</f>
        <v>-</v>
      </c>
      <c r="F83" s="19" t="str">
        <f>IF(IFERROR(VLOOKUP(B83,'Campañas y correos'!$A$2:$K$135,4,FALSE),"-")=0,"-",IFERROR(VLOOKUP(B83,'Campañas y correos'!$A$2:$K$135,4,FALSE),"-"))</f>
        <v>-</v>
      </c>
      <c r="G83" s="19" t="str">
        <f>IF(IFERROR(VLOOKUP(B83,'Campañas y correos'!$A$2:$K$135,5,FALSE),"-")=0,"-",IFERROR(VLOOKUP(B83,'Campañas y correos'!$A$2:$K$135,5,FALSE),"-"))</f>
        <v>-</v>
      </c>
    </row>
    <row r="84" spans="1:7" x14ac:dyDescent="0.25">
      <c r="A84" s="4" t="str">
        <v>Charlas de Pasillo con David Garza_agosto 2022</v>
      </c>
      <c r="B84" s="4" t="str">
        <f t="shared" si="2"/>
        <v>Charlas de Pasillo con David Garza</v>
      </c>
      <c r="C84" s="32" t="str">
        <f t="shared" si="3"/>
        <v>agosto 2022</v>
      </c>
      <c r="D84" t="str">
        <f>VLOOKUP(B84,AnálisisMITEC!$A$2:$B$227,2,FALSE)</f>
        <v>Encontrado</v>
      </c>
      <c r="E84" s="19" t="str">
        <f>IF(IFERROR(VLOOKUP(B84,'Campañas y correos'!$A$2:$K$135,3,FALSE),"-")=0,"-",IFERROR(VLOOKUP(B84,'Campañas y correos'!$A$2:$K$135,3,FALSE),"-"))</f>
        <v>TyE</v>
      </c>
      <c r="F84" s="19" t="str">
        <f>IF(IFERROR(VLOOKUP(B84,'Campañas y correos'!$A$2:$K$135,4,FALSE),"-")=0,"-",IFERROR(VLOOKUP(B84,'Campañas y correos'!$A$2:$K$135,4,FALSE),"-"))</f>
        <v>-</v>
      </c>
      <c r="G84" s="19" t="str">
        <f>IF(IFERROR(VLOOKUP(B84,'Campañas y correos'!$A$2:$K$135,5,FALSE),"-")=0,"-",IFERROR(VLOOKUP(B84,'Campañas y correos'!$A$2:$K$135,5,FALSE),"-"))</f>
        <v>Presidencia</v>
      </c>
    </row>
    <row r="85" spans="1:7" x14ac:dyDescent="0.25">
      <c r="A85" s="4" t="str">
        <v>Premio Eugenio Garza Sada_agosto 2022</v>
      </c>
      <c r="B85" s="4" t="str">
        <f t="shared" si="2"/>
        <v>Premio Eugenio Garza Sada</v>
      </c>
      <c r="C85" s="32" t="str">
        <f t="shared" si="3"/>
        <v>agosto 2022</v>
      </c>
      <c r="D85" t="str">
        <f>VLOOKUP(B85,AnálisisMITEC!$A$2:$B$227,2,FALSE)</f>
        <v>Encontrado</v>
      </c>
      <c r="E85" s="19" t="str">
        <f>IF(IFERROR(VLOOKUP(B85,'Campañas y correos'!$A$2:$K$135,3,FALSE),"-")=0,"-",IFERROR(VLOOKUP(B85,'Campañas y correos'!$A$2:$K$135,3,FALSE),"-"))</f>
        <v>-</v>
      </c>
      <c r="F85" s="19" t="str">
        <f>IF(IFERROR(VLOOKUP(B85,'Campañas y correos'!$A$2:$K$135,4,FALSE),"-")=0,"-",IFERROR(VLOOKUP(B85,'Campañas y correos'!$A$2:$K$135,4,FALSE),"-"))</f>
        <v>-</v>
      </c>
      <c r="G85" s="19" t="str">
        <f>IF(IFERROR(VLOOKUP(B85,'Campañas y correos'!$A$2:$K$135,5,FALSE),"-")=0,"-",IFERROR(VLOOKUP(B85,'Campañas y correos'!$A$2:$K$135,5,FALSE),"-"))</f>
        <v>-</v>
      </c>
    </row>
    <row r="86" spans="1:7" x14ac:dyDescent="0.25">
      <c r="A86" s="4" t="str">
        <v>Visor de Calificaciones_agosto 2022</v>
      </c>
      <c r="B86" s="4" t="str">
        <f t="shared" si="2"/>
        <v>Visor de Calificaciones</v>
      </c>
      <c r="C86" s="32" t="str">
        <f t="shared" si="3"/>
        <v>agosto 2022</v>
      </c>
      <c r="D86" t="str">
        <f>VLOOKUP(B86,AnálisisMITEC!$A$2:$B$227,2,FALSE)</f>
        <v>Encontrado</v>
      </c>
      <c r="E86" s="19" t="str">
        <f>IF(IFERROR(VLOOKUP(B86,'Campañas y correos'!$A$2:$K$135,3,FALSE),"-")=0,"-",IFERROR(VLOOKUP(B86,'Campañas y correos'!$A$2:$K$135,3,FALSE),"-"))</f>
        <v>TyE</v>
      </c>
      <c r="F86" s="19" t="str">
        <f>IF(IFERROR(VLOOKUP(B86,'Campañas y correos'!$A$2:$K$135,4,FALSE),"-")=0,"-",IFERROR(VLOOKUP(B86,'Campañas y correos'!$A$2:$K$135,4,FALSE),"-"))</f>
        <v>Aca</v>
      </c>
      <c r="G86" s="19" t="str">
        <f>IF(IFERROR(VLOOKUP(B86,'Campañas y correos'!$A$2:$K$135,5,FALSE),"-")=0,"-",IFERROR(VLOOKUP(B86,'Campañas y correos'!$A$2:$K$135,5,FALSE),"-"))</f>
        <v>Academia</v>
      </c>
    </row>
    <row r="87" spans="1:7" x14ac:dyDescent="0.25">
      <c r="A87" s="4" t="str">
        <v>Ciberseguridad_agosto 2022</v>
      </c>
      <c r="B87" s="4" t="str">
        <f t="shared" si="2"/>
        <v>Ciberseguridad</v>
      </c>
      <c r="C87" s="32" t="str">
        <f t="shared" si="3"/>
        <v>agosto 2022</v>
      </c>
      <c r="D87" t="str">
        <f>VLOOKUP(B87,AnálisisMITEC!$A$2:$B$227,2,FALSE)</f>
        <v>Encontrado</v>
      </c>
      <c r="E87" s="19" t="str">
        <f>IF(IFERROR(VLOOKUP(B87,'Campañas y correos'!$A$2:$K$135,3,FALSE),"-")=0,"-",IFERROR(VLOOKUP(B87,'Campañas y correos'!$A$2:$K$135,3,FALSE),"-"))</f>
        <v>TyE</v>
      </c>
      <c r="F87" s="19" t="str">
        <f>IF(IFERROR(VLOOKUP(B87,'Campañas y correos'!$A$2:$K$135,4,FALSE),"-")=0,"-",IFERROR(VLOOKUP(B87,'Campañas y correos'!$A$2:$K$135,4,FALSE),"-"))</f>
        <v>Enablers</v>
      </c>
      <c r="G87" s="19" t="str">
        <f>IF(IFERROR(VLOOKUP(B87,'Campañas y correos'!$A$2:$K$135,5,FALSE),"-")=0,"-",IFERROR(VLOOKUP(B87,'Campañas y correos'!$A$2:$K$135,5,FALSE),"-"))</f>
        <v>HTI</v>
      </c>
    </row>
    <row r="88" spans="1:7" x14ac:dyDescent="0.25">
      <c r="A88" s="4" t="str">
        <v>Ruta Azul_agosto 2022</v>
      </c>
      <c r="B88" s="4" t="str">
        <f t="shared" si="2"/>
        <v>Ruta Azul</v>
      </c>
      <c r="C88" s="32" t="str">
        <f t="shared" si="3"/>
        <v>agosto 2022</v>
      </c>
      <c r="D88" t="str">
        <f>VLOOKUP(B88,AnálisisMITEC!$A$2:$B$227,2,FALSE)</f>
        <v>Encontrado</v>
      </c>
      <c r="E88" s="19" t="str">
        <f>IF(IFERROR(VLOOKUP(B88,'Campañas y correos'!$A$2:$K$135,3,FALSE),"-")=0,"-",IFERROR(VLOOKUP(B88,'Campañas y correos'!$A$2:$K$135,3,FALSE),"-"))</f>
        <v>-</v>
      </c>
      <c r="F88" s="19" t="str">
        <f>IF(IFERROR(VLOOKUP(B88,'Campañas y correos'!$A$2:$K$135,4,FALSE),"-")=0,"-",IFERROR(VLOOKUP(B88,'Campañas y correos'!$A$2:$K$135,4,FALSE),"-"))</f>
        <v>-</v>
      </c>
      <c r="G88" s="19" t="str">
        <f>IF(IFERROR(VLOOKUP(B88,'Campañas y correos'!$A$2:$K$135,5,FALSE),"-")=0,"-",IFERROR(VLOOKUP(B88,'Campañas y correos'!$A$2:$K$135,5,FALSE),"-"))</f>
        <v>-</v>
      </c>
    </row>
    <row r="89" spans="1:7" x14ac:dyDescent="0.25">
      <c r="A89" s="4" t="str">
        <v>Informe Anual_agosto 2022</v>
      </c>
      <c r="B89" s="4" t="str">
        <f t="shared" si="2"/>
        <v>Informe Anual</v>
      </c>
      <c r="C89" s="32" t="str">
        <f t="shared" si="3"/>
        <v>agosto 2022</v>
      </c>
      <c r="D89" t="str">
        <f>VLOOKUP(B89,AnálisisMITEC!$A$2:$B$227,2,FALSE)</f>
        <v>Encontrado</v>
      </c>
      <c r="E89" s="19" t="str">
        <f>IF(IFERROR(VLOOKUP(B89,'Campañas y correos'!$A$2:$K$135,3,FALSE),"-")=0,"-",IFERROR(VLOOKUP(B89,'Campañas y correos'!$A$2:$K$135,3,FALSE),"-"))</f>
        <v>TyE</v>
      </c>
      <c r="F89" s="19" t="str">
        <f>IF(IFERROR(VLOOKUP(B89,'Campañas y correos'!$A$2:$K$135,4,FALSE),"-")=0,"-",IFERROR(VLOOKUP(B89,'Campañas y correos'!$A$2:$K$135,4,FALSE),"-"))</f>
        <v>-</v>
      </c>
      <c r="G89" s="19" t="str">
        <f>IF(IFERROR(VLOOKUP(B89,'Campañas y correos'!$A$2:$K$135,5,FALSE),"-")=0,"-",IFERROR(VLOOKUP(B89,'Campañas y correos'!$A$2:$K$135,5,FALSE),"-"))</f>
        <v>Presidencia</v>
      </c>
    </row>
    <row r="90" spans="1:7" x14ac:dyDescent="0.25">
      <c r="A90" s="4" t="str">
        <v>Empoderamiento_agosto 2022</v>
      </c>
      <c r="B90" s="4" t="str">
        <f t="shared" si="2"/>
        <v>Empoderamiento</v>
      </c>
      <c r="C90" s="32" t="str">
        <f t="shared" si="3"/>
        <v>agosto 2022</v>
      </c>
      <c r="D90" t="str">
        <f>VLOOKUP(B90,AnálisisMITEC!$A$2:$B$227,2,FALSE)</f>
        <v>Encontrado</v>
      </c>
      <c r="E90" s="19" t="str">
        <f>IF(IFERROR(VLOOKUP(B90,'Campañas y correos'!$A$2:$K$135,3,FALSE),"-")=0,"-",IFERROR(VLOOKUP(B90,'Campañas y correos'!$A$2:$K$135,3,FALSE),"-"))</f>
        <v>TyE</v>
      </c>
      <c r="F90" s="19" t="str">
        <f>IF(IFERROR(VLOOKUP(B90,'Campañas y correos'!$A$2:$K$135,4,FALSE),"-")=0,"-",IFERROR(VLOOKUP(B90,'Campañas y correos'!$A$2:$K$135,4,FALSE),"-"))</f>
        <v>Flexibility</v>
      </c>
      <c r="G90" s="19" t="str">
        <f>IF(IFERROR(VLOOKUP(B90,'Campañas y correos'!$A$2:$K$135,5,FALSE),"-")=0,"-",IFERROR(VLOOKUP(B90,'Campañas y correos'!$A$2:$K$135,5,FALSE),"-"))</f>
        <v>Ben</v>
      </c>
    </row>
    <row r="91" spans="1:7" x14ac:dyDescent="0.25">
      <c r="A91" s="4" t="str">
        <v>Mi plan de retiro_agosto 2022</v>
      </c>
      <c r="B91" s="4" t="str">
        <f t="shared" si="2"/>
        <v>Mi plan de retiro</v>
      </c>
      <c r="C91" s="32" t="str">
        <f t="shared" si="3"/>
        <v>agosto 2022</v>
      </c>
      <c r="D91" t="str">
        <f>VLOOKUP(B91,AnálisisMITEC!$A$2:$B$227,2,FALSE)</f>
        <v>Encontrado</v>
      </c>
      <c r="E91" s="19" t="str">
        <f>IF(IFERROR(VLOOKUP(B91,'Campañas y correos'!$A$2:$K$135,3,FALSE),"-")=0,"-",IFERROR(VLOOKUP(B91,'Campañas y correos'!$A$2:$K$135,3,FALSE),"-"))</f>
        <v>TyE</v>
      </c>
      <c r="F91" s="19" t="str">
        <f>IF(IFERROR(VLOOKUP(B91,'Campañas y correos'!$A$2:$K$135,4,FALSE),"-")=0,"-",IFERROR(VLOOKUP(B91,'Campañas y correos'!$A$2:$K$135,4,FALSE),"-"))</f>
        <v>Flexibility</v>
      </c>
      <c r="G91" s="19" t="str">
        <f>IF(IFERROR(VLOOKUP(B91,'Campañas y correos'!$A$2:$K$135,5,FALSE),"-")=0,"-",IFERROR(VLOOKUP(B91,'Campañas y correos'!$A$2:$K$135,5,FALSE),"-"))</f>
        <v>Comp</v>
      </c>
    </row>
    <row r="92" spans="1:7" x14ac:dyDescent="0.25">
      <c r="A92" s="4" t="str">
        <v>INCmty_agosto 2022</v>
      </c>
      <c r="B92" s="4" t="str">
        <f t="shared" si="2"/>
        <v>INCmty</v>
      </c>
      <c r="C92" s="32" t="str">
        <f t="shared" si="3"/>
        <v>agosto 2022</v>
      </c>
      <c r="D92" t="str">
        <f>VLOOKUP(B92,AnálisisMITEC!$A$2:$B$227,2,FALSE)</f>
        <v>Encontrado</v>
      </c>
      <c r="E92" s="19" t="str">
        <f>IF(IFERROR(VLOOKUP(B92,'Campañas y correos'!$A$2:$K$135,3,FALSE),"-")=0,"-",IFERROR(VLOOKUP(B92,'Campañas y correos'!$A$2:$K$135,3,FALSE),"-"))</f>
        <v>TyE</v>
      </c>
      <c r="F92" s="19" t="str">
        <f>IF(IFERROR(VLOOKUP(B92,'Campañas y correos'!$A$2:$K$135,4,FALSE),"-")=0,"-",IFERROR(VLOOKUP(B92,'Campañas y correos'!$A$2:$K$135,4,FALSE),"-"))</f>
        <v>Aca</v>
      </c>
      <c r="G92" s="19" t="str">
        <f>IF(IFERROR(VLOOKUP(B92,'Campañas y correos'!$A$2:$K$135,5,FALSE),"-")=0,"-",IFERROR(VLOOKUP(B92,'Campañas y correos'!$A$2:$K$135,5,FALSE),"-"))</f>
        <v>Academia</v>
      </c>
    </row>
    <row r="93" spans="1:7" x14ac:dyDescent="0.25">
      <c r="A93" s="4" t="str">
        <v>Voluntariado Tec_agosto 2022</v>
      </c>
      <c r="B93" s="4" t="str">
        <f t="shared" si="2"/>
        <v>Voluntariado Tec</v>
      </c>
      <c r="C93" s="32" t="str">
        <f t="shared" si="3"/>
        <v>agosto 2022</v>
      </c>
      <c r="D93" t="str">
        <f>VLOOKUP(B93,AnálisisMITEC!$A$2:$B$227,2,FALSE)</f>
        <v>Encontrado</v>
      </c>
      <c r="E93" s="19" t="str">
        <f>IF(IFERROR(VLOOKUP(B93,'Campañas y correos'!$A$2:$K$135,3,FALSE),"-")=0,"-",IFERROR(VLOOKUP(B93,'Campañas y correos'!$A$2:$K$135,3,FALSE),"-"))</f>
        <v>-</v>
      </c>
      <c r="F93" s="19" t="str">
        <f>IF(IFERROR(VLOOKUP(B93,'Campañas y correos'!$A$2:$K$135,4,FALSE),"-")=0,"-",IFERROR(VLOOKUP(B93,'Campañas y correos'!$A$2:$K$135,4,FALSE),"-"))</f>
        <v>-</v>
      </c>
      <c r="G93" s="19" t="str">
        <f>IF(IFERROR(VLOOKUP(B93,'Campañas y correos'!$A$2:$K$135,5,FALSE),"-")=0,"-",IFERROR(VLOOKUP(B93,'Campañas y correos'!$A$2:$K$135,5,FALSE),"-"))</f>
        <v>-</v>
      </c>
    </row>
    <row r="94" spans="1:7" x14ac:dyDescent="0.25">
      <c r="A94" s="4" t="str">
        <v>MiTEC_agosto 2022</v>
      </c>
      <c r="B94" s="4" t="str">
        <f t="shared" si="2"/>
        <v>MiTEC</v>
      </c>
      <c r="C94" s="32" t="str">
        <f t="shared" si="3"/>
        <v>agosto 2022</v>
      </c>
      <c r="D94" t="str">
        <f>VLOOKUP(B94,AnálisisMITEC!$A$2:$B$227,2,FALSE)</f>
        <v>Encontrado</v>
      </c>
      <c r="E94" s="19" t="str">
        <f>IF(IFERROR(VLOOKUP(B94,'Campañas y correos'!$A$2:$K$135,3,FALSE),"-")=0,"-",IFERROR(VLOOKUP(B94,'Campañas y correos'!$A$2:$K$135,3,FALSE),"-"))</f>
        <v>TyE</v>
      </c>
      <c r="F94" s="19" t="str">
        <f>IF(IFERROR(VLOOKUP(B94,'Campañas y correos'!$A$2:$K$135,4,FALSE),"-")=0,"-",IFERROR(VLOOKUP(B94,'Campañas y correos'!$A$2:$K$135,4,FALSE),"-"))</f>
        <v>Enablers</v>
      </c>
      <c r="G94" s="19" t="str">
        <f>IF(IFERROR(VLOOKUP(B94,'Campañas y correos'!$A$2:$K$135,5,FALSE),"-")=0,"-",IFERROR(VLOOKUP(B94,'Campañas y correos'!$A$2:$K$135,5,FALSE),"-"))</f>
        <v>HTI</v>
      </c>
    </row>
    <row r="95" spans="1:7" x14ac:dyDescent="0.25">
      <c r="A95" s="4" t="str">
        <v>BeneFlex_agosto 2022</v>
      </c>
      <c r="B95" s="4" t="str">
        <f t="shared" si="2"/>
        <v>BeneFlex</v>
      </c>
      <c r="C95" s="32" t="str">
        <f t="shared" si="3"/>
        <v>agosto 2022</v>
      </c>
      <c r="D95" t="str">
        <f>VLOOKUP(B95,AnálisisMITEC!$A$2:$B$227,2,FALSE)</f>
        <v>No encontrado</v>
      </c>
      <c r="E95" s="19" t="str">
        <f>IF(IFERROR(VLOOKUP(B95,'Campañas y correos'!$A$2:$K$135,3,FALSE),"-")=0,"-",IFERROR(VLOOKUP(B95,'Campañas y correos'!$A$2:$K$135,3,FALSE),"-"))</f>
        <v>-</v>
      </c>
      <c r="F95" s="19" t="str">
        <f>IF(IFERROR(VLOOKUP(B95,'Campañas y correos'!$A$2:$K$135,4,FALSE),"-")=0,"-",IFERROR(VLOOKUP(B95,'Campañas y correos'!$A$2:$K$135,4,FALSE),"-"))</f>
        <v>-</v>
      </c>
      <c r="G95" s="19" t="str">
        <f>IF(IFERROR(VLOOKUP(B95,'Campañas y correos'!$A$2:$K$135,5,FALSE),"-")=0,"-",IFERROR(VLOOKUP(B95,'Campañas y correos'!$A$2:$K$135,5,FALSE),"-"))</f>
        <v>-</v>
      </c>
    </row>
    <row r="96" spans="1:7" x14ac:dyDescent="0.25">
      <c r="A96" s="4" t="str">
        <v>Espacios flexibles_julio 2022</v>
      </c>
      <c r="B96" s="4" t="str">
        <f t="shared" si="2"/>
        <v>Espacios flexibles</v>
      </c>
      <c r="C96" s="32" t="str">
        <f t="shared" si="3"/>
        <v>julio 2022</v>
      </c>
      <c r="D96" t="str">
        <f>VLOOKUP(B96,AnálisisMITEC!$A$2:$B$227,2,FALSE)</f>
        <v>Encontrado</v>
      </c>
      <c r="E96" s="19" t="str">
        <f>IF(IFERROR(VLOOKUP(B96,'Campañas y correos'!$A$2:$K$135,3,FALSE),"-")=0,"-",IFERROR(VLOOKUP(B96,'Campañas y correos'!$A$2:$K$135,3,FALSE),"-"))</f>
        <v>TyE</v>
      </c>
      <c r="F96" s="19" t="str">
        <f>IF(IFERROR(VLOOKUP(B96,'Campañas y correos'!$A$2:$K$135,4,FALSE),"-")=0,"-",IFERROR(VLOOKUP(B96,'Campañas y correos'!$A$2:$K$135,4,FALSE),"-"))</f>
        <v>Flexibility</v>
      </c>
      <c r="G96" s="19" t="str">
        <f>IF(IFERROR(VLOOKUP(B96,'Campañas y correos'!$A$2:$K$135,5,FALSE),"-")=0,"-",IFERROR(VLOOKUP(B96,'Campañas y correos'!$A$2:$K$135,5,FALSE),"-"))</f>
        <v>Trabajo Flexible</v>
      </c>
    </row>
    <row r="97" spans="1:7" x14ac:dyDescent="0.25">
      <c r="A97" s="4" t="str">
        <v>LiFE_julio 2022</v>
      </c>
      <c r="B97" s="4" t="str">
        <f t="shared" si="2"/>
        <v>LiFE</v>
      </c>
      <c r="C97" s="32" t="str">
        <f t="shared" si="3"/>
        <v>julio 2022</v>
      </c>
      <c r="D97" t="str">
        <f>VLOOKUP(B97,AnálisisMITEC!$A$2:$B$227,2,FALSE)</f>
        <v>Encontrado</v>
      </c>
      <c r="E97" s="19" t="str">
        <f>IF(IFERROR(VLOOKUP(B97,'Campañas y correos'!$A$2:$K$135,3,FALSE),"-")=0,"-",IFERROR(VLOOKUP(B97,'Campañas y correos'!$A$2:$K$135,3,FALSE),"-"))</f>
        <v>TyE</v>
      </c>
      <c r="F97" s="19" t="str">
        <f>IF(IFERROR(VLOOKUP(B97,'Campañas y correos'!$A$2:$K$135,4,FALSE),"-")=0,"-",IFERROR(VLOOKUP(B97,'Campañas y correos'!$A$2:$K$135,4,FALSE),"-"))</f>
        <v>Aca</v>
      </c>
      <c r="G97" s="19" t="str">
        <f>IF(IFERROR(VLOOKUP(B97,'Campañas y correos'!$A$2:$K$135,5,FALSE),"-")=0,"-",IFERROR(VLOOKUP(B97,'Campañas y correos'!$A$2:$K$135,5,FALSE),"-"))</f>
        <v>Academia</v>
      </c>
    </row>
    <row r="98" spans="1:7" x14ac:dyDescent="0.25">
      <c r="A98" s="4" t="str">
        <v>Mis viajes_julio 2022</v>
      </c>
      <c r="B98" s="4" t="str">
        <f t="shared" si="2"/>
        <v>Mis viajes</v>
      </c>
      <c r="C98" s="32" t="str">
        <f t="shared" si="3"/>
        <v>julio 2022</v>
      </c>
      <c r="D98" t="str">
        <f>VLOOKUP(B98,AnálisisMITEC!$A$2:$B$227,2,FALSE)</f>
        <v>Encontrado</v>
      </c>
      <c r="E98" s="19" t="str">
        <f>IF(IFERROR(VLOOKUP(B98,'Campañas y correos'!$A$2:$K$135,3,FALSE),"-")=0,"-",IFERROR(VLOOKUP(B98,'Campañas y correos'!$A$2:$K$135,3,FALSE),"-"))</f>
        <v>TyE</v>
      </c>
      <c r="F98" s="19" t="str">
        <f>IF(IFERROR(VLOOKUP(B98,'Campañas y correos'!$A$2:$K$135,4,FALSE),"-")=0,"-",IFERROR(VLOOKUP(B98,'Campañas y correos'!$A$2:$K$135,4,FALSE),"-"))</f>
        <v>Flexibility</v>
      </c>
      <c r="G98" s="19" t="str">
        <f>IF(IFERROR(VLOOKUP(B98,'Campañas y correos'!$A$2:$K$135,5,FALSE),"-")=0,"-",IFERROR(VLOOKUP(B98,'Campañas y correos'!$A$2:$K$135,5,FALSE),"-"))</f>
        <v>Trabajo Flexible</v>
      </c>
    </row>
    <row r="99" spans="1:7" x14ac:dyDescent="0.25">
      <c r="A99" s="4" t="str">
        <v>Profesor Inspirador_julio 2022</v>
      </c>
      <c r="B99" s="4" t="str">
        <f t="shared" si="2"/>
        <v>Profesor Inspirador</v>
      </c>
      <c r="C99" s="32" t="str">
        <f t="shared" si="3"/>
        <v>julio 2022</v>
      </c>
      <c r="D99" t="str">
        <f>VLOOKUP(B99,AnálisisMITEC!$A$2:$B$227,2,FALSE)</f>
        <v>Encontrado</v>
      </c>
      <c r="E99" s="19" t="str">
        <f>IF(IFERROR(VLOOKUP(B99,'Campañas y correos'!$A$2:$K$135,3,FALSE),"-")=0,"-",IFERROR(VLOOKUP(B99,'Campañas y correos'!$A$2:$K$135,3,FALSE),"-"))</f>
        <v>TyE</v>
      </c>
      <c r="F99" s="19" t="str">
        <f>IF(IFERROR(VLOOKUP(B99,'Campañas y correos'!$A$2:$K$135,4,FALSE),"-")=0,"-",IFERROR(VLOOKUP(B99,'Campañas y correos'!$A$2:$K$135,4,FALSE),"-"))</f>
        <v>Aca</v>
      </c>
      <c r="G99" s="19" t="str">
        <f>IF(IFERROR(VLOOKUP(B99,'Campañas y correos'!$A$2:$K$135,5,FALSE),"-")=0,"-",IFERROR(VLOOKUP(B99,'Campañas y correos'!$A$2:$K$135,5,FALSE),"-"))</f>
        <v>Academia</v>
      </c>
    </row>
    <row r="100" spans="1:7" x14ac:dyDescent="0.25">
      <c r="A100" s="4" t="str">
        <v>INCmty_julio 2022</v>
      </c>
      <c r="B100" s="4" t="str">
        <f>MID(A100,1,FIND("_",A100,1)-1)</f>
        <v>INCmty</v>
      </c>
      <c r="C100" s="32" t="str">
        <f t="shared" si="3"/>
        <v>julio 2022</v>
      </c>
      <c r="D100" t="str">
        <f>VLOOKUP(B100,AnálisisMITEC!$A$2:$B$227,2,FALSE)</f>
        <v>Encontrado</v>
      </c>
      <c r="E100" s="19" t="str">
        <f>IF(IFERROR(VLOOKUP(B100,'Campañas y correos'!$A$2:$K$135,3,FALSE),"-")=0,"-",IFERROR(VLOOKUP(B100,'Campañas y correos'!$A$2:$K$135,3,FALSE),"-"))</f>
        <v>TyE</v>
      </c>
      <c r="F100" s="19" t="str">
        <f>IF(IFERROR(VLOOKUP(B100,'Campañas y correos'!$A$2:$K$135,4,FALSE),"-")=0,"-",IFERROR(VLOOKUP(B100,'Campañas y correos'!$A$2:$K$135,4,FALSE),"-"))</f>
        <v>Aca</v>
      </c>
      <c r="G100" s="19" t="str">
        <f>IF(IFERROR(VLOOKUP(B100,'Campañas y correos'!$A$2:$K$135,5,FALSE),"-")=0,"-",IFERROR(VLOOKUP(B100,'Campañas y correos'!$A$2:$K$135,5,FALSE),"-"))</f>
        <v>Academia</v>
      </c>
    </row>
    <row r="101" spans="1:7" x14ac:dyDescent="0.25">
      <c r="A101" s="4" t="str">
        <v>Mi plan de retiro_julio 2022</v>
      </c>
      <c r="B101" s="4" t="str">
        <f t="shared" si="2"/>
        <v>Mi plan de retiro</v>
      </c>
      <c r="C101" s="32" t="str">
        <f t="shared" si="3"/>
        <v>julio 2022</v>
      </c>
      <c r="D101" t="str">
        <f>VLOOKUP(B101,AnálisisMITEC!$A$2:$B$227,2,FALSE)</f>
        <v>Encontrado</v>
      </c>
      <c r="E101" s="19" t="str">
        <f>IF(IFERROR(VLOOKUP(B101,'Campañas y correos'!$A$2:$K$135,3,FALSE),"-")=0,"-",IFERROR(VLOOKUP(B101,'Campañas y correos'!$A$2:$K$135,3,FALSE),"-"))</f>
        <v>TyE</v>
      </c>
      <c r="F101" s="19" t="str">
        <f>IF(IFERROR(VLOOKUP(B101,'Campañas y correos'!$A$2:$K$135,4,FALSE),"-")=0,"-",IFERROR(VLOOKUP(B101,'Campañas y correos'!$A$2:$K$135,4,FALSE),"-"))</f>
        <v>Flexibility</v>
      </c>
      <c r="G101" s="19" t="str">
        <f>IF(IFERROR(VLOOKUP(B101,'Campañas y correos'!$A$2:$K$135,5,FALSE),"-")=0,"-",IFERROR(VLOOKUP(B101,'Campañas y correos'!$A$2:$K$135,5,FALSE),"-"))</f>
        <v>Comp</v>
      </c>
    </row>
    <row r="102" spans="1:7" x14ac:dyDescent="0.25">
      <c r="A102" s="4" t="str">
        <v>Semana del bienestar financiero_julio 2022</v>
      </c>
      <c r="B102" s="4" t="str">
        <f t="shared" si="2"/>
        <v>Semana del bienestar financiero</v>
      </c>
      <c r="C102" s="32" t="str">
        <f t="shared" si="3"/>
        <v>julio 2022</v>
      </c>
      <c r="D102" t="str">
        <f>VLOOKUP(B102,AnálisisMITEC!$A$2:$B$227,2,FALSE)</f>
        <v>Encontrado</v>
      </c>
      <c r="E102" s="19" t="str">
        <f>IF(IFERROR(VLOOKUP(B102,'Campañas y correos'!$A$2:$K$135,3,FALSE),"-")=0,"-",IFERROR(VLOOKUP(B102,'Campañas y correos'!$A$2:$K$135,3,FALSE),"-"))</f>
        <v>TyE</v>
      </c>
      <c r="F102" s="19" t="str">
        <f>IF(IFERROR(VLOOKUP(B102,'Campañas y correos'!$A$2:$K$135,4,FALSE),"-")=0,"-",IFERROR(VLOOKUP(B102,'Campañas y correos'!$A$2:$K$135,4,FALSE),"-"))</f>
        <v>PowerUp</v>
      </c>
      <c r="G102" s="19" t="str">
        <f>IF(IFERROR(VLOOKUP(B102,'Campañas y correos'!$A$2:$K$135,5,FALSE),"-")=0,"-",IFERROR(VLOOKUP(B102,'Campañas y correos'!$A$2:$K$135,5,FALSE),"-"))</f>
        <v>Bienestar</v>
      </c>
    </row>
    <row r="103" spans="1:7" x14ac:dyDescent="0.25">
      <c r="A103" s="4" t="str">
        <v>TecReview_julio 2022</v>
      </c>
      <c r="B103" s="4" t="str">
        <f t="shared" si="2"/>
        <v>TecReview</v>
      </c>
      <c r="C103" s="32" t="str">
        <f t="shared" si="3"/>
        <v>julio 2022</v>
      </c>
      <c r="D103" t="str">
        <f>VLOOKUP(B103,AnálisisMITEC!$A$2:$B$227,2,FALSE)</f>
        <v>Encontrado</v>
      </c>
      <c r="E103" s="19" t="str">
        <f>IF(IFERROR(VLOOKUP(B103,'Campañas y correos'!$A$2:$K$135,3,FALSE),"-")=0,"-",IFERROR(VLOOKUP(B103,'Campañas y correos'!$A$2:$K$135,3,FALSE),"-"))</f>
        <v>-</v>
      </c>
      <c r="F103" s="19" t="str">
        <f>IF(IFERROR(VLOOKUP(B103,'Campañas y correos'!$A$2:$K$135,4,FALSE),"-")=0,"-",IFERROR(VLOOKUP(B103,'Campañas y correos'!$A$2:$K$135,4,FALSE),"-"))</f>
        <v>-</v>
      </c>
      <c r="G103" s="19" t="str">
        <f>IF(IFERROR(VLOOKUP(B103,'Campañas y correos'!$A$2:$K$135,5,FALSE),"-")=0,"-",IFERROR(VLOOKUP(B103,'Campañas y correos'!$A$2:$K$135,5,FALSE),"-"))</f>
        <v>-</v>
      </c>
    </row>
    <row r="104" spans="1:7" x14ac:dyDescent="0.25">
      <c r="A104" s="4" t="str">
        <v>Ruta Azul_julio 2022</v>
      </c>
      <c r="B104" s="4" t="str">
        <f t="shared" si="2"/>
        <v>Ruta Azul</v>
      </c>
      <c r="C104" s="32" t="str">
        <f t="shared" si="3"/>
        <v>julio 2022</v>
      </c>
      <c r="D104" t="str">
        <f>VLOOKUP(B104,AnálisisMITEC!$A$2:$B$227,2,FALSE)</f>
        <v>Encontrado</v>
      </c>
      <c r="E104" s="19" t="str">
        <f>IF(IFERROR(VLOOKUP(B104,'Campañas y correos'!$A$2:$K$135,3,FALSE),"-")=0,"-",IFERROR(VLOOKUP(B104,'Campañas y correos'!$A$2:$K$135,3,FALSE),"-"))</f>
        <v>-</v>
      </c>
      <c r="F104" s="19" t="str">
        <f>IF(IFERROR(VLOOKUP(B104,'Campañas y correos'!$A$2:$K$135,4,FALSE),"-")=0,"-",IFERROR(VLOOKUP(B104,'Campañas y correos'!$A$2:$K$135,4,FALSE),"-"))</f>
        <v>-</v>
      </c>
      <c r="G104" s="19" t="str">
        <f>IF(IFERROR(VLOOKUP(B104,'Campañas y correos'!$A$2:$K$135,5,FALSE),"-")=0,"-",IFERROR(VLOOKUP(B104,'Campañas y correos'!$A$2:$K$135,5,FALSE),"-"))</f>
        <v>-</v>
      </c>
    </row>
    <row r="105" spans="1:7" x14ac:dyDescent="0.25">
      <c r="A105" s="4" t="str">
        <v>Mis convenios_julio 2022</v>
      </c>
      <c r="B105" s="4" t="str">
        <f t="shared" si="2"/>
        <v>Mis convenios</v>
      </c>
      <c r="C105" s="32" t="str">
        <f t="shared" si="3"/>
        <v>julio 2022</v>
      </c>
      <c r="D105" t="str">
        <f>VLOOKUP(B105,AnálisisMITEC!$A$2:$B$227,2,FALSE)</f>
        <v>Encontrado</v>
      </c>
      <c r="E105" s="19" t="str">
        <f>IF(IFERROR(VLOOKUP(B105,'Campañas y correos'!$A$2:$K$135,3,FALSE),"-")=0,"-",IFERROR(VLOOKUP(B105,'Campañas y correos'!$A$2:$K$135,3,FALSE),"-"))</f>
        <v>TyE</v>
      </c>
      <c r="F105" s="19" t="str">
        <f>IF(IFERROR(VLOOKUP(B105,'Campañas y correos'!$A$2:$K$135,4,FALSE),"-")=0,"-",IFERROR(VLOOKUP(B105,'Campañas y correos'!$A$2:$K$135,4,FALSE),"-"))</f>
        <v>Flexibility</v>
      </c>
      <c r="G105" s="19" t="str">
        <f>IF(IFERROR(VLOOKUP(B105,'Campañas y correos'!$A$2:$K$135,5,FALSE),"-")=0,"-",IFERROR(VLOOKUP(B105,'Campañas y correos'!$A$2:$K$135,5,FALSE),"-"))</f>
        <v>Ben</v>
      </c>
    </row>
    <row r="106" spans="1:7" x14ac:dyDescent="0.25">
      <c r="A106" s="4" t="str">
        <v>Ciberseguridad_julio 2022</v>
      </c>
      <c r="B106" s="4" t="str">
        <f t="shared" si="2"/>
        <v>Ciberseguridad</v>
      </c>
      <c r="C106" s="32" t="str">
        <f t="shared" si="3"/>
        <v>julio 2022</v>
      </c>
      <c r="D106" t="str">
        <f>VLOOKUP(B106,AnálisisMITEC!$A$2:$B$227,2,FALSE)</f>
        <v>Encontrado</v>
      </c>
      <c r="E106" s="19" t="str">
        <f>IF(IFERROR(VLOOKUP(B106,'Campañas y correos'!$A$2:$K$135,3,FALSE),"-")=0,"-",IFERROR(VLOOKUP(B106,'Campañas y correos'!$A$2:$K$135,3,FALSE),"-"))</f>
        <v>TyE</v>
      </c>
      <c r="F106" s="19" t="str">
        <f>IF(IFERROR(VLOOKUP(B106,'Campañas y correos'!$A$2:$K$135,4,FALSE),"-")=0,"-",IFERROR(VLOOKUP(B106,'Campañas y correos'!$A$2:$K$135,4,FALSE),"-"))</f>
        <v>Enablers</v>
      </c>
      <c r="G106" s="19" t="str">
        <f>IF(IFERROR(VLOOKUP(B106,'Campañas y correos'!$A$2:$K$135,5,FALSE),"-")=0,"-",IFERROR(VLOOKUP(B106,'Campañas y correos'!$A$2:$K$135,5,FALSE),"-"))</f>
        <v>HTI</v>
      </c>
    </row>
    <row r="107" spans="1:7" x14ac:dyDescent="0.25">
      <c r="A107" s="4" t="str">
        <v>Borregos_julio 2022</v>
      </c>
      <c r="B107" s="4" t="str">
        <f t="shared" si="2"/>
        <v>Borregos</v>
      </c>
      <c r="C107" s="32" t="str">
        <f t="shared" si="3"/>
        <v>julio 2022</v>
      </c>
      <c r="D107" t="str">
        <f>VLOOKUP(B107,AnálisisMITEC!$A$2:$B$227,2,FALSE)</f>
        <v>Encontrado</v>
      </c>
      <c r="E107" s="19" t="str">
        <f>IF(IFERROR(VLOOKUP(B107,'Campañas y correos'!$A$2:$K$135,3,FALSE),"-")=0,"-",IFERROR(VLOOKUP(B107,'Campañas y correos'!$A$2:$K$135,3,FALSE),"-"))</f>
        <v>-</v>
      </c>
      <c r="F107" s="19" t="str">
        <f>IF(IFERROR(VLOOKUP(B107,'Campañas y correos'!$A$2:$K$135,4,FALSE),"-")=0,"-",IFERROR(VLOOKUP(B107,'Campañas y correos'!$A$2:$K$135,4,FALSE),"-"))</f>
        <v>-</v>
      </c>
      <c r="G107" s="19" t="str">
        <f>IF(IFERROR(VLOOKUP(B107,'Campañas y correos'!$A$2:$K$135,5,FALSE),"-")=0,"-",IFERROR(VLOOKUP(B107,'Campañas y correos'!$A$2:$K$135,5,FALSE),"-"))</f>
        <v>-</v>
      </c>
    </row>
    <row r="108" spans="1:7" x14ac:dyDescent="0.25">
      <c r="A108" s="4" t="str">
        <v>CIIE_julio 2022</v>
      </c>
      <c r="B108" s="4" t="str">
        <f t="shared" ref="B108:B162" si="4">MID(A108,1,FIND("_",A108,1)-1)</f>
        <v>CIIE</v>
      </c>
      <c r="C108" s="32" t="str">
        <f t="shared" ref="C108:C162" si="5">MID(A108,FIND("_",A108,1)+1,LEN(A108))</f>
        <v>julio 2022</v>
      </c>
      <c r="D108" t="str">
        <f>VLOOKUP(B108,AnálisisMITEC!$A$2:$B$227,2,FALSE)</f>
        <v>Encontrado</v>
      </c>
      <c r="E108" s="19" t="str">
        <f>IF(IFERROR(VLOOKUP(B108,'Campañas y correos'!$A$2:$K$135,3,FALSE),"-")=0,"-",IFERROR(VLOOKUP(B108,'Campañas y correos'!$A$2:$K$135,3,FALSE),"-"))</f>
        <v>TyE</v>
      </c>
      <c r="F108" s="19" t="str">
        <f>IF(IFERROR(VLOOKUP(B108,'Campañas y correos'!$A$2:$K$135,4,FALSE),"-")=0,"-",IFERROR(VLOOKUP(B108,'Campañas y correos'!$A$2:$K$135,4,FALSE),"-"))</f>
        <v>Aca</v>
      </c>
      <c r="G108" s="19" t="str">
        <f>IF(IFERROR(VLOOKUP(B108,'Campañas y correos'!$A$2:$K$135,5,FALSE),"-")=0,"-",IFERROR(VLOOKUP(B108,'Campañas y correos'!$A$2:$K$135,5,FALSE),"-"))</f>
        <v>Academia</v>
      </c>
    </row>
    <row r="109" spans="1:7" x14ac:dyDescent="0.25">
      <c r="A109" s="4" t="str">
        <v>Herramientas digitales_julio 2022</v>
      </c>
      <c r="B109" s="4" t="str">
        <f t="shared" si="4"/>
        <v>Herramientas digitales</v>
      </c>
      <c r="C109" s="32" t="str">
        <f t="shared" si="5"/>
        <v>julio 2022</v>
      </c>
      <c r="D109" t="str">
        <f>VLOOKUP(B109,AnálisisMITEC!$A$2:$B$227,2,FALSE)</f>
        <v>Encontrado</v>
      </c>
      <c r="E109" s="19" t="str">
        <f>IF(IFERROR(VLOOKUP(B109,'Campañas y correos'!$A$2:$K$135,3,FALSE),"-")=0,"-",IFERROR(VLOOKUP(B109,'Campañas y correos'!$A$2:$K$135,3,FALSE),"-"))</f>
        <v>TyE</v>
      </c>
      <c r="F109" s="19" t="str">
        <f>IF(IFERROR(VLOOKUP(B109,'Campañas y correos'!$A$2:$K$135,4,FALSE),"-")=0,"-",IFERROR(VLOOKUP(B109,'Campañas y correos'!$A$2:$K$135,4,FALSE),"-"))</f>
        <v>Enablers</v>
      </c>
      <c r="G109" s="19" t="str">
        <f>IF(IFERROR(VLOOKUP(B109,'Campañas y correos'!$A$2:$K$135,5,FALSE),"-")=0,"-",IFERROR(VLOOKUP(B109,'Campañas y correos'!$A$2:$K$135,5,FALSE),"-"))</f>
        <v>HTI</v>
      </c>
    </row>
    <row r="110" spans="1:7" x14ac:dyDescent="0.25">
      <c r="A110" s="4" t="str">
        <v>Educación Continua_julio 2022</v>
      </c>
      <c r="B110" s="4" t="str">
        <f t="shared" si="4"/>
        <v>Educación Continua</v>
      </c>
      <c r="C110" s="32" t="str">
        <f t="shared" si="5"/>
        <v>julio 2022</v>
      </c>
      <c r="D110" t="str">
        <f>VLOOKUP(B110,AnálisisMITEC!$A$2:$B$227,2,FALSE)</f>
        <v>Encontrado</v>
      </c>
      <c r="E110" s="19" t="str">
        <f>IF(IFERROR(VLOOKUP(B110,'Campañas y correos'!$A$2:$K$135,3,FALSE),"-")=0,"-",IFERROR(VLOOKUP(B110,'Campañas y correos'!$A$2:$K$135,3,FALSE),"-"))</f>
        <v>TyE</v>
      </c>
      <c r="F110" s="19" t="str">
        <f>IF(IFERROR(VLOOKUP(B110,'Campañas y correos'!$A$2:$K$135,4,FALSE),"-")=0,"-",IFERROR(VLOOKUP(B110,'Campañas y correos'!$A$2:$K$135,4,FALSE),"-"))</f>
        <v>Aca</v>
      </c>
      <c r="G110" s="19" t="str">
        <f>IF(IFERROR(VLOOKUP(B110,'Campañas y correos'!$A$2:$K$135,5,FALSE),"-")=0,"-",IFERROR(VLOOKUP(B110,'Campañas y correos'!$A$2:$K$135,5,FALSE),"-"))</f>
        <v>Academia</v>
      </c>
    </row>
    <row r="111" spans="1:7" x14ac:dyDescent="0.25">
      <c r="A111" s="4" t="str">
        <v>Mis Viajes_junio 2022</v>
      </c>
      <c r="B111" s="4" t="str">
        <f t="shared" si="4"/>
        <v>Mis Viajes</v>
      </c>
      <c r="C111" s="32" t="str">
        <f t="shared" si="5"/>
        <v>junio 2022</v>
      </c>
      <c r="D111" t="str">
        <f>VLOOKUP(B111,AnálisisMITEC!$A$2:$B$227,2,FALSE)</f>
        <v>Encontrado</v>
      </c>
      <c r="E111" s="19" t="str">
        <f>IF(IFERROR(VLOOKUP(B111,'Campañas y correos'!$A$2:$K$135,3,FALSE),"-")=0,"-",IFERROR(VLOOKUP(B111,'Campañas y correos'!$A$2:$K$135,3,FALSE),"-"))</f>
        <v>TyE</v>
      </c>
      <c r="F111" s="19" t="str">
        <f>IF(IFERROR(VLOOKUP(B111,'Campañas y correos'!$A$2:$K$135,4,FALSE),"-")=0,"-",IFERROR(VLOOKUP(B111,'Campañas y correos'!$A$2:$K$135,4,FALSE),"-"))</f>
        <v>Flexibility</v>
      </c>
      <c r="G111" s="19" t="str">
        <f>IF(IFERROR(VLOOKUP(B111,'Campañas y correos'!$A$2:$K$135,5,FALSE),"-")=0,"-",IFERROR(VLOOKUP(B111,'Campañas y correos'!$A$2:$K$135,5,FALSE),"-"))</f>
        <v>Trabajo Flexible</v>
      </c>
    </row>
    <row r="112" spans="1:7" x14ac:dyDescent="0.25">
      <c r="A112" s="4" t="str">
        <v>Ciberseguridad_junio 2022</v>
      </c>
      <c r="B112" s="4" t="str">
        <f t="shared" si="4"/>
        <v>Ciberseguridad</v>
      </c>
      <c r="C112" s="32" t="str">
        <f t="shared" si="5"/>
        <v>junio 2022</v>
      </c>
      <c r="D112" t="str">
        <f>VLOOKUP(B112,AnálisisMITEC!$A$2:$B$227,2,FALSE)</f>
        <v>Encontrado</v>
      </c>
      <c r="E112" s="19" t="str">
        <f>IF(IFERROR(VLOOKUP(B112,'Campañas y correos'!$A$2:$K$135,3,FALSE),"-")=0,"-",IFERROR(VLOOKUP(B112,'Campañas y correos'!$A$2:$K$135,3,FALSE),"-"))</f>
        <v>TyE</v>
      </c>
      <c r="F112" s="19" t="str">
        <f>IF(IFERROR(VLOOKUP(B112,'Campañas y correos'!$A$2:$K$135,4,FALSE),"-")=0,"-",IFERROR(VLOOKUP(B112,'Campañas y correos'!$A$2:$K$135,4,FALSE),"-"))</f>
        <v>Enablers</v>
      </c>
      <c r="G112" s="19" t="str">
        <f>IF(IFERROR(VLOOKUP(B112,'Campañas y correos'!$A$2:$K$135,5,FALSE),"-")=0,"-",IFERROR(VLOOKUP(B112,'Campañas y correos'!$A$2:$K$135,5,FALSE),"-"))</f>
        <v>HTI</v>
      </c>
    </row>
    <row r="113" spans="1:7" x14ac:dyDescent="0.25">
      <c r="A113" s="4" t="str">
        <v>Ruta Azul_junio 2022</v>
      </c>
      <c r="B113" s="4" t="str">
        <f t="shared" si="4"/>
        <v>Ruta Azul</v>
      </c>
      <c r="C113" s="32" t="str">
        <f t="shared" si="5"/>
        <v>junio 2022</v>
      </c>
      <c r="D113" t="str">
        <f>VLOOKUP(B113,AnálisisMITEC!$A$2:$B$227,2,FALSE)</f>
        <v>Encontrado</v>
      </c>
      <c r="E113" s="19" t="str">
        <f>IF(IFERROR(VLOOKUP(B113,'Campañas y correos'!$A$2:$K$135,3,FALSE),"-")=0,"-",IFERROR(VLOOKUP(B113,'Campañas y correos'!$A$2:$K$135,3,FALSE),"-"))</f>
        <v>-</v>
      </c>
      <c r="F113" s="19" t="str">
        <f>IF(IFERROR(VLOOKUP(B113,'Campañas y correos'!$A$2:$K$135,4,FALSE),"-")=0,"-",IFERROR(VLOOKUP(B113,'Campañas y correos'!$A$2:$K$135,4,FALSE),"-"))</f>
        <v>-</v>
      </c>
      <c r="G113" s="19" t="str">
        <f>IF(IFERROR(VLOOKUP(B113,'Campañas y correos'!$A$2:$K$135,5,FALSE),"-")=0,"-",IFERROR(VLOOKUP(B113,'Campañas y correos'!$A$2:$K$135,5,FALSE),"-"))</f>
        <v>-</v>
      </c>
    </row>
    <row r="114" spans="1:7" x14ac:dyDescent="0.25">
      <c r="A114" s="4" t="str">
        <v>Borregos_junio 2022</v>
      </c>
      <c r="B114" s="4" t="str">
        <f t="shared" si="4"/>
        <v>Borregos</v>
      </c>
      <c r="C114" s="32" t="str">
        <f t="shared" si="5"/>
        <v>junio 2022</v>
      </c>
      <c r="D114" t="str">
        <f>VLOOKUP(B114,AnálisisMITEC!$A$2:$B$227,2,FALSE)</f>
        <v>Encontrado</v>
      </c>
      <c r="E114" s="19" t="str">
        <f>IF(IFERROR(VLOOKUP(B114,'Campañas y correos'!$A$2:$K$135,3,FALSE),"-")=0,"-",IFERROR(VLOOKUP(B114,'Campañas y correos'!$A$2:$K$135,3,FALSE),"-"))</f>
        <v>-</v>
      </c>
      <c r="F114" s="19" t="str">
        <f>IF(IFERROR(VLOOKUP(B114,'Campañas y correos'!$A$2:$K$135,4,FALSE),"-")=0,"-",IFERROR(VLOOKUP(B114,'Campañas y correos'!$A$2:$K$135,4,FALSE),"-"))</f>
        <v>-</v>
      </c>
      <c r="G114" s="19" t="str">
        <f>IF(IFERROR(VLOOKUP(B114,'Campañas y correos'!$A$2:$K$135,5,FALSE),"-")=0,"-",IFERROR(VLOOKUP(B114,'Campañas y correos'!$A$2:$K$135,5,FALSE),"-"))</f>
        <v>-</v>
      </c>
    </row>
    <row r="115" spans="1:7" x14ac:dyDescent="0.25">
      <c r="A115" s="4" t="str">
        <v>Voluntariado Tec_junio 2022</v>
      </c>
      <c r="B115" s="4" t="str">
        <f t="shared" si="4"/>
        <v>Voluntariado Tec</v>
      </c>
      <c r="C115" s="32" t="str">
        <f t="shared" si="5"/>
        <v>junio 2022</v>
      </c>
      <c r="D115" t="str">
        <f>VLOOKUP(B115,AnálisisMITEC!$A$2:$B$227,2,FALSE)</f>
        <v>Encontrado</v>
      </c>
      <c r="E115" s="19" t="str">
        <f>IF(IFERROR(VLOOKUP(B115,'Campañas y correos'!$A$2:$K$135,3,FALSE),"-")=0,"-",IFERROR(VLOOKUP(B115,'Campañas y correos'!$A$2:$K$135,3,FALSE),"-"))</f>
        <v>-</v>
      </c>
      <c r="F115" s="19" t="str">
        <f>IF(IFERROR(VLOOKUP(B115,'Campañas y correos'!$A$2:$K$135,4,FALSE),"-")=0,"-",IFERROR(VLOOKUP(B115,'Campañas y correos'!$A$2:$K$135,4,FALSE),"-"))</f>
        <v>-</v>
      </c>
      <c r="G115" s="19" t="str">
        <f>IF(IFERROR(VLOOKUP(B115,'Campañas y correos'!$A$2:$K$135,5,FALSE),"-")=0,"-",IFERROR(VLOOKUP(B115,'Campañas y correos'!$A$2:$K$135,5,FALSE),"-"))</f>
        <v>-</v>
      </c>
    </row>
    <row r="116" spans="1:7" x14ac:dyDescent="0.25">
      <c r="A116" s="4" t="str">
        <v>Market Tec_junio 2022</v>
      </c>
      <c r="B116" s="4" t="str">
        <f t="shared" si="4"/>
        <v>Market Tec</v>
      </c>
      <c r="C116" s="32" t="str">
        <f t="shared" si="5"/>
        <v>junio 2022</v>
      </c>
      <c r="D116" t="str">
        <f>VLOOKUP(B116,AnálisisMITEC!$A$2:$B$227,2,FALSE)</f>
        <v>Encontrado</v>
      </c>
      <c r="E116" s="19" t="str">
        <f>IF(IFERROR(VLOOKUP(B116,'Campañas y correos'!$A$2:$K$135,3,FALSE),"-")=0,"-",IFERROR(VLOOKUP(B116,'Campañas y correos'!$A$2:$K$135,3,FALSE),"-"))</f>
        <v>-</v>
      </c>
      <c r="F116" s="19" t="str">
        <f>IF(IFERROR(VLOOKUP(B116,'Campañas y correos'!$A$2:$K$135,4,FALSE),"-")=0,"-",IFERROR(VLOOKUP(B116,'Campañas y correos'!$A$2:$K$135,4,FALSE),"-"))</f>
        <v>-</v>
      </c>
      <c r="G116" s="19" t="str">
        <f>IF(IFERROR(VLOOKUP(B116,'Campañas y correos'!$A$2:$K$135,5,FALSE),"-")=0,"-",IFERROR(VLOOKUP(B116,'Campañas y correos'!$A$2:$K$135,5,FALSE),"-"))</f>
        <v>-</v>
      </c>
    </row>
    <row r="117" spans="1:7" x14ac:dyDescent="0.25">
      <c r="A117" s="4" t="str">
        <v>Espacios flexibles_junio 2022</v>
      </c>
      <c r="B117" s="4" t="str">
        <f t="shared" si="4"/>
        <v>Espacios flexibles</v>
      </c>
      <c r="C117" s="32" t="str">
        <f t="shared" si="5"/>
        <v>junio 2022</v>
      </c>
      <c r="D117" t="str">
        <f>VLOOKUP(B117,AnálisisMITEC!$A$2:$B$227,2,FALSE)</f>
        <v>Encontrado</v>
      </c>
      <c r="E117" s="19" t="str">
        <f>IF(IFERROR(VLOOKUP(B117,'Campañas y correos'!$A$2:$K$135,3,FALSE),"-")=0,"-",IFERROR(VLOOKUP(B117,'Campañas y correos'!$A$2:$K$135,3,FALSE),"-"))</f>
        <v>TyE</v>
      </c>
      <c r="F117" s="19" t="str">
        <f>IF(IFERROR(VLOOKUP(B117,'Campañas y correos'!$A$2:$K$135,4,FALSE),"-")=0,"-",IFERROR(VLOOKUP(B117,'Campañas y correos'!$A$2:$K$135,4,FALSE),"-"))</f>
        <v>Flexibility</v>
      </c>
      <c r="G117" s="19" t="str">
        <f>IF(IFERROR(VLOOKUP(B117,'Campañas y correos'!$A$2:$K$135,5,FALSE),"-")=0,"-",IFERROR(VLOOKUP(B117,'Campañas y correos'!$A$2:$K$135,5,FALSE),"-"))</f>
        <v>Trabajo Flexible</v>
      </c>
    </row>
    <row r="118" spans="1:7" x14ac:dyDescent="0.25">
      <c r="A118" s="4" t="str">
        <v>Tec On Demand_junio 2022</v>
      </c>
      <c r="B118" s="4" t="str">
        <f t="shared" si="4"/>
        <v>Tec On Demand</v>
      </c>
      <c r="C118" s="32" t="str">
        <f t="shared" si="5"/>
        <v>junio 2022</v>
      </c>
      <c r="D118" t="str">
        <f>VLOOKUP(B118,AnálisisMITEC!$A$2:$B$227,2,FALSE)</f>
        <v>Encontrado</v>
      </c>
      <c r="E118" s="19" t="str">
        <f>IF(IFERROR(VLOOKUP(B118,'Campañas y correos'!$A$2:$K$135,3,FALSE),"-")=0,"-",IFERROR(VLOOKUP(B118,'Campañas y correos'!$A$2:$K$135,3,FALSE),"-"))</f>
        <v>TyE</v>
      </c>
      <c r="F118" s="19" t="str">
        <f>IF(IFERROR(VLOOKUP(B118,'Campañas y correos'!$A$2:$K$135,4,FALSE),"-")=0,"-",IFERROR(VLOOKUP(B118,'Campañas y correos'!$A$2:$K$135,4,FALSE),"-"))</f>
        <v>-</v>
      </c>
      <c r="G118" s="19" t="str">
        <f>IF(IFERROR(VLOOKUP(B118,'Campañas y correos'!$A$2:$K$135,5,FALSE),"-")=0,"-",IFERROR(VLOOKUP(B118,'Campañas y correos'!$A$2:$K$135,5,FALSE),"-"))</f>
        <v>Otros</v>
      </c>
    </row>
    <row r="119" spans="1:7" x14ac:dyDescent="0.25">
      <c r="A119" s="4" t="str">
        <v>Graduación Tec_junio 2022</v>
      </c>
      <c r="B119" s="4" t="str">
        <f t="shared" si="4"/>
        <v>Graduación Tec</v>
      </c>
      <c r="C119" s="32" t="str">
        <f t="shared" si="5"/>
        <v>junio 2022</v>
      </c>
      <c r="D119" t="str">
        <f>VLOOKUP(B119,AnálisisMITEC!$A$2:$B$227,2,FALSE)</f>
        <v>No encontrado</v>
      </c>
      <c r="E119" s="19" t="str">
        <f>IF(IFERROR(VLOOKUP(B119,'Campañas y correos'!$A$2:$K$135,3,FALSE),"-")=0,"-",IFERROR(VLOOKUP(B119,'Campañas y correos'!$A$2:$K$135,3,FALSE),"-"))</f>
        <v>-</v>
      </c>
      <c r="F119" s="19" t="str">
        <f>IF(IFERROR(VLOOKUP(B119,'Campañas y correos'!$A$2:$K$135,4,FALSE),"-")=0,"-",IFERROR(VLOOKUP(B119,'Campañas y correos'!$A$2:$K$135,4,FALSE),"-"))</f>
        <v>-</v>
      </c>
      <c r="G119" s="19" t="str">
        <f>IF(IFERROR(VLOOKUP(B119,'Campañas y correos'!$A$2:$K$135,5,FALSE),"-")=0,"-",IFERROR(VLOOKUP(B119,'Campañas y correos'!$A$2:$K$135,5,FALSE),"-"))</f>
        <v>-</v>
      </c>
    </row>
    <row r="120" spans="1:7" x14ac:dyDescent="0.25">
      <c r="A120" s="4" t="str">
        <v>GlobalMobility_junio 2022</v>
      </c>
      <c r="B120" s="4" t="str">
        <f t="shared" si="4"/>
        <v>GlobalMobility</v>
      </c>
      <c r="C120" s="32" t="str">
        <f t="shared" si="5"/>
        <v>junio 2022</v>
      </c>
      <c r="D120" t="str">
        <f>VLOOKUP(B120,AnálisisMITEC!$A$2:$B$227,2,FALSE)</f>
        <v>Encontrado</v>
      </c>
      <c r="E120" s="19" t="str">
        <f>IF(IFERROR(VLOOKUP(B120,'Campañas y correos'!$A$2:$K$135,3,FALSE),"-")=0,"-",IFERROR(VLOOKUP(B120,'Campañas y correos'!$A$2:$K$135,3,FALSE),"-"))</f>
        <v>TyE</v>
      </c>
      <c r="F120" s="19" t="str">
        <f>IF(IFERROR(VLOOKUP(B120,'Campañas y correos'!$A$2:$K$135,4,FALSE),"-")=0,"-",IFERROR(VLOOKUP(B120,'Campañas y correos'!$A$2:$K$135,4,FALSE),"-"))</f>
        <v>Collaboration</v>
      </c>
      <c r="G120" s="19" t="str">
        <f>IF(IFERROR(VLOOKUP(B120,'Campañas y correos'!$A$2:$K$135,5,FALSE),"-")=0,"-",IFERROR(VLOOKUP(B120,'Campañas y correos'!$A$2:$K$135,5,FALSE),"-"))</f>
        <v>TecS</v>
      </c>
    </row>
    <row r="121" spans="1:7" x14ac:dyDescent="0.25">
      <c r="A121" s="4" t="str">
        <v>SACSCOC_junio 2022</v>
      </c>
      <c r="B121" s="4" t="str">
        <f t="shared" si="4"/>
        <v>SACSCOC</v>
      </c>
      <c r="C121" s="32" t="str">
        <f t="shared" si="5"/>
        <v>junio 2022</v>
      </c>
      <c r="D121" t="str">
        <f>VLOOKUP(B121,AnálisisMITEC!$A$2:$B$227,2,FALSE)</f>
        <v>Encontrado</v>
      </c>
      <c r="E121" s="19" t="str">
        <f>IF(IFERROR(VLOOKUP(B121,'Campañas y correos'!$A$2:$K$135,3,FALSE),"-")=0,"-",IFERROR(VLOOKUP(B121,'Campañas y correos'!$A$2:$K$135,3,FALSE),"-"))</f>
        <v>TyE</v>
      </c>
      <c r="F121" s="19" t="str">
        <f>IF(IFERROR(VLOOKUP(B121,'Campañas y correos'!$A$2:$K$135,4,FALSE),"-")=0,"-",IFERROR(VLOOKUP(B121,'Campañas y correos'!$A$2:$K$135,4,FALSE),"-"))</f>
        <v>-</v>
      </c>
      <c r="G121" s="19" t="str">
        <f>IF(IFERROR(VLOOKUP(B121,'Campañas y correos'!$A$2:$K$135,5,FALSE),"-")=0,"-",IFERROR(VLOOKUP(B121,'Campañas y correos'!$A$2:$K$135,5,FALSE),"-"))</f>
        <v>Otros</v>
      </c>
    </row>
    <row r="122" spans="1:7" x14ac:dyDescent="0.25">
      <c r="A122" s="4" t="str">
        <v>English@Tec_junio 2022</v>
      </c>
      <c r="B122" s="4" t="str">
        <f t="shared" si="4"/>
        <v>English@Tec</v>
      </c>
      <c r="C122" s="32" t="str">
        <f t="shared" si="5"/>
        <v>junio 2022</v>
      </c>
      <c r="D122" t="str">
        <f>VLOOKUP(B122,AnálisisMITEC!$A$2:$B$227,2,FALSE)</f>
        <v>Encontrado</v>
      </c>
      <c r="E122" s="19" t="str">
        <f>IF(IFERROR(VLOOKUP(B122,'Campañas y correos'!$A$2:$K$135,3,FALSE),"-")=0,"-",IFERROR(VLOOKUP(B122,'Campañas y correos'!$A$2:$K$135,3,FALSE),"-"))</f>
        <v>TyE</v>
      </c>
      <c r="F122" s="19" t="str">
        <f>IF(IFERROR(VLOOKUP(B122,'Campañas y correos'!$A$2:$K$135,4,FALSE),"-")=0,"-",IFERROR(VLOOKUP(B122,'Campañas y correos'!$A$2:$K$135,4,FALSE),"-"))</f>
        <v>PowerUp</v>
      </c>
      <c r="G122" s="19" t="str">
        <f>IF(IFERROR(VLOOKUP(B122,'Campañas y correos'!$A$2:$K$135,5,FALSE),"-")=0,"-",IFERROR(VLOOKUP(B122,'Campañas y correos'!$A$2:$K$135,5,FALSE),"-"))</f>
        <v>Desarrollo</v>
      </c>
    </row>
    <row r="123" spans="1:7" x14ac:dyDescent="0.25">
      <c r="A123" s="4" t="str">
        <v>Wellbeing_junio 2022</v>
      </c>
      <c r="B123" s="4" t="str">
        <f t="shared" si="4"/>
        <v>Wellbeing</v>
      </c>
      <c r="C123" s="32" t="str">
        <f t="shared" si="5"/>
        <v>junio 2022</v>
      </c>
      <c r="D123" t="str">
        <f>VLOOKUP(B123,AnálisisMITEC!$A$2:$B$227,2,FALSE)</f>
        <v>Encontrado</v>
      </c>
      <c r="E123" s="19" t="str">
        <f>IF(IFERROR(VLOOKUP(B123,'Campañas y correos'!$A$2:$K$135,3,FALSE),"-")=0,"-",IFERROR(VLOOKUP(B123,'Campañas y correos'!$A$2:$K$135,3,FALSE),"-"))</f>
        <v>TyE</v>
      </c>
      <c r="F123" s="19" t="str">
        <f>IF(IFERROR(VLOOKUP(B123,'Campañas y correos'!$A$2:$K$135,4,FALSE),"-")=0,"-",IFERROR(VLOOKUP(B123,'Campañas y correos'!$A$2:$K$135,4,FALSE),"-"))</f>
        <v>PowerUp</v>
      </c>
      <c r="G123" s="19" t="str">
        <f>IF(IFERROR(VLOOKUP(B123,'Campañas y correos'!$A$2:$K$135,5,FALSE),"-")=0,"-",IFERROR(VLOOKUP(B123,'Campañas y correos'!$A$2:$K$135,5,FALSE),"-"))</f>
        <v>Bienestar</v>
      </c>
    </row>
    <row r="124" spans="1:7" x14ac:dyDescent="0.25">
      <c r="A124" s="4" t="str">
        <v>Organizaciones Positivas_junio 2022</v>
      </c>
      <c r="B124" s="4" t="str">
        <f t="shared" si="4"/>
        <v>Organizaciones Positivas</v>
      </c>
      <c r="C124" s="32" t="str">
        <f t="shared" si="5"/>
        <v>junio 2022</v>
      </c>
      <c r="D124" t="str">
        <f>VLOOKUP(B124,AnálisisMITEC!$A$2:$B$227,2,FALSE)</f>
        <v>Encontrado</v>
      </c>
      <c r="E124" s="19" t="str">
        <f>IF(IFERROR(VLOOKUP(B124,'Campañas y correos'!$A$2:$K$135,3,FALSE),"-")=0,"-",IFERROR(VLOOKUP(B124,'Campañas y correos'!$A$2:$K$135,3,FALSE),"-"))</f>
        <v>TyE</v>
      </c>
      <c r="F124" s="19" t="str">
        <f>IF(IFERROR(VLOOKUP(B124,'Campañas y correos'!$A$2:$K$135,4,FALSE),"-")=0,"-",IFERROR(VLOOKUP(B124,'Campañas y correos'!$A$2:$K$135,4,FALSE),"-"))</f>
        <v>-</v>
      </c>
      <c r="G124" s="19" t="str">
        <f>IF(IFERROR(VLOOKUP(B124,'Campañas y correos'!$A$2:$K$135,5,FALSE),"-")=0,"-",IFERROR(VLOOKUP(B124,'Campañas y correos'!$A$2:$K$135,5,FALSE),"-"))</f>
        <v>Tecmi</v>
      </c>
    </row>
    <row r="125" spans="1:7" x14ac:dyDescent="0.25">
      <c r="A125" s="4" t="str">
        <v>Mi plan de retiro_junio 2022</v>
      </c>
      <c r="B125" s="4" t="str">
        <f t="shared" si="4"/>
        <v>Mi plan de retiro</v>
      </c>
      <c r="C125" s="32" t="str">
        <f t="shared" si="5"/>
        <v>junio 2022</v>
      </c>
      <c r="D125" t="str">
        <f>VLOOKUP(B125,AnálisisMITEC!$A$2:$B$227,2,FALSE)</f>
        <v>Encontrado</v>
      </c>
      <c r="E125" s="19" t="str">
        <f>IF(IFERROR(VLOOKUP(B125,'Campañas y correos'!$A$2:$K$135,3,FALSE),"-")=0,"-",IFERROR(VLOOKUP(B125,'Campañas y correos'!$A$2:$K$135,3,FALSE),"-"))</f>
        <v>TyE</v>
      </c>
      <c r="F125" s="19" t="str">
        <f>IF(IFERROR(VLOOKUP(B125,'Campañas y correos'!$A$2:$K$135,4,FALSE),"-")=0,"-",IFERROR(VLOOKUP(B125,'Campañas y correos'!$A$2:$K$135,4,FALSE),"-"))</f>
        <v>Flexibility</v>
      </c>
      <c r="G125" s="19" t="str">
        <f>IF(IFERROR(VLOOKUP(B125,'Campañas y correos'!$A$2:$K$135,5,FALSE),"-")=0,"-",IFERROR(VLOOKUP(B125,'Campañas y correos'!$A$2:$K$135,5,FALSE),"-"))</f>
        <v>Comp</v>
      </c>
    </row>
    <row r="126" spans="1:7" x14ac:dyDescent="0.25">
      <c r="A126" s="4" t="str">
        <v>Casa sorteos_junio 2022</v>
      </c>
      <c r="B126" s="4" t="str">
        <f t="shared" si="4"/>
        <v>Casa sorteos</v>
      </c>
      <c r="C126" s="32" t="str">
        <f t="shared" si="5"/>
        <v>junio 2022</v>
      </c>
      <c r="D126" t="str">
        <f>VLOOKUP(B126,AnálisisMITEC!$A$2:$B$227,2,FALSE)</f>
        <v>Encontrado</v>
      </c>
      <c r="E126" s="19" t="str">
        <f>IF(IFERROR(VLOOKUP(B126,'Campañas y correos'!$A$2:$K$135,3,FALSE),"-")=0,"-",IFERROR(VLOOKUP(B126,'Campañas y correos'!$A$2:$K$135,3,FALSE),"-"))</f>
        <v>TyE</v>
      </c>
      <c r="F126" s="19" t="str">
        <f>IF(IFERROR(VLOOKUP(B126,'Campañas y correos'!$A$2:$K$135,4,FALSE),"-")=0,"-",IFERROR(VLOOKUP(B126,'Campañas y correos'!$A$2:$K$135,4,FALSE),"-"))</f>
        <v>-</v>
      </c>
      <c r="G126" s="19" t="str">
        <f>IF(IFERROR(VLOOKUP(B126,'Campañas y correos'!$A$2:$K$135,5,FALSE),"-")=0,"-",IFERROR(VLOOKUP(B126,'Campañas y correos'!$A$2:$K$135,5,FALSE),"-"))</f>
        <v>SorteosTec</v>
      </c>
    </row>
    <row r="127" spans="1:7" x14ac:dyDescent="0.25">
      <c r="A127" s="4" t="str">
        <v>Día del Padre_junio 2022</v>
      </c>
      <c r="B127" s="4" t="str">
        <f t="shared" si="4"/>
        <v>Día del Padre</v>
      </c>
      <c r="C127" s="32" t="str">
        <f t="shared" si="5"/>
        <v>junio 2022</v>
      </c>
      <c r="D127" t="str">
        <f>VLOOKUP(B127,AnálisisMITEC!$A$2:$B$227,2,FALSE)</f>
        <v>Encontrado</v>
      </c>
      <c r="E127" s="19" t="str">
        <f>IF(IFERROR(VLOOKUP(B127,'Campañas y correos'!$A$2:$K$135,3,FALSE),"-")=0,"-",IFERROR(VLOOKUP(B127,'Campañas y correos'!$A$2:$K$135,3,FALSE),"-"))</f>
        <v>TyE</v>
      </c>
      <c r="F127" s="19" t="str">
        <f>IF(IFERROR(VLOOKUP(B127,'Campañas y correos'!$A$2:$K$135,4,FALSE),"-")=0,"-",IFERROR(VLOOKUP(B127,'Campañas y correos'!$A$2:$K$135,4,FALSE),"-"))</f>
        <v>-</v>
      </c>
      <c r="G127" s="19" t="str">
        <f>IF(IFERROR(VLOOKUP(B127,'Campañas y correos'!$A$2:$K$135,5,FALSE),"-")=0,"-",IFERROR(VLOOKUP(B127,'Campañas y correos'!$A$2:$K$135,5,FALSE),"-"))</f>
        <v>Eventos Institucionales</v>
      </c>
    </row>
    <row r="128" spans="1:7" x14ac:dyDescent="0.25">
      <c r="A128" s="4" t="str">
        <v>Semana del bienestar financiero_junio 2022</v>
      </c>
      <c r="B128" s="4" t="str">
        <f t="shared" si="4"/>
        <v>Semana del bienestar financiero</v>
      </c>
      <c r="C128" s="32" t="str">
        <f t="shared" si="5"/>
        <v>junio 2022</v>
      </c>
      <c r="D128" t="str">
        <f>VLOOKUP(B128,AnálisisMITEC!$A$2:$B$227,2,FALSE)</f>
        <v>Encontrado</v>
      </c>
      <c r="E128" s="19" t="str">
        <f>IF(IFERROR(VLOOKUP(B128,'Campañas y correos'!$A$2:$K$135,3,FALSE),"-")=0,"-",IFERROR(VLOOKUP(B128,'Campañas y correos'!$A$2:$K$135,3,FALSE),"-"))</f>
        <v>TyE</v>
      </c>
      <c r="F128" s="19" t="str">
        <f>IF(IFERROR(VLOOKUP(B128,'Campañas y correos'!$A$2:$K$135,4,FALSE),"-")=0,"-",IFERROR(VLOOKUP(B128,'Campañas y correos'!$A$2:$K$135,4,FALSE),"-"))</f>
        <v>PowerUp</v>
      </c>
      <c r="G128" s="19" t="str">
        <f>IF(IFERROR(VLOOKUP(B128,'Campañas y correos'!$A$2:$K$135,5,FALSE),"-")=0,"-",IFERROR(VLOOKUP(B128,'Campañas y correos'!$A$2:$K$135,5,FALSE),"-"))</f>
        <v>Bienestar</v>
      </c>
    </row>
    <row r="129" spans="1:7" x14ac:dyDescent="0.25">
      <c r="A129" s="4" t="str">
        <v>TecReview_junio 2022</v>
      </c>
      <c r="B129" s="4" t="str">
        <f t="shared" si="4"/>
        <v>TecReview</v>
      </c>
      <c r="C129" s="32" t="str">
        <f t="shared" si="5"/>
        <v>junio 2022</v>
      </c>
      <c r="D129" t="str">
        <f>VLOOKUP(B129,AnálisisMITEC!$A$2:$B$227,2,FALSE)</f>
        <v>Encontrado</v>
      </c>
      <c r="E129" s="19" t="str">
        <f>IF(IFERROR(VLOOKUP(B129,'Campañas y correos'!$A$2:$K$135,3,FALSE),"-")=0,"-",IFERROR(VLOOKUP(B129,'Campañas y correos'!$A$2:$K$135,3,FALSE),"-"))</f>
        <v>-</v>
      </c>
      <c r="F129" s="19" t="str">
        <f>IF(IFERROR(VLOOKUP(B129,'Campañas y correos'!$A$2:$K$135,4,FALSE),"-")=0,"-",IFERROR(VLOOKUP(B129,'Campañas y correos'!$A$2:$K$135,4,FALSE),"-"))</f>
        <v>-</v>
      </c>
      <c r="G129" s="19" t="str">
        <f>IF(IFERROR(VLOOKUP(B129,'Campañas y correos'!$A$2:$K$135,5,FALSE),"-")=0,"-",IFERROR(VLOOKUP(B129,'Campañas y correos'!$A$2:$K$135,5,FALSE),"-"))</f>
        <v>-</v>
      </c>
    </row>
    <row r="130" spans="1:7" x14ac:dyDescent="0.25">
      <c r="A130" s="4" t="str">
        <v>CFDI_mayo 2022</v>
      </c>
      <c r="B130" s="4" t="str">
        <f t="shared" si="4"/>
        <v>CFDI</v>
      </c>
      <c r="C130" s="32" t="str">
        <f t="shared" si="5"/>
        <v>mayo 2022</v>
      </c>
      <c r="D130" t="str">
        <f>VLOOKUP(B130,AnálisisMITEC!$A$2:$B$227,2,FALSE)</f>
        <v>Encontrado</v>
      </c>
      <c r="E130" s="19" t="str">
        <f>IF(IFERROR(VLOOKUP(B130,'Campañas y correos'!$A$2:$K$135,3,FALSE),"-")=0,"-",IFERROR(VLOOKUP(B130,'Campañas y correos'!$A$2:$K$135,3,FALSE),"-"))</f>
        <v>TyE</v>
      </c>
      <c r="F130" s="19" t="str">
        <f>IF(IFERROR(VLOOKUP(B130,'Campañas y correos'!$A$2:$K$135,4,FALSE),"-")=0,"-",IFERROR(VLOOKUP(B130,'Campañas y correos'!$A$2:$K$135,4,FALSE),"-"))</f>
        <v>Flexibility</v>
      </c>
      <c r="G130" s="19" t="str">
        <f>IF(IFERROR(VLOOKUP(B130,'Campañas y correos'!$A$2:$K$135,5,FALSE),"-")=0,"-",IFERROR(VLOOKUP(B130,'Campañas y correos'!$A$2:$K$135,5,FALSE),"-"))</f>
        <v>Comp</v>
      </c>
    </row>
    <row r="131" spans="1:7" x14ac:dyDescent="0.25">
      <c r="A131" s="4" t="str">
        <v>Mis viajes_mayo 2022</v>
      </c>
      <c r="B131" s="4" t="str">
        <f t="shared" si="4"/>
        <v>Mis viajes</v>
      </c>
      <c r="C131" s="32" t="str">
        <f t="shared" si="5"/>
        <v>mayo 2022</v>
      </c>
      <c r="D131" t="str">
        <f>VLOOKUP(B131,AnálisisMITEC!$A$2:$B$227,2,FALSE)</f>
        <v>Encontrado</v>
      </c>
      <c r="E131" s="19" t="str">
        <f>IF(IFERROR(VLOOKUP(B131,'Campañas y correos'!$A$2:$K$135,3,FALSE),"-")=0,"-",IFERROR(VLOOKUP(B131,'Campañas y correos'!$A$2:$K$135,3,FALSE),"-"))</f>
        <v>TyE</v>
      </c>
      <c r="F131" s="19" t="str">
        <f>IF(IFERROR(VLOOKUP(B131,'Campañas y correos'!$A$2:$K$135,4,FALSE),"-")=0,"-",IFERROR(VLOOKUP(B131,'Campañas y correos'!$A$2:$K$135,4,FALSE),"-"))</f>
        <v>Flexibility</v>
      </c>
      <c r="G131" s="19" t="str">
        <f>IF(IFERROR(VLOOKUP(B131,'Campañas y correos'!$A$2:$K$135,5,FALSE),"-")=0,"-",IFERROR(VLOOKUP(B131,'Campañas y correos'!$A$2:$K$135,5,FALSE),"-"))</f>
        <v>Trabajo Flexible</v>
      </c>
    </row>
    <row r="132" spans="1:7" x14ac:dyDescent="0.25">
      <c r="A132" s="4" t="str">
        <v>TecStore_mayo 2022</v>
      </c>
      <c r="B132" s="4" t="str">
        <f t="shared" si="4"/>
        <v>TecStore</v>
      </c>
      <c r="C132" s="32" t="str">
        <f t="shared" si="5"/>
        <v>mayo 2022</v>
      </c>
      <c r="D132" t="str">
        <f>VLOOKUP(B132,AnálisisMITEC!$A$2:$B$227,2,FALSE)</f>
        <v>Encontrado</v>
      </c>
      <c r="E132" s="19" t="str">
        <f>IF(IFERROR(VLOOKUP(B132,'Campañas y correos'!$A$2:$K$135,3,FALSE),"-")=0,"-",IFERROR(VLOOKUP(B132,'Campañas y correos'!$A$2:$K$135,3,FALSE),"-"))</f>
        <v>-</v>
      </c>
      <c r="F132" s="19" t="str">
        <f>IF(IFERROR(VLOOKUP(B132,'Campañas y correos'!$A$2:$K$135,4,FALSE),"-")=0,"-",IFERROR(VLOOKUP(B132,'Campañas y correos'!$A$2:$K$135,4,FALSE),"-"))</f>
        <v>-</v>
      </c>
      <c r="G132" s="19" t="str">
        <f>IF(IFERROR(VLOOKUP(B132,'Campañas y correos'!$A$2:$K$135,5,FALSE),"-")=0,"-",IFERROR(VLOOKUP(B132,'Campañas y correos'!$A$2:$K$135,5,FALSE),"-"))</f>
        <v>-</v>
      </c>
    </row>
    <row r="133" spans="1:7" x14ac:dyDescent="0.25">
      <c r="A133" s="4" t="str">
        <v>Novus_mayo 2022</v>
      </c>
      <c r="B133" s="4" t="str">
        <f t="shared" si="4"/>
        <v>Novus</v>
      </c>
      <c r="C133" s="32" t="str">
        <f t="shared" si="5"/>
        <v>mayo 2022</v>
      </c>
      <c r="D133" t="str">
        <f>VLOOKUP(B133,AnálisisMITEC!$A$2:$B$227,2,FALSE)</f>
        <v>Encontrado</v>
      </c>
      <c r="E133" s="19" t="str">
        <f>IF(IFERROR(VLOOKUP(B133,'Campañas y correos'!$A$2:$K$135,3,FALSE),"-")=0,"-",IFERROR(VLOOKUP(B133,'Campañas y correos'!$A$2:$K$135,3,FALSE),"-"))</f>
        <v>TyE</v>
      </c>
      <c r="F133" s="19" t="str">
        <f>IF(IFERROR(VLOOKUP(B133,'Campañas y correos'!$A$2:$K$135,4,FALSE),"-")=0,"-",IFERROR(VLOOKUP(B133,'Campañas y correos'!$A$2:$K$135,4,FALSE),"-"))</f>
        <v>Aca</v>
      </c>
      <c r="G133" s="19" t="str">
        <f>IF(IFERROR(VLOOKUP(B133,'Campañas y correos'!$A$2:$K$135,5,FALSE),"-")=0,"-",IFERROR(VLOOKUP(B133,'Campañas y correos'!$A$2:$K$135,5,FALSE),"-"))</f>
        <v>Academia</v>
      </c>
    </row>
    <row r="134" spans="1:7" x14ac:dyDescent="0.25">
      <c r="A134" s="4" t="str">
        <v>Súmate_mayo 2022</v>
      </c>
      <c r="B134" s="4" t="str">
        <f t="shared" si="4"/>
        <v>Súmate</v>
      </c>
      <c r="C134" s="32" t="str">
        <f t="shared" si="5"/>
        <v>mayo 2022</v>
      </c>
      <c r="D134" t="str">
        <f>VLOOKUP(B134,AnálisisMITEC!$A$2:$B$227,2,FALSE)</f>
        <v>Encontrado</v>
      </c>
      <c r="E134" s="19" t="str">
        <f>IF(IFERROR(VLOOKUP(B134,'Campañas y correos'!$A$2:$K$135,3,FALSE),"-")=0,"-",IFERROR(VLOOKUP(B134,'Campañas y correos'!$A$2:$K$135,3,FALSE),"-"))</f>
        <v>-</v>
      </c>
      <c r="F134" s="19" t="str">
        <f>IF(IFERROR(VLOOKUP(B134,'Campañas y correos'!$A$2:$K$135,4,FALSE),"-")=0,"-",IFERROR(VLOOKUP(B134,'Campañas y correos'!$A$2:$K$135,4,FALSE),"-"))</f>
        <v>-</v>
      </c>
      <c r="G134" s="19" t="str">
        <f>IF(IFERROR(VLOOKUP(B134,'Campañas y correos'!$A$2:$K$135,5,FALSE),"-")=0,"-",IFERROR(VLOOKUP(B134,'Campañas y correos'!$A$2:$K$135,5,FALSE),"-"))</f>
        <v>-</v>
      </c>
    </row>
    <row r="135" spans="1:7" x14ac:dyDescent="0.25">
      <c r="A135" s="4" t="str">
        <v>TECbot_mayo 2022</v>
      </c>
      <c r="B135" s="4" t="str">
        <f t="shared" si="4"/>
        <v>TECbot</v>
      </c>
      <c r="C135" s="32" t="str">
        <f t="shared" si="5"/>
        <v>mayo 2022</v>
      </c>
      <c r="D135" t="str">
        <f>VLOOKUP(B135,AnálisisMITEC!$A$2:$B$227,2,FALSE)</f>
        <v>Encontrado</v>
      </c>
      <c r="E135" s="19" t="str">
        <f>IF(IFERROR(VLOOKUP(B135,'Campañas y correos'!$A$2:$K$135,3,FALSE),"-")=0,"-",IFERROR(VLOOKUP(B135,'Campañas y correos'!$A$2:$K$135,3,FALSE),"-"))</f>
        <v>TyE</v>
      </c>
      <c r="F135" s="19" t="str">
        <f>IF(IFERROR(VLOOKUP(B135,'Campañas y correos'!$A$2:$K$135,4,FALSE),"-")=0,"-",IFERROR(VLOOKUP(B135,'Campañas y correos'!$A$2:$K$135,4,FALSE),"-"))</f>
        <v>Collaboration</v>
      </c>
      <c r="G135" s="19" t="str">
        <f>IF(IFERROR(VLOOKUP(B135,'Campañas y correos'!$A$2:$K$135,5,FALSE),"-")=0,"-",IFERROR(VLOOKUP(B135,'Campañas y correos'!$A$2:$K$135,5,FALSE),"-"))</f>
        <v>TecS</v>
      </c>
    </row>
    <row r="136" spans="1:7" x14ac:dyDescent="0.25">
      <c r="A136" s="4" t="str">
        <v>Día del maestro_mayo 2022</v>
      </c>
      <c r="B136" s="4" t="str">
        <f t="shared" si="4"/>
        <v>Día del maestro</v>
      </c>
      <c r="C136" s="32" t="str">
        <f t="shared" si="5"/>
        <v>mayo 2022</v>
      </c>
      <c r="D136" t="str">
        <f>VLOOKUP(B136,AnálisisMITEC!$A$2:$B$227,2,FALSE)</f>
        <v>Encontrado</v>
      </c>
      <c r="E136" s="19" t="str">
        <f>IF(IFERROR(VLOOKUP(B136,'Campañas y correos'!$A$2:$K$135,3,FALSE),"-")=0,"-",IFERROR(VLOOKUP(B136,'Campañas y correos'!$A$2:$K$135,3,FALSE),"-"))</f>
        <v>TyE</v>
      </c>
      <c r="F136" s="19" t="str">
        <f>IF(IFERROR(VLOOKUP(B136,'Campañas y correos'!$A$2:$K$135,4,FALSE),"-")=0,"-",IFERROR(VLOOKUP(B136,'Campañas y correos'!$A$2:$K$135,4,FALSE),"-"))</f>
        <v>-</v>
      </c>
      <c r="G136" s="19" t="str">
        <f>IF(IFERROR(VLOOKUP(B136,'Campañas y correos'!$A$2:$K$135,5,FALSE),"-")=0,"-",IFERROR(VLOOKUP(B136,'Campañas y correos'!$A$2:$K$135,5,FALSE),"-"))</f>
        <v>Eventos Institucionales</v>
      </c>
    </row>
    <row r="137" spans="1:7" x14ac:dyDescent="0.25">
      <c r="A137" s="4" t="str">
        <v>Semana del bienestar financiero_mayo 2022</v>
      </c>
      <c r="B137" s="4" t="str">
        <f t="shared" si="4"/>
        <v>Semana del bienestar financiero</v>
      </c>
      <c r="C137" s="32" t="str">
        <f t="shared" si="5"/>
        <v>mayo 2022</v>
      </c>
      <c r="D137" t="str">
        <f>VLOOKUP(B137,AnálisisMITEC!$A$2:$B$227,2,FALSE)</f>
        <v>Encontrado</v>
      </c>
      <c r="E137" s="19" t="str">
        <f>IF(IFERROR(VLOOKUP(B137,'Campañas y correos'!$A$2:$K$135,3,FALSE),"-")=0,"-",IFERROR(VLOOKUP(B137,'Campañas y correos'!$A$2:$K$135,3,FALSE),"-"))</f>
        <v>TyE</v>
      </c>
      <c r="F137" s="19" t="str">
        <f>IF(IFERROR(VLOOKUP(B137,'Campañas y correos'!$A$2:$K$135,4,FALSE),"-")=0,"-",IFERROR(VLOOKUP(B137,'Campañas y correos'!$A$2:$K$135,4,FALSE),"-"))</f>
        <v>PowerUp</v>
      </c>
      <c r="G137" s="19" t="str">
        <f>IF(IFERROR(VLOOKUP(B137,'Campañas y correos'!$A$2:$K$135,5,FALSE),"-")=0,"-",IFERROR(VLOOKUP(B137,'Campañas y correos'!$A$2:$K$135,5,FALSE),"-"))</f>
        <v>Bienestar</v>
      </c>
    </row>
    <row r="138" spans="1:7" x14ac:dyDescent="0.25">
      <c r="A138" s="4" t="str">
        <v>Mi plan de retiro_mayo 2022</v>
      </c>
      <c r="B138" s="4" t="str">
        <f t="shared" si="4"/>
        <v>Mi plan de retiro</v>
      </c>
      <c r="C138" s="32" t="str">
        <f t="shared" si="5"/>
        <v>mayo 2022</v>
      </c>
      <c r="D138" t="str">
        <f>VLOOKUP(B138,AnálisisMITEC!$A$2:$B$227,2,FALSE)</f>
        <v>Encontrado</v>
      </c>
      <c r="E138" s="19" t="str">
        <f>IF(IFERROR(VLOOKUP(B138,'Campañas y correos'!$A$2:$K$135,3,FALSE),"-")=0,"-",IFERROR(VLOOKUP(B138,'Campañas y correos'!$A$2:$K$135,3,FALSE),"-"))</f>
        <v>TyE</v>
      </c>
      <c r="F138" s="19" t="str">
        <f>IF(IFERROR(VLOOKUP(B138,'Campañas y correos'!$A$2:$K$135,4,FALSE),"-")=0,"-",IFERROR(VLOOKUP(B138,'Campañas y correos'!$A$2:$K$135,4,FALSE),"-"))</f>
        <v>Flexibility</v>
      </c>
      <c r="G138" s="19" t="str">
        <f>IF(IFERROR(VLOOKUP(B138,'Campañas y correos'!$A$2:$K$135,5,FALSE),"-")=0,"-",IFERROR(VLOOKUP(B138,'Campañas y correos'!$A$2:$K$135,5,FALSE),"-"))</f>
        <v>Comp</v>
      </c>
    </row>
    <row r="139" spans="1:7" x14ac:dyDescent="0.25">
      <c r="A139" s="4" t="str">
        <v>Sostenibilidad_mayo 2022</v>
      </c>
      <c r="B139" s="4" t="str">
        <f t="shared" si="4"/>
        <v>Sostenibilidad</v>
      </c>
      <c r="C139" s="32" t="str">
        <f t="shared" si="5"/>
        <v>mayo 2022</v>
      </c>
      <c r="D139" t="str">
        <f>VLOOKUP(B139,AnálisisMITEC!$A$2:$B$227,2,FALSE)</f>
        <v>Encontrado</v>
      </c>
      <c r="E139" s="19" t="str">
        <f>IF(IFERROR(VLOOKUP(B139,'Campañas y correos'!$A$2:$K$135,3,FALSE),"-")=0,"-",IFERROR(VLOOKUP(B139,'Campañas y correos'!$A$2:$K$135,3,FALSE),"-"))</f>
        <v>-</v>
      </c>
      <c r="F139" s="19" t="str">
        <f>IF(IFERROR(VLOOKUP(B139,'Campañas y correos'!$A$2:$K$135,4,FALSE),"-")=0,"-",IFERROR(VLOOKUP(B139,'Campañas y correos'!$A$2:$K$135,4,FALSE),"-"))</f>
        <v>-</v>
      </c>
      <c r="G139" s="19" t="str">
        <f>IF(IFERROR(VLOOKUP(B139,'Campañas y correos'!$A$2:$K$135,5,FALSE),"-")=0,"-",IFERROR(VLOOKUP(B139,'Campañas y correos'!$A$2:$K$135,5,FALSE),"-"))</f>
        <v>-</v>
      </c>
    </row>
    <row r="140" spans="1:7" x14ac:dyDescent="0.25">
      <c r="A140" s="4" t="str">
        <v>Wellbeing_mayo 2022</v>
      </c>
      <c r="B140" s="4" t="str">
        <f t="shared" si="4"/>
        <v>Wellbeing</v>
      </c>
      <c r="C140" s="32" t="str">
        <f t="shared" si="5"/>
        <v>mayo 2022</v>
      </c>
      <c r="D140" t="str">
        <f>VLOOKUP(B140,AnálisisMITEC!$A$2:$B$227,2,FALSE)</f>
        <v>Encontrado</v>
      </c>
      <c r="E140" s="19" t="str">
        <f>IF(IFERROR(VLOOKUP(B140,'Campañas y correos'!$A$2:$K$135,3,FALSE),"-")=0,"-",IFERROR(VLOOKUP(B140,'Campañas y correos'!$A$2:$K$135,3,FALSE),"-"))</f>
        <v>TyE</v>
      </c>
      <c r="F140" s="19" t="str">
        <f>IF(IFERROR(VLOOKUP(B140,'Campañas y correos'!$A$2:$K$135,4,FALSE),"-")=0,"-",IFERROR(VLOOKUP(B140,'Campañas y correos'!$A$2:$K$135,4,FALSE),"-"))</f>
        <v>PowerUp</v>
      </c>
      <c r="G140" s="19" t="str">
        <f>IF(IFERROR(VLOOKUP(B140,'Campañas y correos'!$A$2:$K$135,5,FALSE),"-")=0,"-",IFERROR(VLOOKUP(B140,'Campañas y correos'!$A$2:$K$135,5,FALSE),"-"))</f>
        <v>Bienestar</v>
      </c>
    </row>
    <row r="141" spans="1:7" x14ac:dyDescent="0.25">
      <c r="A141" s="4" t="str">
        <v>GlobalMobility_mayo 2022</v>
      </c>
      <c r="B141" s="4" t="str">
        <f t="shared" si="4"/>
        <v>GlobalMobility</v>
      </c>
      <c r="C141" s="32" t="str">
        <f t="shared" si="5"/>
        <v>mayo 2022</v>
      </c>
      <c r="D141" t="str">
        <f>VLOOKUP(B141,AnálisisMITEC!$A$2:$B$227,2,FALSE)</f>
        <v>Encontrado</v>
      </c>
      <c r="E141" s="19" t="str">
        <f>IF(IFERROR(VLOOKUP(B141,'Campañas y correos'!$A$2:$K$135,3,FALSE),"-")=0,"-",IFERROR(VLOOKUP(B141,'Campañas y correos'!$A$2:$K$135,3,FALSE),"-"))</f>
        <v>TyE</v>
      </c>
      <c r="F141" s="19" t="str">
        <f>IF(IFERROR(VLOOKUP(B141,'Campañas y correos'!$A$2:$K$135,4,FALSE),"-")=0,"-",IFERROR(VLOOKUP(B141,'Campañas y correos'!$A$2:$K$135,4,FALSE),"-"))</f>
        <v>Collaboration</v>
      </c>
      <c r="G141" s="19" t="str">
        <f>IF(IFERROR(VLOOKUP(B141,'Campañas y correos'!$A$2:$K$135,5,FALSE),"-")=0,"-",IFERROR(VLOOKUP(B141,'Campañas y correos'!$A$2:$K$135,5,FALSE),"-"))</f>
        <v>TecS</v>
      </c>
    </row>
    <row r="142" spans="1:7" x14ac:dyDescent="0.25">
      <c r="A142" s="4" t="str">
        <v>Día de las Madres_mayo 2022</v>
      </c>
      <c r="B142" s="4" t="str">
        <f t="shared" si="4"/>
        <v>Día de las Madres</v>
      </c>
      <c r="C142" s="32" t="str">
        <f t="shared" si="5"/>
        <v>mayo 2022</v>
      </c>
      <c r="D142" t="str">
        <f>VLOOKUP(B142,AnálisisMITEC!$A$2:$B$227,2,FALSE)</f>
        <v>Encontrado</v>
      </c>
      <c r="E142" s="19" t="str">
        <f>IF(IFERROR(VLOOKUP(B142,'Campañas y correos'!$A$2:$K$135,3,FALSE),"-")=0,"-",IFERROR(VLOOKUP(B142,'Campañas y correos'!$A$2:$K$135,3,FALSE),"-"))</f>
        <v>TyE</v>
      </c>
      <c r="F142" s="19" t="str">
        <f>IF(IFERROR(VLOOKUP(B142,'Campañas y correos'!$A$2:$K$135,4,FALSE),"-")=0,"-",IFERROR(VLOOKUP(B142,'Campañas y correos'!$A$2:$K$135,4,FALSE),"-"))</f>
        <v>-</v>
      </c>
      <c r="G142" s="19" t="str">
        <f>IF(IFERROR(VLOOKUP(B142,'Campañas y correos'!$A$2:$K$135,5,FALSE),"-")=0,"-",IFERROR(VLOOKUP(B142,'Campañas y correos'!$A$2:$K$135,5,FALSE),"-"))</f>
        <v>Eventos Institucionales</v>
      </c>
    </row>
    <row r="143" spans="1:7" x14ac:dyDescent="0.25">
      <c r="A143" s="4" t="str">
        <v>U21 Award 2022_mayo 2022</v>
      </c>
      <c r="B143" s="4" t="str">
        <f t="shared" si="4"/>
        <v>U21 Award 2022</v>
      </c>
      <c r="C143" s="32" t="str">
        <f t="shared" si="5"/>
        <v>mayo 2022</v>
      </c>
      <c r="D143" t="str">
        <f>VLOOKUP(B143,AnálisisMITEC!$A$2:$B$227,2,FALSE)</f>
        <v>Encontrado</v>
      </c>
      <c r="E143" s="19" t="str">
        <f>IF(IFERROR(VLOOKUP(B143,'Campañas y correos'!$A$2:$K$135,3,FALSE),"-")=0,"-",IFERROR(VLOOKUP(B143,'Campañas y correos'!$A$2:$K$135,3,FALSE),"-"))</f>
        <v>TyE</v>
      </c>
      <c r="F143" s="19" t="str">
        <f>IF(IFERROR(VLOOKUP(B143,'Campañas y correos'!$A$2:$K$135,4,FALSE),"-")=0,"-",IFERROR(VLOOKUP(B143,'Campañas y correos'!$A$2:$K$135,4,FALSE),"-"))</f>
        <v>-</v>
      </c>
      <c r="G143" s="19" t="str">
        <f>IF(IFERROR(VLOOKUP(B143,'Campañas y correos'!$A$2:$K$135,5,FALSE),"-")=0,"-",IFERROR(VLOOKUP(B143,'Campañas y correos'!$A$2:$K$135,5,FALSE),"-"))</f>
        <v>EVP</v>
      </c>
    </row>
    <row r="144" spans="1:7" x14ac:dyDescent="0.25">
      <c r="A144" s="4" t="str">
        <v>TECservices_mayo 2022</v>
      </c>
      <c r="B144" s="4" t="str">
        <f t="shared" si="4"/>
        <v>TECservices</v>
      </c>
      <c r="C144" s="32" t="str">
        <f t="shared" si="5"/>
        <v>mayo 2022</v>
      </c>
      <c r="D144" t="str">
        <f>VLOOKUP(B144,AnálisisMITEC!$A$2:$B$227,2,FALSE)</f>
        <v>Encontrado</v>
      </c>
      <c r="E144" s="19" t="str">
        <f>IF(IFERROR(VLOOKUP(B144,'Campañas y correos'!$A$2:$K$135,3,FALSE),"-")=0,"-",IFERROR(VLOOKUP(B144,'Campañas y correos'!$A$2:$K$135,3,FALSE),"-"))</f>
        <v>TyE</v>
      </c>
      <c r="F144" s="19" t="str">
        <f>IF(IFERROR(VLOOKUP(B144,'Campañas y correos'!$A$2:$K$135,4,FALSE),"-")=0,"-",IFERROR(VLOOKUP(B144,'Campañas y correos'!$A$2:$K$135,4,FALSE),"-"))</f>
        <v>Collaboration</v>
      </c>
      <c r="G144" s="19" t="str">
        <f>IF(IFERROR(VLOOKUP(B144,'Campañas y correos'!$A$2:$K$135,5,FALSE),"-")=0,"-",IFERROR(VLOOKUP(B144,'Campañas y correos'!$A$2:$K$135,5,FALSE),"-"))</f>
        <v>TecS</v>
      </c>
    </row>
    <row r="145" spans="1:7" x14ac:dyDescent="0.25">
      <c r="A145" s="4" t="str">
        <v>Innovación educativa_mayo 2022</v>
      </c>
      <c r="B145" s="4" t="str">
        <f t="shared" si="4"/>
        <v>Innovación educativa</v>
      </c>
      <c r="C145" s="32" t="str">
        <f t="shared" si="5"/>
        <v>mayo 2022</v>
      </c>
      <c r="D145" t="str">
        <f>VLOOKUP(B145,AnálisisMITEC!$A$2:$B$227,2,FALSE)</f>
        <v>Encontrado</v>
      </c>
      <c r="E145" s="19" t="str">
        <f>IF(IFERROR(VLOOKUP(B145,'Campañas y correos'!$A$2:$K$135,3,FALSE),"-")=0,"-",IFERROR(VLOOKUP(B145,'Campañas y correos'!$A$2:$K$135,3,FALSE),"-"))</f>
        <v>TyE</v>
      </c>
      <c r="F145" s="19" t="str">
        <f>IF(IFERROR(VLOOKUP(B145,'Campañas y correos'!$A$2:$K$135,4,FALSE),"-")=0,"-",IFERROR(VLOOKUP(B145,'Campañas y correos'!$A$2:$K$135,4,FALSE),"-"))</f>
        <v>Aca</v>
      </c>
      <c r="G145" s="19" t="str">
        <f>IF(IFERROR(VLOOKUP(B145,'Campañas y correos'!$A$2:$K$135,5,FALSE),"-")=0,"-",IFERROR(VLOOKUP(B145,'Campañas y correos'!$A$2:$K$135,5,FALSE),"-"))</f>
        <v>Academia</v>
      </c>
    </row>
    <row r="146" spans="1:7" x14ac:dyDescent="0.25">
      <c r="A146" s="4" t="str">
        <v>Integridad académica_mayo 2022</v>
      </c>
      <c r="B146" s="4" t="str">
        <f t="shared" si="4"/>
        <v>Integridad académica</v>
      </c>
      <c r="C146" s="32" t="str">
        <f t="shared" si="5"/>
        <v>mayo 2022</v>
      </c>
      <c r="D146" t="str">
        <f>VLOOKUP(B146,AnálisisMITEC!$A$2:$B$227,2,FALSE)</f>
        <v>Encontrado</v>
      </c>
      <c r="E146" s="19" t="str">
        <f>IF(IFERROR(VLOOKUP(B146,'Campañas y correos'!$A$2:$K$135,3,FALSE),"-")=0,"-",IFERROR(VLOOKUP(B146,'Campañas y correos'!$A$2:$K$135,3,FALSE),"-"))</f>
        <v>TyE</v>
      </c>
      <c r="F146" s="19" t="str">
        <f>IF(IFERROR(VLOOKUP(B146,'Campañas y correos'!$A$2:$K$135,4,FALSE),"-")=0,"-",IFERROR(VLOOKUP(B146,'Campañas y correos'!$A$2:$K$135,4,FALSE),"-"))</f>
        <v>Aca</v>
      </c>
      <c r="G146" s="19" t="str">
        <f>IF(IFERROR(VLOOKUP(B146,'Campañas y correos'!$A$2:$K$135,5,FALSE),"-")=0,"-",IFERROR(VLOOKUP(B146,'Campañas y correos'!$A$2:$K$135,5,FALSE),"-"))</f>
        <v>Academia</v>
      </c>
    </row>
    <row r="147" spans="1:7" x14ac:dyDescent="0.25">
      <c r="A147" s="4" t="str">
        <v>Compromiso con la integridad_abril 2022</v>
      </c>
      <c r="B147" s="4" t="str">
        <f t="shared" si="4"/>
        <v>Compromiso con la integridad</v>
      </c>
      <c r="C147" s="32" t="str">
        <f t="shared" si="5"/>
        <v>abril 2022</v>
      </c>
      <c r="D147" t="str">
        <f>VLOOKUP(B147,AnálisisMITEC!$A$2:$B$227,2,FALSE)</f>
        <v>Encontrado</v>
      </c>
      <c r="E147" s="19" t="str">
        <f>IF(IFERROR(VLOOKUP(B147,'Campañas y correos'!$A$2:$K$135,3,FALSE),"-")=0,"-",IFERROR(VLOOKUP(B147,'Campañas y correos'!$A$2:$K$135,3,FALSE),"-"))</f>
        <v>-</v>
      </c>
      <c r="F147" s="19" t="str">
        <f>IF(IFERROR(VLOOKUP(B147,'Campañas y correos'!$A$2:$K$135,4,FALSE),"-")=0,"-",IFERROR(VLOOKUP(B147,'Campañas y correos'!$A$2:$K$135,4,FALSE),"-"))</f>
        <v>-</v>
      </c>
      <c r="G147" s="19" t="str">
        <f>IF(IFERROR(VLOOKUP(B147,'Campañas y correos'!$A$2:$K$135,5,FALSE),"-")=0,"-",IFERROR(VLOOKUP(B147,'Campañas y correos'!$A$2:$K$135,5,FALSE),"-"))</f>
        <v>-</v>
      </c>
    </row>
    <row r="148" spans="1:7" x14ac:dyDescent="0.25">
      <c r="A148" s="4" t="str">
        <v>CFDI_abril 2022</v>
      </c>
      <c r="B148" s="4" t="str">
        <f t="shared" si="4"/>
        <v>CFDI</v>
      </c>
      <c r="C148" s="32" t="str">
        <f t="shared" si="5"/>
        <v>abril 2022</v>
      </c>
      <c r="D148" t="str">
        <f>VLOOKUP(B148,AnálisisMITEC!$A$2:$B$227,2,FALSE)</f>
        <v>Encontrado</v>
      </c>
      <c r="E148" s="19" t="str">
        <f>IF(IFERROR(VLOOKUP(B148,'Campañas y correos'!$A$2:$K$135,3,FALSE),"-")=0,"-",IFERROR(VLOOKUP(B148,'Campañas y correos'!$A$2:$K$135,3,FALSE),"-"))</f>
        <v>TyE</v>
      </c>
      <c r="F148" s="19" t="str">
        <f>IF(IFERROR(VLOOKUP(B148,'Campañas y correos'!$A$2:$K$135,4,FALSE),"-")=0,"-",IFERROR(VLOOKUP(B148,'Campañas y correos'!$A$2:$K$135,4,FALSE),"-"))</f>
        <v>Flexibility</v>
      </c>
      <c r="G148" s="19" t="str">
        <f>IF(IFERROR(VLOOKUP(B148,'Campañas y correos'!$A$2:$K$135,5,FALSE),"-")=0,"-",IFERROR(VLOOKUP(B148,'Campañas y correos'!$A$2:$K$135,5,FALSE),"-"))</f>
        <v>Comp</v>
      </c>
    </row>
    <row r="149" spans="1:7" x14ac:dyDescent="0.25">
      <c r="A149" s="4" t="str">
        <v>TechSavvy_abril 2022</v>
      </c>
      <c r="B149" s="4" t="str">
        <f t="shared" si="4"/>
        <v>TechSavvy</v>
      </c>
      <c r="C149" s="32" t="str">
        <f t="shared" si="5"/>
        <v>abril 2022</v>
      </c>
      <c r="D149" t="str">
        <f>VLOOKUP(B149,AnálisisMITEC!$A$2:$B$227,2,FALSE)</f>
        <v>Encontrado</v>
      </c>
      <c r="E149" s="19" t="str">
        <f>IF(IFERROR(VLOOKUP(B149,'Campañas y correos'!$A$2:$K$135,3,FALSE),"-")=0,"-",IFERROR(VLOOKUP(B149,'Campañas y correos'!$A$2:$K$135,3,FALSE),"-"))</f>
        <v>TyE</v>
      </c>
      <c r="F149" s="19" t="str">
        <f>IF(IFERROR(VLOOKUP(B149,'Campañas y correos'!$A$2:$K$135,4,FALSE),"-")=0,"-",IFERROR(VLOOKUP(B149,'Campañas y correos'!$A$2:$K$135,4,FALSE),"-"))</f>
        <v>PowerUp</v>
      </c>
      <c r="G149" s="19" t="str">
        <f>IF(IFERROR(VLOOKUP(B149,'Campañas y correos'!$A$2:$K$135,5,FALSE),"-")=0,"-",IFERROR(VLOOKUP(B149,'Campañas y correos'!$A$2:$K$135,5,FALSE),"-"))</f>
        <v>Desarrollo</v>
      </c>
    </row>
    <row r="150" spans="1:7" x14ac:dyDescent="0.25">
      <c r="A150" s="4" t="str">
        <v>Lealtad_abril 2022</v>
      </c>
      <c r="B150" s="4" t="str">
        <f t="shared" si="4"/>
        <v>Lealtad</v>
      </c>
      <c r="C150" s="32" t="str">
        <f t="shared" si="5"/>
        <v>abril 2022</v>
      </c>
      <c r="D150" t="str">
        <f>VLOOKUP(B150,AnálisisMITEC!$A$2:$B$227,2,FALSE)</f>
        <v>Encontrado</v>
      </c>
      <c r="E150" s="19" t="str">
        <f>IF(IFERROR(VLOOKUP(B150,'Campañas y correos'!$A$2:$K$135,3,FALSE),"-")=0,"-",IFERROR(VLOOKUP(B150,'Campañas y correos'!$A$2:$K$135,3,FALSE),"-"))</f>
        <v>TyE</v>
      </c>
      <c r="F150" s="19" t="str">
        <f>IF(IFERROR(VLOOKUP(B150,'Campañas y correos'!$A$2:$K$135,4,FALSE),"-")=0,"-",IFERROR(VLOOKUP(B150,'Campañas y correos'!$A$2:$K$135,4,FALSE),"-"))</f>
        <v>-</v>
      </c>
      <c r="G150" s="19" t="str">
        <f>IF(IFERROR(VLOOKUP(B150,'Campañas y correos'!$A$2:$K$135,5,FALSE),"-")=0,"-",IFERROR(VLOOKUP(B150,'Campañas y correos'!$A$2:$K$135,5,FALSE),"-"))</f>
        <v>Eventos Institucionales</v>
      </c>
    </row>
    <row r="151" spans="1:7" x14ac:dyDescent="0.25">
      <c r="A151" s="4" t="str">
        <v>Súmate_abril 2022</v>
      </c>
      <c r="B151" s="4" t="str">
        <f t="shared" si="4"/>
        <v>Súmate</v>
      </c>
      <c r="C151" s="32" t="str">
        <f t="shared" si="5"/>
        <v>abril 2022</v>
      </c>
      <c r="D151" t="str">
        <f>VLOOKUP(B151,AnálisisMITEC!$A$2:$B$227,2,FALSE)</f>
        <v>Encontrado</v>
      </c>
      <c r="E151" s="19" t="str">
        <f>IF(IFERROR(VLOOKUP(B151,'Campañas y correos'!$A$2:$K$135,3,FALSE),"-")=0,"-",IFERROR(VLOOKUP(B151,'Campañas y correos'!$A$2:$K$135,3,FALSE),"-"))</f>
        <v>-</v>
      </c>
      <c r="F151" s="19" t="str">
        <f>IF(IFERROR(VLOOKUP(B151,'Campañas y correos'!$A$2:$K$135,4,FALSE),"-")=0,"-",IFERROR(VLOOKUP(B151,'Campañas y correos'!$A$2:$K$135,4,FALSE),"-"))</f>
        <v>-</v>
      </c>
      <c r="G151" s="19" t="str">
        <f>IF(IFERROR(VLOOKUP(B151,'Campañas y correos'!$A$2:$K$135,5,FALSE),"-")=0,"-",IFERROR(VLOOKUP(B151,'Campañas y correos'!$A$2:$K$135,5,FALSE),"-"))</f>
        <v>-</v>
      </c>
    </row>
    <row r="152" spans="1:7" x14ac:dyDescent="0.25">
      <c r="A152" s="4" t="str">
        <v>Novus_abril 2022</v>
      </c>
      <c r="B152" s="4" t="str">
        <f t="shared" si="4"/>
        <v>Novus</v>
      </c>
      <c r="C152" s="32" t="str">
        <f t="shared" si="5"/>
        <v>abril 2022</v>
      </c>
      <c r="D152" t="str">
        <f>VLOOKUP(B152,AnálisisMITEC!$A$2:$B$227,2,FALSE)</f>
        <v>Encontrado</v>
      </c>
      <c r="E152" s="19" t="str">
        <f>IF(IFERROR(VLOOKUP(B152,'Campañas y correos'!$A$2:$K$135,3,FALSE),"-")=0,"-",IFERROR(VLOOKUP(B152,'Campañas y correos'!$A$2:$K$135,3,FALSE),"-"))</f>
        <v>TyE</v>
      </c>
      <c r="F152" s="19" t="str">
        <f>IF(IFERROR(VLOOKUP(B152,'Campañas y correos'!$A$2:$K$135,4,FALSE),"-")=0,"-",IFERROR(VLOOKUP(B152,'Campañas y correos'!$A$2:$K$135,4,FALSE),"-"))</f>
        <v>Aca</v>
      </c>
      <c r="G152" s="19" t="str">
        <f>IF(IFERROR(VLOOKUP(B152,'Campañas y correos'!$A$2:$K$135,5,FALSE),"-")=0,"-",IFERROR(VLOOKUP(B152,'Campañas y correos'!$A$2:$K$135,5,FALSE),"-"))</f>
        <v>Academia</v>
      </c>
    </row>
    <row r="153" spans="1:7" x14ac:dyDescent="0.25">
      <c r="A153" s="4" t="str">
        <v>MiLlaveDigital_abril 2022</v>
      </c>
      <c r="B153" s="4" t="str">
        <f t="shared" si="4"/>
        <v>MiLlaveDigital</v>
      </c>
      <c r="C153" s="32" t="str">
        <f t="shared" si="5"/>
        <v>abril 2022</v>
      </c>
      <c r="D153" t="str">
        <f>VLOOKUP(B153,AnálisisMITEC!$A$2:$B$227,2,FALSE)</f>
        <v>Encontrado</v>
      </c>
      <c r="E153" s="19" t="str">
        <f>IF(IFERROR(VLOOKUP(B153,'Campañas y correos'!$A$2:$K$135,3,FALSE),"-")=0,"-",IFERROR(VLOOKUP(B153,'Campañas y correos'!$A$2:$K$135,3,FALSE),"-"))</f>
        <v>TyE</v>
      </c>
      <c r="F153" s="19" t="str">
        <f>IF(IFERROR(VLOOKUP(B153,'Campañas y correos'!$A$2:$K$135,4,FALSE),"-")=0,"-",IFERROR(VLOOKUP(B153,'Campañas y correos'!$A$2:$K$135,4,FALSE),"-"))</f>
        <v>Enablers</v>
      </c>
      <c r="G153" s="19" t="str">
        <f>IF(IFERROR(VLOOKUP(B153,'Campañas y correos'!$A$2:$K$135,5,FALSE),"-")=0,"-",IFERROR(VLOOKUP(B153,'Campañas y correos'!$A$2:$K$135,5,FALSE),"-"))</f>
        <v>HTI</v>
      </c>
    </row>
    <row r="154" spans="1:7" x14ac:dyDescent="0.25">
      <c r="A154" s="4" t="str">
        <v>MiTEC_abril 2022</v>
      </c>
      <c r="B154" s="4" t="str">
        <f t="shared" si="4"/>
        <v>MiTEC</v>
      </c>
      <c r="C154" s="32" t="str">
        <f t="shared" si="5"/>
        <v>abril 2022</v>
      </c>
      <c r="D154" t="str">
        <f>VLOOKUP(B154,AnálisisMITEC!$A$2:$B$227,2,FALSE)</f>
        <v>Encontrado</v>
      </c>
      <c r="E154" s="19" t="str">
        <f>IF(IFERROR(VLOOKUP(B154,'Campañas y correos'!$A$2:$K$135,3,FALSE),"-")=0,"-",IFERROR(VLOOKUP(B154,'Campañas y correos'!$A$2:$K$135,3,FALSE),"-"))</f>
        <v>TyE</v>
      </c>
      <c r="F154" s="19" t="str">
        <f>IF(IFERROR(VLOOKUP(B154,'Campañas y correos'!$A$2:$K$135,4,FALSE),"-")=0,"-",IFERROR(VLOOKUP(B154,'Campañas y correos'!$A$2:$K$135,4,FALSE),"-"))</f>
        <v>Enablers</v>
      </c>
      <c r="G154" s="19" t="str">
        <f>IF(IFERROR(VLOOKUP(B154,'Campañas y correos'!$A$2:$K$135,5,FALSE),"-")=0,"-",IFERROR(VLOOKUP(B154,'Campañas y correos'!$A$2:$K$135,5,FALSE),"-"))</f>
        <v>HTI</v>
      </c>
    </row>
    <row r="155" spans="1:7" x14ac:dyDescent="0.25">
      <c r="A155" s="4" t="str">
        <v>TecReview_abril 2022</v>
      </c>
      <c r="B155" s="4" t="str">
        <f t="shared" si="4"/>
        <v>TecReview</v>
      </c>
      <c r="C155" s="32" t="str">
        <f t="shared" si="5"/>
        <v>abril 2022</v>
      </c>
      <c r="D155" t="str">
        <f>VLOOKUP(B155,AnálisisMITEC!$A$2:$B$227,2,FALSE)</f>
        <v>Encontrado</v>
      </c>
      <c r="E155" s="19" t="str">
        <f>IF(IFERROR(VLOOKUP(B155,'Campañas y correos'!$A$2:$K$135,3,FALSE),"-")=0,"-",IFERROR(VLOOKUP(B155,'Campañas y correos'!$A$2:$K$135,3,FALSE),"-"))</f>
        <v>-</v>
      </c>
      <c r="F155" s="19" t="str">
        <f>IF(IFERROR(VLOOKUP(B155,'Campañas y correos'!$A$2:$K$135,4,FALSE),"-")=0,"-",IFERROR(VLOOKUP(B155,'Campañas y correos'!$A$2:$K$135,4,FALSE),"-"))</f>
        <v>-</v>
      </c>
      <c r="G155" s="19" t="str">
        <f>IF(IFERROR(VLOOKUP(B155,'Campañas y correos'!$A$2:$K$135,5,FALSE),"-")=0,"-",IFERROR(VLOOKUP(B155,'Campañas y correos'!$A$2:$K$135,5,FALSE),"-"))</f>
        <v>-</v>
      </c>
    </row>
    <row r="156" spans="1:7" x14ac:dyDescent="0.25">
      <c r="A156" s="4" t="str">
        <v>Sostenibilidad_abril 2022</v>
      </c>
      <c r="B156" s="4" t="str">
        <f t="shared" si="4"/>
        <v>Sostenibilidad</v>
      </c>
      <c r="C156" s="32" t="str">
        <f t="shared" si="5"/>
        <v>abril 2022</v>
      </c>
      <c r="D156" t="str">
        <f>VLOOKUP(B156,AnálisisMITEC!$A$2:$B$227,2,FALSE)</f>
        <v>Encontrado</v>
      </c>
      <c r="E156" s="19" t="str">
        <f>IF(IFERROR(VLOOKUP(B156,'Campañas y correos'!$A$2:$K$135,3,FALSE),"-")=0,"-",IFERROR(VLOOKUP(B156,'Campañas y correos'!$A$2:$K$135,3,FALSE),"-"))</f>
        <v>-</v>
      </c>
      <c r="F156" s="19" t="str">
        <f>IF(IFERROR(VLOOKUP(B156,'Campañas y correos'!$A$2:$K$135,4,FALSE),"-")=0,"-",IFERROR(VLOOKUP(B156,'Campañas y correos'!$A$2:$K$135,4,FALSE),"-"))</f>
        <v>-</v>
      </c>
      <c r="G156" s="19" t="str">
        <f>IF(IFERROR(VLOOKUP(B156,'Campañas y correos'!$A$2:$K$135,5,FALSE),"-")=0,"-",IFERROR(VLOOKUP(B156,'Campañas y correos'!$A$2:$K$135,5,FALSE),"-"))</f>
        <v>-</v>
      </c>
    </row>
    <row r="157" spans="1:7" x14ac:dyDescent="0.25">
      <c r="A157" s="4" t="str">
        <v>Wellbeing_abril 2022</v>
      </c>
      <c r="B157" s="4" t="str">
        <f t="shared" si="4"/>
        <v>Wellbeing</v>
      </c>
      <c r="C157" s="32" t="str">
        <f t="shared" si="5"/>
        <v>abril 2022</v>
      </c>
      <c r="D157" t="str">
        <f>VLOOKUP(B157,AnálisisMITEC!$A$2:$B$227,2,FALSE)</f>
        <v>Encontrado</v>
      </c>
      <c r="E157" s="19" t="str">
        <f>IF(IFERROR(VLOOKUP(B157,'Campañas y correos'!$A$2:$K$135,3,FALSE),"-")=0,"-",IFERROR(VLOOKUP(B157,'Campañas y correos'!$A$2:$K$135,3,FALSE),"-"))</f>
        <v>TyE</v>
      </c>
      <c r="F157" s="19" t="str">
        <f>IF(IFERROR(VLOOKUP(B157,'Campañas y correos'!$A$2:$K$135,4,FALSE),"-")=0,"-",IFERROR(VLOOKUP(B157,'Campañas y correos'!$A$2:$K$135,4,FALSE),"-"))</f>
        <v>PowerUp</v>
      </c>
      <c r="G157" s="19" t="str">
        <f>IF(IFERROR(VLOOKUP(B157,'Campañas y correos'!$A$2:$K$135,5,FALSE),"-")=0,"-",IFERROR(VLOOKUP(B157,'Campañas y correos'!$A$2:$K$135,5,FALSE),"-"))</f>
        <v>Bienestar</v>
      </c>
    </row>
    <row r="158" spans="1:7" x14ac:dyDescent="0.25">
      <c r="A158" s="4" t="str">
        <v>LiFE_abril 2022</v>
      </c>
      <c r="B158" s="4" t="str">
        <f t="shared" si="4"/>
        <v>LiFE</v>
      </c>
      <c r="C158" s="32" t="str">
        <f t="shared" si="5"/>
        <v>abril 2022</v>
      </c>
      <c r="D158" t="str">
        <f>VLOOKUP(B158,AnálisisMITEC!$A$2:$B$227,2,FALSE)</f>
        <v>Encontrado</v>
      </c>
      <c r="E158" s="19" t="str">
        <f>IF(IFERROR(VLOOKUP(B158,'Campañas y correos'!$A$2:$K$135,3,FALSE),"-")=0,"-",IFERROR(VLOOKUP(B158,'Campañas y correos'!$A$2:$K$135,3,FALSE),"-"))</f>
        <v>TyE</v>
      </c>
      <c r="F158" s="19" t="str">
        <f>IF(IFERROR(VLOOKUP(B158,'Campañas y correos'!$A$2:$K$135,4,FALSE),"-")=0,"-",IFERROR(VLOOKUP(B158,'Campañas y correos'!$A$2:$K$135,4,FALSE),"-"))</f>
        <v>Aca</v>
      </c>
      <c r="G158" s="19" t="str">
        <f>IF(IFERROR(VLOOKUP(B158,'Campañas y correos'!$A$2:$K$135,5,FALSE),"-")=0,"-",IFERROR(VLOOKUP(B158,'Campañas y correos'!$A$2:$K$135,5,FALSE),"-"))</f>
        <v>Academia</v>
      </c>
    </row>
    <row r="159" spans="1:7" x14ac:dyDescent="0.25">
      <c r="A159" s="4" t="str">
        <v>ETHOS_abril 2022</v>
      </c>
      <c r="B159" s="4" t="str">
        <f t="shared" si="4"/>
        <v>ETHOS</v>
      </c>
      <c r="C159" s="32" t="str">
        <f t="shared" si="5"/>
        <v>abril 2022</v>
      </c>
      <c r="D159" t="str">
        <f>VLOOKUP(B159,AnálisisMITEC!$A$2:$B$227,2,FALSE)</f>
        <v>Encontrado</v>
      </c>
      <c r="E159" s="19" t="str">
        <f>IF(IFERROR(VLOOKUP(B159,'Campañas y correos'!$A$2:$K$135,3,FALSE),"-")=0,"-",IFERROR(VLOOKUP(B159,'Campañas y correos'!$A$2:$K$135,3,FALSE),"-"))</f>
        <v>-</v>
      </c>
      <c r="F159" s="19" t="str">
        <f>IF(IFERROR(VLOOKUP(B159,'Campañas y correos'!$A$2:$K$135,4,FALSE),"-")=0,"-",IFERROR(VLOOKUP(B159,'Campañas y correos'!$A$2:$K$135,4,FALSE),"-"))</f>
        <v>-</v>
      </c>
      <c r="G159" s="19" t="str">
        <f>IF(IFERROR(VLOOKUP(B159,'Campañas y correos'!$A$2:$K$135,5,FALSE),"-")=0,"-",IFERROR(VLOOKUP(B159,'Campañas y correos'!$A$2:$K$135,5,FALSE),"-"))</f>
        <v>-</v>
      </c>
    </row>
    <row r="160" spans="1:7" x14ac:dyDescent="0.25">
      <c r="A160" s="4" t="str">
        <v>Conferencias_abril 2022</v>
      </c>
      <c r="B160" s="4" t="str">
        <f t="shared" si="4"/>
        <v>Conferencias</v>
      </c>
      <c r="C160" s="32" t="str">
        <f t="shared" si="5"/>
        <v>abril 2022</v>
      </c>
      <c r="D160" t="str">
        <f>VLOOKUP(B160,AnálisisMITEC!$A$2:$B$227,2,FALSE)</f>
        <v>Encontrado</v>
      </c>
      <c r="E160" s="19" t="str">
        <f>IF(IFERROR(VLOOKUP(B160,'Campañas y correos'!$A$2:$K$135,3,FALSE),"-")=0,"-",IFERROR(VLOOKUP(B160,'Campañas y correos'!$A$2:$K$135,3,FALSE),"-"))</f>
        <v>TyE</v>
      </c>
      <c r="F160" s="19" t="str">
        <f>IF(IFERROR(VLOOKUP(B160,'Campañas y correos'!$A$2:$K$135,4,FALSE),"-")=0,"-",IFERROR(VLOOKUP(B160,'Campañas y correos'!$A$2:$K$135,4,FALSE),"-"))</f>
        <v>-</v>
      </c>
      <c r="G160" s="19" t="str">
        <f>IF(IFERROR(VLOOKUP(B160,'Campañas y correos'!$A$2:$K$135,5,FALSE),"-")=0,"-",IFERROR(VLOOKUP(B160,'Campañas y correos'!$A$2:$K$135,5,FALSE),"-"))</f>
        <v>EVP</v>
      </c>
    </row>
    <row r="161" spans="1:7" x14ac:dyDescent="0.25">
      <c r="A161" s="4" t="str">
        <v>Integridad académica_abril 2022</v>
      </c>
      <c r="B161" s="4" t="str">
        <f t="shared" si="4"/>
        <v>Integridad académica</v>
      </c>
      <c r="C161" s="32" t="str">
        <f t="shared" si="5"/>
        <v>abril 2022</v>
      </c>
      <c r="D161" t="str">
        <f>VLOOKUP(B161,AnálisisMITEC!$A$2:$B$227,2,FALSE)</f>
        <v>Encontrado</v>
      </c>
      <c r="E161" s="19" t="str">
        <f>IF(IFERROR(VLOOKUP(B161,'Campañas y correos'!$A$2:$K$135,3,FALSE),"-")=0,"-",IFERROR(VLOOKUP(B161,'Campañas y correos'!$A$2:$K$135,3,FALSE),"-"))</f>
        <v>TyE</v>
      </c>
      <c r="F161" s="19" t="str">
        <f>IF(IFERROR(VLOOKUP(B161,'Campañas y correos'!$A$2:$K$135,4,FALSE),"-")=0,"-",IFERROR(VLOOKUP(B161,'Campañas y correos'!$A$2:$K$135,4,FALSE),"-"))</f>
        <v>Aca</v>
      </c>
      <c r="G161" s="19" t="str">
        <f>IF(IFERROR(VLOOKUP(B161,'Campañas y correos'!$A$2:$K$135,5,FALSE),"-")=0,"-",IFERROR(VLOOKUP(B161,'Campañas y correos'!$A$2:$K$135,5,FALSE),"-"))</f>
        <v>Academia</v>
      </c>
    </row>
    <row r="162" spans="1:7" x14ac:dyDescent="0.25">
      <c r="A162" s="4" t="str">
        <v>Otros - Academia_abril 2022</v>
      </c>
      <c r="B162" s="4" t="str">
        <f t="shared" si="4"/>
        <v>Otros - Academia</v>
      </c>
      <c r="C162" s="32" t="str">
        <f t="shared" si="5"/>
        <v>abril 2022</v>
      </c>
      <c r="D162" t="str">
        <f>VLOOKUP(B162,AnálisisMITEC!$A$2:$B$227,2,FALSE)</f>
        <v>Encontrado</v>
      </c>
      <c r="E162" s="19" t="str">
        <f>IF(IFERROR(VLOOKUP(B162,'Campañas y correos'!$A$2:$K$135,3,FALSE),"-")=0,"-",IFERROR(VLOOKUP(B162,'Campañas y correos'!$A$2:$K$135,3,FALSE),"-"))</f>
        <v>TyE</v>
      </c>
      <c r="F162" s="19" t="str">
        <f>IF(IFERROR(VLOOKUP(B162,'Campañas y correos'!$A$2:$K$135,4,FALSE),"-")=0,"-",IFERROR(VLOOKUP(B162,'Campañas y correos'!$A$2:$K$135,4,FALSE),"-"))</f>
        <v>Aca</v>
      </c>
      <c r="G162" s="19" t="str">
        <f>IF(IFERROR(VLOOKUP(B162,'Campañas y correos'!$A$2:$K$135,5,FALSE),"-")=0,"-",IFERROR(VLOOKUP(B162,'Campañas y correos'!$A$2:$K$135,5,FALSE),"-"))</f>
        <v>Academia</v>
      </c>
    </row>
    <row r="163" spans="1:7" x14ac:dyDescent="0.25">
      <c r="A163" s="4" t="str">
        <v>Compromiso con la integridad_marzo 2022</v>
      </c>
    </row>
    <row r="164" spans="1:7" x14ac:dyDescent="0.25">
      <c r="A164" s="4" t="str">
        <v>TECbot_marzo 2022</v>
      </c>
    </row>
    <row r="165" spans="1:7" x14ac:dyDescent="0.25">
      <c r="A165" s="4" t="str">
        <v>LiFE_marzo 2022</v>
      </c>
    </row>
    <row r="166" spans="1:7" x14ac:dyDescent="0.25">
      <c r="A166" s="4" t="str">
        <v>Protocolo de Acceso_marzo 2022</v>
      </c>
    </row>
    <row r="167" spans="1:7" x14ac:dyDescent="0.25">
      <c r="A167" s="4" t="str">
        <v>Día Internacional de la Mujer_marzo 2022</v>
      </c>
    </row>
    <row r="168" spans="1:7" x14ac:dyDescent="0.25">
      <c r="A168" s="4" t="str">
        <v>Revista Stanford_marzo 2022</v>
      </c>
    </row>
    <row r="169" spans="1:7" x14ac:dyDescent="0.25">
      <c r="A169" s="4" t="str">
        <v>Semana de la Felicidad_marzo 2022</v>
      </c>
    </row>
    <row r="170" spans="1:7" x14ac:dyDescent="0.25">
      <c r="A170" s="4" t="str">
        <v>TecReview_marzo 2022</v>
      </c>
    </row>
    <row r="171" spans="1:7" x14ac:dyDescent="0.25">
      <c r="A171" s="4" t="str">
        <v>Novus_marzo 2022</v>
      </c>
    </row>
    <row r="172" spans="1:7" x14ac:dyDescent="0.25">
      <c r="A172" s="4" t="str">
        <v>ETHOS_marzo 2022</v>
      </c>
    </row>
    <row r="173" spans="1:7" x14ac:dyDescent="0.25">
      <c r="A173" s="4" t="str">
        <v>Iniciativas Sociales_marzo 2022</v>
      </c>
    </row>
    <row r="174" spans="1:7" x14ac:dyDescent="0.25">
      <c r="A174" s="4" t="str">
        <v>Wellbeing_marzo 2022</v>
      </c>
    </row>
  </sheetData>
  <autoFilter ref="A1:G162" xr:uid="{580B513B-9F94-4C12-9DC9-4D98012C7696}"/>
  <phoneticPr fontId="16" type="noConversion"/>
  <conditionalFormatting sqref="A2:G162">
    <cfRule type="expression" dxfId="5" priority="1">
      <formula>$D2="Encontrado"</formula>
    </cfRule>
    <cfRule type="expression" dxfId="4" priority="4">
      <formula>$D2="No encontrado"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CF34-CE78-42D8-8CF2-14163664F1A2}">
  <dimension ref="A1:M30"/>
  <sheetViews>
    <sheetView topLeftCell="A11" workbookViewId="0">
      <selection activeCell="A32" sqref="A32"/>
    </sheetView>
  </sheetViews>
  <sheetFormatPr baseColWidth="10" defaultRowHeight="15" x14ac:dyDescent="0.25"/>
  <cols>
    <col min="1" max="3" width="22.140625" style="4" customWidth="1"/>
    <col min="4" max="4" width="29.5703125" style="4" customWidth="1"/>
    <col min="5" max="5" width="22.7109375" style="4" customWidth="1"/>
    <col min="6" max="6" width="24.85546875" style="4" customWidth="1"/>
    <col min="7" max="7" width="20" style="4" customWidth="1"/>
    <col min="8" max="8" width="11.42578125" style="4"/>
    <col min="9" max="9" width="22.7109375" style="4" customWidth="1"/>
    <col min="10" max="16384" width="11.42578125" style="4"/>
  </cols>
  <sheetData>
    <row r="1" spans="1:13" ht="45" x14ac:dyDescent="0.25">
      <c r="A1" s="23" t="s">
        <v>100</v>
      </c>
      <c r="B1" s="23" t="s">
        <v>296</v>
      </c>
      <c r="C1" s="33" t="s">
        <v>488</v>
      </c>
      <c r="D1" s="23" t="s">
        <v>231</v>
      </c>
      <c r="E1" s="23" t="s">
        <v>73</v>
      </c>
      <c r="F1" s="23" t="s">
        <v>243</v>
      </c>
      <c r="G1" s="23" t="s">
        <v>244</v>
      </c>
      <c r="H1" s="23" t="s">
        <v>245</v>
      </c>
      <c r="I1" s="23" t="s">
        <v>246</v>
      </c>
      <c r="J1" s="23" t="s">
        <v>247</v>
      </c>
      <c r="K1" s="23" t="s">
        <v>250</v>
      </c>
      <c r="L1" s="23" t="s">
        <v>248</v>
      </c>
      <c r="M1" s="23" t="s">
        <v>249</v>
      </c>
    </row>
    <row r="2" spans="1:13" x14ac:dyDescent="0.25">
      <c r="A2" s="4" t="s">
        <v>393</v>
      </c>
      <c r="B2" s="4" t="str">
        <f>TEXT(C2,"mmmm")</f>
        <v>junio</v>
      </c>
      <c r="C2" s="32">
        <v>44713</v>
      </c>
      <c r="D2" s="4" t="s">
        <v>276</v>
      </c>
      <c r="E2" s="4" t="s">
        <v>276</v>
      </c>
      <c r="F2" s="4" t="s">
        <v>276</v>
      </c>
      <c r="G2" s="4" t="s">
        <v>276</v>
      </c>
      <c r="H2" s="4" t="s">
        <v>276</v>
      </c>
      <c r="I2" s="4" t="s">
        <v>276</v>
      </c>
      <c r="J2" s="4" t="s">
        <v>276</v>
      </c>
      <c r="K2" s="4" t="s">
        <v>276</v>
      </c>
      <c r="L2" s="4" t="s">
        <v>276</v>
      </c>
      <c r="M2" s="4" t="s">
        <v>276</v>
      </c>
    </row>
    <row r="3" spans="1:13" x14ac:dyDescent="0.25">
      <c r="A3" s="4" t="s">
        <v>642</v>
      </c>
      <c r="B3" s="4" t="str">
        <f t="shared" ref="B3:B30" si="0">TEXT(C3,"mmmm")</f>
        <v>junio</v>
      </c>
      <c r="C3" s="32">
        <v>44713</v>
      </c>
      <c r="D3" s="4" t="s">
        <v>276</v>
      </c>
      <c r="E3" s="4" t="s">
        <v>276</v>
      </c>
      <c r="F3" s="4" t="s">
        <v>276</v>
      </c>
      <c r="G3" s="4" t="s">
        <v>276</v>
      </c>
      <c r="H3" s="4" t="s">
        <v>276</v>
      </c>
      <c r="I3" s="4" t="s">
        <v>276</v>
      </c>
      <c r="J3" s="4" t="s">
        <v>276</v>
      </c>
      <c r="K3" s="4" t="s">
        <v>276</v>
      </c>
      <c r="L3" s="4" t="s">
        <v>276</v>
      </c>
      <c r="M3" s="4" t="s">
        <v>276</v>
      </c>
    </row>
    <row r="4" spans="1:13" x14ac:dyDescent="0.25">
      <c r="A4" s="4" t="s">
        <v>75</v>
      </c>
      <c r="B4" s="4" t="str">
        <f t="shared" si="0"/>
        <v>junio</v>
      </c>
      <c r="C4" s="32">
        <v>44713</v>
      </c>
      <c r="D4" s="4" t="s">
        <v>276</v>
      </c>
      <c r="E4" s="4" t="s">
        <v>276</v>
      </c>
      <c r="F4" s="4" t="s">
        <v>276</v>
      </c>
      <c r="G4" s="4" t="s">
        <v>276</v>
      </c>
      <c r="H4" s="4" t="s">
        <v>276</v>
      </c>
      <c r="I4" s="4" t="s">
        <v>276</v>
      </c>
      <c r="J4" s="4" t="s">
        <v>276</v>
      </c>
      <c r="K4" s="4" t="s">
        <v>276</v>
      </c>
      <c r="L4" s="4" t="s">
        <v>276</v>
      </c>
      <c r="M4" s="4" t="s">
        <v>276</v>
      </c>
    </row>
    <row r="5" spans="1:13" x14ac:dyDescent="0.25">
      <c r="A5" s="4" t="s">
        <v>402</v>
      </c>
      <c r="B5" s="4" t="str">
        <f t="shared" si="0"/>
        <v>junio</v>
      </c>
      <c r="C5" s="32">
        <v>44713</v>
      </c>
      <c r="D5" s="4" t="s">
        <v>276</v>
      </c>
      <c r="E5" s="4" t="s">
        <v>276</v>
      </c>
      <c r="F5" s="4" t="s">
        <v>276</v>
      </c>
      <c r="G5" s="4" t="s">
        <v>276</v>
      </c>
      <c r="H5" s="4" t="s">
        <v>276</v>
      </c>
      <c r="I5" s="4" t="s">
        <v>276</v>
      </c>
      <c r="J5" s="4" t="s">
        <v>276</v>
      </c>
      <c r="K5" s="4" t="s">
        <v>276</v>
      </c>
      <c r="L5" s="4" t="s">
        <v>276</v>
      </c>
      <c r="M5" s="4" t="s">
        <v>276</v>
      </c>
    </row>
    <row r="6" spans="1:13" x14ac:dyDescent="0.25">
      <c r="A6" s="4" t="s">
        <v>543</v>
      </c>
      <c r="B6" s="4" t="str">
        <f t="shared" si="0"/>
        <v>junio</v>
      </c>
      <c r="C6" s="32">
        <v>44713</v>
      </c>
      <c r="D6" s="4" t="s">
        <v>276</v>
      </c>
      <c r="E6" s="4" t="s">
        <v>276</v>
      </c>
      <c r="F6" s="4" t="s">
        <v>276</v>
      </c>
      <c r="G6" s="4" t="s">
        <v>276</v>
      </c>
      <c r="H6" s="4" t="s">
        <v>276</v>
      </c>
      <c r="I6" s="4" t="s">
        <v>276</v>
      </c>
      <c r="J6" s="4" t="s">
        <v>276</v>
      </c>
      <c r="K6" s="4" t="s">
        <v>276</v>
      </c>
      <c r="L6" s="4" t="s">
        <v>276</v>
      </c>
      <c r="M6" s="4" t="s">
        <v>276</v>
      </c>
    </row>
    <row r="7" spans="1:13" x14ac:dyDescent="0.25">
      <c r="A7" s="4" t="s">
        <v>221</v>
      </c>
      <c r="B7" s="4" t="str">
        <f t="shared" si="0"/>
        <v>junio</v>
      </c>
      <c r="C7" s="32">
        <v>44713</v>
      </c>
      <c r="D7" s="4" t="s">
        <v>276</v>
      </c>
      <c r="E7" s="4" t="s">
        <v>276</v>
      </c>
      <c r="F7" s="4" t="s">
        <v>276</v>
      </c>
      <c r="G7" s="4" t="s">
        <v>276</v>
      </c>
      <c r="H7" s="4" t="s">
        <v>276</v>
      </c>
      <c r="I7" s="4" t="s">
        <v>276</v>
      </c>
      <c r="J7" s="4" t="s">
        <v>276</v>
      </c>
      <c r="K7" s="4" t="s">
        <v>276</v>
      </c>
      <c r="L7" s="4" t="s">
        <v>276</v>
      </c>
      <c r="M7" s="4" t="s">
        <v>276</v>
      </c>
    </row>
    <row r="8" spans="1:13" x14ac:dyDescent="0.25">
      <c r="A8" s="4" t="s">
        <v>393</v>
      </c>
      <c r="B8" s="4" t="str">
        <f t="shared" si="0"/>
        <v>junio</v>
      </c>
      <c r="C8" s="32">
        <v>44713</v>
      </c>
      <c r="D8" s="4" t="s">
        <v>276</v>
      </c>
      <c r="E8" s="4" t="s">
        <v>276</v>
      </c>
      <c r="F8" s="4" t="s">
        <v>276</v>
      </c>
      <c r="G8" s="4" t="s">
        <v>276</v>
      </c>
      <c r="H8" s="4" t="s">
        <v>276</v>
      </c>
      <c r="I8" s="4" t="s">
        <v>276</v>
      </c>
      <c r="J8" s="4" t="s">
        <v>276</v>
      </c>
      <c r="K8" s="4" t="s">
        <v>276</v>
      </c>
      <c r="L8" s="4" t="s">
        <v>276</v>
      </c>
      <c r="M8" s="4" t="s">
        <v>276</v>
      </c>
    </row>
    <row r="9" spans="1:13" x14ac:dyDescent="0.25">
      <c r="A9" s="4" t="s">
        <v>150</v>
      </c>
      <c r="B9" s="4" t="str">
        <f t="shared" si="0"/>
        <v>junio</v>
      </c>
      <c r="C9" s="32">
        <v>44713</v>
      </c>
      <c r="D9" s="4" t="s">
        <v>276</v>
      </c>
      <c r="E9" s="4" t="s">
        <v>276</v>
      </c>
      <c r="F9" s="4" t="s">
        <v>276</v>
      </c>
      <c r="G9" s="4" t="s">
        <v>276</v>
      </c>
      <c r="H9" s="4" t="s">
        <v>276</v>
      </c>
      <c r="I9" s="4" t="s">
        <v>276</v>
      </c>
      <c r="J9" s="4" t="s">
        <v>276</v>
      </c>
      <c r="K9" s="4" t="s">
        <v>276</v>
      </c>
      <c r="L9" s="4" t="s">
        <v>276</v>
      </c>
      <c r="M9" s="4" t="s">
        <v>276</v>
      </c>
    </row>
    <row r="10" spans="1:13" x14ac:dyDescent="0.25">
      <c r="A10" s="4" t="s">
        <v>116</v>
      </c>
      <c r="B10" s="4" t="str">
        <f t="shared" si="0"/>
        <v>junio</v>
      </c>
      <c r="C10" s="32">
        <v>44713</v>
      </c>
      <c r="D10" s="4" t="s">
        <v>276</v>
      </c>
      <c r="E10" s="4" t="s">
        <v>276</v>
      </c>
      <c r="F10" s="4" t="s">
        <v>276</v>
      </c>
      <c r="G10" s="4" t="s">
        <v>276</v>
      </c>
      <c r="H10" s="4" t="s">
        <v>276</v>
      </c>
      <c r="I10" s="4" t="s">
        <v>276</v>
      </c>
      <c r="J10" s="4" t="s">
        <v>276</v>
      </c>
      <c r="K10" s="4" t="s">
        <v>276</v>
      </c>
      <c r="L10" s="4" t="s">
        <v>276</v>
      </c>
      <c r="M10" s="4" t="s">
        <v>276</v>
      </c>
    </row>
    <row r="11" spans="1:13" x14ac:dyDescent="0.25">
      <c r="A11" s="4" t="s">
        <v>76</v>
      </c>
      <c r="B11" s="4" t="str">
        <f t="shared" si="0"/>
        <v>junio</v>
      </c>
      <c r="C11" s="32">
        <v>44713</v>
      </c>
      <c r="D11" s="4" t="s">
        <v>276</v>
      </c>
      <c r="E11" s="4" t="s">
        <v>276</v>
      </c>
      <c r="F11" s="4" t="s">
        <v>276</v>
      </c>
      <c r="G11" s="4" t="s">
        <v>276</v>
      </c>
      <c r="H11" s="4" t="s">
        <v>276</v>
      </c>
      <c r="I11" s="4" t="s">
        <v>276</v>
      </c>
      <c r="J11" s="4" t="s">
        <v>276</v>
      </c>
      <c r="K11" s="4" t="s">
        <v>276</v>
      </c>
      <c r="L11" s="4" t="s">
        <v>276</v>
      </c>
      <c r="M11" s="4" t="s">
        <v>276</v>
      </c>
    </row>
    <row r="12" spans="1:13" x14ac:dyDescent="0.25">
      <c r="A12" s="4" t="s">
        <v>88</v>
      </c>
      <c r="B12" s="4" t="str">
        <f t="shared" si="0"/>
        <v>junio</v>
      </c>
      <c r="C12" s="32">
        <v>44713</v>
      </c>
      <c r="D12" s="4" t="s">
        <v>276</v>
      </c>
      <c r="E12" s="4" t="s">
        <v>276</v>
      </c>
      <c r="F12" s="4" t="s">
        <v>276</v>
      </c>
      <c r="G12" s="4" t="s">
        <v>276</v>
      </c>
      <c r="H12" s="4" t="s">
        <v>276</v>
      </c>
      <c r="I12" s="4" t="s">
        <v>276</v>
      </c>
      <c r="J12" s="4" t="s">
        <v>276</v>
      </c>
      <c r="K12" s="4" t="s">
        <v>276</v>
      </c>
      <c r="L12" s="4" t="s">
        <v>276</v>
      </c>
      <c r="M12" s="4" t="s">
        <v>276</v>
      </c>
    </row>
    <row r="13" spans="1:13" x14ac:dyDescent="0.25">
      <c r="A13" s="4" t="s">
        <v>189</v>
      </c>
      <c r="B13" s="4" t="str">
        <f t="shared" si="0"/>
        <v>junio</v>
      </c>
      <c r="C13" s="32">
        <v>44713</v>
      </c>
      <c r="D13" s="4" t="s">
        <v>276</v>
      </c>
      <c r="E13" s="4" t="s">
        <v>276</v>
      </c>
      <c r="F13" s="4" t="s">
        <v>276</v>
      </c>
      <c r="G13" s="4" t="s">
        <v>276</v>
      </c>
      <c r="H13" s="4" t="s">
        <v>276</v>
      </c>
      <c r="I13" s="4" t="s">
        <v>276</v>
      </c>
      <c r="J13" s="4" t="s">
        <v>276</v>
      </c>
      <c r="K13" s="4" t="s">
        <v>276</v>
      </c>
      <c r="L13" s="4" t="s">
        <v>276</v>
      </c>
      <c r="M13" s="4" t="s">
        <v>276</v>
      </c>
    </row>
    <row r="14" spans="1:13" x14ac:dyDescent="0.25">
      <c r="A14" s="4" t="s">
        <v>197</v>
      </c>
      <c r="B14" s="4" t="str">
        <f t="shared" si="0"/>
        <v>junio</v>
      </c>
      <c r="C14" s="32">
        <v>44713</v>
      </c>
      <c r="D14" s="4" t="s">
        <v>276</v>
      </c>
      <c r="E14" s="4" t="s">
        <v>276</v>
      </c>
      <c r="F14" s="4" t="s">
        <v>276</v>
      </c>
      <c r="G14" s="4" t="s">
        <v>276</v>
      </c>
      <c r="H14" s="4" t="s">
        <v>276</v>
      </c>
      <c r="I14" s="4" t="s">
        <v>276</v>
      </c>
      <c r="J14" s="4" t="s">
        <v>276</v>
      </c>
      <c r="K14" s="4" t="s">
        <v>276</v>
      </c>
      <c r="L14" s="4" t="s">
        <v>276</v>
      </c>
      <c r="M14" s="4" t="s">
        <v>276</v>
      </c>
    </row>
    <row r="15" spans="1:13" x14ac:dyDescent="0.25">
      <c r="A15" s="4" t="s">
        <v>397</v>
      </c>
      <c r="B15" s="4" t="str">
        <f t="shared" si="0"/>
        <v>junio</v>
      </c>
      <c r="C15" s="32">
        <v>44713</v>
      </c>
      <c r="D15" s="4" t="s">
        <v>276</v>
      </c>
      <c r="E15" s="4" t="s">
        <v>276</v>
      </c>
      <c r="F15" s="4" t="s">
        <v>276</v>
      </c>
      <c r="G15" s="4" t="s">
        <v>276</v>
      </c>
      <c r="H15" s="4" t="s">
        <v>276</v>
      </c>
      <c r="I15" s="4" t="s">
        <v>276</v>
      </c>
      <c r="J15" s="4" t="s">
        <v>276</v>
      </c>
      <c r="K15" s="4" t="s">
        <v>276</v>
      </c>
      <c r="L15" s="4" t="s">
        <v>276</v>
      </c>
      <c r="M15" s="4" t="s">
        <v>276</v>
      </c>
    </row>
    <row r="16" spans="1:13" x14ac:dyDescent="0.25">
      <c r="A16" s="4" t="s">
        <v>376</v>
      </c>
      <c r="B16" s="4" t="str">
        <f t="shared" si="0"/>
        <v>junio</v>
      </c>
      <c r="C16" s="32">
        <v>44713</v>
      </c>
      <c r="D16" s="4" t="s">
        <v>276</v>
      </c>
      <c r="E16" s="4" t="s">
        <v>276</v>
      </c>
      <c r="F16" s="4" t="s">
        <v>276</v>
      </c>
      <c r="G16" s="4" t="s">
        <v>276</v>
      </c>
      <c r="H16" s="4" t="s">
        <v>276</v>
      </c>
      <c r="I16" s="4" t="s">
        <v>276</v>
      </c>
      <c r="J16" s="4" t="s">
        <v>276</v>
      </c>
      <c r="K16" s="4" t="s">
        <v>276</v>
      </c>
      <c r="L16" s="4" t="s">
        <v>276</v>
      </c>
      <c r="M16" s="4" t="s">
        <v>276</v>
      </c>
    </row>
    <row r="17" spans="1:13" x14ac:dyDescent="0.25">
      <c r="A17" s="4" t="s">
        <v>167</v>
      </c>
      <c r="B17" s="4" t="str">
        <f t="shared" si="0"/>
        <v>julio</v>
      </c>
      <c r="C17" s="32">
        <v>44743</v>
      </c>
      <c r="D17" s="4" t="s">
        <v>276</v>
      </c>
      <c r="E17" s="4" t="s">
        <v>276</v>
      </c>
      <c r="F17" s="4" t="s">
        <v>276</v>
      </c>
      <c r="G17" s="4" t="s">
        <v>276</v>
      </c>
      <c r="H17" s="4" t="s">
        <v>276</v>
      </c>
      <c r="I17" s="4" t="s">
        <v>276</v>
      </c>
      <c r="J17" s="4" t="s">
        <v>276</v>
      </c>
      <c r="K17" s="4" t="s">
        <v>276</v>
      </c>
      <c r="L17" s="4" t="s">
        <v>276</v>
      </c>
      <c r="M17" s="4" t="s">
        <v>276</v>
      </c>
    </row>
    <row r="18" spans="1:13" x14ac:dyDescent="0.25">
      <c r="A18" s="4" t="s">
        <v>225</v>
      </c>
      <c r="B18" s="4" t="str">
        <f t="shared" si="0"/>
        <v>julio</v>
      </c>
      <c r="C18" s="32">
        <v>44743</v>
      </c>
      <c r="D18" s="4" t="s">
        <v>276</v>
      </c>
      <c r="E18" s="4" t="s">
        <v>276</v>
      </c>
      <c r="F18" s="4" t="s">
        <v>276</v>
      </c>
      <c r="G18" s="4" t="s">
        <v>276</v>
      </c>
      <c r="H18" s="4" t="s">
        <v>276</v>
      </c>
      <c r="I18" s="4" t="s">
        <v>276</v>
      </c>
      <c r="J18" s="4" t="s">
        <v>276</v>
      </c>
      <c r="K18" s="4" t="s">
        <v>276</v>
      </c>
      <c r="L18" s="4" t="s">
        <v>276</v>
      </c>
      <c r="M18" s="4" t="s">
        <v>276</v>
      </c>
    </row>
    <row r="19" spans="1:13" x14ac:dyDescent="0.25">
      <c r="A19" s="4" t="s">
        <v>154</v>
      </c>
      <c r="B19" s="4" t="str">
        <f t="shared" si="0"/>
        <v>julio</v>
      </c>
      <c r="C19" s="32">
        <v>44743</v>
      </c>
      <c r="D19" s="4" t="s">
        <v>276</v>
      </c>
      <c r="E19" s="4" t="s">
        <v>276</v>
      </c>
      <c r="F19" s="4" t="s">
        <v>276</v>
      </c>
      <c r="G19" s="4" t="s">
        <v>276</v>
      </c>
      <c r="H19" s="4" t="s">
        <v>276</v>
      </c>
      <c r="I19" s="4" t="s">
        <v>276</v>
      </c>
      <c r="J19" s="4" t="s">
        <v>276</v>
      </c>
      <c r="K19" s="4" t="s">
        <v>276</v>
      </c>
      <c r="L19" s="4" t="s">
        <v>276</v>
      </c>
      <c r="M19" s="4" t="s">
        <v>276</v>
      </c>
    </row>
    <row r="20" spans="1:13" x14ac:dyDescent="0.25">
      <c r="A20" s="4" t="s">
        <v>85</v>
      </c>
      <c r="B20" s="4" t="str">
        <f t="shared" si="0"/>
        <v>julio</v>
      </c>
      <c r="C20" s="32">
        <v>44743</v>
      </c>
      <c r="D20" s="4" t="s">
        <v>276</v>
      </c>
      <c r="E20" s="4" t="s">
        <v>276</v>
      </c>
      <c r="F20" s="4" t="s">
        <v>276</v>
      </c>
      <c r="G20" s="4" t="s">
        <v>276</v>
      </c>
      <c r="H20" s="4" t="s">
        <v>276</v>
      </c>
      <c r="I20" s="4" t="s">
        <v>276</v>
      </c>
      <c r="J20" s="4" t="s">
        <v>276</v>
      </c>
      <c r="K20" s="4" t="s">
        <v>276</v>
      </c>
      <c r="L20" s="4" t="s">
        <v>276</v>
      </c>
      <c r="M20" s="4" t="s">
        <v>276</v>
      </c>
    </row>
    <row r="21" spans="1:13" x14ac:dyDescent="0.25">
      <c r="A21" s="4" t="s">
        <v>88</v>
      </c>
      <c r="B21" s="4" t="str">
        <f t="shared" si="0"/>
        <v>julio</v>
      </c>
      <c r="C21" s="32">
        <v>44743</v>
      </c>
      <c r="D21" s="4" t="s">
        <v>276</v>
      </c>
      <c r="E21" s="4" t="s">
        <v>276</v>
      </c>
      <c r="F21" s="4" t="s">
        <v>276</v>
      </c>
      <c r="G21" s="4" t="s">
        <v>276</v>
      </c>
      <c r="H21" s="4" t="s">
        <v>276</v>
      </c>
      <c r="I21" s="4" t="s">
        <v>276</v>
      </c>
      <c r="J21" s="4" t="s">
        <v>276</v>
      </c>
      <c r="K21" s="4" t="s">
        <v>276</v>
      </c>
      <c r="L21" s="4" t="s">
        <v>276</v>
      </c>
      <c r="M21" s="4" t="s">
        <v>276</v>
      </c>
    </row>
    <row r="22" spans="1:13" x14ac:dyDescent="0.25">
      <c r="A22" s="4" t="s">
        <v>397</v>
      </c>
      <c r="B22" s="4" t="str">
        <f t="shared" si="0"/>
        <v>julio</v>
      </c>
      <c r="C22" s="32">
        <v>44743</v>
      </c>
      <c r="D22" s="4" t="s">
        <v>276</v>
      </c>
      <c r="E22" s="4" t="s">
        <v>276</v>
      </c>
      <c r="F22" s="4" t="s">
        <v>276</v>
      </c>
      <c r="G22" s="4" t="s">
        <v>276</v>
      </c>
      <c r="H22" s="4" t="s">
        <v>276</v>
      </c>
      <c r="I22" s="4" t="s">
        <v>276</v>
      </c>
      <c r="J22" s="4" t="s">
        <v>276</v>
      </c>
      <c r="K22" s="4" t="s">
        <v>276</v>
      </c>
      <c r="L22" s="4" t="s">
        <v>276</v>
      </c>
      <c r="M22" s="4" t="s">
        <v>276</v>
      </c>
    </row>
    <row r="23" spans="1:13" x14ac:dyDescent="0.25">
      <c r="A23" s="4" t="s">
        <v>376</v>
      </c>
      <c r="B23" s="4" t="str">
        <f t="shared" si="0"/>
        <v>julio</v>
      </c>
      <c r="C23" s="32">
        <v>44743</v>
      </c>
      <c r="D23" s="4" t="s">
        <v>276</v>
      </c>
      <c r="E23" s="4" t="s">
        <v>276</v>
      </c>
      <c r="F23" s="4" t="s">
        <v>276</v>
      </c>
      <c r="G23" s="4" t="s">
        <v>276</v>
      </c>
      <c r="H23" s="4" t="s">
        <v>276</v>
      </c>
      <c r="I23" s="4" t="s">
        <v>276</v>
      </c>
      <c r="J23" s="4" t="s">
        <v>276</v>
      </c>
      <c r="K23" s="4" t="s">
        <v>276</v>
      </c>
      <c r="L23" s="4" t="s">
        <v>276</v>
      </c>
      <c r="M23" s="4" t="s">
        <v>276</v>
      </c>
    </row>
    <row r="24" spans="1:13" x14ac:dyDescent="0.25">
      <c r="A24" s="4" t="s">
        <v>402</v>
      </c>
      <c r="B24" s="4" t="str">
        <f t="shared" si="0"/>
        <v>julio</v>
      </c>
      <c r="C24" s="32">
        <v>44743</v>
      </c>
      <c r="D24" s="4" t="s">
        <v>276</v>
      </c>
      <c r="E24" s="4" t="s">
        <v>276</v>
      </c>
      <c r="F24" s="4" t="s">
        <v>276</v>
      </c>
      <c r="G24" s="4" t="s">
        <v>276</v>
      </c>
      <c r="H24" s="4" t="s">
        <v>276</v>
      </c>
      <c r="I24" s="4" t="s">
        <v>276</v>
      </c>
      <c r="J24" s="4" t="s">
        <v>276</v>
      </c>
      <c r="K24" s="4" t="s">
        <v>276</v>
      </c>
      <c r="L24" s="4" t="s">
        <v>276</v>
      </c>
      <c r="M24" s="4" t="s">
        <v>276</v>
      </c>
    </row>
    <row r="25" spans="1:13" x14ac:dyDescent="0.25">
      <c r="A25" s="4" t="s">
        <v>392</v>
      </c>
      <c r="B25" s="4" t="str">
        <f t="shared" si="0"/>
        <v>julio</v>
      </c>
      <c r="C25" s="32">
        <v>44743</v>
      </c>
      <c r="D25" s="4" t="s">
        <v>276</v>
      </c>
      <c r="E25" s="4" t="s">
        <v>276</v>
      </c>
      <c r="F25" s="4" t="s">
        <v>276</v>
      </c>
      <c r="G25" s="4" t="s">
        <v>276</v>
      </c>
      <c r="H25" s="4" t="s">
        <v>276</v>
      </c>
      <c r="I25" s="4" t="s">
        <v>276</v>
      </c>
      <c r="J25" s="4" t="s">
        <v>276</v>
      </c>
      <c r="K25" s="4" t="s">
        <v>276</v>
      </c>
      <c r="L25" s="4" t="s">
        <v>276</v>
      </c>
      <c r="M25" s="4" t="s">
        <v>276</v>
      </c>
    </row>
    <row r="26" spans="1:13" x14ac:dyDescent="0.25">
      <c r="A26" s="4" t="s">
        <v>75</v>
      </c>
      <c r="B26" s="4" t="str">
        <f t="shared" si="0"/>
        <v>julio</v>
      </c>
      <c r="C26" s="32">
        <v>44743</v>
      </c>
      <c r="D26" s="4" t="s">
        <v>490</v>
      </c>
      <c r="E26" s="4" t="s">
        <v>239</v>
      </c>
      <c r="F26" s="4">
        <v>27023</v>
      </c>
      <c r="G26" s="4">
        <v>26956</v>
      </c>
      <c r="H26" s="4">
        <v>99.751999999999995</v>
      </c>
      <c r="I26" s="4">
        <v>14031</v>
      </c>
      <c r="J26" s="4">
        <v>52.051000000000002</v>
      </c>
      <c r="K26" s="4">
        <v>1673</v>
      </c>
      <c r="L26" s="4">
        <v>6.2060000000000004</v>
      </c>
      <c r="M26" s="4">
        <v>11.923999999999999</v>
      </c>
    </row>
    <row r="27" spans="1:13" x14ac:dyDescent="0.25">
      <c r="A27" s="4" t="s">
        <v>75</v>
      </c>
      <c r="B27" s="4" t="str">
        <f t="shared" si="0"/>
        <v>julio</v>
      </c>
      <c r="C27" s="32">
        <v>44743</v>
      </c>
      <c r="D27" s="4" t="s">
        <v>491</v>
      </c>
      <c r="E27" s="4" t="s">
        <v>239</v>
      </c>
      <c r="F27" s="4">
        <v>782</v>
      </c>
      <c r="G27" s="4">
        <v>767</v>
      </c>
      <c r="H27" s="4">
        <v>98.081999999999994</v>
      </c>
      <c r="I27" s="4">
        <v>367</v>
      </c>
      <c r="J27" s="4">
        <v>47.848999999999997</v>
      </c>
      <c r="K27" s="4">
        <v>48</v>
      </c>
      <c r="L27" s="4">
        <v>6.258</v>
      </c>
      <c r="M27" s="4">
        <v>13.079000000000001</v>
      </c>
    </row>
    <row r="28" spans="1:13" x14ac:dyDescent="0.25">
      <c r="A28" s="4" t="s">
        <v>543</v>
      </c>
      <c r="B28" s="4" t="str">
        <f t="shared" si="0"/>
        <v>julio</v>
      </c>
      <c r="C28" s="32">
        <v>44743</v>
      </c>
      <c r="D28" s="4" t="s">
        <v>276</v>
      </c>
      <c r="E28" s="4" t="s">
        <v>276</v>
      </c>
      <c r="F28" s="4" t="s">
        <v>276</v>
      </c>
      <c r="G28" s="4" t="s">
        <v>276</v>
      </c>
      <c r="H28" s="4" t="s">
        <v>276</v>
      </c>
      <c r="I28" s="4" t="s">
        <v>276</v>
      </c>
      <c r="J28" s="4" t="s">
        <v>276</v>
      </c>
      <c r="K28" s="4" t="s">
        <v>276</v>
      </c>
      <c r="L28" s="4" t="s">
        <v>276</v>
      </c>
      <c r="M28" s="4" t="s">
        <v>276</v>
      </c>
    </row>
    <row r="29" spans="1:13" x14ac:dyDescent="0.25">
      <c r="A29" s="4" t="s">
        <v>603</v>
      </c>
      <c r="B29" s="4" t="str">
        <f t="shared" si="0"/>
        <v>julio</v>
      </c>
      <c r="C29" s="32">
        <v>44743</v>
      </c>
      <c r="D29" s="4" t="s">
        <v>276</v>
      </c>
      <c r="E29" s="4" t="s">
        <v>276</v>
      </c>
      <c r="F29" s="4" t="s">
        <v>276</v>
      </c>
      <c r="G29" s="4" t="s">
        <v>276</v>
      </c>
      <c r="H29" s="4" t="s">
        <v>276</v>
      </c>
      <c r="I29" s="4" t="s">
        <v>276</v>
      </c>
      <c r="J29" s="4" t="s">
        <v>276</v>
      </c>
      <c r="K29" s="4" t="s">
        <v>276</v>
      </c>
      <c r="L29" s="4" t="s">
        <v>276</v>
      </c>
      <c r="M29" s="4" t="s">
        <v>276</v>
      </c>
    </row>
    <row r="30" spans="1:13" x14ac:dyDescent="0.25">
      <c r="A30" s="4" t="s">
        <v>604</v>
      </c>
      <c r="B30" s="4" t="str">
        <f t="shared" si="0"/>
        <v>julio</v>
      </c>
      <c r="C30" s="32">
        <v>44743</v>
      </c>
      <c r="D30" s="4" t="s">
        <v>276</v>
      </c>
      <c r="E30" s="4" t="s">
        <v>276</v>
      </c>
      <c r="F30" s="4" t="s">
        <v>276</v>
      </c>
      <c r="G30" s="4" t="s">
        <v>276</v>
      </c>
      <c r="H30" s="4" t="s">
        <v>276</v>
      </c>
      <c r="I30" s="4" t="s">
        <v>276</v>
      </c>
      <c r="J30" s="4" t="s">
        <v>276</v>
      </c>
      <c r="K30" s="4" t="s">
        <v>276</v>
      </c>
      <c r="L30" s="4" t="s">
        <v>276</v>
      </c>
      <c r="M30" s="4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3A30-1D5B-4347-8B3C-3EC06912DC4B}">
  <dimension ref="A1:G227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27.42578125" defaultRowHeight="15" x14ac:dyDescent="0.25"/>
  <cols>
    <col min="1" max="1" width="30.28515625" style="4" bestFit="1" customWidth="1"/>
    <col min="2" max="2" width="18.42578125" style="4" bestFit="1" customWidth="1"/>
    <col min="3" max="3" width="35" style="4" customWidth="1"/>
    <col min="4" max="4" width="24.5703125" style="4" bestFit="1" customWidth="1"/>
    <col min="5" max="6" width="18.85546875" style="19" customWidth="1"/>
    <col min="7" max="7" width="20" style="4" customWidth="1"/>
    <col min="8" max="8" width="20.42578125" style="4" bestFit="1" customWidth="1"/>
    <col min="9" max="9" width="27.42578125" style="4" bestFit="1" customWidth="1"/>
    <col min="10" max="16384" width="27.42578125" style="4"/>
  </cols>
  <sheetData>
    <row r="1" spans="1:7" ht="48.75" customHeight="1" x14ac:dyDescent="0.25">
      <c r="A1" s="23" t="s">
        <v>100</v>
      </c>
      <c r="B1" s="23" t="s">
        <v>74</v>
      </c>
      <c r="C1" s="23" t="s">
        <v>489</v>
      </c>
      <c r="D1" s="23" t="s">
        <v>73</v>
      </c>
      <c r="E1" s="23" t="s">
        <v>39</v>
      </c>
      <c r="F1" s="23" t="s">
        <v>296</v>
      </c>
      <c r="G1" s="23" t="s">
        <v>488</v>
      </c>
    </row>
    <row r="2" spans="1:7" x14ac:dyDescent="0.25">
      <c r="A2" s="4" t="s">
        <v>83</v>
      </c>
      <c r="B2" s="4" t="str">
        <f>IF(ISERROR(VLOOKUP(A2,'Campañas y correos'!A:A,1,FALSE)),"No encontrado","Encontrado")</f>
        <v>No encontrado</v>
      </c>
      <c r="C2" s="4" t="s">
        <v>492</v>
      </c>
      <c r="D2" s="4" t="s">
        <v>42</v>
      </c>
      <c r="E2" s="19">
        <v>3913</v>
      </c>
      <c r="F2" s="19" t="str">
        <f t="shared" ref="F2:F65" si="0">TEXT(G2,"mmmm")&amp;" "&amp;TEXT(G2,"aaaa")</f>
        <v>noviembre 2022</v>
      </c>
      <c r="G2" s="32">
        <v>44866</v>
      </c>
    </row>
    <row r="3" spans="1:7" x14ac:dyDescent="0.25">
      <c r="A3" s="4" t="s">
        <v>83</v>
      </c>
      <c r="B3" s="4" t="str">
        <f>IF(ISERROR(VLOOKUP(A3,'Campañas y correos'!A:A,1,FALSE)),"No encontrado","Encontrado")</f>
        <v>No encontrado</v>
      </c>
      <c r="C3" s="4" t="s">
        <v>493</v>
      </c>
      <c r="D3" s="4" t="s">
        <v>42</v>
      </c>
      <c r="E3" s="19">
        <v>2484</v>
      </c>
      <c r="F3" s="19" t="str">
        <f t="shared" si="0"/>
        <v>noviembre 2022</v>
      </c>
      <c r="G3" s="32">
        <v>44866</v>
      </c>
    </row>
    <row r="4" spans="1:7" x14ac:dyDescent="0.25">
      <c r="A4" s="4" t="s">
        <v>545</v>
      </c>
      <c r="B4" s="4" t="str">
        <f>IF(ISERROR(VLOOKUP(A4,'Campañas y correos'!A:A,1,FALSE)),"No encontrado","Encontrado")</f>
        <v>Encontrado</v>
      </c>
      <c r="C4" s="4" t="s">
        <v>494</v>
      </c>
      <c r="D4" s="4" t="s">
        <v>495</v>
      </c>
      <c r="E4" s="19">
        <v>1391</v>
      </c>
      <c r="F4" s="19" t="str">
        <f t="shared" si="0"/>
        <v>noviembre 2022</v>
      </c>
      <c r="G4" s="32">
        <v>44866</v>
      </c>
    </row>
    <row r="5" spans="1:7" x14ac:dyDescent="0.25">
      <c r="A5" s="4" t="s">
        <v>221</v>
      </c>
      <c r="B5" s="4" t="str">
        <f>IF(ISERROR(VLOOKUP(A5,'Campañas y correos'!A:A,1,FALSE)),"No encontrado","Encontrado")</f>
        <v>Encontrado</v>
      </c>
      <c r="C5" s="4" t="s">
        <v>69</v>
      </c>
      <c r="D5" s="4" t="s">
        <v>6</v>
      </c>
      <c r="E5" s="19">
        <v>1277</v>
      </c>
      <c r="F5" s="19" t="str">
        <f t="shared" si="0"/>
        <v>noviembre 2022</v>
      </c>
      <c r="G5" s="32">
        <v>44866</v>
      </c>
    </row>
    <row r="6" spans="1:7" x14ac:dyDescent="0.25">
      <c r="A6" s="4" t="s">
        <v>545</v>
      </c>
      <c r="B6" s="4" t="str">
        <f>IF(ISERROR(VLOOKUP(A6,'Campañas y correos'!A:A,1,FALSE)),"No encontrado","Encontrado")</f>
        <v>Encontrado</v>
      </c>
      <c r="C6" s="4" t="s">
        <v>496</v>
      </c>
      <c r="D6" s="4" t="s">
        <v>42</v>
      </c>
      <c r="E6" s="19">
        <v>1234</v>
      </c>
      <c r="F6" s="19" t="str">
        <f t="shared" si="0"/>
        <v>noviembre 2022</v>
      </c>
      <c r="G6" s="32">
        <v>44866</v>
      </c>
    </row>
    <row r="7" spans="1:7" x14ac:dyDescent="0.25">
      <c r="A7" s="4" t="s">
        <v>545</v>
      </c>
      <c r="B7" s="4" t="str">
        <f>IF(ISERROR(VLOOKUP(A7,'Campañas y correos'!A:A,1,FALSE)),"No encontrado","Encontrado")</f>
        <v>Encontrado</v>
      </c>
      <c r="C7" s="4" t="s">
        <v>497</v>
      </c>
      <c r="D7" s="4" t="s">
        <v>42</v>
      </c>
      <c r="E7" s="19">
        <v>1186</v>
      </c>
      <c r="F7" s="19" t="str">
        <f t="shared" si="0"/>
        <v>noviembre 2022</v>
      </c>
      <c r="G7" s="32">
        <v>44866</v>
      </c>
    </row>
    <row r="8" spans="1:7" x14ac:dyDescent="0.25">
      <c r="A8" s="4" t="s">
        <v>116</v>
      </c>
      <c r="B8" s="4" t="str">
        <f>IF(ISERROR(VLOOKUP(A8,'Campañas y correos'!A:A,1,FALSE)),"No encontrado","Encontrado")</f>
        <v>Encontrado</v>
      </c>
      <c r="C8" s="4" t="s">
        <v>498</v>
      </c>
      <c r="D8" s="4" t="s">
        <v>2</v>
      </c>
      <c r="E8" s="19">
        <v>1134</v>
      </c>
      <c r="F8" s="19" t="str">
        <f t="shared" si="0"/>
        <v>noviembre 2022</v>
      </c>
      <c r="G8" s="32">
        <v>44866</v>
      </c>
    </row>
    <row r="9" spans="1:7" x14ac:dyDescent="0.25">
      <c r="A9" s="4" t="s">
        <v>547</v>
      </c>
      <c r="B9" s="4" t="str">
        <f>IF(ISERROR(VLOOKUP(A9,'Campañas y correos'!A:A,1,FALSE)),"No encontrado","Encontrado")</f>
        <v>Encontrado</v>
      </c>
      <c r="C9" s="4" t="s">
        <v>499</v>
      </c>
      <c r="D9" s="4" t="s">
        <v>6</v>
      </c>
      <c r="E9" s="19">
        <v>1015</v>
      </c>
      <c r="F9" s="19" t="str">
        <f t="shared" si="0"/>
        <v>noviembre 2022</v>
      </c>
      <c r="G9" s="32">
        <v>44866</v>
      </c>
    </row>
    <row r="10" spans="1:7" x14ac:dyDescent="0.25">
      <c r="A10" s="4" t="s">
        <v>75</v>
      </c>
      <c r="B10" s="4" t="str">
        <f>IF(ISERROR(VLOOKUP(A10,'Campañas y correos'!A:A,1,FALSE)),"No encontrado","Encontrado")</f>
        <v>Encontrado</v>
      </c>
      <c r="C10" s="4" t="s">
        <v>500</v>
      </c>
      <c r="D10" s="4" t="s">
        <v>50</v>
      </c>
      <c r="E10" s="19">
        <v>988</v>
      </c>
      <c r="F10" s="19" t="str">
        <f t="shared" si="0"/>
        <v>noviembre 2022</v>
      </c>
      <c r="G10" s="32">
        <v>44866</v>
      </c>
    </row>
    <row r="11" spans="1:7" x14ac:dyDescent="0.25">
      <c r="A11" s="4" t="s">
        <v>545</v>
      </c>
      <c r="B11" s="4" t="str">
        <f>IF(ISERROR(VLOOKUP(A11,'Campañas y correos'!A:A,1,FALSE)),"No encontrado","Encontrado")</f>
        <v>Encontrado</v>
      </c>
      <c r="C11" s="4" t="s">
        <v>501</v>
      </c>
      <c r="D11" s="4" t="s">
        <v>42</v>
      </c>
      <c r="E11" s="19">
        <v>893</v>
      </c>
      <c r="F11" s="19" t="str">
        <f t="shared" si="0"/>
        <v>noviembre 2022</v>
      </c>
      <c r="G11" s="32">
        <v>44866</v>
      </c>
    </row>
    <row r="12" spans="1:7" x14ac:dyDescent="0.25">
      <c r="A12" s="4" t="s">
        <v>116</v>
      </c>
      <c r="B12" s="4" t="str">
        <f>IF(ISERROR(VLOOKUP(A12,'Campañas y correos'!A:A,1,FALSE)),"No encontrado","Encontrado")</f>
        <v>Encontrado</v>
      </c>
      <c r="C12" s="4" t="s">
        <v>502</v>
      </c>
      <c r="D12" s="4" t="s">
        <v>2</v>
      </c>
      <c r="E12" s="19">
        <v>879</v>
      </c>
      <c r="F12" s="19" t="str">
        <f t="shared" si="0"/>
        <v>noviembre 2022</v>
      </c>
      <c r="G12" s="32">
        <v>44866</v>
      </c>
    </row>
    <row r="13" spans="1:7" x14ac:dyDescent="0.25">
      <c r="A13" s="4" t="s">
        <v>596</v>
      </c>
      <c r="B13" s="4" t="str">
        <f>IF(ISERROR(VLOOKUP(A13,'Campañas y correos'!A:A,1,FALSE)),"No encontrado","Encontrado")</f>
        <v>Encontrado</v>
      </c>
      <c r="C13" s="4" t="s">
        <v>503</v>
      </c>
      <c r="D13" s="4" t="s">
        <v>50</v>
      </c>
      <c r="E13" s="19">
        <v>773</v>
      </c>
      <c r="F13" s="19" t="str">
        <f t="shared" si="0"/>
        <v>noviembre 2022</v>
      </c>
      <c r="G13" s="32">
        <v>44866</v>
      </c>
    </row>
    <row r="14" spans="1:7" x14ac:dyDescent="0.25">
      <c r="A14" s="4" t="s">
        <v>400</v>
      </c>
      <c r="B14" s="4" t="str">
        <f>IF(ISERROR(VLOOKUP(A14,'Campañas y correos'!A:A,1,FALSE)),"No encontrado","Encontrado")</f>
        <v>Encontrado</v>
      </c>
      <c r="C14" s="4" t="s">
        <v>504</v>
      </c>
      <c r="D14" s="4" t="s">
        <v>6</v>
      </c>
      <c r="E14" s="19">
        <v>658</v>
      </c>
      <c r="F14" s="19" t="str">
        <f t="shared" si="0"/>
        <v>noviembre 2022</v>
      </c>
      <c r="G14" s="32">
        <v>44866</v>
      </c>
    </row>
    <row r="15" spans="1:7" x14ac:dyDescent="0.25">
      <c r="A15" s="4" t="s">
        <v>83</v>
      </c>
      <c r="B15" s="4" t="str">
        <f>IF(ISERROR(VLOOKUP(A15,'Campañas y correos'!A:A,1,FALSE)),"No encontrado","Encontrado")</f>
        <v>No encontrado</v>
      </c>
      <c r="C15" s="4" t="s">
        <v>505</v>
      </c>
      <c r="D15" s="4" t="s">
        <v>42</v>
      </c>
      <c r="E15" s="19">
        <v>645</v>
      </c>
      <c r="F15" s="19" t="str">
        <f t="shared" si="0"/>
        <v>noviembre 2022</v>
      </c>
      <c r="G15" s="32">
        <v>44866</v>
      </c>
    </row>
    <row r="16" spans="1:7" x14ac:dyDescent="0.25">
      <c r="A16" s="4" t="s">
        <v>178</v>
      </c>
      <c r="B16" s="4" t="str">
        <f>IF(ISERROR(VLOOKUP(A16,'Campañas y correos'!A:A,1,FALSE)),"No encontrado","Encontrado")</f>
        <v>Encontrado</v>
      </c>
      <c r="C16" s="4" t="s">
        <v>506</v>
      </c>
      <c r="D16" s="4" t="s">
        <v>507</v>
      </c>
      <c r="E16" s="19">
        <v>620</v>
      </c>
      <c r="F16" s="19" t="str">
        <f t="shared" si="0"/>
        <v>noviembre 2022</v>
      </c>
      <c r="G16" s="32">
        <v>44866</v>
      </c>
    </row>
    <row r="17" spans="1:7" x14ac:dyDescent="0.25">
      <c r="A17" s="4" t="s">
        <v>545</v>
      </c>
      <c r="B17" s="4" t="str">
        <f>IF(ISERROR(VLOOKUP(A17,'Campañas y correos'!A:A,1,FALSE)),"No encontrado","Encontrado")</f>
        <v>Encontrado</v>
      </c>
      <c r="C17" s="4" t="s">
        <v>508</v>
      </c>
      <c r="D17" s="4" t="s">
        <v>42</v>
      </c>
      <c r="E17" s="19">
        <v>612</v>
      </c>
      <c r="F17" s="19" t="str">
        <f t="shared" si="0"/>
        <v>noviembre 2022</v>
      </c>
      <c r="G17" s="32">
        <v>44866</v>
      </c>
    </row>
    <row r="18" spans="1:7" x14ac:dyDescent="0.25">
      <c r="A18" s="4" t="s">
        <v>225</v>
      </c>
      <c r="B18" s="4" t="str">
        <f>IF(ISERROR(VLOOKUP(A18,'Campañas y correos'!A:A,1,FALSE)),"No encontrado","Encontrado")</f>
        <v>Encontrado</v>
      </c>
      <c r="C18" s="4" t="s">
        <v>509</v>
      </c>
      <c r="D18" s="4" t="s">
        <v>6</v>
      </c>
      <c r="E18" s="19">
        <v>566</v>
      </c>
      <c r="F18" s="19" t="str">
        <f t="shared" si="0"/>
        <v>noviembre 2022</v>
      </c>
      <c r="G18" s="32">
        <v>44866</v>
      </c>
    </row>
    <row r="19" spans="1:7" x14ac:dyDescent="0.25">
      <c r="A19" s="4" t="s">
        <v>643</v>
      </c>
      <c r="B19" s="4" t="str">
        <f>IF(ISERROR(VLOOKUP(A19,'Campañas y correos'!A:A,1,FALSE)),"No encontrado","Encontrado")</f>
        <v>Encontrado</v>
      </c>
      <c r="C19" s="4" t="s">
        <v>510</v>
      </c>
      <c r="D19" s="4" t="s">
        <v>511</v>
      </c>
      <c r="E19" s="19">
        <v>543</v>
      </c>
      <c r="F19" s="19" t="str">
        <f t="shared" si="0"/>
        <v>noviembre 2022</v>
      </c>
      <c r="G19" s="32">
        <v>44866</v>
      </c>
    </row>
    <row r="20" spans="1:7" x14ac:dyDescent="0.25">
      <c r="A20" s="4" t="s">
        <v>547</v>
      </c>
      <c r="B20" s="4" t="str">
        <f>IF(ISERROR(VLOOKUP(A20,'Campañas y correos'!A:A,1,FALSE)),"No encontrado","Encontrado")</f>
        <v>Encontrado</v>
      </c>
      <c r="C20" s="4" t="s">
        <v>512</v>
      </c>
      <c r="D20" s="4" t="s">
        <v>6</v>
      </c>
      <c r="E20" s="19">
        <v>478</v>
      </c>
      <c r="F20" s="19" t="str">
        <f t="shared" si="0"/>
        <v>noviembre 2022</v>
      </c>
      <c r="G20" s="32">
        <v>44866</v>
      </c>
    </row>
    <row r="21" spans="1:7" x14ac:dyDescent="0.25">
      <c r="A21" s="4" t="s">
        <v>393</v>
      </c>
      <c r="B21" s="4" t="str">
        <f>IF(ISERROR(VLOOKUP(A21,'Campañas y correos'!A:A,1,FALSE)),"No encontrado","Encontrado")</f>
        <v>Encontrado</v>
      </c>
      <c r="C21" s="4" t="s">
        <v>513</v>
      </c>
      <c r="D21" s="4" t="s">
        <v>25</v>
      </c>
      <c r="E21" s="19">
        <v>476</v>
      </c>
      <c r="F21" s="19" t="str">
        <f t="shared" si="0"/>
        <v>noviembre 2022</v>
      </c>
      <c r="G21" s="32">
        <v>44866</v>
      </c>
    </row>
    <row r="22" spans="1:7" x14ac:dyDescent="0.25">
      <c r="A22" s="4" t="s">
        <v>546</v>
      </c>
      <c r="B22" s="4" t="str">
        <f>IF(ISERROR(VLOOKUP(A22,'Campañas y correos'!A:A,1,FALSE)),"No encontrado","Encontrado")</f>
        <v>Encontrado</v>
      </c>
      <c r="C22" s="4" t="s">
        <v>514</v>
      </c>
      <c r="D22" s="4" t="s">
        <v>2</v>
      </c>
      <c r="E22" s="19">
        <v>439</v>
      </c>
      <c r="F22" s="19" t="str">
        <f t="shared" si="0"/>
        <v>noviembre 2022</v>
      </c>
      <c r="G22" s="32">
        <v>44866</v>
      </c>
    </row>
    <row r="23" spans="1:7" x14ac:dyDescent="0.25">
      <c r="A23" s="4" t="s">
        <v>402</v>
      </c>
      <c r="B23" s="4" t="str">
        <f>IF(ISERROR(VLOOKUP(A23,'Campañas y correos'!A:A,1,FALSE)),"No encontrado","Encontrado")</f>
        <v>Encontrado</v>
      </c>
      <c r="C23" s="4" t="s">
        <v>515</v>
      </c>
      <c r="D23" s="4" t="s">
        <v>6</v>
      </c>
      <c r="E23" s="19">
        <v>434</v>
      </c>
      <c r="F23" s="19" t="str">
        <f t="shared" si="0"/>
        <v>noviembre 2022</v>
      </c>
      <c r="G23" s="32">
        <v>44866</v>
      </c>
    </row>
    <row r="24" spans="1:7" x14ac:dyDescent="0.25">
      <c r="A24" s="4" t="s">
        <v>85</v>
      </c>
      <c r="B24" s="4" t="str">
        <f>IF(ISERROR(VLOOKUP(A24,'Campañas y correos'!A:A,1,FALSE)),"No encontrado","Encontrado")</f>
        <v>Encontrado</v>
      </c>
      <c r="C24" s="4" t="s">
        <v>516</v>
      </c>
      <c r="D24" s="4" t="s">
        <v>19</v>
      </c>
      <c r="E24" s="19">
        <v>419</v>
      </c>
      <c r="F24" s="19" t="str">
        <f t="shared" si="0"/>
        <v>noviembre 2022</v>
      </c>
      <c r="G24" s="32">
        <v>44866</v>
      </c>
    </row>
    <row r="25" spans="1:7" x14ac:dyDescent="0.25">
      <c r="A25" s="4" t="s">
        <v>541</v>
      </c>
      <c r="B25" s="4" t="str">
        <f>IF(ISERROR(VLOOKUP(A25,'Campañas y correos'!A:A,1,FALSE)),"No encontrado","Encontrado")</f>
        <v>Encontrado</v>
      </c>
      <c r="C25" s="4" t="s">
        <v>517</v>
      </c>
      <c r="D25" s="4" t="s">
        <v>42</v>
      </c>
      <c r="E25" s="19">
        <v>416</v>
      </c>
      <c r="F25" s="19" t="str">
        <f t="shared" si="0"/>
        <v>noviembre 2022</v>
      </c>
      <c r="G25" s="32">
        <v>44866</v>
      </c>
    </row>
    <row r="26" spans="1:7" x14ac:dyDescent="0.25">
      <c r="A26" s="4" t="s">
        <v>393</v>
      </c>
      <c r="B26" s="4" t="str">
        <f>IF(ISERROR(VLOOKUP(A26,'Campañas y correos'!A:A,1,FALSE)),"No encontrado","Encontrado")</f>
        <v>Encontrado</v>
      </c>
      <c r="C26" s="4" t="s">
        <v>518</v>
      </c>
      <c r="D26" s="4" t="s">
        <v>25</v>
      </c>
      <c r="E26" s="19">
        <v>414</v>
      </c>
      <c r="F26" s="19" t="str">
        <f t="shared" si="0"/>
        <v>noviembre 2022</v>
      </c>
      <c r="G26" s="32">
        <v>44866</v>
      </c>
    </row>
    <row r="27" spans="1:7" x14ac:dyDescent="0.25">
      <c r="A27" s="4" t="s">
        <v>548</v>
      </c>
      <c r="B27" s="4" t="str">
        <f>IF(ISERROR(VLOOKUP(A27,'Campañas y correos'!A:A,1,FALSE)),"No encontrado","Encontrado")</f>
        <v>Encontrado</v>
      </c>
      <c r="C27" s="4" t="s">
        <v>519</v>
      </c>
      <c r="D27" s="4" t="s">
        <v>42</v>
      </c>
      <c r="E27" s="19">
        <v>365</v>
      </c>
      <c r="F27" s="19" t="str">
        <f t="shared" si="0"/>
        <v>noviembre 2022</v>
      </c>
      <c r="G27" s="32">
        <v>44866</v>
      </c>
    </row>
    <row r="28" spans="1:7" x14ac:dyDescent="0.25">
      <c r="A28" s="4" t="s">
        <v>225</v>
      </c>
      <c r="B28" s="4" t="str">
        <f>IF(ISERROR(VLOOKUP(A28,'Campañas y correos'!A:A,1,FALSE)),"No encontrado","Encontrado")</f>
        <v>Encontrado</v>
      </c>
      <c r="C28" s="4" t="s">
        <v>520</v>
      </c>
      <c r="D28" s="4" t="s">
        <v>6</v>
      </c>
      <c r="E28" s="19">
        <v>361</v>
      </c>
      <c r="F28" s="19" t="str">
        <f t="shared" si="0"/>
        <v>noviembre 2022</v>
      </c>
      <c r="G28" s="32">
        <v>44866</v>
      </c>
    </row>
    <row r="29" spans="1:7" x14ac:dyDescent="0.25">
      <c r="A29" s="4" t="s">
        <v>88</v>
      </c>
      <c r="B29" s="4" t="str">
        <f>IF(ISERROR(VLOOKUP(A29,'Campañas y correos'!A:A,1,FALSE)),"No encontrado","Encontrado")</f>
        <v>Encontrado</v>
      </c>
      <c r="C29" s="4" t="s">
        <v>521</v>
      </c>
      <c r="D29" s="4" t="s">
        <v>42</v>
      </c>
      <c r="E29" s="19">
        <v>334</v>
      </c>
      <c r="F29" s="19" t="str">
        <f t="shared" si="0"/>
        <v>noviembre 2022</v>
      </c>
      <c r="G29" s="32">
        <v>44866</v>
      </c>
    </row>
    <row r="30" spans="1:7" x14ac:dyDescent="0.25">
      <c r="A30" s="4" t="s">
        <v>644</v>
      </c>
      <c r="B30" s="4" t="str">
        <f>IF(ISERROR(VLOOKUP(A30,'Campañas y correos'!A:A,1,FALSE)),"No encontrado","Encontrado")</f>
        <v>Encontrado</v>
      </c>
      <c r="C30" s="4" t="s">
        <v>522</v>
      </c>
      <c r="D30" s="4" t="s">
        <v>523</v>
      </c>
      <c r="E30" s="19">
        <v>319</v>
      </c>
      <c r="F30" s="19" t="str">
        <f t="shared" si="0"/>
        <v>noviembre 2022</v>
      </c>
      <c r="G30" s="32">
        <v>44866</v>
      </c>
    </row>
    <row r="31" spans="1:7" x14ac:dyDescent="0.25">
      <c r="A31" s="4" t="s">
        <v>545</v>
      </c>
      <c r="B31" s="4" t="str">
        <f>IF(ISERROR(VLOOKUP(A31,'Campañas y correos'!A:A,1,FALSE)),"No encontrado","Encontrado")</f>
        <v>Encontrado</v>
      </c>
      <c r="C31" s="4" t="s">
        <v>524</v>
      </c>
      <c r="D31" s="4" t="s">
        <v>42</v>
      </c>
      <c r="E31" s="19">
        <v>304</v>
      </c>
      <c r="F31" s="19" t="str">
        <f t="shared" si="0"/>
        <v>noviembre 2022</v>
      </c>
      <c r="G31" s="32">
        <v>44866</v>
      </c>
    </row>
    <row r="32" spans="1:7" x14ac:dyDescent="0.25">
      <c r="A32" s="4" t="s">
        <v>186</v>
      </c>
      <c r="B32" s="4" t="str">
        <f>IF(ISERROR(VLOOKUP(A32,'Campañas y correos'!A:A,1,FALSE)),"No encontrado","Encontrado")</f>
        <v>Encontrado</v>
      </c>
      <c r="C32" s="4" t="s">
        <v>525</v>
      </c>
      <c r="D32" s="4" t="s">
        <v>2</v>
      </c>
      <c r="E32" s="19">
        <v>302</v>
      </c>
      <c r="F32" s="19" t="str">
        <f t="shared" si="0"/>
        <v>noviembre 2022</v>
      </c>
      <c r="G32" s="32">
        <v>44866</v>
      </c>
    </row>
    <row r="33" spans="1:7" x14ac:dyDescent="0.25">
      <c r="A33" s="4" t="s">
        <v>546</v>
      </c>
      <c r="B33" s="4" t="str">
        <f>IF(ISERROR(VLOOKUP(A33,'Campañas y correos'!A:A,1,FALSE)),"No encontrado","Encontrado")</f>
        <v>Encontrado</v>
      </c>
      <c r="C33" s="4" t="s">
        <v>526</v>
      </c>
      <c r="D33" s="4" t="s">
        <v>2</v>
      </c>
      <c r="E33" s="19">
        <v>296</v>
      </c>
      <c r="F33" s="19" t="str">
        <f t="shared" si="0"/>
        <v>noviembre 2022</v>
      </c>
      <c r="G33" s="32">
        <v>44866</v>
      </c>
    </row>
    <row r="34" spans="1:7" x14ac:dyDescent="0.25">
      <c r="A34" s="4" t="s">
        <v>547</v>
      </c>
      <c r="B34" s="4" t="str">
        <f>IF(ISERROR(VLOOKUP(A34,'Campañas y correos'!A:A,1,FALSE)),"No encontrado","Encontrado")</f>
        <v>Encontrado</v>
      </c>
      <c r="C34" s="4" t="s">
        <v>527</v>
      </c>
      <c r="D34" s="4" t="s">
        <v>6</v>
      </c>
      <c r="E34" s="19">
        <v>292</v>
      </c>
      <c r="F34" s="19" t="str">
        <f t="shared" si="0"/>
        <v>noviembre 2022</v>
      </c>
      <c r="G34" s="32">
        <v>44866</v>
      </c>
    </row>
    <row r="35" spans="1:7" x14ac:dyDescent="0.25">
      <c r="A35" s="4" t="s">
        <v>545</v>
      </c>
      <c r="B35" s="4" t="str">
        <f>IF(ISERROR(VLOOKUP(A35,'Campañas y correos'!A:A,1,FALSE)),"No encontrado","Encontrado")</f>
        <v>Encontrado</v>
      </c>
      <c r="C35" s="4" t="s">
        <v>528</v>
      </c>
      <c r="D35" s="4" t="s">
        <v>42</v>
      </c>
      <c r="E35" s="19">
        <v>286</v>
      </c>
      <c r="F35" s="19" t="str">
        <f t="shared" si="0"/>
        <v>noviembre 2022</v>
      </c>
      <c r="G35" s="32">
        <v>44866</v>
      </c>
    </row>
    <row r="36" spans="1:7" x14ac:dyDescent="0.25">
      <c r="A36" s="4" t="s">
        <v>227</v>
      </c>
      <c r="B36" s="4" t="str">
        <f>IF(ISERROR(VLOOKUP(A36,'Campañas y correos'!A:A,1,FALSE)),"No encontrado","Encontrado")</f>
        <v>Encontrado</v>
      </c>
      <c r="C36" s="4" t="s">
        <v>529</v>
      </c>
      <c r="D36" s="4" t="s">
        <v>25</v>
      </c>
      <c r="E36" s="19">
        <v>278</v>
      </c>
      <c r="F36" s="19" t="str">
        <f t="shared" si="0"/>
        <v>noviembre 2022</v>
      </c>
      <c r="G36" s="32">
        <v>44866</v>
      </c>
    </row>
    <row r="37" spans="1:7" x14ac:dyDescent="0.25">
      <c r="A37" s="4" t="s">
        <v>546</v>
      </c>
      <c r="B37" s="4" t="str">
        <f>IF(ISERROR(VLOOKUP(A37,'Campañas y correos'!A:A,1,FALSE)),"No encontrado","Encontrado")</f>
        <v>Encontrado</v>
      </c>
      <c r="C37" s="4" t="s">
        <v>530</v>
      </c>
      <c r="D37" s="4" t="s">
        <v>2</v>
      </c>
      <c r="E37" s="19">
        <v>257</v>
      </c>
      <c r="F37" s="19" t="str">
        <f t="shared" si="0"/>
        <v>noviembre 2022</v>
      </c>
      <c r="G37" s="32">
        <v>44866</v>
      </c>
    </row>
    <row r="38" spans="1:7" x14ac:dyDescent="0.25">
      <c r="A38" s="4" t="s">
        <v>161</v>
      </c>
      <c r="B38" s="4" t="str">
        <f>IF(ISERROR(VLOOKUP(A38,'Campañas y correos'!A:A,1,FALSE)),"No encontrado","Encontrado")</f>
        <v>Encontrado</v>
      </c>
      <c r="C38" s="4" t="s">
        <v>531</v>
      </c>
      <c r="D38" s="4" t="s">
        <v>6</v>
      </c>
      <c r="E38" s="19">
        <v>252</v>
      </c>
      <c r="F38" s="19" t="str">
        <f t="shared" si="0"/>
        <v>noviembre 2022</v>
      </c>
      <c r="G38" s="32">
        <v>44866</v>
      </c>
    </row>
    <row r="39" spans="1:7" x14ac:dyDescent="0.25">
      <c r="A39" s="4" t="s">
        <v>402</v>
      </c>
      <c r="B39" s="4" t="str">
        <f>IF(ISERROR(VLOOKUP(A39,'Campañas y correos'!A:A,1,FALSE)),"No encontrado","Encontrado")</f>
        <v>Encontrado</v>
      </c>
      <c r="C39" s="4" t="s">
        <v>532</v>
      </c>
      <c r="D39" s="4" t="s">
        <v>6</v>
      </c>
      <c r="E39" s="19">
        <v>244</v>
      </c>
      <c r="F39" s="19" t="str">
        <f t="shared" si="0"/>
        <v>noviembre 2022</v>
      </c>
      <c r="G39" s="32">
        <v>44866</v>
      </c>
    </row>
    <row r="40" spans="1:7" x14ac:dyDescent="0.25">
      <c r="A40" s="4" t="s">
        <v>172</v>
      </c>
      <c r="B40" s="4" t="str">
        <f>IF(ISERROR(VLOOKUP(A40,'Campañas y correos'!A:A,1,FALSE)),"No encontrado","Encontrado")</f>
        <v>Encontrado</v>
      </c>
      <c r="C40" s="4" t="s">
        <v>533</v>
      </c>
      <c r="D40" s="4" t="s">
        <v>6</v>
      </c>
      <c r="E40" s="19">
        <v>183</v>
      </c>
      <c r="F40" s="19" t="str">
        <f t="shared" si="0"/>
        <v>noviembre 2022</v>
      </c>
      <c r="G40" s="32">
        <v>44866</v>
      </c>
    </row>
    <row r="41" spans="1:7" x14ac:dyDescent="0.25">
      <c r="A41" s="4" t="s">
        <v>645</v>
      </c>
      <c r="B41" s="4" t="str">
        <f>IF(ISERROR(VLOOKUP(A41,'Campañas y correos'!A:A,1,FALSE)),"No encontrado","Encontrado")</f>
        <v>Encontrado</v>
      </c>
      <c r="C41" s="4" t="s">
        <v>534</v>
      </c>
      <c r="D41" s="4" t="s">
        <v>511</v>
      </c>
      <c r="E41" s="19">
        <v>181</v>
      </c>
      <c r="F41" s="19" t="str">
        <f t="shared" si="0"/>
        <v>noviembre 2022</v>
      </c>
      <c r="G41" s="32">
        <v>44866</v>
      </c>
    </row>
    <row r="42" spans="1:7" x14ac:dyDescent="0.25">
      <c r="A42" s="4" t="s">
        <v>84</v>
      </c>
      <c r="B42" s="4" t="str">
        <f>IF(ISERROR(VLOOKUP(A42,'Campañas y correos'!A:A,1,FALSE)),"No encontrado","Encontrado")</f>
        <v>Encontrado</v>
      </c>
      <c r="C42" s="4" t="s">
        <v>535</v>
      </c>
      <c r="D42" s="4" t="s">
        <v>536</v>
      </c>
      <c r="E42" s="19">
        <v>136</v>
      </c>
      <c r="F42" s="19" t="str">
        <f t="shared" si="0"/>
        <v>noviembre 2022</v>
      </c>
      <c r="G42" s="32">
        <v>44866</v>
      </c>
    </row>
    <row r="43" spans="1:7" x14ac:dyDescent="0.25">
      <c r="A43" s="4" t="s">
        <v>600</v>
      </c>
      <c r="B43" s="4" t="str">
        <f>IF(ISERROR(VLOOKUP(A43,'Campañas y correos'!A:A,1,FALSE)),"No encontrado","Encontrado")</f>
        <v>Encontrado</v>
      </c>
      <c r="C43" s="4" t="s">
        <v>537</v>
      </c>
      <c r="D43" s="4" t="s">
        <v>25</v>
      </c>
      <c r="E43" s="19">
        <v>58</v>
      </c>
      <c r="F43" s="19" t="str">
        <f t="shared" si="0"/>
        <v>noviembre 2022</v>
      </c>
      <c r="G43" s="32">
        <v>44866</v>
      </c>
    </row>
    <row r="44" spans="1:7" x14ac:dyDescent="0.25">
      <c r="A44" s="4" t="s">
        <v>646</v>
      </c>
      <c r="B44" s="4" t="str">
        <f>IF(ISERROR(VLOOKUP(A44,'Campañas y correos'!A:A,1,FALSE)),"No encontrado","Encontrado")</f>
        <v>Encontrado</v>
      </c>
      <c r="C44" s="4" t="s">
        <v>538</v>
      </c>
      <c r="D44" s="4" t="s">
        <v>6</v>
      </c>
      <c r="E44" s="19">
        <v>57</v>
      </c>
      <c r="F44" s="19" t="str">
        <f t="shared" si="0"/>
        <v>noviembre 2022</v>
      </c>
      <c r="G44" s="32">
        <v>44866</v>
      </c>
    </row>
    <row r="45" spans="1:7" x14ac:dyDescent="0.25">
      <c r="A45" s="4" t="s">
        <v>603</v>
      </c>
      <c r="B45" s="4" t="str">
        <f>IF(ISERROR(VLOOKUP(A45,'Campañas y correos'!A:A,1,FALSE)),"No encontrado","Encontrado")</f>
        <v>Encontrado</v>
      </c>
      <c r="C45" s="4" t="s">
        <v>539</v>
      </c>
      <c r="D45" s="4" t="s">
        <v>495</v>
      </c>
      <c r="E45" s="19">
        <v>1</v>
      </c>
      <c r="F45" s="19" t="str">
        <f t="shared" si="0"/>
        <v>noviembre 2022</v>
      </c>
      <c r="G45" s="32">
        <v>44866</v>
      </c>
    </row>
    <row r="46" spans="1:7" x14ac:dyDescent="0.25">
      <c r="A46" s="4" t="s">
        <v>80</v>
      </c>
      <c r="B46" s="4" t="str">
        <f>IF(ISERROR(VLOOKUP(A46,'Campañas y correos'!A:A,1,FALSE)),"No encontrado","Encontrado")</f>
        <v>Encontrado</v>
      </c>
      <c r="C46" s="4" t="s">
        <v>45</v>
      </c>
      <c r="D46" s="4" t="s">
        <v>37</v>
      </c>
      <c r="E46" s="1">
        <v>1583</v>
      </c>
      <c r="F46" s="1" t="str">
        <f t="shared" si="0"/>
        <v>octubre 2022</v>
      </c>
      <c r="G46" s="32">
        <v>44835</v>
      </c>
    </row>
    <row r="47" spans="1:7" x14ac:dyDescent="0.25">
      <c r="A47" s="4" t="s">
        <v>80</v>
      </c>
      <c r="B47" s="4" t="str">
        <f>IF(ISERROR(VLOOKUP(A47,'Campañas y correos'!A:A,1,FALSE)),"No encontrado","Encontrado")</f>
        <v>Encontrado</v>
      </c>
      <c r="C47" s="4" t="s">
        <v>46</v>
      </c>
      <c r="D47" s="4" t="s">
        <v>6</v>
      </c>
      <c r="E47" s="1">
        <v>1392</v>
      </c>
      <c r="F47" s="1" t="str">
        <f t="shared" si="0"/>
        <v>octubre 2022</v>
      </c>
      <c r="G47" s="32">
        <v>44835</v>
      </c>
    </row>
    <row r="48" spans="1:7" x14ac:dyDescent="0.25">
      <c r="A48" s="4" t="s">
        <v>80</v>
      </c>
      <c r="B48" s="4" t="str">
        <f>IF(ISERROR(VLOOKUP(A48,'Campañas y correos'!A:A,1,FALSE)),"No encontrado","Encontrado")</f>
        <v>Encontrado</v>
      </c>
      <c r="C48" s="4" t="s">
        <v>55</v>
      </c>
      <c r="D48" s="4" t="s">
        <v>6</v>
      </c>
      <c r="E48" s="1">
        <v>506</v>
      </c>
      <c r="F48" s="1" t="str">
        <f t="shared" si="0"/>
        <v>octubre 2022</v>
      </c>
      <c r="G48" s="32">
        <v>44835</v>
      </c>
    </row>
    <row r="49" spans="1:7" x14ac:dyDescent="0.25">
      <c r="A49" s="4" t="s">
        <v>80</v>
      </c>
      <c r="B49" s="4" t="str">
        <f>IF(ISERROR(VLOOKUP(A49,'Campañas y correos'!A:A,1,FALSE)),"No encontrado","Encontrado")</f>
        <v>Encontrado</v>
      </c>
      <c r="C49" s="4" t="s">
        <v>38</v>
      </c>
      <c r="D49" s="4" t="s">
        <v>37</v>
      </c>
      <c r="E49" s="1">
        <v>180</v>
      </c>
      <c r="F49" s="1" t="str">
        <f t="shared" si="0"/>
        <v>octubre 2022</v>
      </c>
      <c r="G49" s="32">
        <v>44835</v>
      </c>
    </row>
    <row r="50" spans="1:7" x14ac:dyDescent="0.25">
      <c r="A50" s="4" t="s">
        <v>75</v>
      </c>
      <c r="B50" s="4" t="str">
        <f>IF(ISERROR(VLOOKUP(A50,'Campañas y correos'!A:A,1,FALSE)),"No encontrado","Encontrado")</f>
        <v>Encontrado</v>
      </c>
      <c r="C50" s="4" t="s">
        <v>53</v>
      </c>
      <c r="D50" s="4" t="s">
        <v>50</v>
      </c>
      <c r="E50" s="1">
        <v>595</v>
      </c>
      <c r="F50" s="1" t="str">
        <f t="shared" si="0"/>
        <v>octubre 2022</v>
      </c>
      <c r="G50" s="32">
        <v>44835</v>
      </c>
    </row>
    <row r="51" spans="1:7" x14ac:dyDescent="0.25">
      <c r="A51" s="4" t="s">
        <v>75</v>
      </c>
      <c r="B51" s="4" t="str">
        <f>IF(ISERROR(VLOOKUP(A51,'Campañas y correos'!A:A,1,FALSE)),"No encontrado","Encontrado")</f>
        <v>Encontrado</v>
      </c>
      <c r="C51" s="4" t="s">
        <v>49</v>
      </c>
      <c r="D51" s="4" t="s">
        <v>50</v>
      </c>
      <c r="E51" s="1">
        <v>728</v>
      </c>
      <c r="F51" s="1" t="str">
        <f t="shared" si="0"/>
        <v>octubre 2022</v>
      </c>
      <c r="G51" s="32">
        <v>44835</v>
      </c>
    </row>
    <row r="52" spans="1:7" x14ac:dyDescent="0.25">
      <c r="A52" s="4" t="s">
        <v>75</v>
      </c>
      <c r="B52" s="4" t="str">
        <f>IF(ISERROR(VLOOKUP(A52,'Campañas y correos'!A:A,1,FALSE)),"No encontrado","Encontrado")</f>
        <v>Encontrado</v>
      </c>
      <c r="C52" s="4" t="s">
        <v>57</v>
      </c>
      <c r="D52" s="4" t="s">
        <v>50</v>
      </c>
      <c r="E52" s="1">
        <v>359</v>
      </c>
      <c r="F52" s="1" t="str">
        <f t="shared" si="0"/>
        <v>octubre 2022</v>
      </c>
      <c r="G52" s="32">
        <v>44835</v>
      </c>
    </row>
    <row r="53" spans="1:7" x14ac:dyDescent="0.25">
      <c r="A53" s="4" t="s">
        <v>79</v>
      </c>
      <c r="B53" s="4" t="str">
        <f>IF(ISERROR(VLOOKUP(A53,'Campañas y correos'!A:A,1,FALSE)),"No encontrado","Encontrado")</f>
        <v>Encontrado</v>
      </c>
      <c r="C53" s="4" t="s">
        <v>64</v>
      </c>
      <c r="D53" s="4" t="s">
        <v>19</v>
      </c>
      <c r="E53" s="1">
        <v>145</v>
      </c>
      <c r="F53" s="1" t="str">
        <f t="shared" si="0"/>
        <v>octubre 2022</v>
      </c>
      <c r="G53" s="32">
        <v>44835</v>
      </c>
    </row>
    <row r="54" spans="1:7" x14ac:dyDescent="0.25">
      <c r="A54" s="4" t="s">
        <v>79</v>
      </c>
      <c r="B54" s="4" t="str">
        <f>IF(ISERROR(VLOOKUP(A54,'Campañas y correos'!A:A,1,FALSE)),"No encontrado","Encontrado")</f>
        <v>Encontrado</v>
      </c>
      <c r="C54" s="4" t="s">
        <v>68</v>
      </c>
      <c r="D54" s="4" t="s">
        <v>19</v>
      </c>
      <c r="E54" s="1">
        <v>99</v>
      </c>
      <c r="F54" s="1" t="str">
        <f t="shared" si="0"/>
        <v>octubre 2022</v>
      </c>
      <c r="G54" s="32">
        <v>44835</v>
      </c>
    </row>
    <row r="55" spans="1:7" x14ac:dyDescent="0.25">
      <c r="A55" s="4" t="s">
        <v>81</v>
      </c>
      <c r="B55" s="4" t="str">
        <f>IF(ISERROR(VLOOKUP(A55,'Campañas y correos'!A:A,1,FALSE)),"No encontrado","Encontrado")</f>
        <v>Encontrado</v>
      </c>
      <c r="C55" s="4" t="s">
        <v>65</v>
      </c>
      <c r="D55" s="4" t="s">
        <v>2</v>
      </c>
      <c r="E55" s="1">
        <v>137</v>
      </c>
      <c r="F55" s="1" t="str">
        <f t="shared" si="0"/>
        <v>octubre 2022</v>
      </c>
      <c r="G55" s="32">
        <v>44835</v>
      </c>
    </row>
    <row r="56" spans="1:7" x14ac:dyDescent="0.25">
      <c r="A56" s="4" t="s">
        <v>81</v>
      </c>
      <c r="B56" s="4" t="str">
        <f>IF(ISERROR(VLOOKUP(A56,'Campañas y correos'!A:A,1,FALSE)),"No encontrado","Encontrado")</f>
        <v>Encontrado</v>
      </c>
      <c r="C56" s="4" t="s">
        <v>66</v>
      </c>
      <c r="D56" s="4" t="s">
        <v>2</v>
      </c>
      <c r="E56" s="1">
        <v>118</v>
      </c>
      <c r="F56" s="1" t="str">
        <f t="shared" si="0"/>
        <v>octubre 2022</v>
      </c>
      <c r="G56" s="32">
        <v>44835</v>
      </c>
    </row>
    <row r="57" spans="1:7" x14ac:dyDescent="0.25">
      <c r="A57" s="4" t="s">
        <v>81</v>
      </c>
      <c r="B57" s="4" t="str">
        <f>IF(ISERROR(VLOOKUP(A57,'Campañas y correos'!A:A,1,FALSE)),"No encontrado","Encontrado")</f>
        <v>Encontrado</v>
      </c>
      <c r="C57" s="4" t="s">
        <v>70</v>
      </c>
      <c r="D57" s="4" t="s">
        <v>2</v>
      </c>
      <c r="E57" s="1">
        <v>90</v>
      </c>
      <c r="F57" s="1" t="str">
        <f t="shared" si="0"/>
        <v>octubre 2022</v>
      </c>
      <c r="G57" s="32">
        <v>44835</v>
      </c>
    </row>
    <row r="58" spans="1:7" x14ac:dyDescent="0.25">
      <c r="A58" s="4" t="s">
        <v>221</v>
      </c>
      <c r="B58" s="4" t="str">
        <f>IF(ISERROR(VLOOKUP(A58,'Campañas y correos'!A:A,1,FALSE)),"No encontrado","Encontrado")</f>
        <v>Encontrado</v>
      </c>
      <c r="C58" s="4" t="s">
        <v>44</v>
      </c>
      <c r="D58" s="4" t="s">
        <v>6</v>
      </c>
      <c r="E58" s="1">
        <v>2640</v>
      </c>
      <c r="F58" s="1" t="str">
        <f t="shared" si="0"/>
        <v>octubre 2022</v>
      </c>
      <c r="G58" s="32">
        <v>44835</v>
      </c>
    </row>
    <row r="59" spans="1:7" x14ac:dyDescent="0.25">
      <c r="A59" s="4" t="s">
        <v>221</v>
      </c>
      <c r="B59" s="4" t="str">
        <f>IF(ISERROR(VLOOKUP(A59,'Campañas y correos'!A:A,1,FALSE)),"No encontrado","Encontrado")</f>
        <v>Encontrado</v>
      </c>
      <c r="C59" s="4" t="s">
        <v>29</v>
      </c>
      <c r="D59" s="4" t="s">
        <v>6</v>
      </c>
      <c r="E59" s="1">
        <v>121</v>
      </c>
      <c r="F59" s="1" t="str">
        <f t="shared" si="0"/>
        <v>octubre 2022</v>
      </c>
      <c r="G59" s="32">
        <v>44835</v>
      </c>
    </row>
    <row r="60" spans="1:7" x14ac:dyDescent="0.25">
      <c r="A60" s="4" t="s">
        <v>221</v>
      </c>
      <c r="B60" s="4" t="str">
        <f>IF(ISERROR(VLOOKUP(A60,'Campañas y correos'!A:A,1,FALSE)),"No encontrado","Encontrado")</f>
        <v>Encontrado</v>
      </c>
      <c r="C60" s="4" t="s">
        <v>69</v>
      </c>
      <c r="D60" s="4" t="s">
        <v>6</v>
      </c>
      <c r="E60" s="1">
        <v>91</v>
      </c>
      <c r="F60" s="1" t="str">
        <f t="shared" si="0"/>
        <v>octubre 2022</v>
      </c>
      <c r="G60" s="32">
        <v>44835</v>
      </c>
    </row>
    <row r="61" spans="1:7" x14ac:dyDescent="0.25">
      <c r="A61" s="4" t="s">
        <v>83</v>
      </c>
      <c r="B61" s="4" t="str">
        <f>IF(ISERROR(VLOOKUP(A61,'Campañas y correos'!A:A,1,FALSE)),"No encontrado","Encontrado")</f>
        <v>No encontrado</v>
      </c>
      <c r="C61" s="4" t="s">
        <v>41</v>
      </c>
      <c r="D61" s="4" t="s">
        <v>42</v>
      </c>
      <c r="E61" s="1">
        <v>5251</v>
      </c>
      <c r="F61" s="1" t="str">
        <f t="shared" si="0"/>
        <v>octubre 2022</v>
      </c>
      <c r="G61" s="32">
        <v>44835</v>
      </c>
    </row>
    <row r="62" spans="1:7" x14ac:dyDescent="0.25">
      <c r="A62" s="4" t="s">
        <v>84</v>
      </c>
      <c r="B62" s="4" t="str">
        <f>IF(ISERROR(VLOOKUP(A62,'Campañas y correos'!A:A,1,FALSE)),"No encontrado","Encontrado")</f>
        <v>Encontrado</v>
      </c>
      <c r="C62" s="4" t="s">
        <v>43</v>
      </c>
      <c r="D62" s="4" t="s">
        <v>42</v>
      </c>
      <c r="E62" s="1">
        <v>2358</v>
      </c>
      <c r="F62" s="1" t="str">
        <f t="shared" si="0"/>
        <v>octubre 2022</v>
      </c>
      <c r="G62" s="32">
        <v>44835</v>
      </c>
    </row>
    <row r="63" spans="1:7" x14ac:dyDescent="0.25">
      <c r="A63" s="4" t="s">
        <v>400</v>
      </c>
      <c r="B63" s="4" t="str">
        <f>IF(ISERROR(VLOOKUP(A63,'Campañas y correos'!A:A,1,FALSE)),"No encontrado","Encontrado")</f>
        <v>Encontrado</v>
      </c>
      <c r="C63" s="4" t="s">
        <v>47</v>
      </c>
      <c r="D63" s="4" t="s">
        <v>6</v>
      </c>
      <c r="E63" s="1">
        <v>848</v>
      </c>
      <c r="F63" s="1" t="str">
        <f t="shared" si="0"/>
        <v>octubre 2022</v>
      </c>
      <c r="G63" s="32">
        <v>44835</v>
      </c>
    </row>
    <row r="64" spans="1:7" x14ac:dyDescent="0.25">
      <c r="A64" s="4" t="s">
        <v>76</v>
      </c>
      <c r="B64" s="4" t="str">
        <f>IF(ISERROR(VLOOKUP(A64,'Campañas y correos'!A:A,1,FALSE)),"No encontrado","Encontrado")</f>
        <v>Encontrado</v>
      </c>
      <c r="C64" s="4" t="s">
        <v>48</v>
      </c>
      <c r="D64" s="4" t="s">
        <v>4</v>
      </c>
      <c r="E64" s="1">
        <v>755</v>
      </c>
      <c r="F64" s="1" t="str">
        <f t="shared" si="0"/>
        <v>octubre 2022</v>
      </c>
      <c r="G64" s="32">
        <v>44835</v>
      </c>
    </row>
    <row r="65" spans="1:7" x14ac:dyDescent="0.25">
      <c r="A65" s="4" t="s">
        <v>85</v>
      </c>
      <c r="B65" s="4" t="str">
        <f>IF(ISERROR(VLOOKUP(A65,'Campañas y correos'!A:A,1,FALSE)),"No encontrado","Encontrado")</f>
        <v>Encontrado</v>
      </c>
      <c r="C65" s="4" t="s">
        <v>51</v>
      </c>
      <c r="D65" s="4" t="s">
        <v>4</v>
      </c>
      <c r="E65" s="1">
        <v>660</v>
      </c>
      <c r="F65" s="1" t="str">
        <f t="shared" si="0"/>
        <v>octubre 2022</v>
      </c>
      <c r="G65" s="32">
        <v>44835</v>
      </c>
    </row>
    <row r="66" spans="1:7" x14ac:dyDescent="0.25">
      <c r="A66" s="4" t="s">
        <v>88</v>
      </c>
      <c r="B66" s="4" t="str">
        <f>IF(ISERROR(VLOOKUP(A66,'Campañas y correos'!A:A,1,FALSE)),"No encontrado","Encontrado")</f>
        <v>Encontrado</v>
      </c>
      <c r="C66" s="4" t="s">
        <v>52</v>
      </c>
      <c r="D66" s="4" t="s">
        <v>42</v>
      </c>
      <c r="E66" s="1">
        <v>599</v>
      </c>
      <c r="F66" s="1" t="str">
        <f t="shared" ref="F66:F129" si="1">TEXT(G66,"mmmm")&amp;" "&amp;TEXT(G66,"aaaa")</f>
        <v>octubre 2022</v>
      </c>
      <c r="G66" s="32">
        <v>44835</v>
      </c>
    </row>
    <row r="67" spans="1:7" x14ac:dyDescent="0.25">
      <c r="A67" s="4" t="s">
        <v>608</v>
      </c>
      <c r="B67" s="4" t="str">
        <f>IF(ISERROR(VLOOKUP(A67,'Campañas y correos'!A:A,1,FALSE)),"No encontrado","Encontrado")</f>
        <v>Encontrado</v>
      </c>
      <c r="C67" s="4" t="s">
        <v>54</v>
      </c>
      <c r="D67" s="4" t="s">
        <v>50</v>
      </c>
      <c r="E67" s="1">
        <v>568</v>
      </c>
      <c r="F67" s="1" t="str">
        <f t="shared" si="1"/>
        <v>octubre 2022</v>
      </c>
      <c r="G67" s="32">
        <v>44835</v>
      </c>
    </row>
    <row r="68" spans="1:7" x14ac:dyDescent="0.25">
      <c r="A68" s="4" t="s">
        <v>402</v>
      </c>
      <c r="B68" s="4" t="str">
        <f>IF(ISERROR(VLOOKUP(A68,'Campañas y correos'!A:A,1,FALSE)),"No encontrado","Encontrado")</f>
        <v>Encontrado</v>
      </c>
      <c r="C68" s="4" t="s">
        <v>56</v>
      </c>
      <c r="D68" s="4" t="s">
        <v>6</v>
      </c>
      <c r="E68" s="1">
        <v>422</v>
      </c>
      <c r="F68" s="1" t="str">
        <f t="shared" si="1"/>
        <v>octubre 2022</v>
      </c>
      <c r="G68" s="32">
        <v>44835</v>
      </c>
    </row>
    <row r="69" spans="1:7" x14ac:dyDescent="0.25">
      <c r="A69" s="4" t="s">
        <v>92</v>
      </c>
      <c r="B69" s="4" t="str">
        <f>IF(ISERROR(VLOOKUP(A69,'Campañas y correos'!A:A,1,FALSE)),"No encontrado","Encontrado")</f>
        <v>Encontrado</v>
      </c>
      <c r="C69" s="4" t="s">
        <v>58</v>
      </c>
      <c r="D69" s="4" t="s">
        <v>42</v>
      </c>
      <c r="E69" s="1">
        <v>277</v>
      </c>
      <c r="F69" s="1" t="str">
        <f t="shared" si="1"/>
        <v>octubre 2022</v>
      </c>
      <c r="G69" s="32">
        <v>44835</v>
      </c>
    </row>
    <row r="70" spans="1:7" x14ac:dyDescent="0.25">
      <c r="A70" s="4" t="s">
        <v>78</v>
      </c>
      <c r="B70" s="4" t="str">
        <f>IF(ISERROR(VLOOKUP(A70,'Campañas y correos'!A:A,1,FALSE)),"No encontrado","Encontrado")</f>
        <v>Encontrado</v>
      </c>
      <c r="C70" s="4" t="s">
        <v>59</v>
      </c>
      <c r="D70" s="4" t="s">
        <v>6</v>
      </c>
      <c r="E70" s="1">
        <v>256</v>
      </c>
      <c r="F70" s="1" t="str">
        <f t="shared" si="1"/>
        <v>octubre 2022</v>
      </c>
      <c r="G70" s="32">
        <v>44835</v>
      </c>
    </row>
    <row r="71" spans="1:7" x14ac:dyDescent="0.25">
      <c r="A71" s="4" t="s">
        <v>91</v>
      </c>
      <c r="B71" s="4" t="str">
        <f>IF(ISERROR(VLOOKUP(A71,'Campañas y correos'!A:A,1,FALSE)),"No encontrado","Encontrado")</f>
        <v>Encontrado</v>
      </c>
      <c r="C71" s="4" t="s">
        <v>60</v>
      </c>
      <c r="D71" s="4" t="s">
        <v>19</v>
      </c>
      <c r="E71" s="1">
        <v>248</v>
      </c>
      <c r="F71" s="1" t="str">
        <f t="shared" si="1"/>
        <v>octubre 2022</v>
      </c>
      <c r="G71" s="32">
        <v>44835</v>
      </c>
    </row>
    <row r="72" spans="1:7" x14ac:dyDescent="0.25">
      <c r="A72" s="4" t="s">
        <v>93</v>
      </c>
      <c r="B72" s="4" t="str">
        <f>IF(ISERROR(VLOOKUP(A72,'Campañas y correos'!A:A,1,FALSE)),"No encontrado","Encontrado")</f>
        <v>Encontrado</v>
      </c>
      <c r="C72" s="4" t="s">
        <v>61</v>
      </c>
      <c r="D72" s="4" t="s">
        <v>62</v>
      </c>
      <c r="E72" s="1">
        <v>255</v>
      </c>
      <c r="F72" s="1" t="str">
        <f t="shared" si="1"/>
        <v>octubre 2022</v>
      </c>
      <c r="G72" s="32">
        <v>44835</v>
      </c>
    </row>
    <row r="73" spans="1:7" x14ac:dyDescent="0.25">
      <c r="A73" s="4" t="s">
        <v>225</v>
      </c>
      <c r="B73" s="4" t="str">
        <f>IF(ISERROR(VLOOKUP(A73,'Campañas y correos'!A:A,1,FALSE)),"No encontrado","Encontrado")</f>
        <v>Encontrado</v>
      </c>
      <c r="C73" s="4" t="s">
        <v>63</v>
      </c>
      <c r="D73" s="4" t="s">
        <v>6</v>
      </c>
      <c r="E73" s="1">
        <v>229</v>
      </c>
      <c r="F73" s="1" t="str">
        <f t="shared" si="1"/>
        <v>octubre 2022</v>
      </c>
      <c r="G73" s="32">
        <v>44835</v>
      </c>
    </row>
    <row r="74" spans="1:7" x14ac:dyDescent="0.25">
      <c r="A74" s="4" t="s">
        <v>227</v>
      </c>
      <c r="B74" s="4" t="str">
        <f>IF(ISERROR(VLOOKUP(A74,'Campañas y correos'!A:A,1,FALSE)),"No encontrado","Encontrado")</f>
        <v>Encontrado</v>
      </c>
      <c r="C74" s="4" t="s">
        <v>67</v>
      </c>
      <c r="D74" s="4" t="s">
        <v>42</v>
      </c>
      <c r="E74" s="1">
        <v>100</v>
      </c>
      <c r="F74" s="1" t="str">
        <f t="shared" si="1"/>
        <v>octubre 2022</v>
      </c>
      <c r="G74" s="32">
        <v>44835</v>
      </c>
    </row>
    <row r="75" spans="1:7" x14ac:dyDescent="0.25">
      <c r="A75" s="4" t="s">
        <v>403</v>
      </c>
      <c r="B75" s="4" t="str">
        <f>IF(ISERROR(VLOOKUP(A75,'Campañas y correos'!A:A,1,FALSE)),"No encontrado","Encontrado")</f>
        <v>Encontrado</v>
      </c>
      <c r="C75" s="4" t="s">
        <v>71</v>
      </c>
      <c r="D75" s="4" t="s">
        <v>19</v>
      </c>
      <c r="E75" s="1">
        <v>33</v>
      </c>
      <c r="F75" s="1" t="str">
        <f t="shared" si="1"/>
        <v>octubre 2022</v>
      </c>
      <c r="G75" s="32">
        <v>44835</v>
      </c>
    </row>
    <row r="76" spans="1:7" x14ac:dyDescent="0.25">
      <c r="A76" s="4" t="s">
        <v>94</v>
      </c>
      <c r="B76" s="4" t="str">
        <f>IF(ISERROR(VLOOKUP(A76,'Campañas y correos'!A:A,1,FALSE)),"No encontrado","Encontrado")</f>
        <v>Encontrado</v>
      </c>
      <c r="C76" s="4" t="s">
        <v>7</v>
      </c>
      <c r="D76" s="4" t="s">
        <v>6</v>
      </c>
      <c r="E76" s="1">
        <v>15</v>
      </c>
      <c r="F76" s="1" t="str">
        <f t="shared" si="1"/>
        <v>octubre 2022</v>
      </c>
      <c r="G76" s="32">
        <v>44835</v>
      </c>
    </row>
    <row r="77" spans="1:7" x14ac:dyDescent="0.25">
      <c r="A77" s="4" t="s">
        <v>80</v>
      </c>
      <c r="B77" s="4" t="str">
        <f>IF(ISERROR(VLOOKUP(A77,'Campañas y correos'!A:A,1,FALSE)),"No encontrado","Encontrado")</f>
        <v>Encontrado</v>
      </c>
      <c r="C77" s="4" t="s">
        <v>38</v>
      </c>
      <c r="D77" s="4" t="s">
        <v>37</v>
      </c>
      <c r="E77" s="19">
        <v>2988</v>
      </c>
      <c r="F77" s="19" t="str">
        <f t="shared" si="1"/>
        <v>septiembre 2022</v>
      </c>
      <c r="G77" s="32">
        <v>44805</v>
      </c>
    </row>
    <row r="78" spans="1:7" x14ac:dyDescent="0.25">
      <c r="A78" s="4" t="s">
        <v>596</v>
      </c>
      <c r="B78" s="4" t="str">
        <f>IF(ISERROR(VLOOKUP(A78,'Campañas y correos'!A:A,1,FALSE)),"No encontrado","Encontrado")</f>
        <v>Encontrado</v>
      </c>
      <c r="C78" s="4" t="s">
        <v>36</v>
      </c>
      <c r="D78" s="4" t="s">
        <v>25</v>
      </c>
      <c r="E78" s="19">
        <v>2847</v>
      </c>
      <c r="F78" s="19" t="str">
        <f t="shared" si="1"/>
        <v>septiembre 2022</v>
      </c>
      <c r="G78" s="32">
        <v>44805</v>
      </c>
    </row>
    <row r="79" spans="1:7" x14ac:dyDescent="0.25">
      <c r="A79" s="4" t="s">
        <v>117</v>
      </c>
      <c r="B79" s="4" t="str">
        <f>IF(ISERROR(VLOOKUP(A79,'Campañas y correos'!A:A,1,FALSE)),"No encontrado","Encontrado")</f>
        <v>Encontrado</v>
      </c>
      <c r="C79" s="4" t="s">
        <v>35</v>
      </c>
      <c r="D79" s="4" t="s">
        <v>25</v>
      </c>
      <c r="E79" s="19">
        <v>1642</v>
      </c>
      <c r="F79" s="19" t="str">
        <f t="shared" si="1"/>
        <v>septiembre 2022</v>
      </c>
      <c r="G79" s="32">
        <v>44805</v>
      </c>
    </row>
    <row r="80" spans="1:7" x14ac:dyDescent="0.25">
      <c r="A80" s="4" t="s">
        <v>116</v>
      </c>
      <c r="B80" s="4" t="str">
        <f>IF(ISERROR(VLOOKUP(A80,'Campañas y correos'!A:A,1,FALSE)),"No encontrado","Encontrado")</f>
        <v>Encontrado</v>
      </c>
      <c r="C80" s="4" t="s">
        <v>34</v>
      </c>
      <c r="D80" s="4" t="s">
        <v>2</v>
      </c>
      <c r="E80" s="19">
        <v>1527</v>
      </c>
      <c r="F80" s="19" t="str">
        <f t="shared" si="1"/>
        <v>septiembre 2022</v>
      </c>
      <c r="G80" s="32">
        <v>44805</v>
      </c>
    </row>
    <row r="81" spans="1:7" x14ac:dyDescent="0.25">
      <c r="A81" s="4" t="s">
        <v>116</v>
      </c>
      <c r="B81" s="4" t="str">
        <f>IF(ISERROR(VLOOKUP(A81,'Campañas y correos'!A:A,1,FALSE)),"No encontrado","Encontrado")</f>
        <v>Encontrado</v>
      </c>
      <c r="C81" s="4" t="s">
        <v>33</v>
      </c>
      <c r="D81" s="4" t="s">
        <v>2</v>
      </c>
      <c r="E81" s="19">
        <v>1138</v>
      </c>
      <c r="F81" s="19" t="str">
        <f t="shared" si="1"/>
        <v>septiembre 2022</v>
      </c>
      <c r="G81" s="32">
        <v>44805</v>
      </c>
    </row>
    <row r="82" spans="1:7" x14ac:dyDescent="0.25">
      <c r="A82" s="4" t="s">
        <v>596</v>
      </c>
      <c r="B82" s="4" t="str">
        <f>IF(ISERROR(VLOOKUP(A82,'Campañas y correos'!A:A,1,FALSE)),"No encontrado","Encontrado")</f>
        <v>Encontrado</v>
      </c>
      <c r="C82" s="4" t="s">
        <v>32</v>
      </c>
      <c r="D82" s="4" t="s">
        <v>31</v>
      </c>
      <c r="E82" s="19">
        <v>704</v>
      </c>
      <c r="F82" s="19" t="str">
        <f t="shared" si="1"/>
        <v>septiembre 2022</v>
      </c>
      <c r="G82" s="32">
        <v>44805</v>
      </c>
    </row>
    <row r="83" spans="1:7" x14ac:dyDescent="0.25">
      <c r="A83" s="4" t="s">
        <v>130</v>
      </c>
      <c r="B83" s="4" t="str">
        <f>IF(ISERROR(VLOOKUP(A83,'Campañas y correos'!A:A,1,FALSE)),"No encontrado","Encontrado")</f>
        <v>Encontrado</v>
      </c>
      <c r="C83" s="4" t="s">
        <v>30</v>
      </c>
      <c r="D83" s="4" t="s">
        <v>10</v>
      </c>
      <c r="E83" s="19">
        <v>697</v>
      </c>
      <c r="F83" s="19" t="str">
        <f t="shared" si="1"/>
        <v>septiembre 2022</v>
      </c>
      <c r="G83" s="32">
        <v>44805</v>
      </c>
    </row>
    <row r="84" spans="1:7" x14ac:dyDescent="0.25">
      <c r="A84" s="4" t="s">
        <v>221</v>
      </c>
      <c r="B84" s="4" t="str">
        <f>IF(ISERROR(VLOOKUP(A84,'Campañas y correos'!A:A,1,FALSE)),"No encontrado","Encontrado")</f>
        <v>Encontrado</v>
      </c>
      <c r="C84" s="4" t="s">
        <v>29</v>
      </c>
      <c r="D84" s="4" t="s">
        <v>6</v>
      </c>
      <c r="E84" s="19">
        <v>654</v>
      </c>
      <c r="F84" s="19" t="str">
        <f t="shared" si="1"/>
        <v>septiembre 2022</v>
      </c>
      <c r="G84" s="32">
        <v>44805</v>
      </c>
    </row>
    <row r="85" spans="1:7" x14ac:dyDescent="0.25">
      <c r="A85" s="4" t="s">
        <v>402</v>
      </c>
      <c r="B85" s="4" t="str">
        <f>IF(ISERROR(VLOOKUP(A85,'Campañas y correos'!A:A,1,FALSE)),"No encontrado","Encontrado")</f>
        <v>Encontrado</v>
      </c>
      <c r="C85" s="4" t="s">
        <v>28</v>
      </c>
      <c r="D85" s="4" t="s">
        <v>6</v>
      </c>
      <c r="E85" s="19">
        <v>644</v>
      </c>
      <c r="F85" s="19" t="str">
        <f t="shared" si="1"/>
        <v>septiembre 2022</v>
      </c>
      <c r="G85" s="32">
        <v>44805</v>
      </c>
    </row>
    <row r="86" spans="1:7" x14ac:dyDescent="0.25">
      <c r="A86" s="4" t="s">
        <v>225</v>
      </c>
      <c r="B86" s="4" t="str">
        <f>IF(ISERROR(VLOOKUP(A86,'Campañas y correos'!A:A,1,FALSE)),"No encontrado","Encontrado")</f>
        <v>Encontrado</v>
      </c>
      <c r="C86" s="4" t="s">
        <v>27</v>
      </c>
      <c r="D86" s="4" t="s">
        <v>6</v>
      </c>
      <c r="E86" s="19">
        <v>591</v>
      </c>
      <c r="F86" s="19" t="str">
        <f t="shared" si="1"/>
        <v>septiembre 2022</v>
      </c>
      <c r="G86" s="32">
        <v>44805</v>
      </c>
    </row>
    <row r="87" spans="1:7" x14ac:dyDescent="0.25">
      <c r="A87" s="4" t="s">
        <v>388</v>
      </c>
      <c r="B87" s="4" t="str">
        <f>IF(ISERROR(VLOOKUP(A87,'Campañas y correos'!A:A,1,FALSE)),"No encontrado","Encontrado")</f>
        <v>Encontrado</v>
      </c>
      <c r="C87" s="4" t="s">
        <v>26</v>
      </c>
      <c r="D87" s="4" t="s">
        <v>25</v>
      </c>
      <c r="E87" s="19">
        <v>568</v>
      </c>
      <c r="F87" s="19" t="str">
        <f t="shared" si="1"/>
        <v>septiembre 2022</v>
      </c>
      <c r="G87" s="32">
        <v>44805</v>
      </c>
    </row>
    <row r="88" spans="1:7" x14ac:dyDescent="0.25">
      <c r="A88" s="4" t="s">
        <v>225</v>
      </c>
      <c r="B88" s="4" t="str">
        <f>IF(ISERROR(VLOOKUP(A88,'Campañas y correos'!A:A,1,FALSE)),"No encontrado","Encontrado")</f>
        <v>Encontrado</v>
      </c>
      <c r="C88" s="4" t="s">
        <v>24</v>
      </c>
      <c r="D88" s="4" t="s">
        <v>21</v>
      </c>
      <c r="E88" s="19">
        <v>401</v>
      </c>
      <c r="F88" s="19" t="str">
        <f t="shared" si="1"/>
        <v>septiembre 2022</v>
      </c>
      <c r="G88" s="32">
        <v>44805</v>
      </c>
    </row>
    <row r="89" spans="1:7" x14ac:dyDescent="0.25">
      <c r="A89" s="4" t="s">
        <v>88</v>
      </c>
      <c r="B89" s="4" t="str">
        <f>IF(ISERROR(VLOOKUP(A89,'Campañas y correos'!A:A,1,FALSE)),"No encontrado","Encontrado")</f>
        <v>Encontrado</v>
      </c>
      <c r="C89" s="4" t="s">
        <v>23</v>
      </c>
      <c r="D89" s="4" t="s">
        <v>8</v>
      </c>
      <c r="E89" s="19">
        <v>387</v>
      </c>
      <c r="F89" s="19" t="str">
        <f t="shared" si="1"/>
        <v>septiembre 2022</v>
      </c>
      <c r="G89" s="32">
        <v>44805</v>
      </c>
    </row>
    <row r="90" spans="1:7" x14ac:dyDescent="0.25">
      <c r="A90" s="4" t="s">
        <v>75</v>
      </c>
      <c r="B90" s="4" t="str">
        <f>IF(ISERROR(VLOOKUP(A90,'Campañas y correos'!A:A,1,FALSE)),"No encontrado","Encontrado")</f>
        <v>Encontrado</v>
      </c>
      <c r="C90" s="4" t="s">
        <v>22</v>
      </c>
      <c r="D90" s="4" t="s">
        <v>21</v>
      </c>
      <c r="E90" s="19">
        <v>379</v>
      </c>
      <c r="F90" s="19" t="str">
        <f t="shared" si="1"/>
        <v>septiembre 2022</v>
      </c>
      <c r="G90" s="32">
        <v>44805</v>
      </c>
    </row>
    <row r="91" spans="1:7" x14ac:dyDescent="0.25">
      <c r="A91" s="4" t="s">
        <v>389</v>
      </c>
      <c r="B91" s="4" t="str">
        <f>IF(ISERROR(VLOOKUP(A91,'Campañas y correos'!A:A,1,FALSE)),"No encontrado","Encontrado")</f>
        <v>Encontrado</v>
      </c>
      <c r="C91" s="4" t="s">
        <v>20</v>
      </c>
      <c r="D91" s="4" t="s">
        <v>19</v>
      </c>
      <c r="E91" s="19">
        <v>367</v>
      </c>
      <c r="F91" s="19" t="str">
        <f t="shared" si="1"/>
        <v>septiembre 2022</v>
      </c>
      <c r="G91" s="32">
        <v>44805</v>
      </c>
    </row>
    <row r="92" spans="1:7" x14ac:dyDescent="0.25">
      <c r="A92" s="4" t="s">
        <v>222</v>
      </c>
      <c r="B92" s="4" t="str">
        <f>IF(ISERROR(VLOOKUP(A92,'Campañas y correos'!A:A,1,FALSE)),"No encontrado","Encontrado")</f>
        <v>Encontrado</v>
      </c>
      <c r="C92" s="4" t="s">
        <v>18</v>
      </c>
      <c r="D92" s="4" t="s">
        <v>6</v>
      </c>
      <c r="E92" s="19">
        <v>330</v>
      </c>
      <c r="F92" s="19" t="str">
        <f t="shared" si="1"/>
        <v>septiembre 2022</v>
      </c>
      <c r="G92" s="32">
        <v>44805</v>
      </c>
    </row>
    <row r="93" spans="1:7" x14ac:dyDescent="0.25">
      <c r="A93" s="4" t="s">
        <v>435</v>
      </c>
      <c r="B93" s="4" t="str">
        <f>IF(ISERROR(VLOOKUP(A93,'Campañas y correos'!A:A,1,FALSE)),"No encontrado","Encontrado")</f>
        <v>Encontrado</v>
      </c>
      <c r="C93" s="4" t="s">
        <v>17</v>
      </c>
      <c r="D93" s="4" t="s">
        <v>4</v>
      </c>
      <c r="E93" s="19">
        <v>329</v>
      </c>
      <c r="F93" s="19" t="str">
        <f t="shared" si="1"/>
        <v>septiembre 2022</v>
      </c>
      <c r="G93" s="32">
        <v>44805</v>
      </c>
    </row>
    <row r="94" spans="1:7" x14ac:dyDescent="0.25">
      <c r="A94" s="4" t="s">
        <v>78</v>
      </c>
      <c r="B94" s="4" t="str">
        <f>IF(ISERROR(VLOOKUP(A94,'Campañas y correos'!A:A,1,FALSE)),"No encontrado","Encontrado")</f>
        <v>Encontrado</v>
      </c>
      <c r="C94" s="4" t="s">
        <v>16</v>
      </c>
      <c r="D94" s="4" t="s">
        <v>15</v>
      </c>
      <c r="E94" s="19">
        <v>279</v>
      </c>
      <c r="F94" s="19" t="str">
        <f t="shared" si="1"/>
        <v>septiembre 2022</v>
      </c>
      <c r="G94" s="32">
        <v>44805</v>
      </c>
    </row>
    <row r="95" spans="1:7" x14ac:dyDescent="0.25">
      <c r="A95" s="4" t="s">
        <v>597</v>
      </c>
      <c r="B95" s="4" t="str">
        <f>IF(ISERROR(VLOOKUP(A95,'Campañas y correos'!A:A,1,FALSE)),"No encontrado","Encontrado")</f>
        <v>Encontrado</v>
      </c>
      <c r="C95" s="4" t="s">
        <v>14</v>
      </c>
      <c r="D95" s="4" t="s">
        <v>4</v>
      </c>
      <c r="E95" s="19">
        <v>265</v>
      </c>
      <c r="F95" s="19" t="str">
        <f t="shared" si="1"/>
        <v>septiembre 2022</v>
      </c>
      <c r="G95" s="32">
        <v>44805</v>
      </c>
    </row>
    <row r="96" spans="1:7" x14ac:dyDescent="0.25">
      <c r="A96" s="4" t="s">
        <v>390</v>
      </c>
      <c r="B96" s="4" t="str">
        <f>IF(ISERROR(VLOOKUP(A96,'Campañas y correos'!A:A,1,FALSE)),"No encontrado","Encontrado")</f>
        <v>Encontrado</v>
      </c>
      <c r="C96" s="4" t="s">
        <v>13</v>
      </c>
      <c r="D96" s="4" t="s">
        <v>0</v>
      </c>
      <c r="E96" s="19">
        <v>243</v>
      </c>
      <c r="F96" s="19" t="str">
        <f t="shared" si="1"/>
        <v>septiembre 2022</v>
      </c>
      <c r="G96" s="32">
        <v>44805</v>
      </c>
    </row>
    <row r="97" spans="1:7" x14ac:dyDescent="0.25">
      <c r="A97" s="4" t="s">
        <v>611</v>
      </c>
      <c r="B97" s="4" t="str">
        <f>IF(ISERROR(VLOOKUP(A97,'Campañas y correos'!A:A,1,FALSE)),"No encontrado","Encontrado")</f>
        <v>Encontrado</v>
      </c>
      <c r="C97" s="4" t="s">
        <v>12</v>
      </c>
      <c r="D97" s="4" t="s">
        <v>4</v>
      </c>
      <c r="E97" s="19">
        <v>169</v>
      </c>
      <c r="F97" s="19" t="str">
        <f t="shared" si="1"/>
        <v>septiembre 2022</v>
      </c>
      <c r="G97" s="32">
        <v>44805</v>
      </c>
    </row>
    <row r="98" spans="1:7" x14ac:dyDescent="0.25">
      <c r="A98" s="4" t="s">
        <v>130</v>
      </c>
      <c r="B98" s="4" t="str">
        <f>IF(ISERROR(VLOOKUP(A98,'Campañas y correos'!A:A,1,FALSE)),"No encontrado","Encontrado")</f>
        <v>Encontrado</v>
      </c>
      <c r="C98" s="4" t="s">
        <v>11</v>
      </c>
      <c r="D98" s="4" t="s">
        <v>10</v>
      </c>
      <c r="E98" s="19">
        <v>169</v>
      </c>
      <c r="F98" s="19" t="str">
        <f t="shared" si="1"/>
        <v>septiembre 2022</v>
      </c>
      <c r="G98" s="32">
        <v>44805</v>
      </c>
    </row>
    <row r="99" spans="1:7" x14ac:dyDescent="0.25">
      <c r="A99" s="4" t="s">
        <v>391</v>
      </c>
      <c r="B99" s="4" t="str">
        <f>IF(ISERROR(VLOOKUP(A99,'Campañas y correos'!A:A,1,FALSE)),"No encontrado","Encontrado")</f>
        <v>Encontrado</v>
      </c>
      <c r="C99" s="4" t="s">
        <v>9</v>
      </c>
      <c r="D99" s="4" t="s">
        <v>8</v>
      </c>
      <c r="E99" s="19">
        <v>153</v>
      </c>
      <c r="F99" s="19" t="str">
        <f t="shared" si="1"/>
        <v>septiembre 2022</v>
      </c>
      <c r="G99" s="32">
        <v>44805</v>
      </c>
    </row>
    <row r="100" spans="1:7" x14ac:dyDescent="0.25">
      <c r="A100" s="4" t="s">
        <v>94</v>
      </c>
      <c r="B100" s="4" t="str">
        <f>IF(ISERROR(VLOOKUP(A100,'Campañas y correos'!A:A,1,FALSE)),"No encontrado","Encontrado")</f>
        <v>Encontrado</v>
      </c>
      <c r="C100" s="4" t="s">
        <v>7</v>
      </c>
      <c r="D100" s="4" t="s">
        <v>6</v>
      </c>
      <c r="E100" s="19">
        <v>134</v>
      </c>
      <c r="F100" s="19" t="str">
        <f t="shared" si="1"/>
        <v>septiembre 2022</v>
      </c>
      <c r="G100" s="32">
        <v>44805</v>
      </c>
    </row>
    <row r="101" spans="1:7" x14ac:dyDescent="0.25">
      <c r="A101" s="4" t="s">
        <v>597</v>
      </c>
      <c r="B101" s="4" t="str">
        <f>IF(ISERROR(VLOOKUP(A101,'Campañas y correos'!A:A,1,FALSE)),"No encontrado","Encontrado")</f>
        <v>Encontrado</v>
      </c>
      <c r="C101" s="4" t="s">
        <v>5</v>
      </c>
      <c r="D101" s="4" t="s">
        <v>4</v>
      </c>
      <c r="E101" s="19">
        <v>133</v>
      </c>
      <c r="F101" s="19" t="str">
        <f t="shared" si="1"/>
        <v>septiembre 2022</v>
      </c>
      <c r="G101" s="32">
        <v>44805</v>
      </c>
    </row>
    <row r="102" spans="1:7" x14ac:dyDescent="0.25">
      <c r="A102" s="4" t="s">
        <v>391</v>
      </c>
      <c r="B102" s="4" t="str">
        <f>IF(ISERROR(VLOOKUP(A102,'Campañas y correos'!A:A,1,FALSE)),"No encontrado","Encontrado")</f>
        <v>Encontrado</v>
      </c>
      <c r="C102" s="4" t="s">
        <v>3</v>
      </c>
      <c r="D102" s="4" t="s">
        <v>2</v>
      </c>
      <c r="E102" s="19">
        <v>126</v>
      </c>
      <c r="F102" s="19" t="str">
        <f t="shared" si="1"/>
        <v>septiembre 2022</v>
      </c>
      <c r="G102" s="32">
        <v>44805</v>
      </c>
    </row>
    <row r="103" spans="1:7" x14ac:dyDescent="0.25">
      <c r="A103" s="4" t="s">
        <v>390</v>
      </c>
      <c r="B103" s="4" t="str">
        <f>IF(ISERROR(VLOOKUP(A103,'Campañas y correos'!A:A,1,FALSE)),"No encontrado","Encontrado")</f>
        <v>Encontrado</v>
      </c>
      <c r="C103" s="4" t="s">
        <v>1</v>
      </c>
      <c r="D103" s="4" t="s">
        <v>0</v>
      </c>
      <c r="E103" s="19">
        <v>54</v>
      </c>
      <c r="F103" s="19" t="str">
        <f t="shared" si="1"/>
        <v>septiembre 2022</v>
      </c>
      <c r="G103" s="32">
        <v>44805</v>
      </c>
    </row>
    <row r="104" spans="1:7" x14ac:dyDescent="0.25">
      <c r="A104" s="4" t="s">
        <v>116</v>
      </c>
      <c r="B104" s="4" t="str">
        <f>IF(ISERROR(VLOOKUP(A104,'Campañas y correos'!A:A,1,FALSE)),"No encontrado","Encontrado")</f>
        <v>Encontrado</v>
      </c>
      <c r="C104" s="4" t="s">
        <v>302</v>
      </c>
      <c r="D104" s="4" t="s">
        <v>2</v>
      </c>
      <c r="E104" s="19">
        <v>3587</v>
      </c>
      <c r="F104" s="19" t="str">
        <f t="shared" si="1"/>
        <v>agosto 2022</v>
      </c>
      <c r="G104" s="32">
        <v>44774</v>
      </c>
    </row>
    <row r="105" spans="1:7" x14ac:dyDescent="0.25">
      <c r="A105" s="4" t="s">
        <v>116</v>
      </c>
      <c r="B105" s="4" t="str">
        <f>IF(ISERROR(VLOOKUP(A105,'Campañas y correos'!A:A,1,FALSE)),"No encontrado","Encontrado")</f>
        <v>Encontrado</v>
      </c>
      <c r="C105" s="4" t="s">
        <v>33</v>
      </c>
      <c r="D105" s="4" t="s">
        <v>2</v>
      </c>
      <c r="E105" s="19">
        <v>2065</v>
      </c>
      <c r="F105" s="19" t="str">
        <f t="shared" si="1"/>
        <v>agosto 2022</v>
      </c>
      <c r="G105" s="32">
        <v>44774</v>
      </c>
    </row>
    <row r="106" spans="1:7" x14ac:dyDescent="0.25">
      <c r="A106" s="4" t="s">
        <v>392</v>
      </c>
      <c r="B106" s="4" t="str">
        <f>IF(ISERROR(VLOOKUP(A106,'Campañas y correos'!A:A,1,FALSE)),"No encontrado","Encontrado")</f>
        <v>Encontrado</v>
      </c>
      <c r="C106" s="4" t="s">
        <v>303</v>
      </c>
      <c r="D106" s="4" t="s">
        <v>8</v>
      </c>
      <c r="E106" s="19">
        <v>1961</v>
      </c>
      <c r="F106" s="19" t="str">
        <f t="shared" si="1"/>
        <v>agosto 2022</v>
      </c>
      <c r="G106" s="32">
        <v>44774</v>
      </c>
    </row>
    <row r="107" spans="1:7" x14ac:dyDescent="0.25">
      <c r="A107" s="4" t="s">
        <v>393</v>
      </c>
      <c r="B107" s="4" t="str">
        <f>IF(ISERROR(VLOOKUP(A107,'Campañas y correos'!A:A,1,FALSE)),"No encontrado","Encontrado")</f>
        <v>Encontrado</v>
      </c>
      <c r="C107" s="4" t="s">
        <v>304</v>
      </c>
      <c r="D107" s="4" t="s">
        <v>25</v>
      </c>
      <c r="E107" s="19">
        <v>1522</v>
      </c>
      <c r="F107" s="19" t="str">
        <f t="shared" si="1"/>
        <v>agosto 2022</v>
      </c>
      <c r="G107" s="32">
        <v>44774</v>
      </c>
    </row>
    <row r="108" spans="1:7" x14ac:dyDescent="0.25">
      <c r="A108" s="4" t="s">
        <v>78</v>
      </c>
      <c r="B108" s="4" t="str">
        <f>IF(ISERROR(VLOOKUP(A108,'Campañas y correos'!A:A,1,FALSE)),"No encontrado","Encontrado")</f>
        <v>Encontrado</v>
      </c>
      <c r="C108" s="4" t="s">
        <v>305</v>
      </c>
      <c r="D108" s="4" t="s">
        <v>6</v>
      </c>
      <c r="E108" s="19">
        <v>1183</v>
      </c>
      <c r="F108" s="19" t="str">
        <f t="shared" si="1"/>
        <v>agosto 2022</v>
      </c>
      <c r="G108" s="32">
        <v>44774</v>
      </c>
    </row>
    <row r="109" spans="1:7" x14ac:dyDescent="0.25">
      <c r="A109" s="4" t="s">
        <v>226</v>
      </c>
      <c r="B109" s="4" t="str">
        <f>IF(ISERROR(VLOOKUP(A109,'Campañas y correos'!A:A,1,FALSE)),"No encontrado","Encontrado")</f>
        <v>Encontrado</v>
      </c>
      <c r="C109" s="4" t="s">
        <v>306</v>
      </c>
      <c r="D109" s="4" t="s">
        <v>6</v>
      </c>
      <c r="E109" s="19">
        <v>1147</v>
      </c>
      <c r="F109" s="19" t="str">
        <f t="shared" si="1"/>
        <v>agosto 2022</v>
      </c>
      <c r="G109" s="32">
        <v>44774</v>
      </c>
    </row>
    <row r="110" spans="1:7" x14ac:dyDescent="0.25">
      <c r="A110" s="4" t="s">
        <v>203</v>
      </c>
      <c r="B110" s="4" t="str">
        <f>IF(ISERROR(VLOOKUP(A110,'Campañas y correos'!A:A,1,FALSE)),"No encontrado","Encontrado")</f>
        <v>Encontrado</v>
      </c>
      <c r="C110" s="4" t="s">
        <v>307</v>
      </c>
      <c r="D110" s="4" t="s">
        <v>2</v>
      </c>
      <c r="E110" s="19">
        <v>887</v>
      </c>
      <c r="F110" s="19" t="str">
        <f t="shared" si="1"/>
        <v>agosto 2022</v>
      </c>
      <c r="G110" s="32">
        <v>44774</v>
      </c>
    </row>
    <row r="111" spans="1:7" x14ac:dyDescent="0.25">
      <c r="A111" s="4" t="s">
        <v>175</v>
      </c>
      <c r="B111" s="4" t="str">
        <f>IF(ISERROR(VLOOKUP(A111,'Campañas y correos'!A:A,1,FALSE)),"No encontrado","Encontrado")</f>
        <v>Encontrado</v>
      </c>
      <c r="C111" s="4" t="s">
        <v>308</v>
      </c>
      <c r="D111" s="4" t="s">
        <v>6</v>
      </c>
      <c r="E111" s="19">
        <v>718</v>
      </c>
      <c r="F111" s="19" t="str">
        <f t="shared" si="1"/>
        <v>agosto 2022</v>
      </c>
      <c r="G111" s="32">
        <v>44774</v>
      </c>
    </row>
    <row r="112" spans="1:7" x14ac:dyDescent="0.25">
      <c r="A112" s="4" t="s">
        <v>225</v>
      </c>
      <c r="B112" s="4" t="str">
        <f>IF(ISERROR(VLOOKUP(A112,'Campañas y correos'!A:A,1,FALSE)),"No encontrado","Encontrado")</f>
        <v>Encontrado</v>
      </c>
      <c r="C112" s="4" t="s">
        <v>309</v>
      </c>
      <c r="D112" s="4" t="s">
        <v>6</v>
      </c>
      <c r="E112" s="19">
        <v>570</v>
      </c>
      <c r="F112" s="19" t="str">
        <f t="shared" si="1"/>
        <v>agosto 2022</v>
      </c>
      <c r="G112" s="32">
        <v>44774</v>
      </c>
    </row>
    <row r="113" spans="1:7" x14ac:dyDescent="0.25">
      <c r="A113" s="4" t="s">
        <v>168</v>
      </c>
      <c r="B113" s="4" t="str">
        <f>IF(ISERROR(VLOOKUP(A113,'Campañas y correos'!A:A,1,FALSE)),"No encontrado","Encontrado")</f>
        <v>Encontrado</v>
      </c>
      <c r="C113" s="4" t="s">
        <v>168</v>
      </c>
      <c r="D113" s="4" t="s">
        <v>6</v>
      </c>
      <c r="E113" s="19">
        <v>436</v>
      </c>
      <c r="F113" s="19" t="str">
        <f t="shared" si="1"/>
        <v>agosto 2022</v>
      </c>
      <c r="G113" s="32">
        <v>44774</v>
      </c>
    </row>
    <row r="114" spans="1:7" x14ac:dyDescent="0.25">
      <c r="A114" s="4" t="s">
        <v>598</v>
      </c>
      <c r="B114" s="4" t="str">
        <f>IF(ISERROR(VLOOKUP(A114,'Campañas y correos'!A:A,1,FALSE)),"No encontrado","Encontrado")</f>
        <v>Encontrado</v>
      </c>
      <c r="C114" s="4" t="s">
        <v>310</v>
      </c>
      <c r="D114" s="4" t="s">
        <v>4</v>
      </c>
      <c r="E114" s="19">
        <v>411</v>
      </c>
      <c r="F114" s="19" t="str">
        <f t="shared" si="1"/>
        <v>agosto 2022</v>
      </c>
      <c r="G114" s="32">
        <v>44774</v>
      </c>
    </row>
    <row r="115" spans="1:7" x14ac:dyDescent="0.25">
      <c r="A115" s="4" t="s">
        <v>395</v>
      </c>
      <c r="B115" s="4" t="str">
        <f>IF(ISERROR(VLOOKUP(A115,'Campañas y correos'!A:A,1,FALSE)),"No encontrado","Encontrado")</f>
        <v>Encontrado</v>
      </c>
      <c r="C115" s="4" t="s">
        <v>311</v>
      </c>
      <c r="D115" s="4" t="s">
        <v>4</v>
      </c>
      <c r="E115" s="19">
        <v>420</v>
      </c>
      <c r="F115" s="19" t="str">
        <f t="shared" si="1"/>
        <v>agosto 2022</v>
      </c>
      <c r="G115" s="32">
        <v>44774</v>
      </c>
    </row>
    <row r="116" spans="1:7" x14ac:dyDescent="0.25">
      <c r="A116" s="4" t="s">
        <v>175</v>
      </c>
      <c r="B116" s="4" t="str">
        <f>IF(ISERROR(VLOOKUP(A116,'Campañas y correos'!A:A,1,FALSE)),"No encontrado","Encontrado")</f>
        <v>Encontrado</v>
      </c>
      <c r="C116" s="4" t="s">
        <v>312</v>
      </c>
      <c r="D116" s="4" t="s">
        <v>25</v>
      </c>
      <c r="E116" s="19">
        <v>377</v>
      </c>
      <c r="F116" s="19" t="str">
        <f t="shared" si="1"/>
        <v>agosto 2022</v>
      </c>
      <c r="G116" s="32">
        <v>44774</v>
      </c>
    </row>
    <row r="117" spans="1:7" x14ac:dyDescent="0.25">
      <c r="A117" s="4" t="s">
        <v>599</v>
      </c>
      <c r="B117" s="4" t="str">
        <f>IF(ISERROR(VLOOKUP(A117,'Campañas y correos'!A:A,1,FALSE)),"No encontrado","Encontrado")</f>
        <v>Encontrado</v>
      </c>
      <c r="C117" s="4" t="s">
        <v>313</v>
      </c>
      <c r="D117" s="4" t="s">
        <v>314</v>
      </c>
      <c r="E117" s="19">
        <v>361</v>
      </c>
      <c r="F117" s="19" t="str">
        <f t="shared" si="1"/>
        <v>agosto 2022</v>
      </c>
      <c r="G117" s="32">
        <v>44774</v>
      </c>
    </row>
    <row r="118" spans="1:7" x14ac:dyDescent="0.25">
      <c r="A118" s="4" t="s">
        <v>187</v>
      </c>
      <c r="B118" s="4" t="str">
        <f>IF(ISERROR(VLOOKUP(A118,'Campañas y correos'!A:A,1,FALSE)),"No encontrado","Encontrado")</f>
        <v>Encontrado</v>
      </c>
      <c r="C118" s="4" t="s">
        <v>315</v>
      </c>
      <c r="D118" s="4" t="s">
        <v>6</v>
      </c>
      <c r="E118" s="19">
        <v>335</v>
      </c>
      <c r="F118" s="19" t="str">
        <f t="shared" si="1"/>
        <v>agosto 2022</v>
      </c>
      <c r="G118" s="32">
        <v>44774</v>
      </c>
    </row>
    <row r="119" spans="1:7" x14ac:dyDescent="0.25">
      <c r="A119" s="4" t="s">
        <v>600</v>
      </c>
      <c r="B119" s="4" t="str">
        <f>IF(ISERROR(VLOOKUP(A119,'Campañas y correos'!A:A,1,FALSE)),"No encontrado","Encontrado")</f>
        <v>Encontrado</v>
      </c>
      <c r="C119" s="4" t="s">
        <v>316</v>
      </c>
      <c r="D119" s="4" t="s">
        <v>25</v>
      </c>
      <c r="E119" s="19">
        <v>301</v>
      </c>
      <c r="F119" s="19" t="str">
        <f t="shared" si="1"/>
        <v>agosto 2022</v>
      </c>
      <c r="G119" s="32">
        <v>44774</v>
      </c>
    </row>
    <row r="120" spans="1:7" x14ac:dyDescent="0.25">
      <c r="A120" s="4" t="s">
        <v>391</v>
      </c>
      <c r="B120" s="4" t="str">
        <f>IF(ISERROR(VLOOKUP(A120,'Campañas y correos'!A:A,1,FALSE)),"No encontrado","Encontrado")</f>
        <v>Encontrado</v>
      </c>
      <c r="C120" s="4" t="s">
        <v>9</v>
      </c>
      <c r="D120" s="4" t="s">
        <v>8</v>
      </c>
      <c r="E120" s="19">
        <v>290</v>
      </c>
      <c r="F120" s="19" t="str">
        <f t="shared" si="1"/>
        <v>agosto 2022</v>
      </c>
      <c r="G120" s="32">
        <v>44774</v>
      </c>
    </row>
    <row r="121" spans="1:7" x14ac:dyDescent="0.25">
      <c r="A121" s="4" t="s">
        <v>601</v>
      </c>
      <c r="B121" s="4" t="str">
        <f>IF(ISERROR(VLOOKUP(A121,'Campañas y correos'!A:A,1,FALSE)),"No encontrado","Encontrado")</f>
        <v>Encontrado</v>
      </c>
      <c r="C121" s="4" t="s">
        <v>317</v>
      </c>
      <c r="D121" s="4" t="s">
        <v>4</v>
      </c>
      <c r="E121" s="19">
        <v>296</v>
      </c>
      <c r="F121" s="19" t="str">
        <f t="shared" si="1"/>
        <v>agosto 2022</v>
      </c>
      <c r="G121" s="32">
        <v>44774</v>
      </c>
    </row>
    <row r="122" spans="1:7" x14ac:dyDescent="0.25">
      <c r="A122" s="4" t="s">
        <v>75</v>
      </c>
      <c r="B122" s="4" t="str">
        <f>IF(ISERROR(VLOOKUP(A122,'Campañas y correos'!A:A,1,FALSE)),"No encontrado","Encontrado")</f>
        <v>Encontrado</v>
      </c>
      <c r="C122" s="4" t="s">
        <v>318</v>
      </c>
      <c r="D122" s="4" t="s">
        <v>6</v>
      </c>
      <c r="E122" s="19">
        <v>259</v>
      </c>
      <c r="F122" s="19" t="str">
        <f t="shared" si="1"/>
        <v>agosto 2022</v>
      </c>
      <c r="G122" s="32">
        <v>44774</v>
      </c>
    </row>
    <row r="123" spans="1:7" x14ac:dyDescent="0.25">
      <c r="A123" s="4" t="s">
        <v>402</v>
      </c>
      <c r="B123" s="4" t="str">
        <f>IF(ISERROR(VLOOKUP(A123,'Campañas y correos'!A:A,1,FALSE)),"No encontrado","Encontrado")</f>
        <v>Encontrado</v>
      </c>
      <c r="C123" s="4" t="s">
        <v>319</v>
      </c>
      <c r="D123" s="4" t="s">
        <v>6</v>
      </c>
      <c r="E123" s="19">
        <v>254</v>
      </c>
      <c r="F123" s="19" t="str">
        <f t="shared" si="1"/>
        <v>agosto 2022</v>
      </c>
      <c r="G123" s="32">
        <v>44774</v>
      </c>
    </row>
    <row r="124" spans="1:7" x14ac:dyDescent="0.25">
      <c r="A124" s="4" t="s">
        <v>602</v>
      </c>
      <c r="B124" s="4" t="str">
        <f>IF(ISERROR(VLOOKUP(A124,'Campañas y correos'!A:A,1,FALSE)),"No encontrado","Encontrado")</f>
        <v>Encontrado</v>
      </c>
      <c r="C124" s="4" t="s">
        <v>320</v>
      </c>
      <c r="D124" s="4" t="s">
        <v>25</v>
      </c>
      <c r="E124" s="19">
        <v>218</v>
      </c>
      <c r="F124" s="19" t="str">
        <f t="shared" si="1"/>
        <v>agosto 2022</v>
      </c>
      <c r="G124" s="32">
        <v>44774</v>
      </c>
    </row>
    <row r="125" spans="1:7" x14ac:dyDescent="0.25">
      <c r="A125" s="4" t="s">
        <v>396</v>
      </c>
      <c r="B125" s="4" t="str">
        <f>IF(ISERROR(VLOOKUP(A125,'Campañas y correos'!A:A,1,FALSE)),"No encontrado","Encontrado")</f>
        <v>Encontrado</v>
      </c>
      <c r="C125" s="4" t="s">
        <v>321</v>
      </c>
      <c r="D125" s="4" t="s">
        <v>2</v>
      </c>
      <c r="E125" s="19">
        <v>222</v>
      </c>
      <c r="F125" s="19" t="str">
        <f t="shared" si="1"/>
        <v>agosto 2022</v>
      </c>
      <c r="G125" s="32">
        <v>44774</v>
      </c>
    </row>
    <row r="126" spans="1:7" x14ac:dyDescent="0.25">
      <c r="A126" s="4" t="s">
        <v>88</v>
      </c>
      <c r="B126" s="4" t="str">
        <f>IF(ISERROR(VLOOKUP(A126,'Campañas y correos'!A:A,1,FALSE)),"No encontrado","Encontrado")</f>
        <v>Encontrado</v>
      </c>
      <c r="C126" s="4" t="s">
        <v>23</v>
      </c>
      <c r="D126" s="4" t="s">
        <v>8</v>
      </c>
      <c r="E126" s="19">
        <v>183</v>
      </c>
      <c r="F126" s="19" t="str">
        <f t="shared" si="1"/>
        <v>agosto 2022</v>
      </c>
      <c r="G126" s="32">
        <v>44774</v>
      </c>
    </row>
    <row r="127" spans="1:7" x14ac:dyDescent="0.25">
      <c r="A127" s="4" t="s">
        <v>85</v>
      </c>
      <c r="B127" s="4" t="str">
        <f>IF(ISERROR(VLOOKUP(A127,'Campañas y correos'!A:A,1,FALSE)),"No encontrado","Encontrado")</f>
        <v>Encontrado</v>
      </c>
      <c r="C127" s="4" t="s">
        <v>322</v>
      </c>
      <c r="D127" s="4" t="s">
        <v>4</v>
      </c>
      <c r="E127" s="19">
        <v>191</v>
      </c>
      <c r="F127" s="19" t="str">
        <f t="shared" si="1"/>
        <v>agosto 2022</v>
      </c>
      <c r="G127" s="32">
        <v>44774</v>
      </c>
    </row>
    <row r="128" spans="1:7" x14ac:dyDescent="0.25">
      <c r="A128" s="4" t="s">
        <v>221</v>
      </c>
      <c r="B128" s="4" t="str">
        <f>IF(ISERROR(VLOOKUP(A128,'Campañas y correos'!A:A,1,FALSE)),"No encontrado","Encontrado")</f>
        <v>Encontrado</v>
      </c>
      <c r="C128" s="4" t="s">
        <v>323</v>
      </c>
      <c r="D128" s="4" t="s">
        <v>6</v>
      </c>
      <c r="E128" s="19">
        <v>36</v>
      </c>
      <c r="F128" s="19" t="str">
        <f t="shared" si="1"/>
        <v>agosto 2022</v>
      </c>
      <c r="G128" s="32">
        <v>44774</v>
      </c>
    </row>
    <row r="129" spans="1:7" x14ac:dyDescent="0.25">
      <c r="A129" s="4" t="s">
        <v>596</v>
      </c>
      <c r="B129" s="4" t="str">
        <f>IF(ISERROR(VLOOKUP(A129,'Campañas y correos'!A:A,1,FALSE)),"No encontrado","Encontrado")</f>
        <v>Encontrado</v>
      </c>
      <c r="C129" s="4" t="s">
        <v>324</v>
      </c>
      <c r="D129" s="4" t="s">
        <v>6</v>
      </c>
      <c r="E129" s="19">
        <v>18</v>
      </c>
      <c r="F129" s="19" t="str">
        <f t="shared" si="1"/>
        <v>agosto 2022</v>
      </c>
      <c r="G129" s="32">
        <v>44774</v>
      </c>
    </row>
    <row r="130" spans="1:7" x14ac:dyDescent="0.25">
      <c r="A130" s="4" t="s">
        <v>83</v>
      </c>
      <c r="B130" s="4" t="str">
        <f>IF(ISERROR(VLOOKUP(A130,'Campañas y correos'!A:A,1,FALSE)),"No encontrado","Encontrado")</f>
        <v>No encontrado</v>
      </c>
      <c r="C130" s="4" t="s">
        <v>325</v>
      </c>
      <c r="D130" s="4" t="s">
        <v>8</v>
      </c>
      <c r="E130" s="19">
        <v>16</v>
      </c>
      <c r="F130" s="19" t="str">
        <f t="shared" ref="F130:F193" si="2">TEXT(G130,"mmmm")&amp;" "&amp;TEXT(G130,"aaaa")</f>
        <v>agosto 2022</v>
      </c>
      <c r="G130" s="32">
        <v>44774</v>
      </c>
    </row>
    <row r="131" spans="1:7" x14ac:dyDescent="0.25">
      <c r="A131" s="4" t="s">
        <v>647</v>
      </c>
      <c r="B131" s="4" t="str">
        <f>IF(ISERROR(VLOOKUP(A131,'Campañas y correos'!A:A,1,FALSE)),"No encontrado","Encontrado")</f>
        <v>Encontrado</v>
      </c>
      <c r="C131" s="4" t="s">
        <v>615</v>
      </c>
      <c r="D131" s="40" t="s">
        <v>2</v>
      </c>
      <c r="E131" s="19">
        <v>1009</v>
      </c>
      <c r="F131" s="19" t="str">
        <f t="shared" si="2"/>
        <v>julio 2022</v>
      </c>
      <c r="G131" s="32">
        <v>44743</v>
      </c>
    </row>
    <row r="132" spans="1:7" x14ac:dyDescent="0.25">
      <c r="A132" s="4" t="s">
        <v>167</v>
      </c>
      <c r="B132" s="4" t="str">
        <f>IF(ISERROR(VLOOKUP(A132,'Campañas y correos'!A:A,1,FALSE)),"No encontrado","Encontrado")</f>
        <v>Encontrado</v>
      </c>
      <c r="C132" s="4" t="s">
        <v>326</v>
      </c>
      <c r="D132" s="40" t="s">
        <v>37</v>
      </c>
      <c r="E132" s="19">
        <v>986</v>
      </c>
      <c r="F132" s="19" t="str">
        <f t="shared" si="2"/>
        <v>julio 2022</v>
      </c>
      <c r="G132" s="32">
        <v>44743</v>
      </c>
    </row>
    <row r="133" spans="1:7" x14ac:dyDescent="0.25">
      <c r="A133" s="4" t="s">
        <v>225</v>
      </c>
      <c r="B133" s="4" t="str">
        <f>IF(ISERROR(VLOOKUP(A133,'Campañas y correos'!A:A,1,FALSE)),"No encontrado","Encontrado")</f>
        <v>Encontrado</v>
      </c>
      <c r="C133" s="4" t="s">
        <v>616</v>
      </c>
      <c r="D133" s="40" t="s">
        <v>6</v>
      </c>
      <c r="E133" s="19">
        <v>844</v>
      </c>
      <c r="F133" s="19" t="str">
        <f t="shared" si="2"/>
        <v>julio 2022</v>
      </c>
      <c r="G133" s="32">
        <v>44743</v>
      </c>
    </row>
    <row r="134" spans="1:7" x14ac:dyDescent="0.25">
      <c r="A134" s="4" t="s">
        <v>154</v>
      </c>
      <c r="B134" s="4" t="str">
        <f>IF(ISERROR(VLOOKUP(A134,'Campañas y correos'!A:A,1,FALSE)),"No encontrado","Encontrado")</f>
        <v>Encontrado</v>
      </c>
      <c r="C134" s="4" t="s">
        <v>617</v>
      </c>
      <c r="D134" s="40" t="s">
        <v>37</v>
      </c>
      <c r="E134" s="19">
        <v>722</v>
      </c>
      <c r="F134" s="19" t="str">
        <f t="shared" si="2"/>
        <v>julio 2022</v>
      </c>
      <c r="G134" s="32">
        <v>44743</v>
      </c>
    </row>
    <row r="135" spans="1:7" x14ac:dyDescent="0.25">
      <c r="A135" s="4" t="s">
        <v>85</v>
      </c>
      <c r="B135" s="4" t="str">
        <f>IF(ISERROR(VLOOKUP(A135,'Campañas y correos'!A:A,1,FALSE)),"No encontrado","Encontrado")</f>
        <v>Encontrado</v>
      </c>
      <c r="C135" s="4" t="s">
        <v>85</v>
      </c>
      <c r="D135" s="40" t="s">
        <v>37</v>
      </c>
      <c r="E135" s="19">
        <v>715</v>
      </c>
      <c r="F135" s="19" t="str">
        <f t="shared" si="2"/>
        <v>julio 2022</v>
      </c>
      <c r="G135" s="32">
        <v>44743</v>
      </c>
    </row>
    <row r="136" spans="1:7" x14ac:dyDescent="0.25">
      <c r="A136" s="4" t="s">
        <v>88</v>
      </c>
      <c r="B136" s="4" t="str">
        <f>IF(ISERROR(VLOOKUP(A136,'Campañas y correos'!A:A,1,FALSE)),"No encontrado","Encontrado")</f>
        <v>Encontrado</v>
      </c>
      <c r="C136" s="4" t="s">
        <v>23</v>
      </c>
      <c r="D136" s="40" t="s">
        <v>8</v>
      </c>
      <c r="E136" s="19">
        <v>710</v>
      </c>
      <c r="F136" s="19" t="str">
        <f t="shared" si="2"/>
        <v>julio 2022</v>
      </c>
      <c r="G136" s="32">
        <v>44743</v>
      </c>
    </row>
    <row r="137" spans="1:7" x14ac:dyDescent="0.25">
      <c r="A137" s="4" t="s">
        <v>397</v>
      </c>
      <c r="B137" s="4" t="str">
        <f>IF(ISERROR(VLOOKUP(A137,'Campañas y correos'!A:A,1,FALSE)),"No encontrado","Encontrado")</f>
        <v>Encontrado</v>
      </c>
      <c r="C137" s="4" t="s">
        <v>327</v>
      </c>
      <c r="D137" s="40" t="s">
        <v>328</v>
      </c>
      <c r="E137" s="19">
        <v>593</v>
      </c>
      <c r="F137" s="19" t="str">
        <f t="shared" si="2"/>
        <v>julio 2022</v>
      </c>
      <c r="G137" s="32">
        <v>44743</v>
      </c>
    </row>
    <row r="138" spans="1:7" x14ac:dyDescent="0.25">
      <c r="A138" s="4" t="s">
        <v>376</v>
      </c>
      <c r="B138" s="4" t="str">
        <f>IF(ISERROR(VLOOKUP(A138,'Campañas y correos'!A:A,1,FALSE)),"No encontrado","Encontrado")</f>
        <v>Encontrado</v>
      </c>
      <c r="C138" s="4" t="s">
        <v>332</v>
      </c>
      <c r="D138" s="40" t="s">
        <v>331</v>
      </c>
      <c r="E138" s="19">
        <v>511</v>
      </c>
      <c r="F138" s="19" t="str">
        <f t="shared" si="2"/>
        <v>julio 2022</v>
      </c>
      <c r="G138" s="32">
        <v>44743</v>
      </c>
    </row>
    <row r="139" spans="1:7" x14ac:dyDescent="0.25">
      <c r="A139" s="4" t="s">
        <v>402</v>
      </c>
      <c r="B139" s="4" t="str">
        <f>IF(ISERROR(VLOOKUP(A139,'Campañas y correos'!A:A,1,FALSE)),"No encontrado","Encontrado")</f>
        <v>Encontrado</v>
      </c>
      <c r="C139" s="4" t="s">
        <v>618</v>
      </c>
      <c r="D139" s="40" t="s">
        <v>25</v>
      </c>
      <c r="E139" s="19">
        <v>493</v>
      </c>
      <c r="F139" s="19" t="str">
        <f t="shared" si="2"/>
        <v>julio 2022</v>
      </c>
      <c r="G139" s="32">
        <v>44743</v>
      </c>
    </row>
    <row r="140" spans="1:7" x14ac:dyDescent="0.25">
      <c r="A140" s="4" t="s">
        <v>392</v>
      </c>
      <c r="B140" s="4" t="str">
        <f>IF(ISERROR(VLOOKUP(A140,'Campañas y correos'!A:A,1,FALSE)),"No encontrado","Encontrado")</f>
        <v>Encontrado</v>
      </c>
      <c r="C140" s="4" t="s">
        <v>303</v>
      </c>
      <c r="D140" s="40" t="s">
        <v>8</v>
      </c>
      <c r="E140" s="19">
        <v>499</v>
      </c>
      <c r="F140" s="19" t="str">
        <f t="shared" si="2"/>
        <v>julio 2022</v>
      </c>
      <c r="G140" s="32">
        <v>44743</v>
      </c>
    </row>
    <row r="141" spans="1:7" x14ac:dyDescent="0.25">
      <c r="A141" s="4" t="s">
        <v>75</v>
      </c>
      <c r="B141" s="4" t="str">
        <f>IF(ISERROR(VLOOKUP(A141,'Campañas y correos'!A:A,1,FALSE)),"No encontrado","Encontrado")</f>
        <v>Encontrado</v>
      </c>
      <c r="C141" s="4" t="s">
        <v>329</v>
      </c>
      <c r="D141" s="40" t="s">
        <v>6</v>
      </c>
      <c r="E141" s="19">
        <v>417</v>
      </c>
      <c r="F141" s="19" t="str">
        <f t="shared" si="2"/>
        <v>julio 2022</v>
      </c>
      <c r="G141" s="32">
        <v>44743</v>
      </c>
    </row>
    <row r="142" spans="1:7" x14ac:dyDescent="0.25">
      <c r="A142" s="4" t="s">
        <v>543</v>
      </c>
      <c r="B142" s="4" t="str">
        <f>IF(ISERROR(VLOOKUP(A142,'Campañas y correos'!A:A,1,FALSE)),"No encontrado","Encontrado")</f>
        <v>Encontrado</v>
      </c>
      <c r="C142" s="4" t="s">
        <v>330</v>
      </c>
      <c r="D142" s="40" t="s">
        <v>331</v>
      </c>
      <c r="E142" s="19">
        <v>418</v>
      </c>
      <c r="F142" s="19" t="str">
        <f t="shared" si="2"/>
        <v>julio 2022</v>
      </c>
      <c r="G142" s="32">
        <v>44743</v>
      </c>
    </row>
    <row r="143" spans="1:7" x14ac:dyDescent="0.25">
      <c r="A143" s="4" t="s">
        <v>648</v>
      </c>
      <c r="B143" s="4" t="str">
        <f>IF(ISERROR(VLOOKUP(A143,'Campañas y correos'!A:A,1,FALSE)),"No encontrado","Encontrado")</f>
        <v>Encontrado</v>
      </c>
      <c r="C143" s="4" t="s">
        <v>619</v>
      </c>
      <c r="D143" s="40" t="s">
        <v>4</v>
      </c>
      <c r="E143" s="19">
        <v>353</v>
      </c>
      <c r="F143" s="19" t="str">
        <f t="shared" si="2"/>
        <v>julio 2022</v>
      </c>
      <c r="G143" s="32">
        <v>44743</v>
      </c>
    </row>
    <row r="144" spans="1:7" x14ac:dyDescent="0.25">
      <c r="A144" s="4" t="s">
        <v>603</v>
      </c>
      <c r="B144" s="4" t="str">
        <f>IF(ISERROR(VLOOKUP(A144,'Campañas y correos'!A:A,1,FALSE)),"No encontrado","Encontrado")</f>
        <v>Encontrado</v>
      </c>
      <c r="C144" s="4" t="s">
        <v>333</v>
      </c>
      <c r="D144" s="40" t="s">
        <v>6</v>
      </c>
      <c r="E144" s="19">
        <v>366</v>
      </c>
      <c r="F144" s="19" t="str">
        <f t="shared" si="2"/>
        <v>julio 2022</v>
      </c>
      <c r="G144" s="32">
        <v>44743</v>
      </c>
    </row>
    <row r="145" spans="1:7" x14ac:dyDescent="0.25">
      <c r="A145" s="4" t="s">
        <v>604</v>
      </c>
      <c r="B145" s="4" t="str">
        <f>IF(ISERROR(VLOOKUP(A145,'Campañas y correos'!A:A,1,FALSE)),"No encontrado","Encontrado")</f>
        <v>Encontrado</v>
      </c>
      <c r="C145" s="4" t="s">
        <v>334</v>
      </c>
      <c r="D145" s="40" t="s">
        <v>37</v>
      </c>
      <c r="E145" s="19">
        <v>234</v>
      </c>
      <c r="F145" s="19" t="str">
        <f t="shared" si="2"/>
        <v>julio 2022</v>
      </c>
      <c r="G145" s="32">
        <v>44743</v>
      </c>
    </row>
    <row r="146" spans="1:7" x14ac:dyDescent="0.25">
      <c r="A146" s="4" t="s">
        <v>642</v>
      </c>
      <c r="B146" s="4" t="str">
        <f>IF(ISERROR(VLOOKUP(A146,'Campañas y correos'!A:A,1,FALSE)),"No encontrado","Encontrado")</f>
        <v>Encontrado</v>
      </c>
      <c r="C146" s="40" t="s">
        <v>620</v>
      </c>
      <c r="D146" s="40" t="s">
        <v>6</v>
      </c>
      <c r="E146" s="19">
        <v>1898</v>
      </c>
      <c r="F146" s="19" t="str">
        <f t="shared" si="2"/>
        <v>junio 2022</v>
      </c>
      <c r="G146" s="32">
        <v>44713</v>
      </c>
    </row>
    <row r="147" spans="1:7" x14ac:dyDescent="0.25">
      <c r="A147" s="4" t="s">
        <v>75</v>
      </c>
      <c r="B147" s="4" t="str">
        <f>IF(ISERROR(VLOOKUP(A147,'Campañas y correos'!A:A,1,FALSE)),"No encontrado","Encontrado")</f>
        <v>Encontrado</v>
      </c>
      <c r="C147" s="40" t="s">
        <v>621</v>
      </c>
      <c r="D147" s="40" t="s">
        <v>6</v>
      </c>
      <c r="E147" s="19">
        <v>1202</v>
      </c>
      <c r="F147" s="19" t="str">
        <f t="shared" si="2"/>
        <v>junio 2022</v>
      </c>
      <c r="G147" s="32">
        <v>44713</v>
      </c>
    </row>
    <row r="148" spans="1:7" x14ac:dyDescent="0.25">
      <c r="A148" s="4" t="s">
        <v>402</v>
      </c>
      <c r="B148" s="4" t="str">
        <f>IF(ISERROR(VLOOKUP(A148,'Campañas y correos'!A:A,1,FALSE)),"No encontrado","Encontrado")</f>
        <v>Encontrado</v>
      </c>
      <c r="C148" s="40" t="s">
        <v>622</v>
      </c>
      <c r="D148" s="40" t="s">
        <v>331</v>
      </c>
      <c r="E148" s="19">
        <v>1095</v>
      </c>
      <c r="F148" s="19" t="str">
        <f t="shared" si="2"/>
        <v>junio 2022</v>
      </c>
      <c r="G148" s="32">
        <v>44713</v>
      </c>
    </row>
    <row r="149" spans="1:7" x14ac:dyDescent="0.25">
      <c r="A149" s="4" t="s">
        <v>543</v>
      </c>
      <c r="B149" s="4" t="str">
        <f>IF(ISERROR(VLOOKUP(A149,'Campañas y correos'!A:A,1,FALSE)),"No encontrado","Encontrado")</f>
        <v>Encontrado</v>
      </c>
      <c r="C149" s="40" t="s">
        <v>623</v>
      </c>
      <c r="D149" s="40" t="s">
        <v>331</v>
      </c>
      <c r="E149" s="19">
        <v>1025</v>
      </c>
      <c r="F149" s="19" t="str">
        <f t="shared" si="2"/>
        <v>junio 2022</v>
      </c>
      <c r="G149" s="32">
        <v>44713</v>
      </c>
    </row>
    <row r="150" spans="1:7" x14ac:dyDescent="0.25">
      <c r="A150" s="4" t="s">
        <v>221</v>
      </c>
      <c r="B150" s="4" t="str">
        <f>IF(ISERROR(VLOOKUP(A150,'Campañas y correos'!A:A,1,FALSE)),"No encontrado","Encontrado")</f>
        <v>Encontrado</v>
      </c>
      <c r="C150" s="40" t="s">
        <v>624</v>
      </c>
      <c r="D150" s="40" t="s">
        <v>25</v>
      </c>
      <c r="E150" s="19">
        <v>1009</v>
      </c>
      <c r="F150" s="19" t="str">
        <f t="shared" si="2"/>
        <v>junio 2022</v>
      </c>
      <c r="G150" s="32">
        <v>44713</v>
      </c>
    </row>
    <row r="151" spans="1:7" x14ac:dyDescent="0.25">
      <c r="A151" s="4" t="s">
        <v>393</v>
      </c>
      <c r="B151" s="4" t="str">
        <f>IF(ISERROR(VLOOKUP(A151,'Campañas y correos'!A:A,1,FALSE)),"No encontrado","Encontrado")</f>
        <v>Encontrado</v>
      </c>
      <c r="C151" s="40" t="s">
        <v>625</v>
      </c>
      <c r="D151" s="40" t="s">
        <v>4</v>
      </c>
      <c r="E151" s="19">
        <v>962</v>
      </c>
      <c r="F151" s="19" t="str">
        <f t="shared" si="2"/>
        <v>junio 2022</v>
      </c>
      <c r="G151" s="32">
        <v>44713</v>
      </c>
    </row>
    <row r="152" spans="1:7" x14ac:dyDescent="0.25">
      <c r="A152" s="4" t="s">
        <v>647</v>
      </c>
      <c r="B152" s="4" t="str">
        <f>IF(ISERROR(VLOOKUP(A152,'Campañas y correos'!A:A,1,FALSE)),"No encontrado","Encontrado")</f>
        <v>Encontrado</v>
      </c>
      <c r="C152" s="40" t="s">
        <v>626</v>
      </c>
      <c r="D152" s="40" t="s">
        <v>2</v>
      </c>
      <c r="E152" s="19">
        <v>903</v>
      </c>
      <c r="F152" s="19" t="str">
        <f t="shared" si="2"/>
        <v>junio 2022</v>
      </c>
      <c r="G152" s="32">
        <v>44713</v>
      </c>
    </row>
    <row r="153" spans="1:7" x14ac:dyDescent="0.25">
      <c r="A153" s="4" t="s">
        <v>649</v>
      </c>
      <c r="B153" s="4" t="str">
        <f>IF(ISERROR(VLOOKUP(A153,'Campañas y correos'!A:A,1,FALSE)),"No encontrado","Encontrado")</f>
        <v>Encontrado</v>
      </c>
      <c r="C153" s="40" t="s">
        <v>627</v>
      </c>
      <c r="D153" s="40" t="s">
        <v>37</v>
      </c>
      <c r="E153" s="19">
        <v>739</v>
      </c>
      <c r="F153" s="19" t="str">
        <f t="shared" si="2"/>
        <v>junio 2022</v>
      </c>
      <c r="G153" s="32">
        <v>44713</v>
      </c>
    </row>
    <row r="154" spans="1:7" x14ac:dyDescent="0.25">
      <c r="A154" s="4" t="s">
        <v>650</v>
      </c>
      <c r="B154" s="4" t="str">
        <f>IF(ISERROR(VLOOKUP(A154,'Campañas y correos'!A:A,1,FALSE)),"No encontrado","Encontrado")</f>
        <v>No encontrado</v>
      </c>
      <c r="C154" s="40" t="s">
        <v>628</v>
      </c>
      <c r="D154" s="40" t="s">
        <v>37</v>
      </c>
      <c r="E154" s="19">
        <v>700</v>
      </c>
      <c r="F154" s="19" t="str">
        <f t="shared" si="2"/>
        <v>junio 2022</v>
      </c>
      <c r="G154" s="32">
        <v>44713</v>
      </c>
    </row>
    <row r="155" spans="1:7" x14ac:dyDescent="0.25">
      <c r="A155" s="4" t="s">
        <v>150</v>
      </c>
      <c r="B155" s="4" t="str">
        <f>IF(ISERROR(VLOOKUP(A155,'Campañas y correos'!A:A,1,FALSE)),"No encontrado","Encontrado")</f>
        <v>Encontrado</v>
      </c>
      <c r="C155" s="40" t="s">
        <v>346</v>
      </c>
      <c r="D155" s="40" t="s">
        <v>37</v>
      </c>
      <c r="E155" s="19">
        <v>700</v>
      </c>
      <c r="F155" s="19" t="str">
        <f t="shared" si="2"/>
        <v>junio 2022</v>
      </c>
      <c r="G155" s="32">
        <v>44713</v>
      </c>
    </row>
    <row r="156" spans="1:7" x14ac:dyDescent="0.25">
      <c r="A156" s="4" t="s">
        <v>629</v>
      </c>
      <c r="B156" s="4" t="str">
        <f>IF(ISERROR(VLOOKUP(A156,'Campañas y correos'!A:A,1,FALSE)),"No encontrado","Encontrado")</f>
        <v>Encontrado</v>
      </c>
      <c r="C156" s="40" t="s">
        <v>629</v>
      </c>
      <c r="D156" s="40" t="s">
        <v>37</v>
      </c>
      <c r="E156" s="19">
        <v>668</v>
      </c>
      <c r="F156" s="19" t="str">
        <f t="shared" si="2"/>
        <v>junio 2022</v>
      </c>
      <c r="G156" s="32">
        <v>44713</v>
      </c>
    </row>
    <row r="157" spans="1:7" x14ac:dyDescent="0.25">
      <c r="A157" s="41" t="s">
        <v>116</v>
      </c>
      <c r="B157" s="4" t="str">
        <f>IF(ISERROR(VLOOKUP(A157,'Campañas y correos'!A:A,1,FALSE)),"No encontrado","Encontrado")</f>
        <v>Encontrado</v>
      </c>
      <c r="C157" s="40" t="s">
        <v>630</v>
      </c>
      <c r="D157" s="40" t="s">
        <v>2</v>
      </c>
      <c r="E157" s="19">
        <v>579</v>
      </c>
      <c r="F157" s="19" t="str">
        <f t="shared" si="2"/>
        <v>junio 2022</v>
      </c>
      <c r="G157" s="32">
        <v>44713</v>
      </c>
    </row>
    <row r="158" spans="1:7" x14ac:dyDescent="0.25">
      <c r="A158" s="4" t="s">
        <v>221</v>
      </c>
      <c r="B158" s="4" t="str">
        <f>IF(ISERROR(VLOOKUP(A158,'Campañas y correos'!A:A,1,FALSE)),"No encontrado","Encontrado")</f>
        <v>Encontrado</v>
      </c>
      <c r="C158" s="40" t="s">
        <v>631</v>
      </c>
      <c r="D158" s="40" t="s">
        <v>331</v>
      </c>
      <c r="E158" s="19">
        <v>572</v>
      </c>
      <c r="F158" s="19" t="str">
        <f t="shared" si="2"/>
        <v>junio 2022</v>
      </c>
      <c r="G158" s="32">
        <v>44713</v>
      </c>
    </row>
    <row r="159" spans="1:7" x14ac:dyDescent="0.25">
      <c r="A159" s="4" t="s">
        <v>76</v>
      </c>
      <c r="B159" s="4" t="str">
        <f>IF(ISERROR(VLOOKUP(A159,'Campañas y correos'!A:A,1,FALSE)),"No encontrado","Encontrado")</f>
        <v>Encontrado</v>
      </c>
      <c r="C159" s="40" t="s">
        <v>345</v>
      </c>
      <c r="D159" s="40" t="s">
        <v>2</v>
      </c>
      <c r="E159" s="19">
        <v>531</v>
      </c>
      <c r="F159" s="19" t="str">
        <f t="shared" si="2"/>
        <v>junio 2022</v>
      </c>
      <c r="G159" s="32">
        <v>44713</v>
      </c>
    </row>
    <row r="160" spans="1:7" x14ac:dyDescent="0.25">
      <c r="A160" s="4" t="s">
        <v>632</v>
      </c>
      <c r="B160" s="4" t="str">
        <f>IF(ISERROR(VLOOKUP(A160,'Campañas y correos'!A:A,1,FALSE)),"No encontrado","Encontrado")</f>
        <v>Encontrado</v>
      </c>
      <c r="C160" s="40" t="s">
        <v>632</v>
      </c>
      <c r="D160" s="40" t="s">
        <v>633</v>
      </c>
      <c r="E160" s="19">
        <v>517</v>
      </c>
      <c r="F160" s="19" t="str">
        <f t="shared" si="2"/>
        <v>junio 2022</v>
      </c>
      <c r="G160" s="32">
        <v>44713</v>
      </c>
    </row>
    <row r="161" spans="1:7" x14ac:dyDescent="0.25">
      <c r="A161" s="4" t="s">
        <v>88</v>
      </c>
      <c r="B161" s="4" t="str">
        <f>IF(ISERROR(VLOOKUP(A161,'Campañas y correos'!A:A,1,FALSE)),"No encontrado","Encontrado")</f>
        <v>Encontrado</v>
      </c>
      <c r="C161" s="40" t="s">
        <v>634</v>
      </c>
      <c r="D161" s="40" t="s">
        <v>8</v>
      </c>
      <c r="E161" s="19">
        <v>500</v>
      </c>
      <c r="F161" s="19" t="str">
        <f t="shared" si="2"/>
        <v>junio 2022</v>
      </c>
      <c r="G161" s="32">
        <v>44713</v>
      </c>
    </row>
    <row r="162" spans="1:7" x14ac:dyDescent="0.25">
      <c r="A162" s="4" t="s">
        <v>189</v>
      </c>
      <c r="B162" s="4" t="str">
        <f>IF(ISERROR(VLOOKUP(A162,'Campañas y correos'!A:A,1,FALSE)),"No encontrado","Encontrado")</f>
        <v>Encontrado</v>
      </c>
      <c r="C162" s="40" t="s">
        <v>635</v>
      </c>
      <c r="D162" s="40" t="s">
        <v>15</v>
      </c>
      <c r="E162" s="19">
        <v>464</v>
      </c>
      <c r="F162" s="19" t="str">
        <f t="shared" si="2"/>
        <v>junio 2022</v>
      </c>
      <c r="G162" s="32">
        <v>44713</v>
      </c>
    </row>
    <row r="163" spans="1:7" x14ac:dyDescent="0.25">
      <c r="A163" s="4" t="s">
        <v>393</v>
      </c>
      <c r="B163" s="4" t="str">
        <f>IF(ISERROR(VLOOKUP(A163,'Campañas y correos'!A:A,1,FALSE)),"No encontrado","Encontrado")</f>
        <v>Encontrado</v>
      </c>
      <c r="C163" s="40" t="s">
        <v>636</v>
      </c>
      <c r="D163" s="40" t="s">
        <v>331</v>
      </c>
      <c r="E163" s="19">
        <v>310</v>
      </c>
      <c r="F163" s="19" t="str">
        <f t="shared" si="2"/>
        <v>junio 2022</v>
      </c>
      <c r="G163" s="32">
        <v>44713</v>
      </c>
    </row>
    <row r="164" spans="1:7" x14ac:dyDescent="0.25">
      <c r="A164" s="4" t="s">
        <v>197</v>
      </c>
      <c r="B164" s="4" t="str">
        <f>IF(ISERROR(VLOOKUP(A164,'Campañas y correos'!A:A,1,FALSE)),"No encontrado","Encontrado")</f>
        <v>Encontrado</v>
      </c>
      <c r="C164" s="40" t="s">
        <v>637</v>
      </c>
      <c r="D164" s="40" t="s">
        <v>331</v>
      </c>
      <c r="E164" s="19">
        <v>283</v>
      </c>
      <c r="F164" s="19" t="str">
        <f t="shared" si="2"/>
        <v>junio 2022</v>
      </c>
      <c r="G164" s="32">
        <v>44713</v>
      </c>
    </row>
    <row r="165" spans="1:7" x14ac:dyDescent="0.25">
      <c r="A165" s="4" t="s">
        <v>397</v>
      </c>
      <c r="B165" s="4" t="str">
        <f>IF(ISERROR(VLOOKUP(A165,'Campañas y correos'!A:A,1,FALSE)),"No encontrado","Encontrado")</f>
        <v>Encontrado</v>
      </c>
      <c r="C165" s="40" t="s">
        <v>638</v>
      </c>
      <c r="D165" s="40" t="s">
        <v>8</v>
      </c>
      <c r="E165" s="19">
        <v>245</v>
      </c>
      <c r="F165" s="19" t="str">
        <f t="shared" si="2"/>
        <v>junio 2022</v>
      </c>
      <c r="G165" s="32">
        <v>44713</v>
      </c>
    </row>
    <row r="166" spans="1:7" x14ac:dyDescent="0.25">
      <c r="A166" s="4" t="s">
        <v>376</v>
      </c>
      <c r="B166" s="4" t="str">
        <f>IF(ISERROR(VLOOKUP(A166,'Campañas y correos'!A:A,1,FALSE)),"No encontrado","Encontrado")</f>
        <v>Encontrado</v>
      </c>
      <c r="C166" s="40" t="s">
        <v>639</v>
      </c>
      <c r="D166" s="40" t="s">
        <v>25</v>
      </c>
      <c r="E166" s="19">
        <v>190</v>
      </c>
      <c r="F166" s="19" t="str">
        <f t="shared" si="2"/>
        <v>junio 2022</v>
      </c>
      <c r="G166" s="32">
        <v>44713</v>
      </c>
    </row>
    <row r="167" spans="1:7" x14ac:dyDescent="0.25">
      <c r="A167" s="4" t="s">
        <v>189</v>
      </c>
      <c r="B167" s="4" t="str">
        <f>IF(ISERROR(VLOOKUP(A167,'Campañas y correos'!A:A,1,FALSE)),"No encontrado","Encontrado")</f>
        <v>Encontrado</v>
      </c>
      <c r="C167" s="40" t="s">
        <v>640</v>
      </c>
      <c r="D167" s="40" t="s">
        <v>15</v>
      </c>
      <c r="E167" s="19">
        <v>56</v>
      </c>
      <c r="F167" s="19" t="str">
        <f t="shared" si="2"/>
        <v>junio 2022</v>
      </c>
      <c r="G167" s="32">
        <v>44713</v>
      </c>
    </row>
    <row r="168" spans="1:7" x14ac:dyDescent="0.25">
      <c r="A168" s="4" t="s">
        <v>88</v>
      </c>
      <c r="B168" s="4" t="str">
        <f>IF(ISERROR(VLOOKUP(A168,'Campañas y correos'!A:A,1,FALSE)),"No encontrado","Encontrado")</f>
        <v>Encontrado</v>
      </c>
      <c r="C168" s="40" t="s">
        <v>641</v>
      </c>
      <c r="D168" s="40" t="s">
        <v>328</v>
      </c>
      <c r="E168" s="19">
        <v>39</v>
      </c>
      <c r="F168" s="19" t="str">
        <f t="shared" si="2"/>
        <v>junio 2022</v>
      </c>
      <c r="G168" s="32">
        <v>44713</v>
      </c>
    </row>
    <row r="169" spans="1:7" x14ac:dyDescent="0.25">
      <c r="A169" s="4" t="s">
        <v>134</v>
      </c>
      <c r="B169" s="4" t="str">
        <f>IF(ISERROR(VLOOKUP(A169,'Campañas y correos'!A:A,1,FALSE)),"No encontrado","Encontrado")</f>
        <v>Encontrado</v>
      </c>
      <c r="C169" s="4" t="s">
        <v>335</v>
      </c>
      <c r="D169" s="4" t="s">
        <v>8</v>
      </c>
      <c r="E169" s="19">
        <v>3209</v>
      </c>
      <c r="F169" s="19" t="str">
        <f t="shared" si="2"/>
        <v>mayo 2022</v>
      </c>
      <c r="G169" s="32">
        <v>44682</v>
      </c>
    </row>
    <row r="170" spans="1:7" x14ac:dyDescent="0.25">
      <c r="A170" s="4" t="s">
        <v>225</v>
      </c>
      <c r="B170" s="4" t="str">
        <f>IF(ISERROR(VLOOKUP(A170,'Campañas y correos'!A:A,1,FALSE)),"No encontrado","Encontrado")</f>
        <v>Encontrado</v>
      </c>
      <c r="C170" s="4" t="s">
        <v>336</v>
      </c>
      <c r="D170" s="4" t="s">
        <v>6</v>
      </c>
      <c r="E170" s="19">
        <v>1663</v>
      </c>
      <c r="F170" s="19" t="str">
        <f t="shared" si="2"/>
        <v>mayo 2022</v>
      </c>
      <c r="G170" s="32">
        <v>44682</v>
      </c>
    </row>
    <row r="171" spans="1:7" x14ac:dyDescent="0.25">
      <c r="A171" s="4" t="s">
        <v>187</v>
      </c>
      <c r="B171" s="4" t="str">
        <f>IF(ISERROR(VLOOKUP(A171,'Campañas y correos'!A:A,1,FALSE)),"No encontrado","Encontrado")</f>
        <v>Encontrado</v>
      </c>
      <c r="C171" s="4" t="s">
        <v>187</v>
      </c>
      <c r="D171" s="4" t="s">
        <v>25</v>
      </c>
      <c r="E171" s="19">
        <v>1415</v>
      </c>
      <c r="F171" s="19" t="str">
        <f t="shared" si="2"/>
        <v>mayo 2022</v>
      </c>
      <c r="G171" s="32">
        <v>44682</v>
      </c>
    </row>
    <row r="172" spans="1:7" x14ac:dyDescent="0.25">
      <c r="A172" s="4" t="s">
        <v>337</v>
      </c>
      <c r="B172" s="4" t="str">
        <f>IF(ISERROR(VLOOKUP(A172,'Campañas y correos'!A:A,1,FALSE)),"No encontrado","Encontrado")</f>
        <v>Encontrado</v>
      </c>
      <c r="C172" s="4" t="s">
        <v>337</v>
      </c>
      <c r="D172" s="4" t="s">
        <v>37</v>
      </c>
      <c r="E172" s="19">
        <v>1190</v>
      </c>
      <c r="F172" s="19" t="str">
        <f t="shared" si="2"/>
        <v>mayo 2022</v>
      </c>
      <c r="G172" s="32">
        <v>44682</v>
      </c>
    </row>
    <row r="173" spans="1:7" x14ac:dyDescent="0.25">
      <c r="A173" s="4" t="s">
        <v>182</v>
      </c>
      <c r="B173" s="4" t="str">
        <f>IF(ISERROR(VLOOKUP(A173,'Campañas y correos'!A:A,1,FALSE)),"No encontrado","Encontrado")</f>
        <v>Encontrado</v>
      </c>
      <c r="C173" s="4" t="s">
        <v>338</v>
      </c>
      <c r="D173" s="4" t="s">
        <v>8</v>
      </c>
      <c r="E173" s="19">
        <v>1084</v>
      </c>
      <c r="F173" s="19" t="str">
        <f t="shared" si="2"/>
        <v>mayo 2022</v>
      </c>
      <c r="G173" s="32">
        <v>44682</v>
      </c>
    </row>
    <row r="174" spans="1:7" x14ac:dyDescent="0.25">
      <c r="A174" s="4" t="s">
        <v>77</v>
      </c>
      <c r="B174" s="4" t="str">
        <f>IF(ISERROR(VLOOKUP(A174,'Campañas y correos'!A:A,1,FALSE)),"No encontrado","Encontrado")</f>
        <v>Encontrado</v>
      </c>
      <c r="C174" s="4" t="s">
        <v>339</v>
      </c>
      <c r="D174" s="4" t="s">
        <v>6</v>
      </c>
      <c r="E174" s="19">
        <v>827</v>
      </c>
      <c r="F174" s="19" t="str">
        <f t="shared" si="2"/>
        <v>mayo 2022</v>
      </c>
      <c r="G174" s="32">
        <v>44682</v>
      </c>
    </row>
    <row r="175" spans="1:7" x14ac:dyDescent="0.25">
      <c r="A175" s="4" t="s">
        <v>201</v>
      </c>
      <c r="B175" s="4" t="str">
        <f>IF(ISERROR(VLOOKUP(A175,'Campañas y correos'!A:A,1,FALSE)),"No encontrado","Encontrado")</f>
        <v>Encontrado</v>
      </c>
      <c r="C175" s="4" t="s">
        <v>340</v>
      </c>
      <c r="D175" s="4" t="s">
        <v>331</v>
      </c>
      <c r="E175" s="19">
        <v>716</v>
      </c>
      <c r="F175" s="19" t="str">
        <f t="shared" si="2"/>
        <v>mayo 2022</v>
      </c>
      <c r="G175" s="32">
        <v>44682</v>
      </c>
    </row>
    <row r="176" spans="1:7" x14ac:dyDescent="0.25">
      <c r="A176" s="4" t="s">
        <v>397</v>
      </c>
      <c r="B176" s="4" t="str">
        <f>IF(ISERROR(VLOOKUP(A176,'Campañas y correos'!A:A,1,FALSE)),"No encontrado","Encontrado")</f>
        <v>Encontrado</v>
      </c>
      <c r="C176" s="4" t="s">
        <v>341</v>
      </c>
      <c r="D176" s="4" t="s">
        <v>2</v>
      </c>
      <c r="E176" s="19">
        <v>654</v>
      </c>
      <c r="F176" s="19" t="str">
        <f t="shared" si="2"/>
        <v>mayo 2022</v>
      </c>
      <c r="G176" s="32">
        <v>44682</v>
      </c>
    </row>
    <row r="177" spans="1:7" x14ac:dyDescent="0.25">
      <c r="A177" s="4" t="s">
        <v>182</v>
      </c>
      <c r="B177" s="4" t="str">
        <f>IF(ISERROR(VLOOKUP(A177,'Campañas y correos'!A:A,1,FALSE)),"No encontrado","Encontrado")</f>
        <v>Encontrado</v>
      </c>
      <c r="C177" s="4" t="s">
        <v>342</v>
      </c>
      <c r="D177" s="4" t="s">
        <v>8</v>
      </c>
      <c r="E177" s="19">
        <v>649</v>
      </c>
      <c r="F177" s="19" t="str">
        <f t="shared" si="2"/>
        <v>mayo 2022</v>
      </c>
      <c r="G177" s="32">
        <v>44682</v>
      </c>
    </row>
    <row r="178" spans="1:7" x14ac:dyDescent="0.25">
      <c r="A178" s="4" t="s">
        <v>88</v>
      </c>
      <c r="B178" s="4" t="str">
        <f>IF(ISERROR(VLOOKUP(A178,'Campañas y correos'!A:A,1,FALSE)),"No encontrado","Encontrado")</f>
        <v>Encontrado</v>
      </c>
      <c r="C178" s="4" t="s">
        <v>343</v>
      </c>
      <c r="D178" s="4" t="s">
        <v>8</v>
      </c>
      <c r="E178" s="19">
        <v>589</v>
      </c>
      <c r="F178" s="19" t="str">
        <f t="shared" si="2"/>
        <v>mayo 2022</v>
      </c>
      <c r="G178" s="32">
        <v>44682</v>
      </c>
    </row>
    <row r="179" spans="1:7" x14ac:dyDescent="0.25">
      <c r="A179" s="4" t="s">
        <v>398</v>
      </c>
      <c r="B179" s="4" t="str">
        <f>IF(ISERROR(VLOOKUP(A179,'Campañas y correos'!A:A,1,FALSE)),"No encontrado","Encontrado")</f>
        <v>Encontrado</v>
      </c>
      <c r="C179" s="4" t="s">
        <v>344</v>
      </c>
      <c r="D179" s="4" t="s">
        <v>25</v>
      </c>
      <c r="E179" s="19">
        <v>546</v>
      </c>
      <c r="F179" s="19" t="str">
        <f t="shared" si="2"/>
        <v>mayo 2022</v>
      </c>
      <c r="G179" s="32">
        <v>44682</v>
      </c>
    </row>
    <row r="180" spans="1:7" x14ac:dyDescent="0.25">
      <c r="A180" s="4" t="s">
        <v>76</v>
      </c>
      <c r="B180" s="4" t="str">
        <f>IF(ISERROR(VLOOKUP(A180,'Campañas y correos'!A:A,1,FALSE)),"No encontrado","Encontrado")</f>
        <v>Encontrado</v>
      </c>
      <c r="C180" s="4" t="s">
        <v>345</v>
      </c>
      <c r="D180" s="4" t="s">
        <v>2</v>
      </c>
      <c r="E180" s="19">
        <v>473</v>
      </c>
      <c r="F180" s="19" t="str">
        <f t="shared" si="2"/>
        <v>mayo 2022</v>
      </c>
      <c r="G180" s="32">
        <v>44682</v>
      </c>
    </row>
    <row r="181" spans="1:7" x14ac:dyDescent="0.25">
      <c r="A181" s="4" t="s">
        <v>150</v>
      </c>
      <c r="B181" s="4" t="str">
        <f>IF(ISERROR(VLOOKUP(A181,'Campañas y correos'!A:A,1,FALSE)),"No encontrado","Encontrado")</f>
        <v>Encontrado</v>
      </c>
      <c r="C181" s="4" t="s">
        <v>346</v>
      </c>
      <c r="D181" s="4" t="s">
        <v>37</v>
      </c>
      <c r="E181" s="19">
        <v>431</v>
      </c>
      <c r="F181" s="19" t="str">
        <f t="shared" si="2"/>
        <v>mayo 2022</v>
      </c>
      <c r="G181" s="32">
        <v>44682</v>
      </c>
    </row>
    <row r="182" spans="1:7" x14ac:dyDescent="0.25">
      <c r="A182" s="4" t="s">
        <v>196</v>
      </c>
      <c r="B182" s="4" t="str">
        <f>IF(ISERROR(VLOOKUP(A182,'Campañas y correos'!A:A,1,FALSE)),"No encontrado","Encontrado")</f>
        <v>Encontrado</v>
      </c>
      <c r="C182" s="4" t="s">
        <v>347</v>
      </c>
      <c r="D182" s="4" t="s">
        <v>348</v>
      </c>
      <c r="E182" s="19">
        <v>394</v>
      </c>
      <c r="F182" s="19" t="str">
        <f t="shared" si="2"/>
        <v>mayo 2022</v>
      </c>
      <c r="G182" s="32">
        <v>44682</v>
      </c>
    </row>
    <row r="183" spans="1:7" x14ac:dyDescent="0.25">
      <c r="A183" s="4" t="s">
        <v>77</v>
      </c>
      <c r="B183" s="4" t="str">
        <f>IF(ISERROR(VLOOKUP(A183,'Campañas y correos'!A:A,1,FALSE)),"No encontrado","Encontrado")</f>
        <v>Encontrado</v>
      </c>
      <c r="C183" s="4" t="s">
        <v>349</v>
      </c>
      <c r="D183" s="4" t="s">
        <v>6</v>
      </c>
      <c r="E183" s="19">
        <v>306</v>
      </c>
      <c r="F183" s="19" t="str">
        <f t="shared" si="2"/>
        <v>mayo 2022</v>
      </c>
      <c r="G183" s="32">
        <v>44682</v>
      </c>
    </row>
    <row r="184" spans="1:7" x14ac:dyDescent="0.25">
      <c r="A184" s="4" t="s">
        <v>350</v>
      </c>
      <c r="B184" s="4" t="str">
        <f>IF(ISERROR(VLOOKUP(A184,'Campañas y correos'!A:A,1,FALSE)),"No encontrado","Encontrado")</f>
        <v>Encontrado</v>
      </c>
      <c r="C184" s="4" t="s">
        <v>350</v>
      </c>
      <c r="D184" s="4" t="s">
        <v>37</v>
      </c>
      <c r="E184" s="19">
        <v>173</v>
      </c>
      <c r="F184" s="19" t="str">
        <f t="shared" si="2"/>
        <v>mayo 2022</v>
      </c>
      <c r="G184" s="32">
        <v>44682</v>
      </c>
    </row>
    <row r="185" spans="1:7" x14ac:dyDescent="0.25">
      <c r="A185" s="4" t="s">
        <v>149</v>
      </c>
      <c r="B185" s="4" t="str">
        <f>IF(ISERROR(VLOOKUP(A185,'Campañas y correos'!A:A,1,FALSE)),"No encontrado","Encontrado")</f>
        <v>Encontrado</v>
      </c>
      <c r="C185" s="4" t="s">
        <v>351</v>
      </c>
      <c r="D185" s="4" t="s">
        <v>6</v>
      </c>
      <c r="E185" s="19">
        <v>156</v>
      </c>
      <c r="F185" s="19" t="str">
        <f t="shared" si="2"/>
        <v>mayo 2022</v>
      </c>
      <c r="G185" s="32">
        <v>44682</v>
      </c>
    </row>
    <row r="186" spans="1:7" x14ac:dyDescent="0.25">
      <c r="A186" s="4" t="s">
        <v>182</v>
      </c>
      <c r="B186" s="4" t="str">
        <f>IF(ISERROR(VLOOKUP(A186,'Campañas y correos'!A:A,1,FALSE)),"No encontrado","Encontrado")</f>
        <v>Encontrado</v>
      </c>
      <c r="C186" s="4" t="s">
        <v>352</v>
      </c>
      <c r="D186" s="4" t="s">
        <v>8</v>
      </c>
      <c r="E186" s="19">
        <v>119</v>
      </c>
      <c r="F186" s="19" t="str">
        <f t="shared" si="2"/>
        <v>mayo 2022</v>
      </c>
      <c r="G186" s="32">
        <v>44682</v>
      </c>
    </row>
    <row r="187" spans="1:7" x14ac:dyDescent="0.25">
      <c r="A187" s="4" t="s">
        <v>182</v>
      </c>
      <c r="B187" s="4" t="str">
        <f>IF(ISERROR(VLOOKUP(A187,'Campañas y correos'!A:A,1,FALSE)),"No encontrado","Encontrado")</f>
        <v>Encontrado</v>
      </c>
      <c r="C187" s="4" t="s">
        <v>353</v>
      </c>
      <c r="D187" s="4" t="s">
        <v>354</v>
      </c>
      <c r="E187" s="19">
        <v>114</v>
      </c>
      <c r="F187" s="19" t="str">
        <f t="shared" si="2"/>
        <v>mayo 2022</v>
      </c>
      <c r="G187" s="32">
        <v>44682</v>
      </c>
    </row>
    <row r="188" spans="1:7" x14ac:dyDescent="0.25">
      <c r="A188" s="4" t="s">
        <v>350</v>
      </c>
      <c r="B188" s="4" t="str">
        <f>IF(ISERROR(VLOOKUP(A188,'Campañas y correos'!A:A,1,FALSE)),"No encontrado","Encontrado")</f>
        <v>Encontrado</v>
      </c>
      <c r="C188" s="4" t="s">
        <v>355</v>
      </c>
      <c r="D188" s="4" t="s">
        <v>37</v>
      </c>
      <c r="E188" s="19">
        <v>105</v>
      </c>
      <c r="F188" s="19" t="str">
        <f t="shared" si="2"/>
        <v>mayo 2022</v>
      </c>
      <c r="G188" s="32">
        <v>44682</v>
      </c>
    </row>
    <row r="189" spans="1:7" x14ac:dyDescent="0.25">
      <c r="A189" s="4" t="s">
        <v>605</v>
      </c>
      <c r="B189" s="4" t="str">
        <f>IF(ISERROR(VLOOKUP(A189,'Campañas y correos'!A:A,1,FALSE)),"No encontrado","Encontrado")</f>
        <v>Encontrado</v>
      </c>
      <c r="C189" s="4" t="s">
        <v>356</v>
      </c>
      <c r="D189" s="4" t="s">
        <v>37</v>
      </c>
      <c r="E189" s="19">
        <v>93</v>
      </c>
      <c r="F189" s="19" t="str">
        <f t="shared" si="2"/>
        <v>mayo 2022</v>
      </c>
      <c r="G189" s="32">
        <v>44682</v>
      </c>
    </row>
    <row r="190" spans="1:7" x14ac:dyDescent="0.25">
      <c r="A190" s="4" t="s">
        <v>605</v>
      </c>
      <c r="B190" s="4" t="str">
        <f>IF(ISERROR(VLOOKUP(A190,'Campañas y correos'!A:A,1,FALSE)),"No encontrado","Encontrado")</f>
        <v>Encontrado</v>
      </c>
      <c r="C190" s="4" t="s">
        <v>357</v>
      </c>
      <c r="D190" s="4" t="s">
        <v>37</v>
      </c>
      <c r="E190" s="19">
        <v>72</v>
      </c>
      <c r="F190" s="19" t="str">
        <f t="shared" si="2"/>
        <v>mayo 2022</v>
      </c>
      <c r="G190" s="32">
        <v>44682</v>
      </c>
    </row>
    <row r="191" spans="1:7" x14ac:dyDescent="0.25">
      <c r="A191" s="4" t="s">
        <v>159</v>
      </c>
      <c r="B191" s="4" t="str">
        <f>IF(ISERROR(VLOOKUP(A191,'Campañas y correos'!A:A,1,FALSE)),"No encontrado","Encontrado")</f>
        <v>Encontrado</v>
      </c>
      <c r="C191" s="4" t="s">
        <v>358</v>
      </c>
      <c r="D191" s="4" t="s">
        <v>37</v>
      </c>
      <c r="E191" s="19">
        <v>10</v>
      </c>
      <c r="F191" s="19" t="str">
        <f t="shared" si="2"/>
        <v>mayo 2022</v>
      </c>
      <c r="G191" s="32">
        <v>44682</v>
      </c>
    </row>
    <row r="192" spans="1:7" x14ac:dyDescent="0.25">
      <c r="A192" s="4" t="s">
        <v>180</v>
      </c>
      <c r="B192" s="4" t="str">
        <f>IF(ISERROR(VLOOKUP(A192,'Campañas y correos'!A:A,1,FALSE)),"No encontrado","Encontrado")</f>
        <v>Encontrado</v>
      </c>
      <c r="C192" s="4" t="s">
        <v>360</v>
      </c>
      <c r="D192" s="4" t="s">
        <v>361</v>
      </c>
      <c r="E192" s="19">
        <v>3765</v>
      </c>
      <c r="F192" s="19" t="str">
        <f t="shared" si="2"/>
        <v>abril 2022</v>
      </c>
      <c r="G192" s="32">
        <v>44652</v>
      </c>
    </row>
    <row r="193" spans="1:7" x14ac:dyDescent="0.25">
      <c r="A193" s="4" t="s">
        <v>134</v>
      </c>
      <c r="B193" s="4" t="str">
        <f>IF(ISERROR(VLOOKUP(A193,'Campañas y correos'!A:A,1,FALSE)),"No encontrado","Encontrado")</f>
        <v>Encontrado</v>
      </c>
      <c r="C193" s="4" t="s">
        <v>134</v>
      </c>
      <c r="D193" s="4" t="s">
        <v>8</v>
      </c>
      <c r="E193" s="19">
        <v>2398</v>
      </c>
      <c r="F193" s="19" t="str">
        <f t="shared" si="2"/>
        <v>abril 2022</v>
      </c>
      <c r="G193" s="32">
        <v>44652</v>
      </c>
    </row>
    <row r="194" spans="1:7" x14ac:dyDescent="0.25">
      <c r="A194" s="4" t="s">
        <v>180</v>
      </c>
      <c r="B194" s="4" t="str">
        <f>IF(ISERROR(VLOOKUP(A194,'Campañas y correos'!A:A,1,FALSE)),"No encontrado","Encontrado")</f>
        <v>Encontrado</v>
      </c>
      <c r="C194" s="4" t="s">
        <v>360</v>
      </c>
      <c r="D194" s="4" t="s">
        <v>361</v>
      </c>
      <c r="E194" s="19">
        <v>1321</v>
      </c>
      <c r="F194" s="19" t="str">
        <f t="shared" ref="F194:F227" si="3">TEXT(G194,"mmmm")&amp;" "&amp;TEXT(G194,"aaaa")</f>
        <v>abril 2022</v>
      </c>
      <c r="G194" s="32">
        <v>44652</v>
      </c>
    </row>
    <row r="195" spans="1:7" x14ac:dyDescent="0.25">
      <c r="A195" s="4" t="s">
        <v>117</v>
      </c>
      <c r="B195" s="4" t="str">
        <f>IF(ISERROR(VLOOKUP(A195,'Campañas y correos'!A:A,1,FALSE)),"No encontrado","Encontrado")</f>
        <v>Encontrado</v>
      </c>
      <c r="C195" s="4" t="s">
        <v>117</v>
      </c>
      <c r="D195" s="4" t="s">
        <v>331</v>
      </c>
      <c r="E195" s="19">
        <v>1000</v>
      </c>
      <c r="F195" s="19" t="str">
        <f t="shared" si="3"/>
        <v>abril 2022</v>
      </c>
      <c r="G195" s="32">
        <v>44652</v>
      </c>
    </row>
    <row r="196" spans="1:7" x14ac:dyDescent="0.25">
      <c r="A196" s="4" t="s">
        <v>84</v>
      </c>
      <c r="B196" s="4" t="str">
        <f>IF(ISERROR(VLOOKUP(A196,'Campañas y correos'!A:A,1,FALSE)),"No encontrado","Encontrado")</f>
        <v>Encontrado</v>
      </c>
      <c r="C196" s="4" t="s">
        <v>362</v>
      </c>
      <c r="D196" s="4" t="s">
        <v>331</v>
      </c>
      <c r="E196" s="19">
        <v>977</v>
      </c>
      <c r="F196" s="19" t="str">
        <f t="shared" si="3"/>
        <v>abril 2022</v>
      </c>
      <c r="G196" s="32">
        <v>44652</v>
      </c>
    </row>
    <row r="197" spans="1:7" x14ac:dyDescent="0.25">
      <c r="A197" s="4" t="s">
        <v>117</v>
      </c>
      <c r="B197" s="4" t="str">
        <f>IF(ISERROR(VLOOKUP(A197,'Campañas y correos'!A:A,1,FALSE)),"No encontrado","Encontrado")</f>
        <v>Encontrado</v>
      </c>
      <c r="C197" s="4" t="s">
        <v>117</v>
      </c>
      <c r="D197" s="4" t="s">
        <v>331</v>
      </c>
      <c r="E197" s="19">
        <v>724</v>
      </c>
      <c r="F197" s="19" t="str">
        <f t="shared" si="3"/>
        <v>abril 2022</v>
      </c>
      <c r="G197" s="32">
        <v>44652</v>
      </c>
    </row>
    <row r="198" spans="1:7" x14ac:dyDescent="0.25">
      <c r="A198" s="4" t="s">
        <v>182</v>
      </c>
      <c r="B198" s="4" t="str">
        <f>IF(ISERROR(VLOOKUP(A198,'Campañas y correos'!A:A,1,FALSE)),"No encontrado","Encontrado")</f>
        <v>Encontrado</v>
      </c>
      <c r="C198" s="4" t="s">
        <v>353</v>
      </c>
      <c r="D198" s="4" t="s">
        <v>354</v>
      </c>
      <c r="E198" s="19">
        <v>717</v>
      </c>
      <c r="F198" s="19" t="str">
        <f t="shared" si="3"/>
        <v>abril 2022</v>
      </c>
      <c r="G198" s="32">
        <v>44652</v>
      </c>
    </row>
    <row r="199" spans="1:7" x14ac:dyDescent="0.25">
      <c r="A199" s="4" t="s">
        <v>337</v>
      </c>
      <c r="B199" s="4" t="str">
        <f>IF(ISERROR(VLOOKUP(A199,'Campañas y correos'!A:A,1,FALSE)),"No encontrado","Encontrado")</f>
        <v>Encontrado</v>
      </c>
      <c r="C199" s="4" t="s">
        <v>363</v>
      </c>
      <c r="D199" s="4" t="s">
        <v>37</v>
      </c>
      <c r="E199" s="19">
        <v>691</v>
      </c>
      <c r="F199" s="19" t="str">
        <f t="shared" si="3"/>
        <v>abril 2022</v>
      </c>
      <c r="G199" s="32">
        <v>44652</v>
      </c>
    </row>
    <row r="200" spans="1:7" x14ac:dyDescent="0.25">
      <c r="A200" s="4" t="s">
        <v>226</v>
      </c>
      <c r="B200" s="4" t="str">
        <f>IF(ISERROR(VLOOKUP(A200,'Campañas y correos'!A:A,1,FALSE)),"No encontrado","Encontrado")</f>
        <v>Encontrado</v>
      </c>
      <c r="C200" s="4" t="s">
        <v>364</v>
      </c>
      <c r="D200" s="4" t="s">
        <v>365</v>
      </c>
      <c r="E200" s="19">
        <v>506</v>
      </c>
      <c r="F200" s="19" t="str">
        <f t="shared" si="3"/>
        <v>abril 2022</v>
      </c>
      <c r="G200" s="32">
        <v>44652</v>
      </c>
    </row>
    <row r="201" spans="1:7" x14ac:dyDescent="0.25">
      <c r="A201" s="4" t="s">
        <v>596</v>
      </c>
      <c r="B201" s="4" t="str">
        <f>IF(ISERROR(VLOOKUP(A201,'Campañas y correos'!A:A,1,FALSE)),"No encontrado","Encontrado")</f>
        <v>Encontrado</v>
      </c>
      <c r="C201" s="4" t="s">
        <v>366</v>
      </c>
      <c r="D201" s="4" t="s">
        <v>6</v>
      </c>
      <c r="E201" s="19">
        <v>486</v>
      </c>
      <c r="F201" s="19" t="str">
        <f t="shared" si="3"/>
        <v>abril 2022</v>
      </c>
      <c r="G201" s="32">
        <v>44652</v>
      </c>
    </row>
    <row r="202" spans="1:7" x14ac:dyDescent="0.25">
      <c r="A202" s="4" t="s">
        <v>596</v>
      </c>
      <c r="B202" s="4" t="str">
        <f>IF(ISERROR(VLOOKUP(A202,'Campañas y correos'!A:A,1,FALSE)),"No encontrado","Encontrado")</f>
        <v>Encontrado</v>
      </c>
      <c r="C202" s="4" t="s">
        <v>386</v>
      </c>
      <c r="D202" s="4" t="s">
        <v>387</v>
      </c>
      <c r="E202" s="19">
        <v>477</v>
      </c>
      <c r="F202" s="19" t="str">
        <f t="shared" si="3"/>
        <v>abril 2022</v>
      </c>
      <c r="G202" s="32">
        <v>44652</v>
      </c>
    </row>
    <row r="203" spans="1:7" x14ac:dyDescent="0.25">
      <c r="A203" s="4" t="s">
        <v>376</v>
      </c>
      <c r="B203" s="4" t="str">
        <f>IF(ISERROR(VLOOKUP(A203,'Campañas y correos'!A:A,1,FALSE)),"No encontrado","Encontrado")</f>
        <v>Encontrado</v>
      </c>
      <c r="C203" s="4" t="s">
        <v>367</v>
      </c>
      <c r="D203" s="4" t="s">
        <v>354</v>
      </c>
      <c r="E203" s="19">
        <v>383</v>
      </c>
      <c r="F203" s="19" t="str">
        <f t="shared" si="3"/>
        <v>abril 2022</v>
      </c>
      <c r="G203" s="32">
        <v>44652</v>
      </c>
    </row>
    <row r="204" spans="1:7" x14ac:dyDescent="0.25">
      <c r="A204" s="4" t="s">
        <v>398</v>
      </c>
      <c r="B204" s="4" t="str">
        <f>IF(ISERROR(VLOOKUP(A204,'Campañas y correos'!A:A,1,FALSE)),"No encontrado","Encontrado")</f>
        <v>Encontrado</v>
      </c>
      <c r="C204" s="4" t="s">
        <v>368</v>
      </c>
      <c r="D204" s="4" t="s">
        <v>331</v>
      </c>
      <c r="E204" s="19">
        <v>330</v>
      </c>
      <c r="F204" s="19" t="str">
        <f t="shared" si="3"/>
        <v>abril 2022</v>
      </c>
      <c r="G204" s="32">
        <v>44652</v>
      </c>
    </row>
    <row r="205" spans="1:7" x14ac:dyDescent="0.25">
      <c r="A205" s="4" t="s">
        <v>84</v>
      </c>
      <c r="B205" s="4" t="str">
        <f>IF(ISERROR(VLOOKUP(A205,'Campañas y correos'!A:A,1,FALSE)),"No encontrado","Encontrado")</f>
        <v>Encontrado</v>
      </c>
      <c r="C205" s="4" t="s">
        <v>369</v>
      </c>
      <c r="D205" s="4" t="s">
        <v>331</v>
      </c>
      <c r="E205" s="19">
        <v>307</v>
      </c>
      <c r="F205" s="19" t="str">
        <f t="shared" si="3"/>
        <v>abril 2022</v>
      </c>
      <c r="G205" s="32">
        <v>44652</v>
      </c>
    </row>
    <row r="206" spans="1:7" x14ac:dyDescent="0.25">
      <c r="A206" s="4" t="s">
        <v>337</v>
      </c>
      <c r="B206" s="4" t="str">
        <f>IF(ISERROR(VLOOKUP(A206,'Campañas y correos'!A:A,1,FALSE)),"No encontrado","Encontrado")</f>
        <v>Encontrado</v>
      </c>
      <c r="C206" s="4" t="s">
        <v>337</v>
      </c>
      <c r="D206" s="4" t="s">
        <v>37</v>
      </c>
      <c r="E206" s="19">
        <v>264</v>
      </c>
      <c r="F206" s="19" t="str">
        <f t="shared" si="3"/>
        <v>abril 2022</v>
      </c>
      <c r="G206" s="32">
        <v>44652</v>
      </c>
    </row>
    <row r="207" spans="1:7" x14ac:dyDescent="0.25">
      <c r="A207" s="4" t="s">
        <v>76</v>
      </c>
      <c r="B207" s="4" t="str">
        <f>IF(ISERROR(VLOOKUP(A207,'Campañas y correos'!A:A,1,FALSE)),"No encontrado","Encontrado")</f>
        <v>Encontrado</v>
      </c>
      <c r="C207" s="4" t="s">
        <v>370</v>
      </c>
      <c r="D207" s="4" t="s">
        <v>2</v>
      </c>
      <c r="E207" s="19">
        <v>163</v>
      </c>
      <c r="F207" s="19" t="str">
        <f t="shared" si="3"/>
        <v>abril 2022</v>
      </c>
      <c r="G207" s="32">
        <v>44652</v>
      </c>
    </row>
    <row r="208" spans="1:7" x14ac:dyDescent="0.25">
      <c r="A208" s="4" t="s">
        <v>167</v>
      </c>
      <c r="B208" s="4" t="str">
        <f>IF(ISERROR(VLOOKUP(A208,'Campañas y correos'!A:A,1,FALSE)),"No encontrado","Encontrado")</f>
        <v>Encontrado</v>
      </c>
      <c r="C208" s="4" t="s">
        <v>371</v>
      </c>
      <c r="D208" s="4" t="s">
        <v>6</v>
      </c>
      <c r="E208" s="19">
        <v>157</v>
      </c>
      <c r="F208" s="19" t="str">
        <f t="shared" si="3"/>
        <v>abril 2022</v>
      </c>
      <c r="G208" s="32">
        <v>44652</v>
      </c>
    </row>
    <row r="209" spans="1:7" x14ac:dyDescent="0.25">
      <c r="A209" s="4" t="s">
        <v>177</v>
      </c>
      <c r="B209" s="4" t="str">
        <f>IF(ISERROR(VLOOKUP(A209,'Campañas y correos'!A:A,1,FALSE)),"No encontrado","Encontrado")</f>
        <v>Encontrado</v>
      </c>
      <c r="C209" s="4" t="s">
        <v>372</v>
      </c>
      <c r="D209" s="4" t="s">
        <v>331</v>
      </c>
      <c r="E209" s="19">
        <v>126</v>
      </c>
      <c r="F209" s="19" t="str">
        <f t="shared" si="3"/>
        <v>abril 2022</v>
      </c>
      <c r="G209" s="32">
        <v>44652</v>
      </c>
    </row>
    <row r="210" spans="1:7" x14ac:dyDescent="0.25">
      <c r="A210" s="4" t="s">
        <v>606</v>
      </c>
      <c r="B210" s="4" t="str">
        <f>IF(ISERROR(VLOOKUP(A210,'Campañas y correos'!A:A,1,FALSE)),"No encontrado","Encontrado")</f>
        <v>Encontrado</v>
      </c>
      <c r="C210" s="4" t="s">
        <v>373</v>
      </c>
      <c r="D210" s="4" t="s">
        <v>6</v>
      </c>
      <c r="E210" s="19">
        <v>114</v>
      </c>
      <c r="F210" s="19" t="str">
        <f t="shared" si="3"/>
        <v>abril 2022</v>
      </c>
      <c r="G210" s="32">
        <v>44652</v>
      </c>
    </row>
    <row r="211" spans="1:7" x14ac:dyDescent="0.25">
      <c r="A211" s="4" t="s">
        <v>606</v>
      </c>
      <c r="B211" s="4" t="str">
        <f>IF(ISERROR(VLOOKUP(A211,'Campañas y correos'!A:A,1,FALSE)),"No encontrado","Encontrado")</f>
        <v>Encontrado</v>
      </c>
      <c r="C211" s="4" t="s">
        <v>374</v>
      </c>
      <c r="D211" s="4" t="s">
        <v>2</v>
      </c>
      <c r="E211" s="19">
        <v>96</v>
      </c>
      <c r="F211" s="19" t="str">
        <f t="shared" si="3"/>
        <v>abril 2022</v>
      </c>
      <c r="G211" s="32">
        <v>44652</v>
      </c>
    </row>
    <row r="212" spans="1:7" x14ac:dyDescent="0.25">
      <c r="A212" s="4" t="s">
        <v>159</v>
      </c>
      <c r="B212" s="4" t="str">
        <f>IF(ISERROR(VLOOKUP(A212,'Campañas y correos'!A:A,1,FALSE)),"No encontrado","Encontrado")</f>
        <v>Encontrado</v>
      </c>
      <c r="C212" s="4" t="s">
        <v>358</v>
      </c>
      <c r="D212" s="4" t="s">
        <v>37</v>
      </c>
      <c r="E212" s="19">
        <v>32</v>
      </c>
      <c r="F212" s="19" t="str">
        <f t="shared" si="3"/>
        <v>abril 2022</v>
      </c>
      <c r="G212" s="32">
        <v>44652</v>
      </c>
    </row>
    <row r="213" spans="1:7" x14ac:dyDescent="0.25">
      <c r="A213" s="4" t="s">
        <v>611</v>
      </c>
      <c r="B213" s="4" t="str">
        <f>IF(ISERROR(VLOOKUP(A213,'Campañas y correos'!A:A,1,FALSE)),"No encontrado","Encontrado")</f>
        <v>Encontrado</v>
      </c>
      <c r="C213" s="4" t="s">
        <v>375</v>
      </c>
      <c r="D213" s="4" t="s">
        <v>37</v>
      </c>
      <c r="E213" s="19">
        <v>19</v>
      </c>
      <c r="F213" s="19" t="str">
        <f t="shared" si="3"/>
        <v>abril 2022</v>
      </c>
      <c r="G213" s="32">
        <v>44652</v>
      </c>
    </row>
    <row r="214" spans="1:7" x14ac:dyDescent="0.25">
      <c r="A214" s="4" t="s">
        <v>376</v>
      </c>
      <c r="B214" s="4" t="str">
        <f>IF(ISERROR(VLOOKUP(A214,'Campañas y correos'!A:A,1,FALSE)),"No encontrado","Encontrado")</f>
        <v>Encontrado</v>
      </c>
      <c r="C214" s="4" t="s">
        <v>376</v>
      </c>
      <c r="D214" s="4" t="s">
        <v>331</v>
      </c>
      <c r="E214" s="19">
        <v>1</v>
      </c>
      <c r="F214" s="19" t="str">
        <f t="shared" si="3"/>
        <v>abril 2022</v>
      </c>
      <c r="G214" s="32">
        <v>44652</v>
      </c>
    </row>
    <row r="215" spans="1:7" x14ac:dyDescent="0.25">
      <c r="A215" s="4" t="s">
        <v>180</v>
      </c>
      <c r="B215" s="4" t="str">
        <f>IF(ISERROR(VLOOKUP(A215,'Campañas y correos'!A:A,1,FALSE)),"No encontrado","Encontrado")</f>
        <v>Encontrado</v>
      </c>
      <c r="C215" s="4" t="s">
        <v>360</v>
      </c>
      <c r="D215" s="4" t="s">
        <v>361</v>
      </c>
      <c r="E215" s="19">
        <v>12414</v>
      </c>
      <c r="F215" s="19" t="str">
        <f t="shared" si="3"/>
        <v>marzo 2022</v>
      </c>
      <c r="G215" s="32">
        <v>44621</v>
      </c>
    </row>
    <row r="216" spans="1:7" x14ac:dyDescent="0.25">
      <c r="A216" s="4" t="s">
        <v>77</v>
      </c>
      <c r="B216" s="4" t="str">
        <f>IF(ISERROR(VLOOKUP(A216,'Campañas y correos'!A:A,1,FALSE)),"No encontrado","Encontrado")</f>
        <v>Encontrado</v>
      </c>
      <c r="C216" s="4" t="s">
        <v>77</v>
      </c>
      <c r="D216" s="4" t="s">
        <v>377</v>
      </c>
      <c r="E216" s="19">
        <v>1669</v>
      </c>
      <c r="F216" s="19" t="str">
        <f t="shared" si="3"/>
        <v>marzo 2022</v>
      </c>
      <c r="G216" s="32">
        <v>44621</v>
      </c>
    </row>
    <row r="217" spans="1:7" x14ac:dyDescent="0.25">
      <c r="A217" s="4" t="s">
        <v>167</v>
      </c>
      <c r="B217" s="4" t="str">
        <f>IF(ISERROR(VLOOKUP(A217,'Campañas y correos'!A:A,1,FALSE)),"No encontrado","Encontrado")</f>
        <v>Encontrado</v>
      </c>
      <c r="C217" s="4" t="s">
        <v>371</v>
      </c>
      <c r="D217" s="4" t="s">
        <v>6</v>
      </c>
      <c r="E217" s="19">
        <v>984</v>
      </c>
      <c r="F217" s="19" t="str">
        <f t="shared" si="3"/>
        <v>marzo 2022</v>
      </c>
      <c r="G217" s="32">
        <v>44621</v>
      </c>
    </row>
    <row r="218" spans="1:7" x14ac:dyDescent="0.25">
      <c r="A218" s="4" t="s">
        <v>378</v>
      </c>
      <c r="B218" s="4" t="str">
        <f>IF(ISERROR(VLOOKUP(A218,'Campañas y correos'!A:A,1,FALSE)),"No encontrado","Encontrado")</f>
        <v>Encontrado</v>
      </c>
      <c r="C218" s="4" t="s">
        <v>378</v>
      </c>
      <c r="D218" s="4" t="s">
        <v>2</v>
      </c>
      <c r="E218" s="19">
        <v>846</v>
      </c>
      <c r="F218" s="19" t="str">
        <f t="shared" si="3"/>
        <v>marzo 2022</v>
      </c>
      <c r="G218" s="32">
        <v>44621</v>
      </c>
    </row>
    <row r="219" spans="1:7" x14ac:dyDescent="0.25">
      <c r="A219" s="4" t="s">
        <v>399</v>
      </c>
      <c r="B219" s="4" t="str">
        <f>IF(ISERROR(VLOOKUP(A219,'Campañas y correos'!A:A,1,FALSE)),"No encontrado","Encontrado")</f>
        <v>Encontrado</v>
      </c>
      <c r="C219" s="4" t="s">
        <v>379</v>
      </c>
      <c r="D219" s="4" t="s">
        <v>380</v>
      </c>
      <c r="E219" s="19">
        <v>836</v>
      </c>
      <c r="F219" s="19" t="str">
        <f t="shared" si="3"/>
        <v>marzo 2022</v>
      </c>
      <c r="G219" s="32">
        <v>44621</v>
      </c>
    </row>
    <row r="220" spans="1:7" x14ac:dyDescent="0.25">
      <c r="A220" s="4" t="s">
        <v>381</v>
      </c>
      <c r="B220" s="4" t="str">
        <f>IF(ISERROR(VLOOKUP(A220,'Campañas y correos'!A:A,1,FALSE)),"No encontrado","Encontrado")</f>
        <v>Encontrado</v>
      </c>
      <c r="C220" s="4" t="s">
        <v>381</v>
      </c>
      <c r="D220" s="4" t="s">
        <v>331</v>
      </c>
      <c r="E220" s="19">
        <v>714</v>
      </c>
      <c r="F220" s="19" t="str">
        <f t="shared" si="3"/>
        <v>marzo 2022</v>
      </c>
      <c r="G220" s="32">
        <v>44621</v>
      </c>
    </row>
    <row r="221" spans="1:7" x14ac:dyDescent="0.25">
      <c r="A221" s="4" t="s">
        <v>193</v>
      </c>
      <c r="B221" s="4" t="str">
        <f>IF(ISERROR(VLOOKUP(A221,'Campañas y correos'!A:A,1,FALSE)),"No encontrado","Encontrado")</f>
        <v>Encontrado</v>
      </c>
      <c r="C221" s="4" t="s">
        <v>382</v>
      </c>
      <c r="D221" s="4" t="s">
        <v>383</v>
      </c>
      <c r="E221" s="19">
        <v>648</v>
      </c>
      <c r="F221" s="19" t="str">
        <f t="shared" si="3"/>
        <v>marzo 2022</v>
      </c>
      <c r="G221" s="32">
        <v>44621</v>
      </c>
    </row>
    <row r="222" spans="1:7" x14ac:dyDescent="0.25">
      <c r="A222" s="4" t="s">
        <v>376</v>
      </c>
      <c r="B222" s="4" t="str">
        <f>IF(ISERROR(VLOOKUP(A222,'Campañas y correos'!A:A,1,FALSE)),"No encontrado","Encontrado")</f>
        <v>Encontrado</v>
      </c>
      <c r="C222" s="4" t="s">
        <v>376</v>
      </c>
      <c r="D222" s="4" t="s">
        <v>331</v>
      </c>
      <c r="E222" s="19">
        <v>542</v>
      </c>
      <c r="F222" s="19" t="str">
        <f t="shared" si="3"/>
        <v>marzo 2022</v>
      </c>
      <c r="G222" s="32">
        <v>44621</v>
      </c>
    </row>
    <row r="223" spans="1:7" x14ac:dyDescent="0.25">
      <c r="A223" s="4" t="s">
        <v>337</v>
      </c>
      <c r="B223" s="4" t="str">
        <f>IF(ISERROR(VLOOKUP(A223,'Campañas y correos'!A:A,1,FALSE)),"No encontrado","Encontrado")</f>
        <v>Encontrado</v>
      </c>
      <c r="C223" s="4" t="s">
        <v>337</v>
      </c>
      <c r="D223" s="4" t="s">
        <v>37</v>
      </c>
      <c r="E223" s="19">
        <v>530</v>
      </c>
      <c r="F223" s="19" t="str">
        <f t="shared" si="3"/>
        <v>marzo 2022</v>
      </c>
      <c r="G223" s="32">
        <v>44621</v>
      </c>
    </row>
    <row r="224" spans="1:7" x14ac:dyDescent="0.25">
      <c r="A224" s="4" t="s">
        <v>177</v>
      </c>
      <c r="B224" s="4" t="str">
        <f>IF(ISERROR(VLOOKUP(A224,'Campañas y correos'!A:A,1,FALSE)),"No encontrado","Encontrado")</f>
        <v>Encontrado</v>
      </c>
      <c r="C224" s="4" t="s">
        <v>372</v>
      </c>
      <c r="D224" s="4" t="s">
        <v>331</v>
      </c>
      <c r="E224" s="19">
        <v>433</v>
      </c>
      <c r="F224" s="19" t="str">
        <f t="shared" si="3"/>
        <v>marzo 2022</v>
      </c>
      <c r="G224" s="32">
        <v>44621</v>
      </c>
    </row>
    <row r="225" spans="1:7" x14ac:dyDescent="0.25">
      <c r="A225" s="4" t="s">
        <v>399</v>
      </c>
      <c r="B225" s="4" t="str">
        <f>IF(ISERROR(VLOOKUP(A225,'Campañas y correos'!A:A,1,FALSE)),"No encontrado","Encontrado")</f>
        <v>Encontrado</v>
      </c>
      <c r="C225" s="4" t="s">
        <v>379</v>
      </c>
      <c r="D225" s="4" t="s">
        <v>25</v>
      </c>
      <c r="E225" s="19">
        <v>410</v>
      </c>
      <c r="F225" s="19" t="str">
        <f t="shared" si="3"/>
        <v>marzo 2022</v>
      </c>
      <c r="G225" s="32">
        <v>44621</v>
      </c>
    </row>
    <row r="226" spans="1:7" x14ac:dyDescent="0.25">
      <c r="A226" s="4" t="s">
        <v>384</v>
      </c>
      <c r="B226" s="4" t="str">
        <f>IF(ISERROR(VLOOKUP(A226,'Campañas y correos'!A:A,1,FALSE)),"No encontrado","Encontrado")</f>
        <v>Encontrado</v>
      </c>
      <c r="C226" s="4" t="s">
        <v>384</v>
      </c>
      <c r="D226" s="4" t="s">
        <v>25</v>
      </c>
      <c r="E226" s="19">
        <v>327</v>
      </c>
      <c r="F226" s="19" t="str">
        <f t="shared" si="3"/>
        <v>marzo 2022</v>
      </c>
      <c r="G226" s="32">
        <v>44621</v>
      </c>
    </row>
    <row r="227" spans="1:7" x14ac:dyDescent="0.25">
      <c r="A227" s="4" t="s">
        <v>76</v>
      </c>
      <c r="B227" s="4" t="str">
        <f>IF(ISERROR(VLOOKUP(A227,'Campañas y correos'!A:A,1,FALSE)),"No encontrado","Encontrado")</f>
        <v>Encontrado</v>
      </c>
      <c r="C227" s="4" t="s">
        <v>385</v>
      </c>
      <c r="D227" s="4" t="s">
        <v>2</v>
      </c>
      <c r="E227" s="19">
        <v>148</v>
      </c>
      <c r="F227" s="19" t="str">
        <f t="shared" si="3"/>
        <v>marzo 2022</v>
      </c>
      <c r="G227" s="32">
        <v>44621</v>
      </c>
    </row>
  </sheetData>
  <phoneticPr fontId="16" type="noConversion"/>
  <conditionalFormatting sqref="A2:G227">
    <cfRule type="expression" dxfId="3" priority="6">
      <formula>$B2="No encontrado"</formula>
    </cfRule>
  </conditionalFormatting>
  <conditionalFormatting sqref="A95">
    <cfRule type="expression" dxfId="2" priority="3">
      <formula>#REF!="No encontrado"</formula>
    </cfRule>
  </conditionalFormatting>
  <conditionalFormatting sqref="A101">
    <cfRule type="expression" dxfId="1" priority="2">
      <formula>#REF!="No encontrado"</formula>
    </cfRule>
  </conditionalFormatting>
  <conditionalFormatting sqref="A214">
    <cfRule type="expression" dxfId="0" priority="1">
      <formula>$B214="No encontrado"</formula>
    </cfRule>
  </conditionalFormatting>
  <hyperlinks>
    <hyperlink ref="A157" r:id="rId1" xr:uid="{27403927-90DD-481A-8852-EAB02F1A9066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D253-DAB6-4C92-9400-C103A237FEDA}">
  <dimension ref="A1:N1028"/>
  <sheetViews>
    <sheetView tabSelected="1" zoomScale="90" zoomScaleNormal="90" workbookViewId="0">
      <pane ySplit="1" topLeftCell="A977" activePane="bottomLeft" state="frozen"/>
      <selection pane="bottomLeft" activeCell="C982" sqref="C982"/>
    </sheetView>
  </sheetViews>
  <sheetFormatPr baseColWidth="10" defaultRowHeight="15" x14ac:dyDescent="0.25"/>
  <cols>
    <col min="1" max="1" width="30" style="4" customWidth="1"/>
    <col min="2" max="2" width="17.85546875" style="4" customWidth="1"/>
    <col min="3" max="3" width="11.5703125" style="32" bestFit="1" customWidth="1"/>
    <col min="4" max="4" width="6.140625" style="4" customWidth="1"/>
    <col min="5" max="5" width="55.28515625" style="4" customWidth="1"/>
    <col min="6" max="6" width="24" style="4" customWidth="1"/>
    <col min="7" max="7" width="9.42578125" style="4" customWidth="1"/>
    <col min="8" max="8" width="8.28515625" style="4" customWidth="1"/>
    <col min="9" max="9" width="11.42578125" style="4"/>
    <col min="10" max="10" width="9" style="4" customWidth="1"/>
    <col min="11" max="11" width="11" style="4" customWidth="1"/>
    <col min="12" max="16384" width="11.42578125" style="4"/>
  </cols>
  <sheetData>
    <row r="1" spans="1:14" ht="45" x14ac:dyDescent="0.25">
      <c r="A1" s="23" t="s">
        <v>100</v>
      </c>
      <c r="B1" s="23" t="s">
        <v>296</v>
      </c>
      <c r="C1" s="33" t="s">
        <v>488</v>
      </c>
      <c r="D1" s="23" t="s">
        <v>652</v>
      </c>
      <c r="E1" s="23" t="s">
        <v>231</v>
      </c>
      <c r="F1" s="23" t="s">
        <v>73</v>
      </c>
      <c r="G1" s="23" t="s">
        <v>243</v>
      </c>
      <c r="H1" s="23" t="s">
        <v>244</v>
      </c>
      <c r="I1" s="23" t="s">
        <v>245</v>
      </c>
      <c r="J1" s="23" t="s">
        <v>246</v>
      </c>
      <c r="K1" s="23" t="s">
        <v>247</v>
      </c>
      <c r="L1" s="23" t="s">
        <v>250</v>
      </c>
      <c r="M1" s="23" t="s">
        <v>248</v>
      </c>
      <c r="N1" s="23" t="s">
        <v>249</v>
      </c>
    </row>
    <row r="2" spans="1:14" x14ac:dyDescent="0.25">
      <c r="A2" s="4" t="s">
        <v>203</v>
      </c>
      <c r="B2" s="4" t="str">
        <f>TEXT(C2,"mmmm")&amp;" "&amp;TEXT(C2,"aaaa")</f>
        <v>julio 2022</v>
      </c>
      <c r="C2" s="32">
        <v>44743</v>
      </c>
      <c r="D2" s="4" t="s">
        <v>109</v>
      </c>
      <c r="E2" s="4" t="s">
        <v>670</v>
      </c>
      <c r="F2" s="4" t="s">
        <v>239</v>
      </c>
      <c r="G2" s="4">
        <v>22836</v>
      </c>
      <c r="H2" s="4">
        <v>22809</v>
      </c>
      <c r="I2" s="4">
        <v>99.882000000000005</v>
      </c>
      <c r="J2" s="4">
        <v>10975</v>
      </c>
      <c r="K2" s="4">
        <v>48.116999999999997</v>
      </c>
      <c r="L2" s="4">
        <v>1221</v>
      </c>
      <c r="M2" s="4">
        <v>5.3529999999999998</v>
      </c>
      <c r="N2" s="4">
        <v>11.125</v>
      </c>
    </row>
    <row r="3" spans="1:14" x14ac:dyDescent="0.25">
      <c r="A3" s="4" t="s">
        <v>116</v>
      </c>
      <c r="B3" s="4" t="str">
        <f t="shared" ref="B3:B66" si="0">TEXT(C3,"mmmm")&amp;" "&amp;TEXT(C3,"aaaa")</f>
        <v>julio 2022</v>
      </c>
      <c r="C3" s="32">
        <v>44743</v>
      </c>
      <c r="D3" s="4" t="s">
        <v>109</v>
      </c>
      <c r="E3" s="4" t="s">
        <v>450</v>
      </c>
      <c r="F3" s="4" t="s">
        <v>239</v>
      </c>
      <c r="G3" s="4">
        <v>10087</v>
      </c>
      <c r="H3" s="4">
        <v>9993</v>
      </c>
      <c r="I3" s="4">
        <v>99.067999999999998</v>
      </c>
      <c r="J3" s="4">
        <v>6007</v>
      </c>
      <c r="K3" s="4">
        <v>60.112000000000002</v>
      </c>
      <c r="L3" s="4">
        <v>1125</v>
      </c>
      <c r="M3" s="4">
        <v>11.257999999999999</v>
      </c>
      <c r="N3" s="4">
        <v>18.728000000000002</v>
      </c>
    </row>
    <row r="4" spans="1:14" x14ac:dyDescent="0.25">
      <c r="A4" s="4" t="s">
        <v>116</v>
      </c>
      <c r="B4" s="4" t="str">
        <f t="shared" si="0"/>
        <v>julio 2022</v>
      </c>
      <c r="C4" s="32">
        <v>44743</v>
      </c>
      <c r="D4" s="4" t="s">
        <v>109</v>
      </c>
      <c r="E4" s="4" t="s">
        <v>580</v>
      </c>
      <c r="F4" s="4" t="s">
        <v>239</v>
      </c>
      <c r="G4" s="4">
        <v>1904</v>
      </c>
      <c r="H4" s="4">
        <v>1900</v>
      </c>
      <c r="I4" s="4">
        <v>99.79</v>
      </c>
      <c r="J4" s="4">
        <v>1079</v>
      </c>
      <c r="K4" s="4">
        <v>56.789000000000001</v>
      </c>
      <c r="L4" s="4">
        <v>151</v>
      </c>
      <c r="M4" s="4">
        <v>7.9470000000000001</v>
      </c>
      <c r="N4" s="4">
        <v>13.994</v>
      </c>
    </row>
    <row r="5" spans="1:14" x14ac:dyDescent="0.25">
      <c r="A5" s="4" t="s">
        <v>116</v>
      </c>
      <c r="B5" s="4" t="str">
        <f t="shared" si="0"/>
        <v>julio 2022</v>
      </c>
      <c r="C5" s="32">
        <v>44743</v>
      </c>
      <c r="D5" s="4" t="s">
        <v>109</v>
      </c>
      <c r="E5" s="4" t="s">
        <v>414</v>
      </c>
      <c r="F5" s="4" t="s">
        <v>239</v>
      </c>
      <c r="G5" s="4">
        <v>22207</v>
      </c>
      <c r="H5" s="4">
        <v>21141</v>
      </c>
      <c r="I5" s="4">
        <v>95.2</v>
      </c>
      <c r="J5" s="4">
        <v>8728</v>
      </c>
      <c r="K5" s="4">
        <v>41.284999999999997</v>
      </c>
      <c r="L5" s="4">
        <v>1469</v>
      </c>
      <c r="M5" s="4">
        <v>6.9489999999999998</v>
      </c>
      <c r="N5" s="4">
        <v>16.831</v>
      </c>
    </row>
    <row r="6" spans="1:14" x14ac:dyDescent="0.25">
      <c r="A6" s="4" t="s">
        <v>116</v>
      </c>
      <c r="B6" s="4" t="str">
        <f t="shared" si="0"/>
        <v>julio 2022</v>
      </c>
      <c r="C6" s="32">
        <v>44743</v>
      </c>
      <c r="D6" s="4" t="s">
        <v>109</v>
      </c>
      <c r="E6" s="4" t="s">
        <v>578</v>
      </c>
      <c r="F6" s="4" t="s">
        <v>239</v>
      </c>
      <c r="G6" s="4">
        <v>9608</v>
      </c>
      <c r="H6" s="4">
        <v>9571</v>
      </c>
      <c r="I6" s="4">
        <v>99.614999999999995</v>
      </c>
      <c r="J6" s="4">
        <v>3443</v>
      </c>
      <c r="K6" s="4">
        <v>35.972999999999999</v>
      </c>
      <c r="L6" s="4">
        <v>474</v>
      </c>
      <c r="M6" s="4">
        <v>4.952</v>
      </c>
      <c r="N6" s="4">
        <v>13.766999999999999</v>
      </c>
    </row>
    <row r="7" spans="1:14" x14ac:dyDescent="0.25">
      <c r="A7" s="4" t="s">
        <v>116</v>
      </c>
      <c r="B7" s="4" t="str">
        <f t="shared" si="0"/>
        <v>julio 2022</v>
      </c>
      <c r="C7" s="32">
        <v>44743</v>
      </c>
      <c r="D7" s="4" t="s">
        <v>109</v>
      </c>
      <c r="E7" s="4" t="s">
        <v>579</v>
      </c>
      <c r="F7" s="4" t="s">
        <v>239</v>
      </c>
      <c r="G7" s="4">
        <v>7805</v>
      </c>
      <c r="H7" s="4">
        <v>7778</v>
      </c>
      <c r="I7" s="4">
        <v>99.653999999999996</v>
      </c>
      <c r="J7" s="4">
        <v>2674</v>
      </c>
      <c r="K7" s="4">
        <v>34.378999999999998</v>
      </c>
      <c r="L7" s="4">
        <v>265</v>
      </c>
      <c r="M7" s="4">
        <v>3.407</v>
      </c>
      <c r="N7" s="4">
        <v>9.91</v>
      </c>
    </row>
    <row r="8" spans="1:14" x14ac:dyDescent="0.25">
      <c r="A8" s="4" t="s">
        <v>116</v>
      </c>
      <c r="B8" s="4" t="str">
        <f t="shared" si="0"/>
        <v>julio 2022</v>
      </c>
      <c r="C8" s="32">
        <v>44743</v>
      </c>
      <c r="D8" s="4" t="s">
        <v>109</v>
      </c>
      <c r="E8" s="4" t="s">
        <v>449</v>
      </c>
      <c r="F8" s="4" t="s">
        <v>239</v>
      </c>
      <c r="G8" s="4">
        <v>14995</v>
      </c>
      <c r="H8" s="4">
        <v>14947</v>
      </c>
      <c r="I8" s="4">
        <v>99.68</v>
      </c>
      <c r="J8" s="4">
        <v>5113</v>
      </c>
      <c r="K8" s="4">
        <v>34.207999999999998</v>
      </c>
      <c r="L8" s="4">
        <v>653</v>
      </c>
      <c r="M8" s="4">
        <v>4.3689999999999998</v>
      </c>
      <c r="N8" s="4">
        <v>12.771000000000001</v>
      </c>
    </row>
    <row r="9" spans="1:14" x14ac:dyDescent="0.25">
      <c r="A9" s="42" t="s">
        <v>79</v>
      </c>
      <c r="B9" s="4" t="str">
        <f t="shared" si="0"/>
        <v>julio 2022</v>
      </c>
      <c r="C9" s="32">
        <v>44743</v>
      </c>
      <c r="D9" s="4" t="s">
        <v>109</v>
      </c>
      <c r="E9" s="4" t="s">
        <v>671</v>
      </c>
      <c r="F9" s="4" t="s">
        <v>239</v>
      </c>
      <c r="G9" s="4">
        <v>14820</v>
      </c>
      <c r="H9" s="4">
        <v>14796</v>
      </c>
      <c r="I9" s="4">
        <v>99.837999999999994</v>
      </c>
      <c r="J9" s="4">
        <v>6005</v>
      </c>
      <c r="K9" s="4">
        <v>40.585000000000001</v>
      </c>
      <c r="L9" s="4">
        <v>485</v>
      </c>
      <c r="M9" s="4">
        <v>3.278</v>
      </c>
      <c r="N9" s="4">
        <v>8.077</v>
      </c>
    </row>
    <row r="10" spans="1:14" x14ac:dyDescent="0.25">
      <c r="A10" s="42" t="s">
        <v>446</v>
      </c>
      <c r="B10" s="4" t="str">
        <f t="shared" si="0"/>
        <v>julio 2022</v>
      </c>
      <c r="C10" s="32">
        <v>44743</v>
      </c>
      <c r="D10" s="4" t="s">
        <v>109</v>
      </c>
      <c r="E10" s="4" t="s">
        <v>448</v>
      </c>
      <c r="F10" s="4" t="s">
        <v>239</v>
      </c>
      <c r="G10" s="4">
        <v>13011</v>
      </c>
      <c r="H10" s="4">
        <v>12975</v>
      </c>
      <c r="I10" s="4">
        <v>99.722999999999999</v>
      </c>
      <c r="J10" s="4">
        <v>4755</v>
      </c>
      <c r="K10" s="4">
        <v>36.646999999999998</v>
      </c>
      <c r="L10" s="4">
        <v>278</v>
      </c>
      <c r="M10" s="4">
        <v>2.1429999999999998</v>
      </c>
      <c r="N10" s="4">
        <v>5.8460000000000001</v>
      </c>
    </row>
    <row r="11" spans="1:14" x14ac:dyDescent="0.25">
      <c r="A11" s="42" t="s">
        <v>79</v>
      </c>
      <c r="B11" s="4" t="str">
        <f t="shared" si="0"/>
        <v>julio 2022</v>
      </c>
      <c r="C11" s="32">
        <v>44743</v>
      </c>
      <c r="D11" s="4" t="s">
        <v>109</v>
      </c>
      <c r="E11" s="4" t="s">
        <v>672</v>
      </c>
      <c r="F11" s="4" t="s">
        <v>239</v>
      </c>
      <c r="G11" s="4">
        <v>14559</v>
      </c>
      <c r="H11" s="4">
        <v>14522</v>
      </c>
      <c r="I11" s="4">
        <v>99.745999999999995</v>
      </c>
      <c r="J11" s="4">
        <v>4999</v>
      </c>
      <c r="K11" s="4">
        <v>34.423999999999999</v>
      </c>
      <c r="L11" s="4">
        <v>197</v>
      </c>
      <c r="M11" s="4">
        <v>1.357</v>
      </c>
      <c r="N11" s="4">
        <v>3.9409999999999998</v>
      </c>
    </row>
    <row r="12" spans="1:14" x14ac:dyDescent="0.25">
      <c r="A12" s="42" t="s">
        <v>446</v>
      </c>
      <c r="B12" s="4" t="str">
        <f t="shared" si="0"/>
        <v>julio 2022</v>
      </c>
      <c r="C12" s="32">
        <v>44743</v>
      </c>
      <c r="D12" s="4" t="s">
        <v>109</v>
      </c>
      <c r="E12" s="4" t="s">
        <v>447</v>
      </c>
      <c r="F12" s="4" t="s">
        <v>239</v>
      </c>
      <c r="G12" s="4">
        <v>12969</v>
      </c>
      <c r="H12" s="4">
        <v>12930</v>
      </c>
      <c r="I12" s="4">
        <v>99.698999999999998</v>
      </c>
      <c r="J12" s="4">
        <v>4788</v>
      </c>
      <c r="K12" s="4">
        <v>37.03</v>
      </c>
      <c r="L12" s="4">
        <v>175</v>
      </c>
      <c r="M12" s="4">
        <v>1.353</v>
      </c>
      <c r="N12" s="4">
        <v>3.6549999999999998</v>
      </c>
    </row>
    <row r="13" spans="1:14" x14ac:dyDescent="0.25">
      <c r="A13" s="4" t="s">
        <v>656</v>
      </c>
      <c r="B13" s="4" t="str">
        <f t="shared" si="0"/>
        <v>julio 2022</v>
      </c>
      <c r="C13" s="32">
        <v>44743</v>
      </c>
      <c r="D13" s="4" t="s">
        <v>109</v>
      </c>
      <c r="E13" s="4" t="s">
        <v>673</v>
      </c>
      <c r="F13" s="4" t="s">
        <v>239</v>
      </c>
      <c r="G13" s="4">
        <v>9531</v>
      </c>
      <c r="H13" s="4">
        <v>9507</v>
      </c>
      <c r="I13" s="4">
        <v>99.748000000000005</v>
      </c>
      <c r="J13" s="4">
        <v>3835</v>
      </c>
      <c r="K13" s="4">
        <v>40.338999999999999</v>
      </c>
      <c r="L13" s="4">
        <v>204</v>
      </c>
      <c r="M13" s="4">
        <v>2.1459999999999999</v>
      </c>
      <c r="N13" s="4">
        <v>5.319</v>
      </c>
    </row>
    <row r="14" spans="1:14" x14ac:dyDescent="0.25">
      <c r="A14" s="42" t="s">
        <v>156</v>
      </c>
      <c r="B14" s="4" t="str">
        <f t="shared" si="0"/>
        <v>julio 2022</v>
      </c>
      <c r="C14" s="32">
        <v>44743</v>
      </c>
      <c r="D14" s="4" t="s">
        <v>109</v>
      </c>
      <c r="E14" s="4" t="s">
        <v>674</v>
      </c>
      <c r="F14" s="4" t="s">
        <v>239</v>
      </c>
      <c r="G14" s="4">
        <v>8612</v>
      </c>
      <c r="H14" s="4">
        <v>8586</v>
      </c>
      <c r="I14" s="4">
        <v>99.697999999999993</v>
      </c>
      <c r="J14" s="4">
        <v>3813</v>
      </c>
      <c r="K14" s="4">
        <v>44.41</v>
      </c>
      <c r="L14" s="4">
        <v>378</v>
      </c>
      <c r="M14" s="4">
        <v>4.4029999999999996</v>
      </c>
      <c r="N14" s="4">
        <v>9.9130000000000003</v>
      </c>
    </row>
    <row r="15" spans="1:14" x14ac:dyDescent="0.25">
      <c r="A15" s="42" t="s">
        <v>91</v>
      </c>
      <c r="B15" s="4" t="str">
        <f t="shared" si="0"/>
        <v>julio 2022</v>
      </c>
      <c r="C15" s="32">
        <v>44743</v>
      </c>
      <c r="D15" s="4" t="s">
        <v>109</v>
      </c>
      <c r="E15" s="4" t="s">
        <v>653</v>
      </c>
      <c r="F15" s="4" t="s">
        <v>239</v>
      </c>
      <c r="G15" s="4">
        <v>14261</v>
      </c>
      <c r="H15" s="4">
        <v>14239</v>
      </c>
      <c r="I15" s="4">
        <v>99.846000000000004</v>
      </c>
      <c r="J15" s="4">
        <v>5106</v>
      </c>
      <c r="K15" s="4">
        <v>35.859000000000002</v>
      </c>
      <c r="L15" s="4">
        <v>224</v>
      </c>
      <c r="M15" s="4">
        <v>1.573</v>
      </c>
      <c r="N15" s="4">
        <v>4.3869999999999996</v>
      </c>
    </row>
    <row r="16" spans="1:14" x14ac:dyDescent="0.25">
      <c r="A16" s="42" t="s">
        <v>159</v>
      </c>
      <c r="B16" s="4" t="str">
        <f t="shared" si="0"/>
        <v>julio 2022</v>
      </c>
      <c r="C16" s="32">
        <v>44743</v>
      </c>
      <c r="D16" s="4" t="s">
        <v>109</v>
      </c>
      <c r="E16" s="4" t="s">
        <v>675</v>
      </c>
      <c r="F16" s="4" t="s">
        <v>239</v>
      </c>
      <c r="G16" s="4">
        <v>10941</v>
      </c>
      <c r="H16" s="4">
        <v>10897</v>
      </c>
      <c r="I16" s="4">
        <v>99.597999999999999</v>
      </c>
      <c r="J16" s="4">
        <v>4804</v>
      </c>
      <c r="K16" s="4">
        <v>44.085999999999999</v>
      </c>
      <c r="L16" s="4">
        <v>384</v>
      </c>
      <c r="M16" s="4">
        <v>3.524</v>
      </c>
      <c r="N16" s="4">
        <v>7.9930000000000003</v>
      </c>
    </row>
    <row r="17" spans="1:14" x14ac:dyDescent="0.25">
      <c r="A17" s="42" t="s">
        <v>159</v>
      </c>
      <c r="B17" s="4" t="str">
        <f t="shared" si="0"/>
        <v>julio 2022</v>
      </c>
      <c r="C17" s="32">
        <v>44743</v>
      </c>
      <c r="D17" s="4" t="s">
        <v>109</v>
      </c>
      <c r="E17" s="4" t="s">
        <v>676</v>
      </c>
      <c r="F17" s="4" t="s">
        <v>239</v>
      </c>
      <c r="G17" s="4">
        <v>10932</v>
      </c>
      <c r="H17" s="4">
        <v>10894</v>
      </c>
      <c r="I17" s="4">
        <v>99.652000000000001</v>
      </c>
      <c r="J17" s="4">
        <v>4680</v>
      </c>
      <c r="K17" s="4">
        <v>42.959000000000003</v>
      </c>
      <c r="L17" s="4">
        <v>298</v>
      </c>
      <c r="M17" s="4">
        <v>2.7349999999999999</v>
      </c>
      <c r="N17" s="4">
        <v>6.3680000000000003</v>
      </c>
    </row>
    <row r="18" spans="1:14" x14ac:dyDescent="0.25">
      <c r="A18" s="42" t="s">
        <v>159</v>
      </c>
      <c r="B18" s="4" t="str">
        <f t="shared" si="0"/>
        <v>julio 2022</v>
      </c>
      <c r="C18" s="32">
        <v>44743</v>
      </c>
      <c r="D18" s="4" t="s">
        <v>109</v>
      </c>
      <c r="E18" s="4" t="s">
        <v>677</v>
      </c>
      <c r="F18" s="4" t="s">
        <v>239</v>
      </c>
      <c r="G18" s="4">
        <v>8770</v>
      </c>
      <c r="H18" s="4">
        <v>8742</v>
      </c>
      <c r="I18" s="4">
        <v>99.680999999999997</v>
      </c>
      <c r="J18" s="4">
        <v>3877</v>
      </c>
      <c r="K18" s="4">
        <v>44.348999999999997</v>
      </c>
      <c r="L18" s="4">
        <v>357</v>
      </c>
      <c r="M18" s="4">
        <v>4.0839999999999996</v>
      </c>
      <c r="N18" s="4">
        <v>9.2080000000000002</v>
      </c>
    </row>
    <row r="19" spans="1:14" x14ac:dyDescent="0.25">
      <c r="A19" s="4" t="s">
        <v>597</v>
      </c>
      <c r="B19" s="4" t="str">
        <f t="shared" si="0"/>
        <v>julio 2022</v>
      </c>
      <c r="C19" s="32">
        <v>44743</v>
      </c>
      <c r="D19" s="4" t="s">
        <v>109</v>
      </c>
      <c r="E19" s="4" t="s">
        <v>678</v>
      </c>
      <c r="F19" s="4" t="s">
        <v>679</v>
      </c>
      <c r="G19" s="4">
        <v>8602</v>
      </c>
      <c r="H19" s="4">
        <v>8575</v>
      </c>
      <c r="I19" s="4">
        <v>99.686000000000007</v>
      </c>
      <c r="J19" s="4">
        <v>3547</v>
      </c>
      <c r="K19" s="4">
        <v>41.363999999999997</v>
      </c>
      <c r="L19" s="4">
        <v>529</v>
      </c>
      <c r="M19" s="4">
        <v>6.1689999999999996</v>
      </c>
      <c r="N19" s="4">
        <v>14.914</v>
      </c>
    </row>
    <row r="20" spans="1:14" x14ac:dyDescent="0.25">
      <c r="A20" s="4" t="s">
        <v>597</v>
      </c>
      <c r="B20" s="4" t="str">
        <f t="shared" si="0"/>
        <v>julio 2022</v>
      </c>
      <c r="C20" s="32">
        <v>44743</v>
      </c>
      <c r="D20" s="4" t="s">
        <v>109</v>
      </c>
      <c r="E20" s="4" t="s">
        <v>680</v>
      </c>
      <c r="F20" s="4" t="s">
        <v>679</v>
      </c>
      <c r="G20" s="4">
        <v>9052</v>
      </c>
      <c r="H20" s="4">
        <v>9042</v>
      </c>
      <c r="I20" s="4">
        <v>99.89</v>
      </c>
      <c r="J20" s="4">
        <v>3575</v>
      </c>
      <c r="K20" s="4">
        <v>39.537999999999997</v>
      </c>
      <c r="L20" s="4">
        <v>432</v>
      </c>
      <c r="M20" s="4">
        <v>4.7779999999999996</v>
      </c>
      <c r="N20" s="4">
        <v>12.084</v>
      </c>
    </row>
    <row r="21" spans="1:14" x14ac:dyDescent="0.25">
      <c r="A21" s="4" t="s">
        <v>597</v>
      </c>
      <c r="B21" s="4" t="str">
        <f t="shared" si="0"/>
        <v>julio 2022</v>
      </c>
      <c r="C21" s="32">
        <v>44743</v>
      </c>
      <c r="D21" s="4" t="s">
        <v>109</v>
      </c>
      <c r="E21" s="4" t="s">
        <v>681</v>
      </c>
      <c r="F21" s="4" t="s">
        <v>682</v>
      </c>
      <c r="G21" s="4">
        <v>48</v>
      </c>
      <c r="H21" s="4">
        <v>48</v>
      </c>
      <c r="I21" s="4">
        <v>100</v>
      </c>
      <c r="J21" s="4">
        <v>38</v>
      </c>
      <c r="K21" s="4">
        <v>79.167000000000002</v>
      </c>
      <c r="L21" s="4">
        <v>6</v>
      </c>
      <c r="M21" s="4">
        <v>12.5</v>
      </c>
      <c r="N21" s="4">
        <v>15.789</v>
      </c>
    </row>
    <row r="22" spans="1:14" x14ac:dyDescent="0.25">
      <c r="A22" s="4" t="s">
        <v>597</v>
      </c>
      <c r="B22" s="4" t="str">
        <f t="shared" si="0"/>
        <v>julio 2022</v>
      </c>
      <c r="C22" s="32">
        <v>44743</v>
      </c>
      <c r="D22" s="4" t="s">
        <v>109</v>
      </c>
      <c r="E22" s="4" t="s">
        <v>683</v>
      </c>
      <c r="F22" s="4" t="s">
        <v>682</v>
      </c>
      <c r="G22" s="4">
        <v>60</v>
      </c>
      <c r="H22" s="4">
        <v>60</v>
      </c>
      <c r="I22" s="4">
        <v>100</v>
      </c>
      <c r="J22" s="4">
        <v>44</v>
      </c>
      <c r="K22" s="4">
        <v>73.332999999999998</v>
      </c>
      <c r="L22" s="4">
        <v>18</v>
      </c>
      <c r="M22" s="4">
        <v>30</v>
      </c>
      <c r="N22" s="4">
        <v>40.908999999999999</v>
      </c>
    </row>
    <row r="23" spans="1:14" x14ac:dyDescent="0.25">
      <c r="A23" s="4" t="s">
        <v>597</v>
      </c>
      <c r="B23" s="4" t="str">
        <f t="shared" si="0"/>
        <v>julio 2022</v>
      </c>
      <c r="C23" s="32">
        <v>44743</v>
      </c>
      <c r="D23" s="4" t="s">
        <v>109</v>
      </c>
      <c r="E23" s="4" t="s">
        <v>684</v>
      </c>
      <c r="F23" s="4" t="s">
        <v>682</v>
      </c>
      <c r="G23" s="4">
        <v>42</v>
      </c>
      <c r="H23" s="4">
        <v>42</v>
      </c>
      <c r="I23" s="4">
        <v>100</v>
      </c>
      <c r="J23" s="4">
        <v>27</v>
      </c>
      <c r="K23" s="4">
        <v>64.286000000000001</v>
      </c>
      <c r="L23" s="4">
        <v>5</v>
      </c>
      <c r="M23" s="4">
        <v>11.904999999999999</v>
      </c>
      <c r="N23" s="4">
        <v>18.518999999999998</v>
      </c>
    </row>
    <row r="24" spans="1:14" x14ac:dyDescent="0.25">
      <c r="A24" s="4" t="s">
        <v>597</v>
      </c>
      <c r="B24" s="4" t="str">
        <f t="shared" si="0"/>
        <v>julio 2022</v>
      </c>
      <c r="C24" s="32">
        <v>44743</v>
      </c>
      <c r="D24" s="4" t="s">
        <v>109</v>
      </c>
      <c r="E24" s="4" t="s">
        <v>685</v>
      </c>
      <c r="F24" s="4" t="s">
        <v>682</v>
      </c>
      <c r="G24" s="4">
        <v>274</v>
      </c>
      <c r="H24" s="4">
        <v>274</v>
      </c>
      <c r="I24" s="4">
        <v>100</v>
      </c>
      <c r="J24" s="4">
        <v>175</v>
      </c>
      <c r="K24" s="4">
        <v>63.869</v>
      </c>
      <c r="L24" s="4">
        <v>74</v>
      </c>
      <c r="M24" s="4">
        <v>27.007000000000001</v>
      </c>
      <c r="N24" s="4">
        <v>42.286000000000001</v>
      </c>
    </row>
    <row r="25" spans="1:14" x14ac:dyDescent="0.25">
      <c r="A25" s="4" t="s">
        <v>656</v>
      </c>
      <c r="B25" s="4" t="str">
        <f t="shared" si="0"/>
        <v>julio 2022</v>
      </c>
      <c r="C25" s="32">
        <v>44743</v>
      </c>
      <c r="D25" s="4" t="s">
        <v>109</v>
      </c>
      <c r="E25" s="4" t="s">
        <v>686</v>
      </c>
      <c r="F25" s="4" t="s">
        <v>239</v>
      </c>
      <c r="G25" s="4">
        <v>247</v>
      </c>
      <c r="H25" s="4">
        <v>244</v>
      </c>
      <c r="I25" s="4">
        <v>98.784999999999997</v>
      </c>
      <c r="J25" s="4">
        <v>119</v>
      </c>
      <c r="K25" s="4">
        <v>48.77</v>
      </c>
      <c r="L25" s="4">
        <v>18</v>
      </c>
      <c r="M25" s="4">
        <v>7.3769999999999998</v>
      </c>
      <c r="N25" s="4">
        <v>15.125999999999999</v>
      </c>
    </row>
    <row r="26" spans="1:14" x14ac:dyDescent="0.25">
      <c r="A26" s="4" t="s">
        <v>656</v>
      </c>
      <c r="B26" s="4" t="str">
        <f t="shared" si="0"/>
        <v>julio 2022</v>
      </c>
      <c r="C26" s="32">
        <v>44743</v>
      </c>
      <c r="D26" s="4" t="s">
        <v>109</v>
      </c>
      <c r="E26" s="4" t="s">
        <v>687</v>
      </c>
      <c r="F26" s="4" t="s">
        <v>239</v>
      </c>
      <c r="G26" s="4">
        <v>9504</v>
      </c>
      <c r="H26" s="4">
        <v>9494</v>
      </c>
      <c r="I26" s="4">
        <v>99.894999999999996</v>
      </c>
      <c r="J26" s="4">
        <v>4075</v>
      </c>
      <c r="K26" s="4">
        <v>42.921999999999997</v>
      </c>
      <c r="L26" s="4">
        <v>283</v>
      </c>
      <c r="M26" s="4">
        <v>2.9809999999999999</v>
      </c>
      <c r="N26" s="4">
        <v>6.9450000000000003</v>
      </c>
    </row>
    <row r="27" spans="1:14" x14ac:dyDescent="0.25">
      <c r="A27" s="42" t="s">
        <v>217</v>
      </c>
      <c r="B27" s="4" t="str">
        <f t="shared" si="0"/>
        <v>julio 2022</v>
      </c>
      <c r="C27" s="32">
        <v>44743</v>
      </c>
      <c r="D27" s="4" t="s">
        <v>109</v>
      </c>
      <c r="E27" s="4" t="s">
        <v>688</v>
      </c>
      <c r="F27" s="4" t="s">
        <v>689</v>
      </c>
      <c r="G27" s="4">
        <v>5023</v>
      </c>
      <c r="H27" s="4">
        <v>5017</v>
      </c>
      <c r="I27" s="4">
        <v>99.881</v>
      </c>
      <c r="J27" s="4">
        <v>2018</v>
      </c>
      <c r="K27" s="4">
        <v>40.222999999999999</v>
      </c>
      <c r="L27" s="4">
        <v>257</v>
      </c>
      <c r="M27" s="4">
        <v>5.1230000000000002</v>
      </c>
      <c r="N27" s="4">
        <v>12.734999999999999</v>
      </c>
    </row>
    <row r="28" spans="1:14" x14ac:dyDescent="0.25">
      <c r="A28" s="42" t="s">
        <v>217</v>
      </c>
      <c r="B28" s="4" t="str">
        <f t="shared" si="0"/>
        <v>julio 2022</v>
      </c>
      <c r="C28" s="32">
        <v>44743</v>
      </c>
      <c r="D28" s="4" t="s">
        <v>109</v>
      </c>
      <c r="E28" s="4" t="s">
        <v>690</v>
      </c>
      <c r="F28" s="4" t="s">
        <v>691</v>
      </c>
      <c r="G28" s="4">
        <v>8360</v>
      </c>
      <c r="H28" s="4">
        <v>8352</v>
      </c>
      <c r="I28" s="4">
        <v>99.903999999999996</v>
      </c>
      <c r="J28" s="4">
        <v>3959</v>
      </c>
      <c r="K28" s="4">
        <v>47.402000000000001</v>
      </c>
      <c r="L28" s="4">
        <v>0</v>
      </c>
      <c r="M28" s="4">
        <v>0</v>
      </c>
      <c r="N28" s="4">
        <v>0</v>
      </c>
    </row>
    <row r="29" spans="1:14" x14ac:dyDescent="0.25">
      <c r="A29" s="42" t="s">
        <v>217</v>
      </c>
      <c r="B29" s="4" t="str">
        <f t="shared" si="0"/>
        <v>julio 2022</v>
      </c>
      <c r="C29" s="32">
        <v>44743</v>
      </c>
      <c r="D29" s="4" t="s">
        <v>109</v>
      </c>
      <c r="E29" s="4" t="s">
        <v>692</v>
      </c>
      <c r="F29" s="4" t="s">
        <v>693</v>
      </c>
      <c r="G29" s="4">
        <v>11276</v>
      </c>
      <c r="H29" s="4">
        <v>11248</v>
      </c>
      <c r="I29" s="4">
        <v>99.751999999999995</v>
      </c>
      <c r="J29" s="4">
        <v>5030</v>
      </c>
      <c r="K29" s="4">
        <v>44.719000000000001</v>
      </c>
      <c r="L29" s="4">
        <v>429</v>
      </c>
      <c r="M29" s="4">
        <v>3.8140000000000001</v>
      </c>
      <c r="N29" s="4">
        <v>8.5289999999999999</v>
      </c>
    </row>
    <row r="30" spans="1:14" x14ac:dyDescent="0.25">
      <c r="A30" s="4" t="s">
        <v>667</v>
      </c>
      <c r="B30" s="4" t="str">
        <f t="shared" si="0"/>
        <v>julio 2022</v>
      </c>
      <c r="C30" s="32">
        <v>44743</v>
      </c>
      <c r="D30" s="4" t="s">
        <v>109</v>
      </c>
      <c r="E30" s="4" t="s">
        <v>694</v>
      </c>
      <c r="F30" s="4" t="s">
        <v>695</v>
      </c>
      <c r="G30" s="4">
        <v>12502</v>
      </c>
      <c r="H30" s="4">
        <v>12117</v>
      </c>
      <c r="I30" s="4">
        <v>96.92</v>
      </c>
      <c r="J30" s="4">
        <v>6018</v>
      </c>
      <c r="K30" s="4">
        <v>49.665999999999997</v>
      </c>
      <c r="L30" s="4">
        <v>1347</v>
      </c>
      <c r="M30" s="4">
        <v>11.117000000000001</v>
      </c>
      <c r="N30" s="4">
        <v>22.382999999999999</v>
      </c>
    </row>
    <row r="31" spans="1:14" x14ac:dyDescent="0.25">
      <c r="A31" s="42" t="s">
        <v>91</v>
      </c>
      <c r="B31" s="4" t="str">
        <f t="shared" si="0"/>
        <v>julio 2022</v>
      </c>
      <c r="C31" s="32">
        <v>44743</v>
      </c>
      <c r="D31" s="4" t="s">
        <v>109</v>
      </c>
      <c r="E31" s="4" t="s">
        <v>292</v>
      </c>
      <c r="F31" s="4" t="s">
        <v>239</v>
      </c>
      <c r="G31" s="4">
        <v>14140</v>
      </c>
      <c r="H31" s="4">
        <v>14103</v>
      </c>
      <c r="I31" s="4">
        <v>99.738</v>
      </c>
      <c r="J31" s="4">
        <v>4941</v>
      </c>
      <c r="K31" s="4">
        <v>35.034999999999997</v>
      </c>
      <c r="L31" s="4">
        <v>127</v>
      </c>
      <c r="M31" s="4">
        <v>0.90100000000000002</v>
      </c>
      <c r="N31" s="4">
        <v>2.57</v>
      </c>
    </row>
    <row r="32" spans="1:14" x14ac:dyDescent="0.25">
      <c r="A32" s="42" t="s">
        <v>85</v>
      </c>
      <c r="B32" s="4" t="str">
        <f t="shared" si="0"/>
        <v>julio 2022</v>
      </c>
      <c r="C32" s="32">
        <v>44743</v>
      </c>
      <c r="D32" s="4" t="s">
        <v>109</v>
      </c>
      <c r="E32" s="4" t="s">
        <v>460</v>
      </c>
      <c r="F32" s="4" t="s">
        <v>239</v>
      </c>
      <c r="G32" s="4">
        <v>28846</v>
      </c>
      <c r="H32" s="4">
        <v>28780</v>
      </c>
      <c r="I32" s="4">
        <v>99.771000000000001</v>
      </c>
      <c r="J32" s="4">
        <v>11031</v>
      </c>
      <c r="K32" s="4">
        <v>38.329000000000001</v>
      </c>
      <c r="L32" s="4">
        <v>512</v>
      </c>
      <c r="M32" s="4">
        <v>1.7789999999999999</v>
      </c>
      <c r="N32" s="4">
        <v>4.641</v>
      </c>
    </row>
    <row r="33" spans="1:14" x14ac:dyDescent="0.25">
      <c r="A33" s="42" t="s">
        <v>85</v>
      </c>
      <c r="B33" s="4" t="str">
        <f t="shared" si="0"/>
        <v>julio 2022</v>
      </c>
      <c r="C33" s="32">
        <v>44743</v>
      </c>
      <c r="D33" s="4" t="s">
        <v>109</v>
      </c>
      <c r="E33" s="4" t="s">
        <v>696</v>
      </c>
      <c r="F33" s="4" t="s">
        <v>239</v>
      </c>
      <c r="G33" s="4">
        <v>32310</v>
      </c>
      <c r="H33" s="4">
        <v>32248</v>
      </c>
      <c r="I33" s="4">
        <v>99.808000000000007</v>
      </c>
      <c r="J33" s="4">
        <v>12670</v>
      </c>
      <c r="K33" s="4">
        <v>39.289000000000001</v>
      </c>
      <c r="L33" s="4">
        <v>1849</v>
      </c>
      <c r="M33" s="4">
        <v>5.734</v>
      </c>
      <c r="N33" s="4">
        <v>14.593999999999999</v>
      </c>
    </row>
    <row r="34" spans="1:14" x14ac:dyDescent="0.25">
      <c r="A34" s="42" t="s">
        <v>85</v>
      </c>
      <c r="B34" s="4" t="str">
        <f t="shared" si="0"/>
        <v>julio 2022</v>
      </c>
      <c r="C34" s="32">
        <v>44743</v>
      </c>
      <c r="D34" s="4" t="s">
        <v>109</v>
      </c>
      <c r="E34" s="4" t="s">
        <v>285</v>
      </c>
      <c r="F34" s="4" t="s">
        <v>239</v>
      </c>
      <c r="G34" s="4">
        <v>32229</v>
      </c>
      <c r="H34" s="4">
        <v>32100</v>
      </c>
      <c r="I34" s="4">
        <v>99.6</v>
      </c>
      <c r="J34" s="4">
        <v>12170</v>
      </c>
      <c r="K34" s="4">
        <v>37.912999999999997</v>
      </c>
      <c r="L34" s="4">
        <v>1381</v>
      </c>
      <c r="M34" s="4">
        <v>4.3019999999999996</v>
      </c>
      <c r="N34" s="4">
        <v>11.348000000000001</v>
      </c>
    </row>
    <row r="35" spans="1:14" x14ac:dyDescent="0.25">
      <c r="A35" s="42" t="s">
        <v>85</v>
      </c>
      <c r="B35" s="4" t="str">
        <f t="shared" si="0"/>
        <v>julio 2022</v>
      </c>
      <c r="C35" s="32">
        <v>44743</v>
      </c>
      <c r="D35" s="4" t="s">
        <v>109</v>
      </c>
      <c r="E35" s="4" t="s">
        <v>582</v>
      </c>
      <c r="F35" s="4" t="s">
        <v>239</v>
      </c>
      <c r="G35" s="4">
        <v>36224</v>
      </c>
      <c r="H35" s="4">
        <v>35990</v>
      </c>
      <c r="I35" s="4">
        <v>99.353999999999999</v>
      </c>
      <c r="J35" s="4">
        <v>12463</v>
      </c>
      <c r="K35" s="4">
        <v>34.628999999999998</v>
      </c>
      <c r="L35" s="4">
        <v>612</v>
      </c>
      <c r="M35" s="4">
        <v>1.7</v>
      </c>
      <c r="N35" s="4">
        <v>4.9109999999999996</v>
      </c>
    </row>
    <row r="36" spans="1:14" x14ac:dyDescent="0.25">
      <c r="A36" s="4" t="s">
        <v>160</v>
      </c>
      <c r="B36" s="4" t="str">
        <f t="shared" si="0"/>
        <v>julio 2022</v>
      </c>
      <c r="C36" s="32">
        <v>44743</v>
      </c>
      <c r="D36" s="4" t="s">
        <v>109</v>
      </c>
      <c r="E36" s="4" t="s">
        <v>697</v>
      </c>
      <c r="F36" s="4" t="s">
        <v>698</v>
      </c>
      <c r="G36" s="4">
        <v>116</v>
      </c>
      <c r="H36" s="4">
        <v>116</v>
      </c>
      <c r="I36" s="4">
        <v>100</v>
      </c>
      <c r="J36" s="4">
        <v>61</v>
      </c>
      <c r="K36" s="4">
        <v>52.585999999999999</v>
      </c>
      <c r="L36" s="4">
        <v>0</v>
      </c>
      <c r="M36" s="4">
        <v>0</v>
      </c>
      <c r="N36" s="4">
        <v>0</v>
      </c>
    </row>
    <row r="37" spans="1:14" x14ac:dyDescent="0.25">
      <c r="A37" s="4" t="s">
        <v>160</v>
      </c>
      <c r="B37" s="4" t="str">
        <f t="shared" si="0"/>
        <v>julio 2022</v>
      </c>
      <c r="C37" s="32">
        <v>44743</v>
      </c>
      <c r="D37" s="4" t="s">
        <v>109</v>
      </c>
      <c r="E37" s="4" t="s">
        <v>699</v>
      </c>
      <c r="F37" s="4" t="s">
        <v>698</v>
      </c>
      <c r="G37" s="4">
        <v>124</v>
      </c>
      <c r="H37" s="4">
        <v>124</v>
      </c>
      <c r="I37" s="4">
        <v>100</v>
      </c>
      <c r="J37" s="4">
        <v>73</v>
      </c>
      <c r="K37" s="4">
        <v>58.871000000000002</v>
      </c>
      <c r="L37" s="4">
        <v>0</v>
      </c>
      <c r="M37" s="4">
        <v>0</v>
      </c>
      <c r="N37" s="4">
        <v>0</v>
      </c>
    </row>
    <row r="38" spans="1:14" x14ac:dyDescent="0.25">
      <c r="A38" s="4" t="s">
        <v>160</v>
      </c>
      <c r="B38" s="4" t="str">
        <f t="shared" si="0"/>
        <v>julio 2022</v>
      </c>
      <c r="C38" s="32">
        <v>44743</v>
      </c>
      <c r="D38" s="4" t="s">
        <v>109</v>
      </c>
      <c r="E38" s="4" t="s">
        <v>700</v>
      </c>
      <c r="F38" s="4" t="s">
        <v>698</v>
      </c>
      <c r="G38" s="4">
        <v>239</v>
      </c>
      <c r="H38" s="4">
        <v>239</v>
      </c>
      <c r="I38" s="4">
        <v>100</v>
      </c>
      <c r="J38" s="4">
        <v>150</v>
      </c>
      <c r="K38" s="4">
        <v>62.762</v>
      </c>
      <c r="L38" s="4">
        <v>0</v>
      </c>
      <c r="M38" s="4">
        <v>0</v>
      </c>
      <c r="N38" s="4">
        <v>0</v>
      </c>
    </row>
    <row r="39" spans="1:14" x14ac:dyDescent="0.25">
      <c r="A39" s="4" t="s">
        <v>160</v>
      </c>
      <c r="B39" s="4" t="str">
        <f t="shared" si="0"/>
        <v>julio 2022</v>
      </c>
      <c r="C39" s="32">
        <v>44743</v>
      </c>
      <c r="D39" s="4" t="s">
        <v>109</v>
      </c>
      <c r="E39" s="4" t="s">
        <v>701</v>
      </c>
      <c r="F39" s="4" t="s">
        <v>698</v>
      </c>
      <c r="G39" s="4">
        <v>1325</v>
      </c>
      <c r="H39" s="4">
        <v>1324</v>
      </c>
      <c r="I39" s="4">
        <v>99.924999999999997</v>
      </c>
      <c r="J39" s="4">
        <v>502</v>
      </c>
      <c r="K39" s="4">
        <v>37.914999999999999</v>
      </c>
      <c r="L39" s="4">
        <v>152</v>
      </c>
      <c r="M39" s="4">
        <v>11.48</v>
      </c>
      <c r="N39" s="4">
        <v>30.279</v>
      </c>
    </row>
    <row r="40" spans="1:14" x14ac:dyDescent="0.25">
      <c r="A40" s="4" t="s">
        <v>160</v>
      </c>
      <c r="B40" s="4" t="str">
        <f t="shared" si="0"/>
        <v>julio 2022</v>
      </c>
      <c r="C40" s="32">
        <v>44743</v>
      </c>
      <c r="D40" s="4" t="s">
        <v>109</v>
      </c>
      <c r="E40" s="4" t="s">
        <v>702</v>
      </c>
      <c r="F40" s="4" t="s">
        <v>698</v>
      </c>
      <c r="G40" s="4">
        <v>1092</v>
      </c>
      <c r="H40" s="4">
        <v>1091</v>
      </c>
      <c r="I40" s="4">
        <v>99.908000000000001</v>
      </c>
      <c r="J40" s="4">
        <v>369</v>
      </c>
      <c r="K40" s="4">
        <v>33.822000000000003</v>
      </c>
      <c r="L40" s="4">
        <v>86</v>
      </c>
      <c r="M40" s="4">
        <v>7.883</v>
      </c>
      <c r="N40" s="4">
        <v>23.306000000000001</v>
      </c>
    </row>
    <row r="41" spans="1:14" x14ac:dyDescent="0.25">
      <c r="A41" s="4" t="s">
        <v>160</v>
      </c>
      <c r="B41" s="4" t="str">
        <f t="shared" si="0"/>
        <v>julio 2022</v>
      </c>
      <c r="C41" s="32">
        <v>44743</v>
      </c>
      <c r="D41" s="4" t="s">
        <v>109</v>
      </c>
      <c r="E41" s="4" t="s">
        <v>703</v>
      </c>
      <c r="F41" s="4" t="s">
        <v>698</v>
      </c>
      <c r="G41" s="4">
        <v>1395</v>
      </c>
      <c r="H41" s="4">
        <v>1395</v>
      </c>
      <c r="I41" s="4">
        <v>100</v>
      </c>
      <c r="J41" s="4">
        <v>900</v>
      </c>
      <c r="K41" s="4">
        <v>64.516000000000005</v>
      </c>
      <c r="L41" s="4">
        <v>468</v>
      </c>
      <c r="M41" s="4">
        <v>33.548000000000002</v>
      </c>
      <c r="N41" s="4">
        <v>52</v>
      </c>
    </row>
    <row r="42" spans="1:14" x14ac:dyDescent="0.25">
      <c r="A42" s="4" t="s">
        <v>160</v>
      </c>
      <c r="B42" s="4" t="str">
        <f t="shared" si="0"/>
        <v>julio 2022</v>
      </c>
      <c r="C42" s="32">
        <v>44743</v>
      </c>
      <c r="D42" s="4" t="s">
        <v>109</v>
      </c>
      <c r="E42" s="4" t="s">
        <v>704</v>
      </c>
      <c r="F42" s="4" t="s">
        <v>698</v>
      </c>
      <c r="G42" s="4">
        <v>877</v>
      </c>
      <c r="H42" s="4">
        <v>877</v>
      </c>
      <c r="I42" s="4">
        <v>100</v>
      </c>
      <c r="J42" s="4">
        <v>476</v>
      </c>
      <c r="K42" s="4">
        <v>54.276000000000003</v>
      </c>
      <c r="L42" s="4">
        <v>126</v>
      </c>
      <c r="M42" s="4">
        <v>14.367000000000001</v>
      </c>
      <c r="N42" s="4">
        <v>26.471</v>
      </c>
    </row>
    <row r="43" spans="1:14" x14ac:dyDescent="0.25">
      <c r="A43" s="4" t="s">
        <v>160</v>
      </c>
      <c r="B43" s="4" t="str">
        <f t="shared" si="0"/>
        <v>julio 2022</v>
      </c>
      <c r="C43" s="32">
        <v>44743</v>
      </c>
      <c r="D43" s="4" t="s">
        <v>109</v>
      </c>
      <c r="E43" s="4" t="s">
        <v>705</v>
      </c>
      <c r="F43" s="4" t="s">
        <v>698</v>
      </c>
      <c r="G43" s="4">
        <v>4882</v>
      </c>
      <c r="H43" s="4">
        <v>4881</v>
      </c>
      <c r="I43" s="4">
        <v>99.98</v>
      </c>
      <c r="J43" s="4">
        <v>2307</v>
      </c>
      <c r="K43" s="4">
        <v>47.265000000000001</v>
      </c>
      <c r="L43" s="4">
        <v>802</v>
      </c>
      <c r="M43" s="4">
        <v>16.431000000000001</v>
      </c>
      <c r="N43" s="4">
        <v>34.764000000000003</v>
      </c>
    </row>
    <row r="44" spans="1:14" x14ac:dyDescent="0.25">
      <c r="A44" s="4" t="s">
        <v>160</v>
      </c>
      <c r="B44" s="4" t="str">
        <f t="shared" si="0"/>
        <v>julio 2022</v>
      </c>
      <c r="C44" s="32">
        <v>44743</v>
      </c>
      <c r="D44" s="4" t="s">
        <v>109</v>
      </c>
      <c r="E44" s="4" t="s">
        <v>706</v>
      </c>
      <c r="F44" s="4" t="s">
        <v>698</v>
      </c>
      <c r="G44" s="4">
        <v>3942</v>
      </c>
      <c r="H44" s="4">
        <v>3942</v>
      </c>
      <c r="I44" s="4">
        <v>100</v>
      </c>
      <c r="J44" s="4">
        <v>1555</v>
      </c>
      <c r="K44" s="4">
        <v>39.447000000000003</v>
      </c>
      <c r="L44" s="4">
        <v>437</v>
      </c>
      <c r="M44" s="4">
        <v>11.086</v>
      </c>
      <c r="N44" s="4">
        <v>28.103000000000002</v>
      </c>
    </row>
    <row r="45" spans="1:14" x14ac:dyDescent="0.25">
      <c r="A45" s="4" t="s">
        <v>160</v>
      </c>
      <c r="B45" s="4" t="str">
        <f t="shared" si="0"/>
        <v>julio 2022</v>
      </c>
      <c r="C45" s="32">
        <v>44743</v>
      </c>
      <c r="D45" s="4" t="s">
        <v>109</v>
      </c>
      <c r="E45" s="4" t="s">
        <v>707</v>
      </c>
      <c r="F45" s="4" t="s">
        <v>698</v>
      </c>
      <c r="G45" s="4">
        <v>1203</v>
      </c>
      <c r="H45" s="4">
        <v>1202</v>
      </c>
      <c r="I45" s="4">
        <v>99.917000000000002</v>
      </c>
      <c r="J45" s="4">
        <v>423</v>
      </c>
      <c r="K45" s="4">
        <v>35.191000000000003</v>
      </c>
      <c r="L45" s="4">
        <v>109</v>
      </c>
      <c r="M45" s="4">
        <v>9.0679999999999996</v>
      </c>
      <c r="N45" s="4">
        <v>25.768000000000001</v>
      </c>
    </row>
    <row r="46" spans="1:14" x14ac:dyDescent="0.25">
      <c r="A46" s="4" t="s">
        <v>160</v>
      </c>
      <c r="B46" s="4" t="str">
        <f t="shared" si="0"/>
        <v>julio 2022</v>
      </c>
      <c r="C46" s="32">
        <v>44743</v>
      </c>
      <c r="D46" s="4" t="s">
        <v>109</v>
      </c>
      <c r="E46" s="4" t="s">
        <v>708</v>
      </c>
      <c r="F46" s="4" t="s">
        <v>698</v>
      </c>
      <c r="G46" s="4">
        <v>1053</v>
      </c>
      <c r="H46" s="4">
        <v>1053</v>
      </c>
      <c r="I46" s="4">
        <v>100</v>
      </c>
      <c r="J46" s="4">
        <v>634</v>
      </c>
      <c r="K46" s="4">
        <v>60.209000000000003</v>
      </c>
      <c r="L46" s="4">
        <v>209</v>
      </c>
      <c r="M46" s="4">
        <v>19.847999999999999</v>
      </c>
      <c r="N46" s="4">
        <v>32.965000000000003</v>
      </c>
    </row>
    <row r="47" spans="1:14" x14ac:dyDescent="0.25">
      <c r="A47" s="4" t="s">
        <v>160</v>
      </c>
      <c r="B47" s="4" t="str">
        <f t="shared" si="0"/>
        <v>julio 2022</v>
      </c>
      <c r="C47" s="32">
        <v>44743</v>
      </c>
      <c r="D47" s="4" t="s">
        <v>109</v>
      </c>
      <c r="E47" s="4" t="s">
        <v>709</v>
      </c>
      <c r="F47" s="4" t="s">
        <v>698</v>
      </c>
      <c r="G47" s="4">
        <v>4385</v>
      </c>
      <c r="H47" s="4">
        <v>4385</v>
      </c>
      <c r="I47" s="4">
        <v>100</v>
      </c>
      <c r="J47" s="4">
        <v>1940</v>
      </c>
      <c r="K47" s="4">
        <v>44.241999999999997</v>
      </c>
      <c r="L47" s="4">
        <v>554</v>
      </c>
      <c r="M47" s="4">
        <v>12.634</v>
      </c>
      <c r="N47" s="4">
        <v>28.556999999999999</v>
      </c>
    </row>
    <row r="48" spans="1:14" x14ac:dyDescent="0.25">
      <c r="A48" s="4" t="s">
        <v>667</v>
      </c>
      <c r="B48" s="4" t="str">
        <f t="shared" si="0"/>
        <v>julio 2022</v>
      </c>
      <c r="C48" s="32">
        <v>44743</v>
      </c>
      <c r="D48" s="4" t="s">
        <v>109</v>
      </c>
      <c r="E48" s="4" t="s">
        <v>710</v>
      </c>
      <c r="F48" s="4" t="s">
        <v>695</v>
      </c>
      <c r="G48" s="4">
        <v>87</v>
      </c>
      <c r="H48" s="4">
        <v>87</v>
      </c>
      <c r="I48" s="4">
        <v>100</v>
      </c>
      <c r="J48" s="4">
        <v>49</v>
      </c>
      <c r="K48" s="4">
        <v>56.322000000000003</v>
      </c>
      <c r="L48" s="4">
        <v>25</v>
      </c>
      <c r="M48" s="4">
        <v>28.736000000000001</v>
      </c>
      <c r="N48" s="4">
        <v>51.02</v>
      </c>
    </row>
    <row r="49" spans="1:14" x14ac:dyDescent="0.25">
      <c r="A49" s="4" t="s">
        <v>667</v>
      </c>
      <c r="B49" s="4" t="str">
        <f t="shared" si="0"/>
        <v>julio 2022</v>
      </c>
      <c r="C49" s="32">
        <v>44743</v>
      </c>
      <c r="D49" s="4" t="s">
        <v>109</v>
      </c>
      <c r="E49" s="4" t="s">
        <v>711</v>
      </c>
      <c r="F49" s="4" t="s">
        <v>695</v>
      </c>
      <c r="G49" s="4">
        <v>205</v>
      </c>
      <c r="H49" s="4">
        <v>205</v>
      </c>
      <c r="I49" s="4">
        <v>100</v>
      </c>
      <c r="J49" s="4">
        <v>148</v>
      </c>
      <c r="K49" s="4">
        <v>72.194999999999993</v>
      </c>
      <c r="L49" s="4">
        <v>86</v>
      </c>
      <c r="M49" s="4">
        <v>41.951000000000001</v>
      </c>
      <c r="N49" s="4">
        <v>58.107999999999997</v>
      </c>
    </row>
    <row r="50" spans="1:14" x14ac:dyDescent="0.25">
      <c r="A50" s="4" t="s">
        <v>667</v>
      </c>
      <c r="B50" s="4" t="str">
        <f t="shared" si="0"/>
        <v>julio 2022</v>
      </c>
      <c r="C50" s="32">
        <v>44743</v>
      </c>
      <c r="D50" s="4" t="s">
        <v>109</v>
      </c>
      <c r="E50" s="4" t="s">
        <v>712</v>
      </c>
      <c r="F50" s="4" t="s">
        <v>695</v>
      </c>
      <c r="G50" s="4">
        <v>41</v>
      </c>
      <c r="H50" s="4">
        <v>41</v>
      </c>
      <c r="I50" s="4">
        <v>100</v>
      </c>
      <c r="J50" s="4">
        <v>33</v>
      </c>
      <c r="K50" s="4">
        <v>80.488</v>
      </c>
      <c r="L50" s="4">
        <v>25</v>
      </c>
      <c r="M50" s="4">
        <v>60.975999999999999</v>
      </c>
      <c r="N50" s="4">
        <v>75.757999999999996</v>
      </c>
    </row>
    <row r="51" spans="1:14" x14ac:dyDescent="0.25">
      <c r="A51" s="4" t="s">
        <v>667</v>
      </c>
      <c r="B51" s="4" t="str">
        <f t="shared" si="0"/>
        <v>julio 2022</v>
      </c>
      <c r="C51" s="32">
        <v>44743</v>
      </c>
      <c r="D51" s="4" t="s">
        <v>109</v>
      </c>
      <c r="E51" s="4" t="s">
        <v>713</v>
      </c>
      <c r="F51" s="4" t="s">
        <v>695</v>
      </c>
      <c r="G51" s="4">
        <v>526</v>
      </c>
      <c r="H51" s="4">
        <v>525</v>
      </c>
      <c r="I51" s="4">
        <v>99.81</v>
      </c>
      <c r="J51" s="4">
        <v>421</v>
      </c>
      <c r="K51" s="4">
        <v>80.19</v>
      </c>
      <c r="L51" s="4">
        <v>294</v>
      </c>
      <c r="M51" s="4">
        <v>56</v>
      </c>
      <c r="N51" s="4">
        <v>69.834000000000003</v>
      </c>
    </row>
    <row r="52" spans="1:14" x14ac:dyDescent="0.25">
      <c r="A52" s="42" t="s">
        <v>217</v>
      </c>
      <c r="B52" s="4" t="str">
        <f t="shared" si="0"/>
        <v>julio 2022</v>
      </c>
      <c r="C52" s="32">
        <v>44743</v>
      </c>
      <c r="D52" s="4" t="s">
        <v>109</v>
      </c>
      <c r="E52" s="4" t="s">
        <v>714</v>
      </c>
      <c r="F52" s="4" t="s">
        <v>715</v>
      </c>
      <c r="G52" s="4">
        <v>636</v>
      </c>
      <c r="H52" s="4">
        <v>635</v>
      </c>
      <c r="I52" s="4">
        <v>99.843000000000004</v>
      </c>
      <c r="J52" s="4">
        <v>404</v>
      </c>
      <c r="K52" s="4">
        <v>63.622</v>
      </c>
      <c r="L52" s="4">
        <v>89</v>
      </c>
      <c r="M52" s="4">
        <v>14.016</v>
      </c>
      <c r="N52" s="4">
        <v>22.03</v>
      </c>
    </row>
    <row r="53" spans="1:14" x14ac:dyDescent="0.25">
      <c r="A53" s="42" t="s">
        <v>217</v>
      </c>
      <c r="B53" s="4" t="str">
        <f t="shared" si="0"/>
        <v>julio 2022</v>
      </c>
      <c r="C53" s="32">
        <v>44743</v>
      </c>
      <c r="D53" s="4" t="s">
        <v>110</v>
      </c>
      <c r="E53" s="4" t="s">
        <v>716</v>
      </c>
      <c r="F53" s="4" t="s">
        <v>717</v>
      </c>
      <c r="G53" s="4">
        <v>14264</v>
      </c>
      <c r="H53" s="4">
        <v>14008</v>
      </c>
      <c r="I53" s="4">
        <v>98.204999999999998</v>
      </c>
      <c r="J53" s="4">
        <v>5535</v>
      </c>
      <c r="K53" s="4">
        <v>39.512999999999998</v>
      </c>
      <c r="L53" s="4">
        <v>615</v>
      </c>
      <c r="M53" s="4">
        <v>4.3899999999999997</v>
      </c>
      <c r="N53" s="4">
        <v>11.111000000000001</v>
      </c>
    </row>
    <row r="54" spans="1:14" x14ac:dyDescent="0.25">
      <c r="A54" s="42" t="s">
        <v>217</v>
      </c>
      <c r="B54" s="4" t="str">
        <f t="shared" si="0"/>
        <v>julio 2022</v>
      </c>
      <c r="C54" s="32">
        <v>44743</v>
      </c>
      <c r="D54" s="4" t="s">
        <v>110</v>
      </c>
      <c r="E54" s="4" t="s">
        <v>718</v>
      </c>
      <c r="F54" s="4" t="s">
        <v>613</v>
      </c>
      <c r="G54" s="4">
        <v>4412</v>
      </c>
      <c r="H54" s="4">
        <v>4407</v>
      </c>
      <c r="I54" s="4">
        <v>99.887</v>
      </c>
      <c r="J54" s="4">
        <v>2308</v>
      </c>
      <c r="K54" s="4">
        <v>52.371000000000002</v>
      </c>
      <c r="L54" s="4">
        <v>207</v>
      </c>
      <c r="M54" s="4">
        <v>4.6970000000000001</v>
      </c>
      <c r="N54" s="4">
        <v>8.9689999999999994</v>
      </c>
    </row>
    <row r="55" spans="1:14" x14ac:dyDescent="0.25">
      <c r="A55" s="42" t="s">
        <v>217</v>
      </c>
      <c r="B55" s="4" t="str">
        <f t="shared" si="0"/>
        <v>julio 2022</v>
      </c>
      <c r="C55" s="32">
        <v>44743</v>
      </c>
      <c r="D55" s="4" t="s">
        <v>109</v>
      </c>
      <c r="E55" s="4" t="s">
        <v>719</v>
      </c>
      <c r="F55" s="4" t="s">
        <v>613</v>
      </c>
      <c r="G55" s="4">
        <v>2169</v>
      </c>
      <c r="H55" s="4">
        <v>2163</v>
      </c>
      <c r="I55" s="4">
        <v>99.722999999999999</v>
      </c>
      <c r="J55" s="4">
        <v>1115</v>
      </c>
      <c r="K55" s="4">
        <v>51.548999999999999</v>
      </c>
      <c r="L55" s="4">
        <v>198</v>
      </c>
      <c r="M55" s="4">
        <v>9.1539999999999999</v>
      </c>
      <c r="N55" s="4">
        <v>17.757999999999999</v>
      </c>
    </row>
    <row r="56" spans="1:14" x14ac:dyDescent="0.25">
      <c r="A56" s="42" t="s">
        <v>217</v>
      </c>
      <c r="B56" s="4" t="str">
        <f t="shared" si="0"/>
        <v>julio 2022</v>
      </c>
      <c r="C56" s="32">
        <v>44743</v>
      </c>
      <c r="D56" s="4" t="s">
        <v>110</v>
      </c>
      <c r="E56" s="4" t="s">
        <v>720</v>
      </c>
      <c r="F56" s="4" t="s">
        <v>721</v>
      </c>
      <c r="G56" s="4">
        <v>198</v>
      </c>
      <c r="H56" s="4">
        <v>198</v>
      </c>
      <c r="I56" s="4">
        <v>100</v>
      </c>
      <c r="J56" s="4">
        <v>123</v>
      </c>
      <c r="K56" s="4">
        <v>62.121000000000002</v>
      </c>
      <c r="L56" s="4">
        <v>0</v>
      </c>
      <c r="M56" s="4">
        <v>0</v>
      </c>
      <c r="N56" s="4">
        <v>0</v>
      </c>
    </row>
    <row r="57" spans="1:14" x14ac:dyDescent="0.25">
      <c r="A57" s="42" t="s">
        <v>217</v>
      </c>
      <c r="B57" s="4" t="str">
        <f t="shared" si="0"/>
        <v>julio 2022</v>
      </c>
      <c r="C57" s="32">
        <v>44743</v>
      </c>
      <c r="D57" s="4" t="s">
        <v>109</v>
      </c>
      <c r="E57" s="4" t="s">
        <v>722</v>
      </c>
      <c r="F57" s="4" t="s">
        <v>613</v>
      </c>
      <c r="G57" s="4">
        <v>23496</v>
      </c>
      <c r="H57" s="4">
        <v>23056</v>
      </c>
      <c r="I57" s="4">
        <v>98.126999999999995</v>
      </c>
      <c r="J57" s="4">
        <v>9653</v>
      </c>
      <c r="K57" s="4">
        <v>41.868000000000002</v>
      </c>
      <c r="L57" s="4">
        <v>0</v>
      </c>
      <c r="M57" s="4">
        <v>0</v>
      </c>
      <c r="N57" s="4">
        <v>0</v>
      </c>
    </row>
    <row r="58" spans="1:14" x14ac:dyDescent="0.25">
      <c r="A58" s="4" t="s">
        <v>643</v>
      </c>
      <c r="B58" s="4" t="str">
        <f t="shared" si="0"/>
        <v>julio 2022</v>
      </c>
      <c r="C58" s="32">
        <v>44743</v>
      </c>
      <c r="D58" s="4" t="s">
        <v>109</v>
      </c>
      <c r="E58" s="4" t="s">
        <v>723</v>
      </c>
      <c r="F58" s="4" t="s">
        <v>239</v>
      </c>
      <c r="G58" s="4">
        <v>35826</v>
      </c>
      <c r="H58" s="4">
        <v>35773</v>
      </c>
      <c r="I58" s="4">
        <v>99.852000000000004</v>
      </c>
      <c r="J58" s="4">
        <v>13108</v>
      </c>
      <c r="K58" s="4">
        <v>36.642000000000003</v>
      </c>
      <c r="L58" s="4">
        <v>332</v>
      </c>
      <c r="M58" s="4">
        <v>0.92800000000000005</v>
      </c>
      <c r="N58" s="4">
        <v>2.5329999999999999</v>
      </c>
    </row>
    <row r="59" spans="1:14" x14ac:dyDescent="0.25">
      <c r="A59" s="4" t="s">
        <v>668</v>
      </c>
      <c r="B59" s="4" t="str">
        <f t="shared" si="0"/>
        <v>julio 2022</v>
      </c>
      <c r="C59" s="32">
        <v>44743</v>
      </c>
      <c r="D59" s="4" t="s">
        <v>109</v>
      </c>
      <c r="E59" s="4" t="s">
        <v>724</v>
      </c>
      <c r="F59" s="4" t="s">
        <v>725</v>
      </c>
      <c r="G59" s="4">
        <v>722</v>
      </c>
      <c r="H59" s="4">
        <v>721</v>
      </c>
      <c r="I59" s="4">
        <v>99.861000000000004</v>
      </c>
      <c r="J59" s="4">
        <v>472</v>
      </c>
      <c r="K59" s="4">
        <v>65.465000000000003</v>
      </c>
      <c r="L59" s="4">
        <v>198</v>
      </c>
      <c r="M59" s="4">
        <v>27.462</v>
      </c>
      <c r="N59" s="4">
        <v>41.948999999999998</v>
      </c>
    </row>
    <row r="60" spans="1:14" x14ac:dyDescent="0.25">
      <c r="A60" s="4" t="s">
        <v>668</v>
      </c>
      <c r="B60" s="4" t="str">
        <f t="shared" si="0"/>
        <v>julio 2022</v>
      </c>
      <c r="C60" s="32">
        <v>44743</v>
      </c>
      <c r="D60" s="4" t="s">
        <v>109</v>
      </c>
      <c r="E60" s="4" t="s">
        <v>726</v>
      </c>
      <c r="F60" s="4" t="s">
        <v>727</v>
      </c>
      <c r="G60" s="4">
        <v>22968</v>
      </c>
      <c r="H60" s="4">
        <v>22910</v>
      </c>
      <c r="I60" s="4">
        <v>99.747</v>
      </c>
      <c r="J60" s="4">
        <v>10857</v>
      </c>
      <c r="K60" s="4">
        <v>47.39</v>
      </c>
      <c r="L60" s="4">
        <v>1383</v>
      </c>
      <c r="M60" s="4">
        <v>6.0369999999999999</v>
      </c>
      <c r="N60" s="4">
        <v>12.738</v>
      </c>
    </row>
    <row r="61" spans="1:14" x14ac:dyDescent="0.25">
      <c r="A61" s="4" t="s">
        <v>668</v>
      </c>
      <c r="B61" s="4" t="str">
        <f t="shared" si="0"/>
        <v>julio 2022</v>
      </c>
      <c r="C61" s="32">
        <v>44743</v>
      </c>
      <c r="D61" s="4" t="s">
        <v>109</v>
      </c>
      <c r="E61" s="4" t="s">
        <v>728</v>
      </c>
      <c r="F61" s="4" t="s">
        <v>727</v>
      </c>
      <c r="G61" s="4">
        <v>7484</v>
      </c>
      <c r="H61" s="4">
        <v>7472</v>
      </c>
      <c r="I61" s="4">
        <v>99.84</v>
      </c>
      <c r="J61" s="4">
        <v>3221</v>
      </c>
      <c r="K61" s="4">
        <v>43.107999999999997</v>
      </c>
      <c r="L61" s="4">
        <v>354</v>
      </c>
      <c r="M61" s="4">
        <v>4.7380000000000004</v>
      </c>
      <c r="N61" s="4">
        <v>10.99</v>
      </c>
    </row>
    <row r="62" spans="1:14" x14ac:dyDescent="0.25">
      <c r="A62" s="4" t="s">
        <v>668</v>
      </c>
      <c r="B62" s="4" t="str">
        <f t="shared" si="0"/>
        <v>julio 2022</v>
      </c>
      <c r="C62" s="32">
        <v>44743</v>
      </c>
      <c r="D62" s="4" t="s">
        <v>109</v>
      </c>
      <c r="E62" s="4" t="s">
        <v>729</v>
      </c>
      <c r="F62" s="4" t="s">
        <v>727</v>
      </c>
      <c r="G62" s="4">
        <v>22770</v>
      </c>
      <c r="H62" s="4">
        <v>22673</v>
      </c>
      <c r="I62" s="4">
        <v>99.573999999999998</v>
      </c>
      <c r="J62" s="4">
        <v>11232</v>
      </c>
      <c r="K62" s="4">
        <v>49.539000000000001</v>
      </c>
      <c r="L62" s="4">
        <v>2371</v>
      </c>
      <c r="M62" s="4">
        <v>10.457000000000001</v>
      </c>
      <c r="N62" s="4">
        <v>21.109000000000002</v>
      </c>
    </row>
    <row r="63" spans="1:14" x14ac:dyDescent="0.25">
      <c r="A63" s="4" t="s">
        <v>668</v>
      </c>
      <c r="B63" s="4" t="str">
        <f t="shared" si="0"/>
        <v>julio 2022</v>
      </c>
      <c r="C63" s="32">
        <v>44743</v>
      </c>
      <c r="D63" s="4" t="s">
        <v>109</v>
      </c>
      <c r="E63" s="4" t="s">
        <v>730</v>
      </c>
      <c r="F63" s="4" t="s">
        <v>727</v>
      </c>
      <c r="G63" s="4">
        <v>4562</v>
      </c>
      <c r="H63" s="4">
        <v>4552</v>
      </c>
      <c r="I63" s="4">
        <v>99.781000000000006</v>
      </c>
      <c r="J63" s="4">
        <v>2531</v>
      </c>
      <c r="K63" s="4">
        <v>55.601999999999997</v>
      </c>
      <c r="L63" s="4">
        <v>312</v>
      </c>
      <c r="M63" s="4">
        <v>6.8540000000000001</v>
      </c>
      <c r="N63" s="4">
        <v>12.327</v>
      </c>
    </row>
    <row r="64" spans="1:14" x14ac:dyDescent="0.25">
      <c r="A64" s="4" t="s">
        <v>668</v>
      </c>
      <c r="B64" s="4" t="str">
        <f t="shared" si="0"/>
        <v>julio 2022</v>
      </c>
      <c r="C64" s="32">
        <v>44743</v>
      </c>
      <c r="D64" s="4" t="s">
        <v>109</v>
      </c>
      <c r="E64" s="4" t="s">
        <v>731</v>
      </c>
      <c r="F64" s="4" t="s">
        <v>727</v>
      </c>
      <c r="G64" s="4">
        <v>600</v>
      </c>
      <c r="H64" s="4">
        <v>598</v>
      </c>
      <c r="I64" s="4">
        <v>99.667000000000002</v>
      </c>
      <c r="J64" s="4">
        <v>188</v>
      </c>
      <c r="K64" s="4">
        <v>31.437999999999999</v>
      </c>
      <c r="L64" s="4">
        <v>42</v>
      </c>
      <c r="M64" s="4">
        <v>7.0229999999999997</v>
      </c>
      <c r="N64" s="4">
        <v>22.34</v>
      </c>
    </row>
    <row r="65" spans="1:14" x14ac:dyDescent="0.25">
      <c r="A65" s="4" t="s">
        <v>668</v>
      </c>
      <c r="B65" s="4" t="str">
        <f t="shared" si="0"/>
        <v>julio 2022</v>
      </c>
      <c r="C65" s="32">
        <v>44743</v>
      </c>
      <c r="D65" s="4" t="s">
        <v>109</v>
      </c>
      <c r="E65" s="4" t="s">
        <v>732</v>
      </c>
      <c r="F65" s="4" t="s">
        <v>733</v>
      </c>
      <c r="G65" s="4">
        <v>1442</v>
      </c>
      <c r="H65" s="4">
        <v>1430</v>
      </c>
      <c r="I65" s="4">
        <v>99.168000000000006</v>
      </c>
      <c r="J65" s="4">
        <v>1051</v>
      </c>
      <c r="K65" s="4">
        <v>73.497</v>
      </c>
      <c r="L65" s="4">
        <v>428</v>
      </c>
      <c r="M65" s="4">
        <v>29.93</v>
      </c>
      <c r="N65" s="4">
        <v>40.722999999999999</v>
      </c>
    </row>
    <row r="66" spans="1:14" x14ac:dyDescent="0.25">
      <c r="A66" s="42" t="s">
        <v>217</v>
      </c>
      <c r="B66" s="4" t="str">
        <f t="shared" si="0"/>
        <v>julio 2022</v>
      </c>
      <c r="C66" s="32">
        <v>44743</v>
      </c>
      <c r="D66" s="4" t="s">
        <v>109</v>
      </c>
      <c r="E66" s="4" t="s">
        <v>734</v>
      </c>
      <c r="F66" s="4" t="s">
        <v>735</v>
      </c>
      <c r="G66" s="4">
        <v>2881</v>
      </c>
      <c r="H66" s="4">
        <v>2842</v>
      </c>
      <c r="I66" s="4">
        <v>98.646000000000001</v>
      </c>
      <c r="J66" s="4">
        <v>1217</v>
      </c>
      <c r="K66" s="4">
        <v>42.822000000000003</v>
      </c>
      <c r="L66" s="4">
        <v>141</v>
      </c>
      <c r="M66" s="4">
        <v>4.9610000000000003</v>
      </c>
      <c r="N66" s="4">
        <v>11.586</v>
      </c>
    </row>
    <row r="67" spans="1:14" x14ac:dyDescent="0.25">
      <c r="A67" s="4" t="s">
        <v>668</v>
      </c>
      <c r="B67" s="4" t="str">
        <f t="shared" ref="B67:B130" si="1">TEXT(C67,"mmmm")&amp;" "&amp;TEXT(C67,"aaaa")</f>
        <v>julio 2022</v>
      </c>
      <c r="C67" s="32">
        <v>44743</v>
      </c>
      <c r="D67" s="4" t="s">
        <v>109</v>
      </c>
      <c r="E67" s="4" t="s">
        <v>736</v>
      </c>
      <c r="F67" s="4" t="s">
        <v>239</v>
      </c>
      <c r="G67" s="4">
        <v>16063</v>
      </c>
      <c r="H67" s="4">
        <v>15741</v>
      </c>
      <c r="I67" s="4">
        <v>97.995000000000005</v>
      </c>
      <c r="J67" s="4">
        <v>7398</v>
      </c>
      <c r="K67" s="4">
        <v>46.997999999999998</v>
      </c>
      <c r="L67" s="4">
        <v>999</v>
      </c>
      <c r="M67" s="4">
        <v>6.3460000000000001</v>
      </c>
      <c r="N67" s="4">
        <v>13.504</v>
      </c>
    </row>
    <row r="68" spans="1:14" x14ac:dyDescent="0.25">
      <c r="A68" s="4" t="s">
        <v>668</v>
      </c>
      <c r="B68" s="4" t="str">
        <f t="shared" si="1"/>
        <v>julio 2022</v>
      </c>
      <c r="C68" s="32">
        <v>44743</v>
      </c>
      <c r="D68" s="4" t="s">
        <v>109</v>
      </c>
      <c r="E68" s="4" t="s">
        <v>737</v>
      </c>
      <c r="F68" s="4" t="s">
        <v>239</v>
      </c>
      <c r="G68" s="4">
        <v>16262</v>
      </c>
      <c r="H68" s="4">
        <v>15990</v>
      </c>
      <c r="I68" s="4">
        <v>98.326999999999998</v>
      </c>
      <c r="J68" s="4">
        <v>7421</v>
      </c>
      <c r="K68" s="4">
        <v>46.41</v>
      </c>
      <c r="L68" s="4">
        <v>1061</v>
      </c>
      <c r="M68" s="4">
        <v>6.6349999999999998</v>
      </c>
      <c r="N68" s="4">
        <v>14.297000000000001</v>
      </c>
    </row>
    <row r="69" spans="1:14" x14ac:dyDescent="0.25">
      <c r="A69" s="4" t="s">
        <v>668</v>
      </c>
      <c r="B69" s="4" t="str">
        <f t="shared" si="1"/>
        <v>julio 2022</v>
      </c>
      <c r="C69" s="32">
        <v>44743</v>
      </c>
      <c r="D69" s="4" t="s">
        <v>109</v>
      </c>
      <c r="E69" s="4" t="s">
        <v>737</v>
      </c>
      <c r="F69" s="4" t="s">
        <v>239</v>
      </c>
      <c r="G69" s="4">
        <v>16275</v>
      </c>
      <c r="H69" s="4">
        <v>16007</v>
      </c>
      <c r="I69" s="4">
        <v>98.352999999999994</v>
      </c>
      <c r="J69" s="4">
        <v>7156</v>
      </c>
      <c r="K69" s="4">
        <v>44.704999999999998</v>
      </c>
      <c r="L69" s="4">
        <v>975</v>
      </c>
      <c r="M69" s="4">
        <v>6.0910000000000002</v>
      </c>
      <c r="N69" s="4">
        <v>13.625</v>
      </c>
    </row>
    <row r="70" spans="1:14" x14ac:dyDescent="0.25">
      <c r="A70" s="42" t="s">
        <v>217</v>
      </c>
      <c r="B70" s="4" t="str">
        <f t="shared" si="1"/>
        <v>julio 2022</v>
      </c>
      <c r="C70" s="32">
        <v>44743</v>
      </c>
      <c r="D70" s="4" t="s">
        <v>109</v>
      </c>
      <c r="E70" s="4" t="s">
        <v>738</v>
      </c>
      <c r="F70" s="4" t="s">
        <v>735</v>
      </c>
      <c r="G70" s="4">
        <v>2881</v>
      </c>
      <c r="H70" s="4">
        <v>2842</v>
      </c>
      <c r="I70" s="4">
        <v>98.646000000000001</v>
      </c>
      <c r="J70" s="4">
        <v>1214</v>
      </c>
      <c r="K70" s="4">
        <v>42.716000000000001</v>
      </c>
      <c r="L70" s="4">
        <v>47</v>
      </c>
      <c r="M70" s="4">
        <v>1.6539999999999999</v>
      </c>
      <c r="N70" s="4">
        <v>3.871</v>
      </c>
    </row>
    <row r="71" spans="1:14" x14ac:dyDescent="0.25">
      <c r="A71" s="42" t="s">
        <v>217</v>
      </c>
      <c r="B71" s="4" t="str">
        <f t="shared" si="1"/>
        <v>julio 2022</v>
      </c>
      <c r="C71" s="32">
        <v>44743</v>
      </c>
      <c r="D71" s="4" t="s">
        <v>109</v>
      </c>
      <c r="E71" s="4" t="s">
        <v>739</v>
      </c>
      <c r="F71" s="4" t="s">
        <v>735</v>
      </c>
      <c r="G71" s="4">
        <v>19185</v>
      </c>
      <c r="H71" s="4">
        <v>19132</v>
      </c>
      <c r="I71" s="4">
        <v>99.724000000000004</v>
      </c>
      <c r="J71" s="4">
        <v>8272</v>
      </c>
      <c r="K71" s="4">
        <v>43.235999999999997</v>
      </c>
      <c r="L71" s="4">
        <v>108</v>
      </c>
      <c r="M71" s="4">
        <v>0.56399999999999995</v>
      </c>
      <c r="N71" s="4">
        <v>1.306</v>
      </c>
    </row>
    <row r="72" spans="1:14" x14ac:dyDescent="0.25">
      <c r="A72" s="42" t="s">
        <v>217</v>
      </c>
      <c r="B72" s="4" t="str">
        <f t="shared" si="1"/>
        <v>julio 2022</v>
      </c>
      <c r="C72" s="32">
        <v>44743</v>
      </c>
      <c r="D72" s="4" t="s">
        <v>110</v>
      </c>
      <c r="E72" s="4" t="s">
        <v>740</v>
      </c>
      <c r="F72" s="4" t="s">
        <v>735</v>
      </c>
      <c r="G72" s="4">
        <v>2889</v>
      </c>
      <c r="H72" s="4">
        <v>2854</v>
      </c>
      <c r="I72" s="4">
        <v>98.789000000000001</v>
      </c>
      <c r="J72" s="4">
        <v>1423</v>
      </c>
      <c r="K72" s="4">
        <v>49.86</v>
      </c>
      <c r="L72" s="4">
        <v>213</v>
      </c>
      <c r="M72" s="4">
        <v>7.4630000000000001</v>
      </c>
      <c r="N72" s="4">
        <v>14.968</v>
      </c>
    </row>
    <row r="73" spans="1:14" x14ac:dyDescent="0.25">
      <c r="A73" s="4" t="s">
        <v>667</v>
      </c>
      <c r="B73" s="4" t="str">
        <f t="shared" si="1"/>
        <v>julio 2022</v>
      </c>
      <c r="C73" s="32">
        <v>44743</v>
      </c>
      <c r="D73" s="4" t="s">
        <v>109</v>
      </c>
      <c r="E73" s="4" t="s">
        <v>741</v>
      </c>
      <c r="F73" s="4" t="s">
        <v>742</v>
      </c>
      <c r="G73" s="4">
        <v>725</v>
      </c>
      <c r="H73" s="4">
        <v>725</v>
      </c>
      <c r="I73" s="4">
        <v>100</v>
      </c>
      <c r="J73" s="4">
        <v>410</v>
      </c>
      <c r="K73" s="4">
        <v>56.552</v>
      </c>
      <c r="L73" s="4">
        <v>119</v>
      </c>
      <c r="M73" s="4">
        <v>16.414000000000001</v>
      </c>
      <c r="N73" s="4">
        <v>29.024000000000001</v>
      </c>
    </row>
    <row r="74" spans="1:14" x14ac:dyDescent="0.25">
      <c r="A74" s="4" t="s">
        <v>611</v>
      </c>
      <c r="B74" s="4" t="str">
        <f t="shared" si="1"/>
        <v>julio 2022</v>
      </c>
      <c r="C74" s="32">
        <v>44743</v>
      </c>
      <c r="D74" s="4" t="s">
        <v>109</v>
      </c>
      <c r="E74" s="4" t="s">
        <v>743</v>
      </c>
      <c r="F74" s="4" t="s">
        <v>682</v>
      </c>
      <c r="G74" s="4">
        <v>129</v>
      </c>
      <c r="H74" s="4">
        <v>128</v>
      </c>
      <c r="I74" s="4">
        <v>99.224999999999994</v>
      </c>
      <c r="J74" s="4">
        <v>91</v>
      </c>
      <c r="K74" s="4">
        <v>71.093999999999994</v>
      </c>
      <c r="L74" s="4">
        <v>36</v>
      </c>
      <c r="M74" s="4">
        <v>28.125</v>
      </c>
      <c r="N74" s="4">
        <v>39.56</v>
      </c>
    </row>
    <row r="75" spans="1:14" x14ac:dyDescent="0.25">
      <c r="A75" s="4" t="s">
        <v>611</v>
      </c>
      <c r="B75" s="4" t="str">
        <f t="shared" si="1"/>
        <v>julio 2022</v>
      </c>
      <c r="C75" s="32">
        <v>44743</v>
      </c>
      <c r="D75" s="4" t="s">
        <v>109</v>
      </c>
      <c r="E75" s="4" t="s">
        <v>744</v>
      </c>
      <c r="F75" s="4" t="s">
        <v>682</v>
      </c>
      <c r="G75" s="4">
        <v>40</v>
      </c>
      <c r="H75" s="4">
        <v>40</v>
      </c>
      <c r="I75" s="4">
        <v>100</v>
      </c>
      <c r="J75" s="4">
        <v>29</v>
      </c>
      <c r="K75" s="4">
        <v>72.5</v>
      </c>
      <c r="L75" s="4">
        <v>15</v>
      </c>
      <c r="M75" s="4">
        <v>37.5</v>
      </c>
      <c r="N75" s="4">
        <v>51.723999999999997</v>
      </c>
    </row>
    <row r="76" spans="1:14" x14ac:dyDescent="0.25">
      <c r="A76" s="4" t="s">
        <v>611</v>
      </c>
      <c r="B76" s="4" t="str">
        <f t="shared" si="1"/>
        <v>julio 2022</v>
      </c>
      <c r="C76" s="32">
        <v>44743</v>
      </c>
      <c r="D76" s="4" t="s">
        <v>109</v>
      </c>
      <c r="E76" s="4" t="s">
        <v>745</v>
      </c>
      <c r="F76" s="4" t="s">
        <v>682</v>
      </c>
      <c r="G76" s="4">
        <v>48</v>
      </c>
      <c r="H76" s="4">
        <v>48</v>
      </c>
      <c r="I76" s="4">
        <v>100</v>
      </c>
      <c r="J76" s="4">
        <v>39</v>
      </c>
      <c r="K76" s="4">
        <v>81.25</v>
      </c>
      <c r="L76" s="4">
        <v>14</v>
      </c>
      <c r="M76" s="4">
        <v>29.167000000000002</v>
      </c>
      <c r="N76" s="4">
        <v>35.896999999999998</v>
      </c>
    </row>
    <row r="77" spans="1:14" x14ac:dyDescent="0.25">
      <c r="A77" s="4" t="s">
        <v>611</v>
      </c>
      <c r="B77" s="4" t="str">
        <f t="shared" si="1"/>
        <v>julio 2022</v>
      </c>
      <c r="C77" s="32">
        <v>44743</v>
      </c>
      <c r="D77" s="4" t="s">
        <v>109</v>
      </c>
      <c r="E77" s="4" t="s">
        <v>746</v>
      </c>
      <c r="F77" s="4" t="s">
        <v>682</v>
      </c>
      <c r="G77" s="4">
        <v>133</v>
      </c>
      <c r="H77" s="4">
        <v>131</v>
      </c>
      <c r="I77" s="4">
        <v>98.495999999999995</v>
      </c>
      <c r="J77" s="4">
        <v>87</v>
      </c>
      <c r="K77" s="4">
        <v>66.412000000000006</v>
      </c>
      <c r="L77" s="4">
        <v>26</v>
      </c>
      <c r="M77" s="4">
        <v>19.847000000000001</v>
      </c>
      <c r="N77" s="4">
        <v>29.885000000000002</v>
      </c>
    </row>
    <row r="78" spans="1:14" x14ac:dyDescent="0.25">
      <c r="A78" s="4" t="s">
        <v>611</v>
      </c>
      <c r="B78" s="4" t="str">
        <f t="shared" si="1"/>
        <v>julio 2022</v>
      </c>
      <c r="C78" s="32">
        <v>44743</v>
      </c>
      <c r="D78" s="4" t="s">
        <v>109</v>
      </c>
      <c r="E78" s="4" t="s">
        <v>747</v>
      </c>
      <c r="F78" s="4" t="s">
        <v>748</v>
      </c>
      <c r="G78" s="4">
        <v>136</v>
      </c>
      <c r="H78" s="4">
        <v>133</v>
      </c>
      <c r="I78" s="4">
        <v>97.793999999999997</v>
      </c>
      <c r="J78" s="4">
        <v>90</v>
      </c>
      <c r="K78" s="4">
        <v>67.668999999999997</v>
      </c>
      <c r="L78" s="4">
        <v>38</v>
      </c>
      <c r="M78" s="4">
        <v>28.571000000000002</v>
      </c>
      <c r="N78" s="4">
        <v>42.222000000000001</v>
      </c>
    </row>
    <row r="79" spans="1:14" x14ac:dyDescent="0.25">
      <c r="A79" s="4" t="s">
        <v>611</v>
      </c>
      <c r="B79" s="4" t="str">
        <f t="shared" si="1"/>
        <v>julio 2022</v>
      </c>
      <c r="C79" s="32">
        <v>44743</v>
      </c>
      <c r="D79" s="4" t="s">
        <v>109</v>
      </c>
      <c r="E79" s="4" t="s">
        <v>749</v>
      </c>
      <c r="F79" s="4" t="s">
        <v>748</v>
      </c>
      <c r="G79" s="4">
        <v>264</v>
      </c>
      <c r="H79" s="4">
        <v>262</v>
      </c>
      <c r="I79" s="4">
        <v>99.242000000000004</v>
      </c>
      <c r="J79" s="4">
        <v>177</v>
      </c>
      <c r="K79" s="4">
        <v>67.557000000000002</v>
      </c>
      <c r="L79" s="4">
        <v>38</v>
      </c>
      <c r="M79" s="4">
        <v>14.504</v>
      </c>
      <c r="N79" s="4">
        <v>21.469000000000001</v>
      </c>
    </row>
    <row r="80" spans="1:14" x14ac:dyDescent="0.25">
      <c r="A80" s="4" t="s">
        <v>611</v>
      </c>
      <c r="B80" s="4" t="str">
        <f t="shared" si="1"/>
        <v>julio 2022</v>
      </c>
      <c r="C80" s="32">
        <v>44743</v>
      </c>
      <c r="D80" s="4" t="s">
        <v>109</v>
      </c>
      <c r="E80" s="4" t="s">
        <v>750</v>
      </c>
      <c r="F80" s="4" t="s">
        <v>751</v>
      </c>
      <c r="G80" s="4">
        <v>163</v>
      </c>
      <c r="H80" s="4">
        <v>161</v>
      </c>
      <c r="I80" s="4">
        <v>98.772999999999996</v>
      </c>
      <c r="J80" s="4">
        <v>114</v>
      </c>
      <c r="K80" s="4">
        <v>70.807000000000002</v>
      </c>
      <c r="L80" s="4">
        <v>28</v>
      </c>
      <c r="M80" s="4">
        <v>17.390999999999998</v>
      </c>
      <c r="N80" s="4">
        <v>24.561</v>
      </c>
    </row>
    <row r="81" spans="1:14" x14ac:dyDescent="0.25">
      <c r="A81" s="4" t="s">
        <v>611</v>
      </c>
      <c r="B81" s="4" t="str">
        <f t="shared" si="1"/>
        <v>julio 2022</v>
      </c>
      <c r="C81" s="32">
        <v>44743</v>
      </c>
      <c r="D81" s="4" t="s">
        <v>109</v>
      </c>
      <c r="E81" s="4" t="s">
        <v>752</v>
      </c>
      <c r="F81" s="4" t="s">
        <v>753</v>
      </c>
      <c r="G81" s="4">
        <v>6364</v>
      </c>
      <c r="H81" s="4">
        <v>6348</v>
      </c>
      <c r="I81" s="4">
        <v>99.748999999999995</v>
      </c>
      <c r="J81" s="4">
        <v>3632</v>
      </c>
      <c r="K81" s="4">
        <v>57.215000000000003</v>
      </c>
      <c r="L81" s="4">
        <v>946</v>
      </c>
      <c r="M81" s="4">
        <v>14.901999999999999</v>
      </c>
      <c r="N81" s="4">
        <v>26.045999999999999</v>
      </c>
    </row>
    <row r="82" spans="1:14" x14ac:dyDescent="0.25">
      <c r="A82" s="4" t="s">
        <v>611</v>
      </c>
      <c r="B82" s="4" t="str">
        <f t="shared" si="1"/>
        <v>julio 2022</v>
      </c>
      <c r="C82" s="32">
        <v>44743</v>
      </c>
      <c r="D82" s="4" t="s">
        <v>110</v>
      </c>
      <c r="E82" s="4" t="s">
        <v>754</v>
      </c>
      <c r="F82" s="4" t="s">
        <v>753</v>
      </c>
      <c r="G82" s="4">
        <v>1697</v>
      </c>
      <c r="H82" s="4">
        <v>1693</v>
      </c>
      <c r="I82" s="4">
        <v>99.763999999999996</v>
      </c>
      <c r="J82" s="4">
        <v>739</v>
      </c>
      <c r="K82" s="4">
        <v>43.65</v>
      </c>
      <c r="L82" s="4">
        <v>49</v>
      </c>
      <c r="M82" s="4">
        <v>2.8940000000000001</v>
      </c>
      <c r="N82" s="4">
        <v>6.6310000000000002</v>
      </c>
    </row>
    <row r="83" spans="1:14" x14ac:dyDescent="0.25">
      <c r="A83" s="4" t="s">
        <v>611</v>
      </c>
      <c r="B83" s="4" t="str">
        <f t="shared" si="1"/>
        <v>julio 2022</v>
      </c>
      <c r="C83" s="32">
        <v>44743</v>
      </c>
      <c r="D83" s="4" t="s">
        <v>109</v>
      </c>
      <c r="E83" s="4" t="s">
        <v>755</v>
      </c>
      <c r="F83" s="4" t="s">
        <v>756</v>
      </c>
      <c r="G83" s="4">
        <v>112</v>
      </c>
      <c r="H83" s="4">
        <v>112</v>
      </c>
      <c r="I83" s="4">
        <v>100</v>
      </c>
      <c r="J83" s="4">
        <v>66</v>
      </c>
      <c r="K83" s="4">
        <v>58.929000000000002</v>
      </c>
      <c r="L83" s="4">
        <v>13</v>
      </c>
      <c r="M83" s="4">
        <v>11.606999999999999</v>
      </c>
      <c r="N83" s="4">
        <v>19.696999999999999</v>
      </c>
    </row>
    <row r="84" spans="1:14" x14ac:dyDescent="0.25">
      <c r="A84" s="4" t="s">
        <v>611</v>
      </c>
      <c r="B84" s="4" t="str">
        <f t="shared" si="1"/>
        <v>julio 2022</v>
      </c>
      <c r="C84" s="32">
        <v>44743</v>
      </c>
      <c r="D84" s="4" t="s">
        <v>109</v>
      </c>
      <c r="E84" s="4" t="s">
        <v>757</v>
      </c>
      <c r="F84" s="4" t="s">
        <v>758</v>
      </c>
      <c r="G84" s="4">
        <v>845</v>
      </c>
      <c r="H84" s="4">
        <v>842</v>
      </c>
      <c r="I84" s="4">
        <v>99.644999999999996</v>
      </c>
      <c r="J84" s="4">
        <v>465</v>
      </c>
      <c r="K84" s="4">
        <v>55.225999999999999</v>
      </c>
      <c r="L84" s="4">
        <v>57</v>
      </c>
      <c r="M84" s="4">
        <v>6.77</v>
      </c>
      <c r="N84" s="4">
        <v>12.257999999999999</v>
      </c>
    </row>
    <row r="85" spans="1:14" x14ac:dyDescent="0.25">
      <c r="A85" s="4" t="s">
        <v>611</v>
      </c>
      <c r="B85" s="4" t="str">
        <f t="shared" si="1"/>
        <v>julio 2022</v>
      </c>
      <c r="C85" s="32">
        <v>44743</v>
      </c>
      <c r="D85" s="4" t="s">
        <v>109</v>
      </c>
      <c r="E85" s="4" t="s">
        <v>759</v>
      </c>
      <c r="F85" s="4" t="s">
        <v>267</v>
      </c>
      <c r="G85" s="4">
        <v>291</v>
      </c>
      <c r="H85" s="4">
        <v>291</v>
      </c>
      <c r="I85" s="4">
        <v>100</v>
      </c>
      <c r="J85" s="4">
        <v>186</v>
      </c>
      <c r="K85" s="4">
        <v>63.917999999999999</v>
      </c>
      <c r="L85" s="4">
        <v>58</v>
      </c>
      <c r="M85" s="4">
        <v>19.931000000000001</v>
      </c>
      <c r="N85" s="4">
        <v>31.183</v>
      </c>
    </row>
    <row r="86" spans="1:14" x14ac:dyDescent="0.25">
      <c r="A86" s="4" t="s">
        <v>611</v>
      </c>
      <c r="B86" s="4" t="str">
        <f t="shared" si="1"/>
        <v>julio 2022</v>
      </c>
      <c r="C86" s="32">
        <v>44743</v>
      </c>
      <c r="D86" s="4" t="s">
        <v>109</v>
      </c>
      <c r="E86" s="4" t="s">
        <v>760</v>
      </c>
      <c r="F86" s="4" t="s">
        <v>239</v>
      </c>
      <c r="G86" s="4">
        <v>13519</v>
      </c>
      <c r="H86" s="4">
        <v>13295</v>
      </c>
      <c r="I86" s="4">
        <v>98.343000000000004</v>
      </c>
      <c r="J86" s="4">
        <v>4535</v>
      </c>
      <c r="K86" s="4">
        <v>34.110999999999997</v>
      </c>
      <c r="L86" s="4">
        <v>146</v>
      </c>
      <c r="M86" s="4">
        <v>1.0980000000000001</v>
      </c>
      <c r="N86" s="4">
        <v>3.2189999999999999</v>
      </c>
    </row>
    <row r="87" spans="1:14" x14ac:dyDescent="0.25">
      <c r="A87" s="4" t="s">
        <v>611</v>
      </c>
      <c r="B87" s="4" t="str">
        <f t="shared" si="1"/>
        <v>julio 2022</v>
      </c>
      <c r="C87" s="32">
        <v>44743</v>
      </c>
      <c r="D87" s="4" t="s">
        <v>110</v>
      </c>
      <c r="E87" s="4" t="s">
        <v>761</v>
      </c>
      <c r="F87" s="4" t="s">
        <v>239</v>
      </c>
      <c r="G87" s="4">
        <v>10171</v>
      </c>
      <c r="H87" s="4">
        <v>10146</v>
      </c>
      <c r="I87" s="4">
        <v>99.754000000000005</v>
      </c>
      <c r="J87" s="4">
        <v>5217</v>
      </c>
      <c r="K87" s="4">
        <v>51.418999999999997</v>
      </c>
      <c r="L87" s="4">
        <v>321</v>
      </c>
      <c r="M87" s="4">
        <v>3.1640000000000001</v>
      </c>
      <c r="N87" s="4">
        <v>6.1529999999999996</v>
      </c>
    </row>
    <row r="88" spans="1:14" x14ac:dyDescent="0.25">
      <c r="A88" s="4" t="s">
        <v>611</v>
      </c>
      <c r="B88" s="4" t="str">
        <f t="shared" si="1"/>
        <v>julio 2022</v>
      </c>
      <c r="C88" s="32">
        <v>44743</v>
      </c>
      <c r="D88" s="4" t="s">
        <v>109</v>
      </c>
      <c r="E88" s="4" t="s">
        <v>762</v>
      </c>
      <c r="F88" s="4" t="s">
        <v>239</v>
      </c>
      <c r="G88" s="4">
        <v>7783</v>
      </c>
      <c r="H88" s="4">
        <v>7766</v>
      </c>
      <c r="I88" s="4">
        <v>99.781999999999996</v>
      </c>
      <c r="J88" s="4">
        <v>4092</v>
      </c>
      <c r="K88" s="4">
        <v>52.691000000000003</v>
      </c>
      <c r="L88" s="4">
        <v>381</v>
      </c>
      <c r="M88" s="4">
        <v>4.9059999999999997</v>
      </c>
      <c r="N88" s="4">
        <v>9.3109999999999999</v>
      </c>
    </row>
    <row r="89" spans="1:14" x14ac:dyDescent="0.25">
      <c r="A89" s="4" t="s">
        <v>611</v>
      </c>
      <c r="B89" s="4" t="str">
        <f t="shared" si="1"/>
        <v>julio 2022</v>
      </c>
      <c r="C89" s="32">
        <v>44743</v>
      </c>
      <c r="D89" s="4" t="s">
        <v>109</v>
      </c>
      <c r="E89" s="4" t="s">
        <v>763</v>
      </c>
      <c r="F89" s="4" t="s">
        <v>239</v>
      </c>
      <c r="G89" s="4">
        <v>95</v>
      </c>
      <c r="H89" s="4">
        <v>95</v>
      </c>
      <c r="I89" s="4">
        <v>100</v>
      </c>
      <c r="J89" s="4">
        <v>51</v>
      </c>
      <c r="K89" s="4">
        <v>53.683999999999997</v>
      </c>
      <c r="L89" s="4">
        <v>0</v>
      </c>
      <c r="M89" s="4">
        <v>0</v>
      </c>
      <c r="N89" s="4">
        <v>0</v>
      </c>
    </row>
    <row r="90" spans="1:14" x14ac:dyDescent="0.25">
      <c r="A90" s="4" t="s">
        <v>648</v>
      </c>
      <c r="B90" s="4" t="str">
        <f t="shared" si="1"/>
        <v>julio 2022</v>
      </c>
      <c r="C90" s="32">
        <v>44743</v>
      </c>
      <c r="D90" s="4" t="s">
        <v>109</v>
      </c>
      <c r="E90" s="4" t="s">
        <v>764</v>
      </c>
      <c r="F90" s="4" t="s">
        <v>765</v>
      </c>
      <c r="G90" s="4">
        <v>32820</v>
      </c>
      <c r="H90" s="4">
        <v>32729</v>
      </c>
      <c r="I90" s="4">
        <v>99.722999999999999</v>
      </c>
      <c r="J90" s="4">
        <v>12301</v>
      </c>
      <c r="K90" s="4">
        <v>37.584000000000003</v>
      </c>
      <c r="L90" s="4">
        <v>1657</v>
      </c>
      <c r="M90" s="4">
        <v>5.0629999999999997</v>
      </c>
      <c r="N90" s="4">
        <v>13.47</v>
      </c>
    </row>
    <row r="91" spans="1:14" x14ac:dyDescent="0.25">
      <c r="A91" s="4" t="s">
        <v>669</v>
      </c>
      <c r="B91" s="4" t="str">
        <f t="shared" si="1"/>
        <v>julio 2022</v>
      </c>
      <c r="C91" s="32">
        <v>44743</v>
      </c>
      <c r="D91" s="4" t="s">
        <v>110</v>
      </c>
      <c r="E91" s="4" t="s">
        <v>766</v>
      </c>
      <c r="F91" s="4" t="s">
        <v>767</v>
      </c>
      <c r="G91" s="4">
        <v>2343</v>
      </c>
      <c r="H91" s="4">
        <v>2336</v>
      </c>
      <c r="I91" s="4">
        <v>99.700999999999993</v>
      </c>
      <c r="J91" s="4">
        <v>1477</v>
      </c>
      <c r="K91" s="4">
        <v>63.228000000000002</v>
      </c>
      <c r="L91" s="4">
        <v>96</v>
      </c>
      <c r="M91" s="4">
        <v>4.1100000000000003</v>
      </c>
      <c r="N91" s="4">
        <v>6.5</v>
      </c>
    </row>
    <row r="92" spans="1:14" x14ac:dyDescent="0.25">
      <c r="A92" s="4" t="s">
        <v>669</v>
      </c>
      <c r="B92" s="4" t="str">
        <f t="shared" si="1"/>
        <v>julio 2022</v>
      </c>
      <c r="C92" s="32">
        <v>44743</v>
      </c>
      <c r="D92" s="4" t="s">
        <v>110</v>
      </c>
      <c r="E92" s="4" t="s">
        <v>768</v>
      </c>
      <c r="F92" s="4" t="s">
        <v>767</v>
      </c>
      <c r="G92" s="4">
        <v>1796</v>
      </c>
      <c r="H92" s="4">
        <v>1789</v>
      </c>
      <c r="I92" s="4">
        <v>99.61</v>
      </c>
      <c r="J92" s="4">
        <v>1088</v>
      </c>
      <c r="K92" s="4">
        <v>60.816000000000003</v>
      </c>
      <c r="L92" s="4">
        <v>65</v>
      </c>
      <c r="M92" s="4">
        <v>3.633</v>
      </c>
      <c r="N92" s="4">
        <v>5.9740000000000002</v>
      </c>
    </row>
    <row r="93" spans="1:14" x14ac:dyDescent="0.25">
      <c r="A93" s="4" t="s">
        <v>669</v>
      </c>
      <c r="B93" s="4" t="str">
        <f t="shared" si="1"/>
        <v>julio 2022</v>
      </c>
      <c r="C93" s="32">
        <v>44743</v>
      </c>
      <c r="D93" s="4" t="s">
        <v>109</v>
      </c>
      <c r="E93" s="4" t="s">
        <v>769</v>
      </c>
      <c r="F93" s="4" t="s">
        <v>767</v>
      </c>
      <c r="G93" s="4">
        <v>2533</v>
      </c>
      <c r="H93" s="4">
        <v>2527</v>
      </c>
      <c r="I93" s="4">
        <v>99.763000000000005</v>
      </c>
      <c r="J93" s="4">
        <v>1548</v>
      </c>
      <c r="K93" s="4">
        <v>61.258000000000003</v>
      </c>
      <c r="L93" s="4">
        <v>83</v>
      </c>
      <c r="M93" s="4">
        <v>3.2850000000000001</v>
      </c>
      <c r="N93" s="4">
        <v>5.3620000000000001</v>
      </c>
    </row>
    <row r="94" spans="1:14" x14ac:dyDescent="0.25">
      <c r="A94" s="4" t="s">
        <v>392</v>
      </c>
      <c r="B94" s="4" t="str">
        <f t="shared" si="1"/>
        <v>julio 2022</v>
      </c>
      <c r="C94" s="32">
        <v>44743</v>
      </c>
      <c r="D94" s="4" t="s">
        <v>109</v>
      </c>
      <c r="E94" s="4" t="s">
        <v>451</v>
      </c>
      <c r="F94" s="4" t="s">
        <v>239</v>
      </c>
      <c r="G94" s="4">
        <v>27045</v>
      </c>
      <c r="H94" s="4">
        <v>26907</v>
      </c>
      <c r="I94" s="4">
        <v>99.49</v>
      </c>
      <c r="J94" s="4">
        <v>13240</v>
      </c>
      <c r="K94" s="4">
        <v>49.207000000000001</v>
      </c>
      <c r="L94" s="4">
        <v>2802</v>
      </c>
      <c r="M94" s="4">
        <v>10.414</v>
      </c>
      <c r="N94" s="4">
        <v>21.163</v>
      </c>
    </row>
    <row r="95" spans="1:14" x14ac:dyDescent="0.25">
      <c r="A95" s="4" t="s">
        <v>657</v>
      </c>
      <c r="B95" s="4" t="str">
        <f t="shared" si="1"/>
        <v>julio 2022</v>
      </c>
      <c r="C95" s="32">
        <v>44743</v>
      </c>
      <c r="D95" s="4" t="s">
        <v>109</v>
      </c>
      <c r="E95" s="4" t="s">
        <v>770</v>
      </c>
      <c r="F95" s="4" t="s">
        <v>239</v>
      </c>
      <c r="G95" s="4">
        <v>12969</v>
      </c>
      <c r="H95" s="4">
        <v>12959</v>
      </c>
      <c r="I95" s="4">
        <v>99.923000000000002</v>
      </c>
      <c r="J95" s="4">
        <v>4038</v>
      </c>
      <c r="K95" s="4">
        <v>31.16</v>
      </c>
      <c r="L95" s="4">
        <v>498</v>
      </c>
      <c r="M95" s="4">
        <v>3.843</v>
      </c>
      <c r="N95" s="4">
        <v>12.333</v>
      </c>
    </row>
    <row r="96" spans="1:14" x14ac:dyDescent="0.25">
      <c r="A96" s="4" t="s">
        <v>657</v>
      </c>
      <c r="B96" s="4" t="str">
        <f t="shared" si="1"/>
        <v>julio 2022</v>
      </c>
      <c r="C96" s="32">
        <v>44743</v>
      </c>
      <c r="D96" s="4" t="s">
        <v>109</v>
      </c>
      <c r="E96" s="4" t="s">
        <v>770</v>
      </c>
      <c r="F96" s="4" t="s">
        <v>239</v>
      </c>
      <c r="G96" s="4">
        <v>12981</v>
      </c>
      <c r="H96" s="4">
        <v>12973</v>
      </c>
      <c r="I96" s="4">
        <v>99.938000000000002</v>
      </c>
      <c r="J96" s="4">
        <v>4726</v>
      </c>
      <c r="K96" s="4">
        <v>36.43</v>
      </c>
      <c r="L96" s="4">
        <v>638</v>
      </c>
      <c r="M96" s="4">
        <v>4.9180000000000001</v>
      </c>
      <c r="N96" s="4">
        <v>13.5</v>
      </c>
    </row>
    <row r="97" spans="1:14" x14ac:dyDescent="0.25">
      <c r="A97" s="4" t="s">
        <v>76</v>
      </c>
      <c r="B97" s="4" t="str">
        <f t="shared" si="1"/>
        <v>julio 2022</v>
      </c>
      <c r="C97" s="32">
        <v>44743</v>
      </c>
      <c r="D97" s="4" t="s">
        <v>109</v>
      </c>
      <c r="E97" s="4" t="s">
        <v>771</v>
      </c>
      <c r="F97" s="4" t="s">
        <v>239</v>
      </c>
      <c r="G97" s="4">
        <v>2628</v>
      </c>
      <c r="H97" s="4">
        <v>2565</v>
      </c>
      <c r="I97" s="4">
        <v>97.602999999999994</v>
      </c>
      <c r="J97" s="4">
        <v>641</v>
      </c>
      <c r="K97" s="4">
        <v>24.99</v>
      </c>
      <c r="L97" s="4">
        <v>133</v>
      </c>
      <c r="M97" s="4">
        <v>5.1849999999999996</v>
      </c>
      <c r="N97" s="4">
        <v>20.748999999999999</v>
      </c>
    </row>
    <row r="98" spans="1:14" x14ac:dyDescent="0.25">
      <c r="A98" s="4" t="s">
        <v>76</v>
      </c>
      <c r="B98" s="4" t="str">
        <f t="shared" si="1"/>
        <v>julio 2022</v>
      </c>
      <c r="C98" s="32">
        <v>44743</v>
      </c>
      <c r="D98" s="4" t="s">
        <v>109</v>
      </c>
      <c r="E98" s="4" t="s">
        <v>772</v>
      </c>
      <c r="F98" s="4" t="s">
        <v>239</v>
      </c>
      <c r="G98" s="4">
        <v>22707</v>
      </c>
      <c r="H98" s="4">
        <v>22566</v>
      </c>
      <c r="I98" s="4">
        <v>99.379000000000005</v>
      </c>
      <c r="J98" s="4">
        <v>10464</v>
      </c>
      <c r="K98" s="4">
        <v>46.371000000000002</v>
      </c>
      <c r="L98" s="4">
        <v>2501</v>
      </c>
      <c r="M98" s="4">
        <v>11.083</v>
      </c>
      <c r="N98" s="4">
        <v>23.901</v>
      </c>
    </row>
    <row r="99" spans="1:14" x14ac:dyDescent="0.25">
      <c r="A99" s="4" t="s">
        <v>76</v>
      </c>
      <c r="B99" s="4" t="str">
        <f t="shared" si="1"/>
        <v>julio 2022</v>
      </c>
      <c r="C99" s="32">
        <v>44743</v>
      </c>
      <c r="D99" s="4" t="s">
        <v>109</v>
      </c>
      <c r="E99" s="4" t="s">
        <v>773</v>
      </c>
      <c r="F99" s="4" t="s">
        <v>239</v>
      </c>
      <c r="G99" s="4">
        <v>25333</v>
      </c>
      <c r="H99" s="4">
        <v>25281</v>
      </c>
      <c r="I99" s="4">
        <v>99.795000000000002</v>
      </c>
      <c r="J99" s="4">
        <v>10158</v>
      </c>
      <c r="K99" s="4">
        <v>40.18</v>
      </c>
      <c r="L99" s="4">
        <v>2258</v>
      </c>
      <c r="M99" s="4">
        <v>8.9320000000000004</v>
      </c>
      <c r="N99" s="4">
        <v>22.228999999999999</v>
      </c>
    </row>
    <row r="100" spans="1:14" x14ac:dyDescent="0.25">
      <c r="A100" s="4" t="s">
        <v>130</v>
      </c>
      <c r="B100" s="4" t="str">
        <f t="shared" si="1"/>
        <v>julio 2022</v>
      </c>
      <c r="C100" s="32">
        <v>44743</v>
      </c>
      <c r="D100" s="4" t="s">
        <v>109</v>
      </c>
      <c r="E100" s="4" t="s">
        <v>421</v>
      </c>
      <c r="F100" s="4" t="s">
        <v>239</v>
      </c>
      <c r="G100" s="4">
        <v>27557</v>
      </c>
      <c r="H100" s="4">
        <v>27370</v>
      </c>
      <c r="I100" s="4">
        <v>99.320999999999998</v>
      </c>
      <c r="J100" s="4">
        <v>11311</v>
      </c>
      <c r="K100" s="4">
        <v>41.326000000000001</v>
      </c>
      <c r="L100" s="4">
        <v>1385</v>
      </c>
      <c r="M100" s="4">
        <v>5.0599999999999996</v>
      </c>
      <c r="N100" s="4">
        <v>12.244999999999999</v>
      </c>
    </row>
    <row r="101" spans="1:14" x14ac:dyDescent="0.25">
      <c r="A101" s="4" t="s">
        <v>130</v>
      </c>
      <c r="B101" s="4" t="str">
        <f t="shared" si="1"/>
        <v>julio 2022</v>
      </c>
      <c r="C101" s="32">
        <v>44743</v>
      </c>
      <c r="D101" s="4" t="s">
        <v>109</v>
      </c>
      <c r="E101" s="4" t="s">
        <v>419</v>
      </c>
      <c r="F101" s="4" t="s">
        <v>239</v>
      </c>
      <c r="G101" s="4">
        <v>33836</v>
      </c>
      <c r="H101" s="4">
        <v>33788</v>
      </c>
      <c r="I101" s="4">
        <v>99.858000000000004</v>
      </c>
      <c r="J101" s="4">
        <v>11361</v>
      </c>
      <c r="K101" s="4">
        <v>33.624000000000002</v>
      </c>
      <c r="L101" s="4">
        <v>800</v>
      </c>
      <c r="M101" s="4">
        <v>2.3679999999999999</v>
      </c>
      <c r="N101" s="4">
        <v>7.0419999999999998</v>
      </c>
    </row>
    <row r="102" spans="1:14" x14ac:dyDescent="0.25">
      <c r="A102" s="4" t="s">
        <v>130</v>
      </c>
      <c r="B102" s="4" t="str">
        <f t="shared" si="1"/>
        <v>julio 2022</v>
      </c>
      <c r="C102" s="32">
        <v>44743</v>
      </c>
      <c r="D102" s="4" t="s">
        <v>109</v>
      </c>
      <c r="E102" s="4" t="s">
        <v>417</v>
      </c>
      <c r="F102" s="4" t="s">
        <v>239</v>
      </c>
      <c r="G102" s="4">
        <v>4336</v>
      </c>
      <c r="H102" s="4">
        <v>4326</v>
      </c>
      <c r="I102" s="4">
        <v>99.769000000000005</v>
      </c>
      <c r="J102" s="4">
        <v>2139</v>
      </c>
      <c r="K102" s="4">
        <v>49.445</v>
      </c>
      <c r="L102" s="4">
        <v>411</v>
      </c>
      <c r="M102" s="4">
        <v>9.5009999999999994</v>
      </c>
      <c r="N102" s="4">
        <v>19.215</v>
      </c>
    </row>
    <row r="103" spans="1:14" x14ac:dyDescent="0.25">
      <c r="A103" s="4" t="s">
        <v>130</v>
      </c>
      <c r="B103" s="4" t="str">
        <f t="shared" si="1"/>
        <v>julio 2022</v>
      </c>
      <c r="C103" s="32">
        <v>44743</v>
      </c>
      <c r="D103" s="4" t="s">
        <v>109</v>
      </c>
      <c r="E103" s="4" t="s">
        <v>420</v>
      </c>
      <c r="F103" s="4" t="s">
        <v>239</v>
      </c>
      <c r="G103" s="4">
        <v>33816</v>
      </c>
      <c r="H103" s="4">
        <v>33772</v>
      </c>
      <c r="I103" s="4">
        <v>99.87</v>
      </c>
      <c r="J103" s="4">
        <v>11612</v>
      </c>
      <c r="K103" s="4">
        <v>34.384</v>
      </c>
      <c r="L103" s="4">
        <v>984</v>
      </c>
      <c r="M103" s="4">
        <v>2.9140000000000001</v>
      </c>
      <c r="N103" s="4">
        <v>8.4740000000000002</v>
      </c>
    </row>
    <row r="104" spans="1:14" x14ac:dyDescent="0.25">
      <c r="A104" s="4" t="s">
        <v>130</v>
      </c>
      <c r="B104" s="4" t="str">
        <f t="shared" si="1"/>
        <v>julio 2022</v>
      </c>
      <c r="C104" s="32">
        <v>44743</v>
      </c>
      <c r="D104" s="4" t="s">
        <v>109</v>
      </c>
      <c r="E104" s="4" t="s">
        <v>416</v>
      </c>
      <c r="F104" s="4" t="s">
        <v>239</v>
      </c>
      <c r="G104" s="4">
        <v>17567</v>
      </c>
      <c r="H104" s="4">
        <v>17560</v>
      </c>
      <c r="I104" s="4">
        <v>99.96</v>
      </c>
      <c r="J104" s="4">
        <v>8487</v>
      </c>
      <c r="K104" s="4">
        <v>48.331000000000003</v>
      </c>
      <c r="L104" s="4">
        <v>1161</v>
      </c>
      <c r="M104" s="4">
        <v>6.6120000000000001</v>
      </c>
      <c r="N104" s="4">
        <v>13.68</v>
      </c>
    </row>
    <row r="105" spans="1:14" x14ac:dyDescent="0.25">
      <c r="A105" s="4" t="s">
        <v>130</v>
      </c>
      <c r="B105" s="4" t="str">
        <f t="shared" si="1"/>
        <v>julio 2022</v>
      </c>
      <c r="C105" s="32">
        <v>44743</v>
      </c>
      <c r="D105" s="4" t="s">
        <v>109</v>
      </c>
      <c r="E105" s="4" t="s">
        <v>418</v>
      </c>
      <c r="F105" s="4" t="s">
        <v>239</v>
      </c>
      <c r="G105" s="4">
        <v>16784</v>
      </c>
      <c r="H105" s="4">
        <v>16740</v>
      </c>
      <c r="I105" s="4">
        <v>99.738</v>
      </c>
      <c r="J105" s="4">
        <v>4533</v>
      </c>
      <c r="K105" s="4">
        <v>27.079000000000001</v>
      </c>
      <c r="L105" s="4">
        <v>213</v>
      </c>
      <c r="M105" s="4">
        <v>1.272</v>
      </c>
      <c r="N105" s="4">
        <v>4.6989999999999998</v>
      </c>
    </row>
    <row r="106" spans="1:14" x14ac:dyDescent="0.25">
      <c r="A106" s="4" t="s">
        <v>130</v>
      </c>
      <c r="B106" s="4" t="str">
        <f t="shared" si="1"/>
        <v>julio 2022</v>
      </c>
      <c r="C106" s="32">
        <v>44743</v>
      </c>
      <c r="D106" s="4" t="s">
        <v>109</v>
      </c>
      <c r="E106" s="4" t="s">
        <v>415</v>
      </c>
      <c r="F106" s="4" t="s">
        <v>239</v>
      </c>
      <c r="G106" s="4">
        <v>34052</v>
      </c>
      <c r="H106" s="4">
        <v>34007</v>
      </c>
      <c r="I106" s="4">
        <v>99.867999999999995</v>
      </c>
      <c r="J106" s="4">
        <v>11742</v>
      </c>
      <c r="K106" s="4">
        <v>34.527999999999999</v>
      </c>
      <c r="L106" s="4">
        <v>870</v>
      </c>
      <c r="M106" s="4">
        <v>2.5579999999999998</v>
      </c>
      <c r="N106" s="4">
        <v>7.4089999999999998</v>
      </c>
    </row>
    <row r="107" spans="1:14" x14ac:dyDescent="0.25">
      <c r="A107" s="4" t="s">
        <v>120</v>
      </c>
      <c r="B107" s="4" t="str">
        <f t="shared" si="1"/>
        <v>julio 2022</v>
      </c>
      <c r="C107" s="32">
        <v>44743</v>
      </c>
      <c r="D107" s="4" t="s">
        <v>109</v>
      </c>
      <c r="E107" s="4" t="s">
        <v>774</v>
      </c>
      <c r="F107" s="4" t="s">
        <v>239</v>
      </c>
      <c r="G107" s="4">
        <v>32742</v>
      </c>
      <c r="H107" s="4">
        <v>32674</v>
      </c>
      <c r="I107" s="4">
        <v>99.792000000000002</v>
      </c>
      <c r="J107" s="4">
        <v>13477</v>
      </c>
      <c r="K107" s="4">
        <v>41.247</v>
      </c>
      <c r="L107" s="4">
        <v>1629</v>
      </c>
      <c r="M107" s="4">
        <v>4.9859999999999998</v>
      </c>
      <c r="N107" s="4">
        <v>12.087</v>
      </c>
    </row>
    <row r="108" spans="1:14" x14ac:dyDescent="0.25">
      <c r="A108" s="4" t="s">
        <v>81</v>
      </c>
      <c r="B108" s="4" t="str">
        <f t="shared" si="1"/>
        <v>julio 2022</v>
      </c>
      <c r="C108" s="32">
        <v>44743</v>
      </c>
      <c r="D108" s="4" t="s">
        <v>109</v>
      </c>
      <c r="E108" s="4" t="s">
        <v>256</v>
      </c>
      <c r="F108" s="4" t="s">
        <v>239</v>
      </c>
      <c r="G108" s="4">
        <v>21564</v>
      </c>
      <c r="H108" s="4">
        <v>21509</v>
      </c>
      <c r="I108" s="4">
        <v>99.745000000000005</v>
      </c>
      <c r="J108" s="4">
        <v>9683</v>
      </c>
      <c r="K108" s="4">
        <v>45.018000000000001</v>
      </c>
      <c r="L108" s="4">
        <v>893</v>
      </c>
      <c r="M108" s="4">
        <v>4.1520000000000001</v>
      </c>
      <c r="N108" s="4">
        <v>9.2219999999999995</v>
      </c>
    </row>
    <row r="109" spans="1:14" x14ac:dyDescent="0.25">
      <c r="A109" s="4" t="s">
        <v>81</v>
      </c>
      <c r="B109" s="4" t="str">
        <f t="shared" si="1"/>
        <v>julio 2022</v>
      </c>
      <c r="C109" s="32">
        <v>44743</v>
      </c>
      <c r="D109" s="4" t="s">
        <v>109</v>
      </c>
      <c r="E109" s="4" t="s">
        <v>255</v>
      </c>
      <c r="F109" s="4" t="s">
        <v>239</v>
      </c>
      <c r="G109" s="4">
        <v>21338</v>
      </c>
      <c r="H109" s="4">
        <v>21282</v>
      </c>
      <c r="I109" s="4">
        <v>99.738</v>
      </c>
      <c r="J109" s="4">
        <v>8461</v>
      </c>
      <c r="K109" s="4">
        <v>39.756999999999998</v>
      </c>
      <c r="L109" s="4">
        <v>568</v>
      </c>
      <c r="M109" s="4">
        <v>2.669</v>
      </c>
      <c r="N109" s="4">
        <v>6.7130000000000001</v>
      </c>
    </row>
    <row r="110" spans="1:14" x14ac:dyDescent="0.25">
      <c r="A110" s="4" t="s">
        <v>546</v>
      </c>
      <c r="B110" s="4" t="str">
        <f t="shared" si="1"/>
        <v>julio 2022</v>
      </c>
      <c r="C110" s="32">
        <v>44743</v>
      </c>
      <c r="D110" s="4" t="s">
        <v>109</v>
      </c>
      <c r="E110" s="4" t="s">
        <v>581</v>
      </c>
      <c r="F110" s="4" t="s">
        <v>239</v>
      </c>
      <c r="G110" s="4">
        <v>22392</v>
      </c>
      <c r="H110" s="4">
        <v>22325</v>
      </c>
      <c r="I110" s="4">
        <v>99.700999999999993</v>
      </c>
      <c r="J110" s="4">
        <v>9451</v>
      </c>
      <c r="K110" s="4">
        <v>42.334000000000003</v>
      </c>
      <c r="L110" s="4">
        <v>1996</v>
      </c>
      <c r="M110" s="4">
        <v>8.9410000000000007</v>
      </c>
      <c r="N110" s="4">
        <v>21.119</v>
      </c>
    </row>
    <row r="111" spans="1:14" x14ac:dyDescent="0.25">
      <c r="A111" s="4" t="s">
        <v>76</v>
      </c>
      <c r="B111" s="4" t="str">
        <f t="shared" si="1"/>
        <v>julio 2022</v>
      </c>
      <c r="C111" s="32">
        <v>44743</v>
      </c>
      <c r="D111" s="4" t="s">
        <v>109</v>
      </c>
      <c r="E111" s="4" t="s">
        <v>775</v>
      </c>
      <c r="F111" s="4" t="s">
        <v>239</v>
      </c>
      <c r="G111" s="4">
        <v>25375</v>
      </c>
      <c r="H111" s="4">
        <v>24736</v>
      </c>
      <c r="I111" s="4">
        <v>97.481999999999999</v>
      </c>
      <c r="J111" s="4">
        <v>10928</v>
      </c>
      <c r="K111" s="4">
        <v>44.179000000000002</v>
      </c>
      <c r="L111" s="4">
        <v>1709</v>
      </c>
      <c r="M111" s="4">
        <v>6.9089999999999998</v>
      </c>
      <c r="N111" s="4">
        <v>15.638999999999999</v>
      </c>
    </row>
    <row r="112" spans="1:14" x14ac:dyDescent="0.25">
      <c r="A112" s="4" t="s">
        <v>120</v>
      </c>
      <c r="B112" s="4" t="str">
        <f t="shared" si="1"/>
        <v>julio 2022</v>
      </c>
      <c r="C112" s="32">
        <v>44743</v>
      </c>
      <c r="D112" s="4" t="s">
        <v>109</v>
      </c>
      <c r="E112" s="4" t="s">
        <v>776</v>
      </c>
      <c r="F112" s="4" t="s">
        <v>239</v>
      </c>
      <c r="G112" s="4">
        <v>32284</v>
      </c>
      <c r="H112" s="4">
        <v>30509</v>
      </c>
      <c r="I112" s="4">
        <v>94.501999999999995</v>
      </c>
      <c r="J112" s="4">
        <v>10837</v>
      </c>
      <c r="K112" s="4">
        <v>35.521000000000001</v>
      </c>
      <c r="L112" s="4">
        <v>2382</v>
      </c>
      <c r="M112" s="4">
        <v>7.8079999999999998</v>
      </c>
      <c r="N112" s="4">
        <v>21.98</v>
      </c>
    </row>
    <row r="113" spans="1:14" x14ac:dyDescent="0.25">
      <c r="A113" s="4" t="s">
        <v>81</v>
      </c>
      <c r="B113" s="4" t="str">
        <f t="shared" si="1"/>
        <v>julio 2022</v>
      </c>
      <c r="C113" s="32">
        <v>44743</v>
      </c>
      <c r="D113" s="4" t="s">
        <v>109</v>
      </c>
      <c r="E113" s="4" t="s">
        <v>258</v>
      </c>
      <c r="F113" s="4" t="s">
        <v>239</v>
      </c>
      <c r="G113" s="4">
        <v>6234</v>
      </c>
      <c r="H113" s="4">
        <v>6217</v>
      </c>
      <c r="I113" s="4">
        <v>99.727000000000004</v>
      </c>
      <c r="J113" s="4">
        <v>2873</v>
      </c>
      <c r="K113" s="4">
        <v>46.212000000000003</v>
      </c>
      <c r="L113" s="4">
        <v>1302</v>
      </c>
      <c r="M113" s="4">
        <v>20.943000000000001</v>
      </c>
      <c r="N113" s="4">
        <v>45.317999999999998</v>
      </c>
    </row>
    <row r="114" spans="1:14" x14ac:dyDescent="0.25">
      <c r="A114" s="4" t="s">
        <v>81</v>
      </c>
      <c r="B114" s="4" t="str">
        <f t="shared" si="1"/>
        <v>julio 2022</v>
      </c>
      <c r="C114" s="32">
        <v>44743</v>
      </c>
      <c r="D114" s="4" t="s">
        <v>109</v>
      </c>
      <c r="E114" s="4" t="s">
        <v>777</v>
      </c>
      <c r="F114" s="4" t="s">
        <v>239</v>
      </c>
      <c r="G114" s="4">
        <v>4246</v>
      </c>
      <c r="H114" s="4">
        <v>4200</v>
      </c>
      <c r="I114" s="4">
        <v>98.917000000000002</v>
      </c>
      <c r="J114" s="4">
        <v>2280</v>
      </c>
      <c r="K114" s="4">
        <v>54.286000000000001</v>
      </c>
      <c r="L114" s="4">
        <v>1171</v>
      </c>
      <c r="M114" s="4">
        <v>27.881</v>
      </c>
      <c r="N114" s="4">
        <v>51.36</v>
      </c>
    </row>
    <row r="115" spans="1:14" x14ac:dyDescent="0.25">
      <c r="A115" s="4" t="s">
        <v>120</v>
      </c>
      <c r="B115" s="4" t="str">
        <f t="shared" si="1"/>
        <v>julio 2022</v>
      </c>
      <c r="C115" s="32">
        <v>44743</v>
      </c>
      <c r="D115" s="4" t="s">
        <v>109</v>
      </c>
      <c r="E115" s="4" t="s">
        <v>778</v>
      </c>
      <c r="F115" s="4" t="s">
        <v>239</v>
      </c>
      <c r="G115" s="4">
        <v>4240</v>
      </c>
      <c r="H115" s="4">
        <v>4231</v>
      </c>
      <c r="I115" s="4">
        <v>99.787999999999997</v>
      </c>
      <c r="J115" s="4">
        <v>2422</v>
      </c>
      <c r="K115" s="4">
        <v>57.244</v>
      </c>
      <c r="L115" s="4">
        <v>516</v>
      </c>
      <c r="M115" s="4">
        <v>12.196</v>
      </c>
      <c r="N115" s="4">
        <v>21.305</v>
      </c>
    </row>
    <row r="116" spans="1:14" x14ac:dyDescent="0.25">
      <c r="A116" s="4" t="s">
        <v>662</v>
      </c>
      <c r="B116" s="4" t="str">
        <f t="shared" si="1"/>
        <v>julio 2022</v>
      </c>
      <c r="C116" s="32">
        <v>44743</v>
      </c>
      <c r="D116" s="4" t="s">
        <v>109</v>
      </c>
      <c r="E116" s="4" t="s">
        <v>779</v>
      </c>
      <c r="F116" s="4" t="s">
        <v>239</v>
      </c>
      <c r="G116" s="4">
        <v>23586</v>
      </c>
      <c r="H116" s="4">
        <v>23477</v>
      </c>
      <c r="I116" s="4">
        <v>99.537999999999997</v>
      </c>
      <c r="J116" s="4">
        <v>11411</v>
      </c>
      <c r="K116" s="4">
        <v>48.604999999999997</v>
      </c>
      <c r="L116" s="4">
        <v>1688</v>
      </c>
      <c r="M116" s="4">
        <v>7.19</v>
      </c>
      <c r="N116" s="4">
        <v>14.792999999999999</v>
      </c>
    </row>
    <row r="117" spans="1:14" x14ac:dyDescent="0.25">
      <c r="A117" s="4" t="s">
        <v>76</v>
      </c>
      <c r="B117" s="4" t="str">
        <f t="shared" si="1"/>
        <v>julio 2022</v>
      </c>
      <c r="C117" s="32">
        <v>44743</v>
      </c>
      <c r="D117" s="4" t="s">
        <v>109</v>
      </c>
      <c r="E117" s="4" t="s">
        <v>780</v>
      </c>
      <c r="F117" s="4" t="s">
        <v>239</v>
      </c>
      <c r="G117" s="4">
        <v>2629</v>
      </c>
      <c r="H117" s="4">
        <v>2567</v>
      </c>
      <c r="I117" s="4">
        <v>97.641999999999996</v>
      </c>
      <c r="J117" s="4">
        <v>677</v>
      </c>
      <c r="K117" s="4">
        <v>26.373000000000001</v>
      </c>
      <c r="L117" s="4">
        <v>215</v>
      </c>
      <c r="M117" s="4">
        <v>8.3759999999999994</v>
      </c>
      <c r="N117" s="4">
        <v>31.757999999999999</v>
      </c>
    </row>
    <row r="118" spans="1:14" x14ac:dyDescent="0.25">
      <c r="A118" s="4" t="s">
        <v>76</v>
      </c>
      <c r="B118" s="4" t="str">
        <f t="shared" si="1"/>
        <v>julio 2022</v>
      </c>
      <c r="C118" s="32">
        <v>44743</v>
      </c>
      <c r="D118" s="4" t="s">
        <v>109</v>
      </c>
      <c r="E118" s="4" t="s">
        <v>781</v>
      </c>
      <c r="F118" s="4" t="s">
        <v>239</v>
      </c>
      <c r="G118" s="4">
        <v>31413</v>
      </c>
      <c r="H118" s="4">
        <v>31360</v>
      </c>
      <c r="I118" s="4">
        <v>99.831000000000003</v>
      </c>
      <c r="J118" s="4">
        <v>13815</v>
      </c>
      <c r="K118" s="4">
        <v>44.052999999999997</v>
      </c>
      <c r="L118" s="4">
        <v>1421</v>
      </c>
      <c r="M118" s="4">
        <v>4.5309999999999997</v>
      </c>
      <c r="N118" s="4">
        <v>10.286</v>
      </c>
    </row>
    <row r="119" spans="1:14" x14ac:dyDescent="0.25">
      <c r="A119" s="4" t="s">
        <v>662</v>
      </c>
      <c r="B119" s="4" t="str">
        <f t="shared" si="1"/>
        <v>julio 2022</v>
      </c>
      <c r="C119" s="32">
        <v>44743</v>
      </c>
      <c r="D119" s="4" t="s">
        <v>109</v>
      </c>
      <c r="E119" s="4" t="s">
        <v>782</v>
      </c>
      <c r="F119" s="4" t="s">
        <v>239</v>
      </c>
      <c r="G119" s="4">
        <v>27042</v>
      </c>
      <c r="H119" s="4">
        <v>26898</v>
      </c>
      <c r="I119" s="4">
        <v>99.466999999999999</v>
      </c>
      <c r="J119" s="4">
        <v>10599</v>
      </c>
      <c r="K119" s="4">
        <v>39.404000000000003</v>
      </c>
      <c r="L119" s="4">
        <v>513</v>
      </c>
      <c r="M119" s="4">
        <v>1.907</v>
      </c>
      <c r="N119" s="4">
        <v>4.84</v>
      </c>
    </row>
    <row r="120" spans="1:14" x14ac:dyDescent="0.25">
      <c r="A120" s="4" t="s">
        <v>662</v>
      </c>
      <c r="B120" s="4" t="str">
        <f t="shared" si="1"/>
        <v>julio 2022</v>
      </c>
      <c r="C120" s="32">
        <v>44743</v>
      </c>
      <c r="D120" s="4" t="s">
        <v>109</v>
      </c>
      <c r="E120" s="4" t="s">
        <v>783</v>
      </c>
      <c r="F120" s="4" t="s">
        <v>239</v>
      </c>
      <c r="G120" s="4">
        <v>12128</v>
      </c>
      <c r="H120" s="4">
        <v>12115</v>
      </c>
      <c r="I120" s="4">
        <v>99.893000000000001</v>
      </c>
      <c r="J120" s="4">
        <v>5677</v>
      </c>
      <c r="K120" s="4">
        <v>46.859000000000002</v>
      </c>
      <c r="L120" s="4">
        <v>508</v>
      </c>
      <c r="M120" s="4">
        <v>4.1929999999999996</v>
      </c>
      <c r="N120" s="4">
        <v>8.9480000000000004</v>
      </c>
    </row>
    <row r="121" spans="1:14" x14ac:dyDescent="0.25">
      <c r="A121" s="4" t="s">
        <v>390</v>
      </c>
      <c r="B121" s="4" t="str">
        <f t="shared" si="1"/>
        <v>julio 2022</v>
      </c>
      <c r="C121" s="32">
        <v>44743</v>
      </c>
      <c r="D121" s="4" t="s">
        <v>109</v>
      </c>
      <c r="E121" s="4" t="s">
        <v>438</v>
      </c>
      <c r="F121" s="4" t="s">
        <v>239</v>
      </c>
      <c r="G121" s="4">
        <v>27562</v>
      </c>
      <c r="H121" s="4">
        <v>27401</v>
      </c>
      <c r="I121" s="4">
        <v>99.415999999999997</v>
      </c>
      <c r="J121" s="4">
        <v>11702</v>
      </c>
      <c r="K121" s="4">
        <v>42.706000000000003</v>
      </c>
      <c r="L121" s="4">
        <v>1748</v>
      </c>
      <c r="M121" s="4">
        <v>6.3789999999999996</v>
      </c>
      <c r="N121" s="4">
        <v>14.938000000000001</v>
      </c>
    </row>
    <row r="122" spans="1:14" x14ac:dyDescent="0.25">
      <c r="A122" s="42" t="s">
        <v>217</v>
      </c>
      <c r="B122" s="4" t="str">
        <f t="shared" si="1"/>
        <v>julio 2022</v>
      </c>
      <c r="C122" s="32">
        <v>44743</v>
      </c>
      <c r="D122" s="4" t="s">
        <v>109</v>
      </c>
      <c r="E122" s="4" t="s">
        <v>784</v>
      </c>
      <c r="F122" s="4" t="s">
        <v>785</v>
      </c>
      <c r="G122" s="4">
        <v>223</v>
      </c>
      <c r="H122" s="4">
        <v>222</v>
      </c>
      <c r="I122" s="4">
        <v>99.552000000000007</v>
      </c>
      <c r="J122" s="4">
        <v>145</v>
      </c>
      <c r="K122" s="4">
        <v>65.314999999999998</v>
      </c>
      <c r="L122" s="4">
        <v>51</v>
      </c>
      <c r="M122" s="4">
        <v>22.972999999999999</v>
      </c>
      <c r="N122" s="4">
        <v>35.171999999999997</v>
      </c>
    </row>
    <row r="123" spans="1:14" x14ac:dyDescent="0.25">
      <c r="A123" s="42" t="s">
        <v>217</v>
      </c>
      <c r="B123" s="4" t="str">
        <f t="shared" si="1"/>
        <v>julio 2022</v>
      </c>
      <c r="C123" s="32">
        <v>44743</v>
      </c>
      <c r="D123" s="4" t="s">
        <v>109</v>
      </c>
      <c r="E123" s="4" t="s">
        <v>786</v>
      </c>
      <c r="F123" s="4" t="s">
        <v>748</v>
      </c>
      <c r="G123" s="4">
        <v>9362</v>
      </c>
      <c r="H123" s="4">
        <v>9185</v>
      </c>
      <c r="I123" s="4">
        <v>98.108999999999995</v>
      </c>
      <c r="J123" s="4">
        <v>3850</v>
      </c>
      <c r="K123" s="4">
        <v>41.915999999999997</v>
      </c>
      <c r="L123" s="4">
        <v>227</v>
      </c>
      <c r="M123" s="4">
        <v>2.4710000000000001</v>
      </c>
      <c r="N123" s="4">
        <v>5.8959999999999999</v>
      </c>
    </row>
    <row r="124" spans="1:14" x14ac:dyDescent="0.25">
      <c r="A124" s="42" t="s">
        <v>217</v>
      </c>
      <c r="B124" s="4" t="str">
        <f t="shared" si="1"/>
        <v>julio 2022</v>
      </c>
      <c r="C124" s="32">
        <v>44743</v>
      </c>
      <c r="D124" s="4" t="s">
        <v>110</v>
      </c>
      <c r="E124" s="4" t="s">
        <v>787</v>
      </c>
      <c r="F124" s="4" t="s">
        <v>788</v>
      </c>
      <c r="G124" s="4">
        <v>3022</v>
      </c>
      <c r="H124" s="4">
        <v>3010</v>
      </c>
      <c r="I124" s="4">
        <v>99.602999999999994</v>
      </c>
      <c r="J124" s="4">
        <v>1580</v>
      </c>
      <c r="K124" s="4">
        <v>52.491999999999997</v>
      </c>
      <c r="L124" s="4">
        <v>20</v>
      </c>
      <c r="M124" s="4">
        <v>0.66400000000000003</v>
      </c>
      <c r="N124" s="4">
        <v>1.266</v>
      </c>
    </row>
    <row r="125" spans="1:14" x14ac:dyDescent="0.25">
      <c r="A125" s="42" t="s">
        <v>217</v>
      </c>
      <c r="B125" s="4" t="str">
        <f t="shared" si="1"/>
        <v>julio 2022</v>
      </c>
      <c r="C125" s="32">
        <v>44743</v>
      </c>
      <c r="D125" s="4" t="s">
        <v>109</v>
      </c>
      <c r="E125" s="4" t="s">
        <v>789</v>
      </c>
      <c r="F125" s="4" t="s">
        <v>790</v>
      </c>
      <c r="G125" s="4">
        <v>4773</v>
      </c>
      <c r="H125" s="4">
        <v>4767</v>
      </c>
      <c r="I125" s="4">
        <v>99.873999999999995</v>
      </c>
      <c r="J125" s="4">
        <v>2396</v>
      </c>
      <c r="K125" s="4">
        <v>50.262</v>
      </c>
      <c r="L125" s="4">
        <v>170</v>
      </c>
      <c r="M125" s="4">
        <v>3.5659999999999998</v>
      </c>
      <c r="N125" s="4">
        <v>7.0949999999999998</v>
      </c>
    </row>
    <row r="126" spans="1:14" x14ac:dyDescent="0.25">
      <c r="A126" s="42" t="s">
        <v>217</v>
      </c>
      <c r="B126" s="4" t="str">
        <f t="shared" si="1"/>
        <v>julio 2022</v>
      </c>
      <c r="C126" s="32">
        <v>44743</v>
      </c>
      <c r="D126" s="4" t="s">
        <v>109</v>
      </c>
      <c r="E126" s="4" t="s">
        <v>791</v>
      </c>
      <c r="F126" s="4" t="s">
        <v>695</v>
      </c>
      <c r="G126" s="4">
        <v>11924</v>
      </c>
      <c r="H126" s="4">
        <v>11909</v>
      </c>
      <c r="I126" s="4">
        <v>99.873999999999995</v>
      </c>
      <c r="J126" s="4">
        <v>5105</v>
      </c>
      <c r="K126" s="4">
        <v>42.866999999999997</v>
      </c>
      <c r="L126" s="4">
        <v>173</v>
      </c>
      <c r="M126" s="4">
        <v>1.4530000000000001</v>
      </c>
      <c r="N126" s="4">
        <v>3.3889999999999998</v>
      </c>
    </row>
    <row r="127" spans="1:14" x14ac:dyDescent="0.25">
      <c r="A127" s="42" t="s">
        <v>217</v>
      </c>
      <c r="B127" s="4" t="str">
        <f t="shared" si="1"/>
        <v>julio 2022</v>
      </c>
      <c r="C127" s="32">
        <v>44743</v>
      </c>
      <c r="D127" s="4" t="s">
        <v>109</v>
      </c>
      <c r="E127" s="4" t="s">
        <v>792</v>
      </c>
      <c r="F127" s="4" t="s">
        <v>242</v>
      </c>
      <c r="G127" s="4">
        <v>1775</v>
      </c>
      <c r="H127" s="4">
        <v>1746</v>
      </c>
      <c r="I127" s="4">
        <v>98.366</v>
      </c>
      <c r="J127" s="4">
        <v>1082</v>
      </c>
      <c r="K127" s="4">
        <v>61.97</v>
      </c>
      <c r="L127" s="4">
        <v>260</v>
      </c>
      <c r="M127" s="4">
        <v>14.891</v>
      </c>
      <c r="N127" s="4">
        <v>24.03</v>
      </c>
    </row>
    <row r="128" spans="1:14" x14ac:dyDescent="0.25">
      <c r="A128" s="42" t="s">
        <v>217</v>
      </c>
      <c r="B128" s="4" t="str">
        <f t="shared" si="1"/>
        <v>julio 2022</v>
      </c>
      <c r="C128" s="32">
        <v>44743</v>
      </c>
      <c r="D128" s="4" t="s">
        <v>109</v>
      </c>
      <c r="E128" s="4" t="s">
        <v>793</v>
      </c>
      <c r="F128" s="4" t="s">
        <v>242</v>
      </c>
      <c r="G128" s="4">
        <v>237</v>
      </c>
      <c r="H128" s="4">
        <v>237</v>
      </c>
      <c r="I128" s="4">
        <v>100</v>
      </c>
      <c r="J128" s="4">
        <v>113</v>
      </c>
      <c r="K128" s="4">
        <v>47.679000000000002</v>
      </c>
      <c r="L128" s="4">
        <v>22</v>
      </c>
      <c r="M128" s="4">
        <v>9.2829999999999995</v>
      </c>
      <c r="N128" s="4">
        <v>19.469000000000001</v>
      </c>
    </row>
    <row r="129" spans="1:14" x14ac:dyDescent="0.25">
      <c r="A129" s="42" t="s">
        <v>217</v>
      </c>
      <c r="B129" s="4" t="str">
        <f t="shared" si="1"/>
        <v>julio 2022</v>
      </c>
      <c r="C129" s="32">
        <v>44743</v>
      </c>
      <c r="D129" s="4" t="s">
        <v>110</v>
      </c>
      <c r="E129" s="4" t="s">
        <v>794</v>
      </c>
      <c r="F129" s="4" t="s">
        <v>795</v>
      </c>
      <c r="G129" s="4">
        <v>635</v>
      </c>
      <c r="H129" s="4">
        <v>634</v>
      </c>
      <c r="I129" s="4">
        <v>99.843000000000004</v>
      </c>
      <c r="J129" s="4">
        <v>317</v>
      </c>
      <c r="K129" s="4">
        <v>50</v>
      </c>
      <c r="L129" s="4">
        <v>12</v>
      </c>
      <c r="M129" s="4">
        <v>1.893</v>
      </c>
      <c r="N129" s="4">
        <v>3.7850000000000001</v>
      </c>
    </row>
    <row r="130" spans="1:14" x14ac:dyDescent="0.25">
      <c r="A130" s="42" t="s">
        <v>217</v>
      </c>
      <c r="B130" s="4" t="str">
        <f t="shared" si="1"/>
        <v>julio 2022</v>
      </c>
      <c r="C130" s="32">
        <v>44743</v>
      </c>
      <c r="D130" s="4" t="s">
        <v>110</v>
      </c>
      <c r="E130" s="4" t="s">
        <v>796</v>
      </c>
      <c r="F130" s="4" t="s">
        <v>797</v>
      </c>
      <c r="G130" s="4">
        <v>428</v>
      </c>
      <c r="H130" s="4">
        <v>428</v>
      </c>
      <c r="I130" s="4">
        <v>100</v>
      </c>
      <c r="J130" s="4">
        <v>233</v>
      </c>
      <c r="K130" s="4">
        <v>54.439</v>
      </c>
      <c r="L130" s="4">
        <v>2</v>
      </c>
      <c r="M130" s="4">
        <v>0.46700000000000003</v>
      </c>
      <c r="N130" s="4">
        <v>0.85799999999999998</v>
      </c>
    </row>
    <row r="131" spans="1:14" x14ac:dyDescent="0.25">
      <c r="A131" s="42" t="s">
        <v>217</v>
      </c>
      <c r="B131" s="4" t="str">
        <f t="shared" ref="B131:B194" si="2">TEXT(C131,"mmmm")&amp;" "&amp;TEXT(C131,"aaaa")</f>
        <v>julio 2022</v>
      </c>
      <c r="C131" s="32">
        <v>44743</v>
      </c>
      <c r="D131" s="4" t="s">
        <v>109</v>
      </c>
      <c r="E131" s="4" t="s">
        <v>798</v>
      </c>
      <c r="F131" s="4" t="s">
        <v>799</v>
      </c>
      <c r="G131" s="4">
        <v>2291</v>
      </c>
      <c r="H131" s="4">
        <v>2283</v>
      </c>
      <c r="I131" s="4">
        <v>99.650999999999996</v>
      </c>
      <c r="J131" s="4">
        <v>1129</v>
      </c>
      <c r="K131" s="4">
        <v>49.451999999999998</v>
      </c>
      <c r="L131" s="4">
        <v>20</v>
      </c>
      <c r="M131" s="4">
        <v>0.876</v>
      </c>
      <c r="N131" s="4">
        <v>1.7709999999999999</v>
      </c>
    </row>
    <row r="132" spans="1:14" x14ac:dyDescent="0.25">
      <c r="A132" s="42" t="s">
        <v>217</v>
      </c>
      <c r="B132" s="4" t="str">
        <f t="shared" si="2"/>
        <v>julio 2022</v>
      </c>
      <c r="C132" s="32">
        <v>44743</v>
      </c>
      <c r="D132" s="4" t="s">
        <v>110</v>
      </c>
      <c r="E132" s="4" t="s">
        <v>800</v>
      </c>
      <c r="F132" s="4" t="s">
        <v>695</v>
      </c>
      <c r="G132" s="4">
        <v>11712</v>
      </c>
      <c r="H132" s="4">
        <v>11655</v>
      </c>
      <c r="I132" s="4">
        <v>99.513000000000005</v>
      </c>
      <c r="J132" s="4">
        <v>4815</v>
      </c>
      <c r="K132" s="4">
        <v>41.313000000000002</v>
      </c>
      <c r="L132" s="4">
        <v>175</v>
      </c>
      <c r="M132" s="4">
        <v>1.502</v>
      </c>
      <c r="N132" s="4">
        <v>3.6339999999999999</v>
      </c>
    </row>
    <row r="133" spans="1:14" x14ac:dyDescent="0.25">
      <c r="A133" s="42" t="s">
        <v>217</v>
      </c>
      <c r="B133" s="4" t="str">
        <f t="shared" si="2"/>
        <v>julio 2022</v>
      </c>
      <c r="C133" s="32">
        <v>44743</v>
      </c>
      <c r="D133" s="4" t="s">
        <v>110</v>
      </c>
      <c r="E133" s="4" t="s">
        <v>801</v>
      </c>
      <c r="F133" s="4" t="s">
        <v>735</v>
      </c>
      <c r="G133" s="4">
        <v>11283</v>
      </c>
      <c r="H133" s="4">
        <v>11274</v>
      </c>
      <c r="I133" s="4">
        <v>99.92</v>
      </c>
      <c r="J133" s="4">
        <v>5250</v>
      </c>
      <c r="K133" s="4">
        <v>46.567</v>
      </c>
      <c r="L133" s="4">
        <v>36</v>
      </c>
      <c r="M133" s="4">
        <v>0.31900000000000001</v>
      </c>
      <c r="N133" s="4">
        <v>0.68600000000000005</v>
      </c>
    </row>
    <row r="134" spans="1:14" x14ac:dyDescent="0.25">
      <c r="A134" s="42" t="s">
        <v>217</v>
      </c>
      <c r="B134" s="4" t="str">
        <f t="shared" si="2"/>
        <v>julio 2022</v>
      </c>
      <c r="C134" s="32">
        <v>44743</v>
      </c>
      <c r="D134" s="4" t="s">
        <v>109</v>
      </c>
      <c r="E134" s="4" t="s">
        <v>802</v>
      </c>
      <c r="F134" s="4" t="s">
        <v>803</v>
      </c>
      <c r="G134" s="4">
        <v>3600</v>
      </c>
      <c r="H134" s="4">
        <v>3579</v>
      </c>
      <c r="I134" s="4">
        <v>99.417000000000002</v>
      </c>
      <c r="J134" s="4">
        <v>2226</v>
      </c>
      <c r="K134" s="4">
        <v>62.195999999999998</v>
      </c>
      <c r="L134" s="4">
        <v>340</v>
      </c>
      <c r="M134" s="4">
        <v>9.5</v>
      </c>
      <c r="N134" s="4">
        <v>15.273999999999999</v>
      </c>
    </row>
    <row r="135" spans="1:14" x14ac:dyDescent="0.25">
      <c r="A135" s="42" t="s">
        <v>217</v>
      </c>
      <c r="B135" s="4" t="str">
        <f t="shared" si="2"/>
        <v>julio 2022</v>
      </c>
      <c r="C135" s="32">
        <v>44743</v>
      </c>
      <c r="D135" s="4" t="s">
        <v>109</v>
      </c>
      <c r="E135" s="4" t="s">
        <v>804</v>
      </c>
      <c r="F135" s="4" t="s">
        <v>805</v>
      </c>
      <c r="G135" s="4">
        <v>285</v>
      </c>
      <c r="H135" s="4">
        <v>285</v>
      </c>
      <c r="I135" s="4">
        <v>100</v>
      </c>
      <c r="J135" s="4">
        <v>170</v>
      </c>
      <c r="K135" s="4">
        <v>59.649000000000001</v>
      </c>
      <c r="L135" s="4">
        <v>50</v>
      </c>
      <c r="M135" s="4">
        <v>17.544</v>
      </c>
      <c r="N135" s="4">
        <v>29.411999999999999</v>
      </c>
    </row>
    <row r="136" spans="1:14" x14ac:dyDescent="0.25">
      <c r="A136" s="42" t="s">
        <v>217</v>
      </c>
      <c r="B136" s="4" t="str">
        <f t="shared" si="2"/>
        <v>julio 2022</v>
      </c>
      <c r="C136" s="32">
        <v>44743</v>
      </c>
      <c r="D136" s="4" t="s">
        <v>109</v>
      </c>
      <c r="E136" s="4" t="s">
        <v>806</v>
      </c>
      <c r="F136" s="4" t="s">
        <v>807</v>
      </c>
      <c r="G136" s="4">
        <v>15142</v>
      </c>
      <c r="H136" s="4">
        <v>15080</v>
      </c>
      <c r="I136" s="4">
        <v>99.590999999999994</v>
      </c>
      <c r="J136" s="4">
        <v>6553</v>
      </c>
      <c r="K136" s="4">
        <v>43.454999999999998</v>
      </c>
      <c r="L136" s="4">
        <v>234</v>
      </c>
      <c r="M136" s="4">
        <v>1.552</v>
      </c>
      <c r="N136" s="4">
        <v>3.5710000000000002</v>
      </c>
    </row>
    <row r="137" spans="1:14" x14ac:dyDescent="0.25">
      <c r="A137" s="42" t="s">
        <v>217</v>
      </c>
      <c r="B137" s="4" t="str">
        <f t="shared" si="2"/>
        <v>julio 2022</v>
      </c>
      <c r="C137" s="32">
        <v>44743</v>
      </c>
      <c r="D137" s="4" t="s">
        <v>109</v>
      </c>
      <c r="E137" s="4" t="s">
        <v>808</v>
      </c>
      <c r="F137" s="4" t="s">
        <v>807</v>
      </c>
      <c r="G137" s="4">
        <v>11622</v>
      </c>
      <c r="H137" s="4">
        <v>11615</v>
      </c>
      <c r="I137" s="4">
        <v>99.94</v>
      </c>
      <c r="J137" s="4">
        <v>5943</v>
      </c>
      <c r="K137" s="4">
        <v>51.167000000000002</v>
      </c>
      <c r="L137" s="4">
        <v>285</v>
      </c>
      <c r="M137" s="4">
        <v>2.4540000000000002</v>
      </c>
      <c r="N137" s="4">
        <v>4.7960000000000003</v>
      </c>
    </row>
    <row r="138" spans="1:14" x14ac:dyDescent="0.25">
      <c r="A138" s="42" t="s">
        <v>217</v>
      </c>
      <c r="B138" s="4" t="str">
        <f t="shared" si="2"/>
        <v>julio 2022</v>
      </c>
      <c r="C138" s="32">
        <v>44743</v>
      </c>
      <c r="D138" s="4" t="s">
        <v>109</v>
      </c>
      <c r="E138" s="4" t="s">
        <v>809</v>
      </c>
      <c r="F138" s="4" t="s">
        <v>797</v>
      </c>
      <c r="G138" s="4">
        <v>909</v>
      </c>
      <c r="H138" s="4">
        <v>907</v>
      </c>
      <c r="I138" s="4">
        <v>99.78</v>
      </c>
      <c r="J138" s="4">
        <v>539</v>
      </c>
      <c r="K138" s="4">
        <v>59.427</v>
      </c>
      <c r="L138" s="4">
        <v>141</v>
      </c>
      <c r="M138" s="4">
        <v>15.545999999999999</v>
      </c>
      <c r="N138" s="4">
        <v>26.16</v>
      </c>
    </row>
    <row r="139" spans="1:14" x14ac:dyDescent="0.25">
      <c r="A139" s="42" t="s">
        <v>217</v>
      </c>
      <c r="B139" s="4" t="str">
        <f t="shared" si="2"/>
        <v>julio 2022</v>
      </c>
      <c r="C139" s="32">
        <v>44743</v>
      </c>
      <c r="D139" s="4" t="s">
        <v>109</v>
      </c>
      <c r="E139" s="4" t="s">
        <v>810</v>
      </c>
      <c r="F139" s="4" t="s">
        <v>238</v>
      </c>
      <c r="G139" s="4">
        <v>35865</v>
      </c>
      <c r="H139" s="4">
        <v>34931</v>
      </c>
      <c r="I139" s="4">
        <v>97.396000000000001</v>
      </c>
      <c r="J139" s="4">
        <v>13870</v>
      </c>
      <c r="K139" s="4">
        <v>39.707000000000001</v>
      </c>
      <c r="L139" s="4">
        <v>2352</v>
      </c>
      <c r="M139" s="4">
        <v>6.7329999999999997</v>
      </c>
      <c r="N139" s="4">
        <v>16.957000000000001</v>
      </c>
    </row>
    <row r="140" spans="1:14" x14ac:dyDescent="0.25">
      <c r="A140" s="42" t="s">
        <v>217</v>
      </c>
      <c r="B140" s="4" t="str">
        <f t="shared" si="2"/>
        <v>julio 2022</v>
      </c>
      <c r="C140" s="32">
        <v>44743</v>
      </c>
      <c r="D140" s="4" t="s">
        <v>109</v>
      </c>
      <c r="E140" s="4" t="s">
        <v>811</v>
      </c>
      <c r="F140" s="4" t="s">
        <v>238</v>
      </c>
      <c r="G140" s="4">
        <v>35864</v>
      </c>
      <c r="H140" s="4">
        <v>34925</v>
      </c>
      <c r="I140" s="4">
        <v>97.382000000000005</v>
      </c>
      <c r="J140" s="4">
        <v>11573</v>
      </c>
      <c r="K140" s="4">
        <v>33.137</v>
      </c>
      <c r="L140" s="4">
        <v>539</v>
      </c>
      <c r="M140" s="4">
        <v>1.5429999999999999</v>
      </c>
      <c r="N140" s="4">
        <v>4.657</v>
      </c>
    </row>
    <row r="141" spans="1:14" x14ac:dyDescent="0.25">
      <c r="A141" s="4" t="s">
        <v>75</v>
      </c>
      <c r="B141" s="4" t="str">
        <f t="shared" si="2"/>
        <v>julio 2022</v>
      </c>
      <c r="C141" s="32">
        <v>44743</v>
      </c>
      <c r="D141" s="4" t="s">
        <v>109</v>
      </c>
      <c r="E141" s="4" t="s">
        <v>490</v>
      </c>
      <c r="F141" s="4" t="s">
        <v>239</v>
      </c>
      <c r="G141" s="4">
        <v>27023</v>
      </c>
      <c r="H141" s="4">
        <v>26956</v>
      </c>
      <c r="I141" s="4">
        <v>99.751999999999995</v>
      </c>
      <c r="J141" s="4">
        <v>14037</v>
      </c>
      <c r="K141" s="4">
        <v>52.073999999999998</v>
      </c>
      <c r="L141" s="4">
        <v>1673</v>
      </c>
      <c r="M141" s="4">
        <v>6.2060000000000004</v>
      </c>
      <c r="N141" s="4">
        <v>11.919</v>
      </c>
    </row>
    <row r="142" spans="1:14" x14ac:dyDescent="0.25">
      <c r="A142" s="4" t="s">
        <v>80</v>
      </c>
      <c r="B142" s="4" t="str">
        <f t="shared" si="2"/>
        <v>julio 2022</v>
      </c>
      <c r="C142" s="32">
        <v>44743</v>
      </c>
      <c r="D142" s="4" t="s">
        <v>109</v>
      </c>
      <c r="E142" s="4" t="s">
        <v>812</v>
      </c>
      <c r="F142" s="4" t="s">
        <v>239</v>
      </c>
      <c r="G142" s="4">
        <v>1</v>
      </c>
      <c r="H142" s="4">
        <v>1</v>
      </c>
      <c r="I142" s="4">
        <v>100</v>
      </c>
      <c r="J142" s="4">
        <v>1</v>
      </c>
      <c r="K142" s="4">
        <v>100</v>
      </c>
      <c r="L142" s="4">
        <v>1</v>
      </c>
      <c r="M142" s="4">
        <v>100</v>
      </c>
      <c r="N142" s="4">
        <v>100</v>
      </c>
    </row>
    <row r="143" spans="1:14" x14ac:dyDescent="0.25">
      <c r="A143" s="4" t="s">
        <v>657</v>
      </c>
      <c r="B143" s="4" t="str">
        <f t="shared" si="2"/>
        <v>julio 2022</v>
      </c>
      <c r="C143" s="32">
        <v>44743</v>
      </c>
      <c r="D143" s="4" t="s">
        <v>110</v>
      </c>
      <c r="E143" s="4" t="s">
        <v>813</v>
      </c>
      <c r="F143" s="4" t="s">
        <v>239</v>
      </c>
      <c r="G143" s="4">
        <v>10398</v>
      </c>
      <c r="H143" s="4">
        <v>10395</v>
      </c>
      <c r="I143" s="4">
        <v>99.971000000000004</v>
      </c>
      <c r="J143" s="4">
        <v>7228</v>
      </c>
      <c r="K143" s="4">
        <v>69.533000000000001</v>
      </c>
      <c r="L143" s="4">
        <v>853</v>
      </c>
      <c r="M143" s="4">
        <v>8.2059999999999995</v>
      </c>
      <c r="N143" s="4">
        <v>11.801</v>
      </c>
    </row>
    <row r="144" spans="1:14" x14ac:dyDescent="0.25">
      <c r="A144" s="4" t="s">
        <v>609</v>
      </c>
      <c r="B144" s="4" t="str">
        <f t="shared" si="2"/>
        <v>julio 2022</v>
      </c>
      <c r="C144" s="32">
        <v>44743</v>
      </c>
      <c r="D144" s="4" t="s">
        <v>109</v>
      </c>
      <c r="E144" s="4" t="s">
        <v>814</v>
      </c>
      <c r="F144" s="4" t="s">
        <v>239</v>
      </c>
      <c r="G144" s="4">
        <v>5723</v>
      </c>
      <c r="H144" s="4">
        <v>5722</v>
      </c>
      <c r="I144" s="4">
        <v>99.983000000000004</v>
      </c>
      <c r="J144" s="4">
        <v>3463</v>
      </c>
      <c r="K144" s="4">
        <v>60.521000000000001</v>
      </c>
      <c r="L144" s="4">
        <v>2183</v>
      </c>
      <c r="M144" s="4">
        <v>38.151000000000003</v>
      </c>
      <c r="N144" s="4">
        <v>63.037999999999997</v>
      </c>
    </row>
    <row r="145" spans="1:14" x14ac:dyDescent="0.25">
      <c r="A145" s="4" t="s">
        <v>609</v>
      </c>
      <c r="B145" s="4" t="str">
        <f t="shared" si="2"/>
        <v>julio 2022</v>
      </c>
      <c r="C145" s="32">
        <v>44743</v>
      </c>
      <c r="D145" s="4" t="s">
        <v>109</v>
      </c>
      <c r="E145" s="4" t="s">
        <v>815</v>
      </c>
      <c r="F145" s="4" t="s">
        <v>239</v>
      </c>
      <c r="G145" s="4">
        <v>4208</v>
      </c>
      <c r="H145" s="4">
        <v>4206</v>
      </c>
      <c r="I145" s="4">
        <v>99.951999999999998</v>
      </c>
      <c r="J145" s="4">
        <v>2114</v>
      </c>
      <c r="K145" s="4">
        <v>50.262</v>
      </c>
      <c r="L145" s="4">
        <v>851</v>
      </c>
      <c r="M145" s="4">
        <v>20.233000000000001</v>
      </c>
      <c r="N145" s="4">
        <v>40.255000000000003</v>
      </c>
    </row>
    <row r="146" spans="1:14" x14ac:dyDescent="0.25">
      <c r="A146" s="4" t="s">
        <v>660</v>
      </c>
      <c r="B146" s="4" t="str">
        <f t="shared" si="2"/>
        <v>julio 2022</v>
      </c>
      <c r="C146" s="32">
        <v>44743</v>
      </c>
      <c r="D146" s="4" t="s">
        <v>110</v>
      </c>
      <c r="E146" s="4" t="s">
        <v>816</v>
      </c>
      <c r="F146" s="4" t="s">
        <v>239</v>
      </c>
      <c r="G146" s="4">
        <v>82</v>
      </c>
      <c r="H146" s="4">
        <v>82</v>
      </c>
      <c r="I146" s="4">
        <v>100</v>
      </c>
      <c r="J146" s="4">
        <v>70</v>
      </c>
      <c r="K146" s="4">
        <v>85.366</v>
      </c>
      <c r="L146" s="4">
        <v>7</v>
      </c>
      <c r="M146" s="4">
        <v>8.5370000000000008</v>
      </c>
      <c r="N146" s="4">
        <v>10</v>
      </c>
    </row>
    <row r="147" spans="1:14" x14ac:dyDescent="0.25">
      <c r="A147" s="4" t="s">
        <v>660</v>
      </c>
      <c r="B147" s="4" t="str">
        <f t="shared" si="2"/>
        <v>julio 2022</v>
      </c>
      <c r="C147" s="32">
        <v>44743</v>
      </c>
      <c r="D147" s="4" t="s">
        <v>109</v>
      </c>
      <c r="E147" s="4" t="s">
        <v>817</v>
      </c>
      <c r="F147" s="4" t="s">
        <v>239</v>
      </c>
      <c r="G147" s="4">
        <v>91</v>
      </c>
      <c r="H147" s="4">
        <v>91</v>
      </c>
      <c r="I147" s="4">
        <v>100</v>
      </c>
      <c r="J147" s="4">
        <v>67</v>
      </c>
      <c r="K147" s="4">
        <v>73.626000000000005</v>
      </c>
      <c r="L147" s="4">
        <v>44</v>
      </c>
      <c r="M147" s="4">
        <v>48.351999999999997</v>
      </c>
      <c r="N147" s="4">
        <v>65.671999999999997</v>
      </c>
    </row>
    <row r="148" spans="1:14" x14ac:dyDescent="0.25">
      <c r="A148" s="4" t="s">
        <v>659</v>
      </c>
      <c r="B148" s="4" t="str">
        <f t="shared" si="2"/>
        <v>julio 2022</v>
      </c>
      <c r="C148" s="32">
        <v>44743</v>
      </c>
      <c r="D148" s="4" t="s">
        <v>109</v>
      </c>
      <c r="E148" s="4" t="s">
        <v>818</v>
      </c>
      <c r="F148" s="4" t="s">
        <v>239</v>
      </c>
      <c r="G148" s="4">
        <v>7737</v>
      </c>
      <c r="H148" s="4">
        <v>7727</v>
      </c>
      <c r="I148" s="4">
        <v>99.870999999999995</v>
      </c>
      <c r="J148" s="4">
        <v>3731</v>
      </c>
      <c r="K148" s="4">
        <v>48.284999999999997</v>
      </c>
      <c r="L148" s="4">
        <v>1800</v>
      </c>
      <c r="M148" s="4">
        <v>23.295000000000002</v>
      </c>
      <c r="N148" s="4">
        <v>48.244</v>
      </c>
    </row>
    <row r="149" spans="1:14" x14ac:dyDescent="0.25">
      <c r="A149" s="4" t="s">
        <v>659</v>
      </c>
      <c r="B149" s="4" t="str">
        <f t="shared" si="2"/>
        <v>julio 2022</v>
      </c>
      <c r="C149" s="32">
        <v>44743</v>
      </c>
      <c r="D149" s="4" t="s">
        <v>109</v>
      </c>
      <c r="E149" s="4" t="s">
        <v>819</v>
      </c>
      <c r="F149" s="4" t="s">
        <v>239</v>
      </c>
      <c r="G149" s="4">
        <v>4038</v>
      </c>
      <c r="H149" s="4">
        <v>4037</v>
      </c>
      <c r="I149" s="4">
        <v>99.974999999999994</v>
      </c>
      <c r="J149" s="4">
        <v>1526</v>
      </c>
      <c r="K149" s="4">
        <v>37.799999999999997</v>
      </c>
      <c r="L149" s="4">
        <v>681</v>
      </c>
      <c r="M149" s="4">
        <v>16.869</v>
      </c>
      <c r="N149" s="4">
        <v>44.625999999999998</v>
      </c>
    </row>
    <row r="150" spans="1:14" x14ac:dyDescent="0.25">
      <c r="A150" s="4" t="s">
        <v>659</v>
      </c>
      <c r="B150" s="4" t="str">
        <f t="shared" si="2"/>
        <v>julio 2022</v>
      </c>
      <c r="C150" s="32">
        <v>44743</v>
      </c>
      <c r="D150" s="4" t="s">
        <v>110</v>
      </c>
      <c r="E150" s="4" t="s">
        <v>820</v>
      </c>
      <c r="F150" s="4" t="s">
        <v>239</v>
      </c>
      <c r="G150" s="4">
        <v>558</v>
      </c>
      <c r="H150" s="4">
        <v>557</v>
      </c>
      <c r="I150" s="4">
        <v>99.820999999999998</v>
      </c>
      <c r="J150" s="4">
        <v>341</v>
      </c>
      <c r="K150" s="4">
        <v>61.220999999999997</v>
      </c>
      <c r="L150" s="4">
        <v>16</v>
      </c>
      <c r="M150" s="4">
        <v>2.8730000000000002</v>
      </c>
      <c r="N150" s="4">
        <v>4.6920000000000002</v>
      </c>
    </row>
    <row r="151" spans="1:14" x14ac:dyDescent="0.25">
      <c r="A151" s="4" t="s">
        <v>659</v>
      </c>
      <c r="B151" s="4" t="str">
        <f t="shared" si="2"/>
        <v>julio 2022</v>
      </c>
      <c r="C151" s="32">
        <v>44743</v>
      </c>
      <c r="D151" s="4" t="s">
        <v>110</v>
      </c>
      <c r="E151" s="4" t="s">
        <v>432</v>
      </c>
      <c r="F151" s="4" t="s">
        <v>239</v>
      </c>
      <c r="G151" s="4">
        <v>235</v>
      </c>
      <c r="H151" s="4">
        <v>234</v>
      </c>
      <c r="I151" s="4">
        <v>99.573999999999998</v>
      </c>
      <c r="J151" s="4">
        <v>183</v>
      </c>
      <c r="K151" s="4">
        <v>78.204999999999998</v>
      </c>
      <c r="L151" s="4">
        <v>7</v>
      </c>
      <c r="M151" s="4">
        <v>2.9910000000000001</v>
      </c>
      <c r="N151" s="4">
        <v>3.8250000000000002</v>
      </c>
    </row>
    <row r="152" spans="1:14" x14ac:dyDescent="0.25">
      <c r="A152" s="4" t="s">
        <v>659</v>
      </c>
      <c r="B152" s="4" t="str">
        <f t="shared" si="2"/>
        <v>julio 2022</v>
      </c>
      <c r="C152" s="32">
        <v>44743</v>
      </c>
      <c r="D152" s="4" t="s">
        <v>110</v>
      </c>
      <c r="E152" s="4" t="s">
        <v>821</v>
      </c>
      <c r="F152" s="4" t="s">
        <v>239</v>
      </c>
      <c r="G152" s="4">
        <v>278</v>
      </c>
      <c r="H152" s="4">
        <v>277</v>
      </c>
      <c r="I152" s="4">
        <v>99.64</v>
      </c>
      <c r="J152" s="4">
        <v>183</v>
      </c>
      <c r="K152" s="4">
        <v>66.064999999999998</v>
      </c>
      <c r="L152" s="4">
        <v>10</v>
      </c>
      <c r="M152" s="4">
        <v>3.61</v>
      </c>
      <c r="N152" s="4">
        <v>5.4640000000000004</v>
      </c>
    </row>
    <row r="153" spans="1:14" x14ac:dyDescent="0.25">
      <c r="A153" s="4" t="s">
        <v>659</v>
      </c>
      <c r="B153" s="4" t="str">
        <f t="shared" si="2"/>
        <v>julio 2022</v>
      </c>
      <c r="C153" s="32">
        <v>44743</v>
      </c>
      <c r="D153" s="4" t="s">
        <v>109</v>
      </c>
      <c r="E153" s="4" t="s">
        <v>822</v>
      </c>
      <c r="F153" s="4" t="s">
        <v>239</v>
      </c>
      <c r="G153" s="4">
        <v>833</v>
      </c>
      <c r="H153" s="4">
        <v>832</v>
      </c>
      <c r="I153" s="4">
        <v>99.88</v>
      </c>
      <c r="J153" s="4">
        <v>342</v>
      </c>
      <c r="K153" s="4">
        <v>41.106000000000002</v>
      </c>
      <c r="L153" s="4">
        <v>27</v>
      </c>
      <c r="M153" s="4">
        <v>3.2450000000000001</v>
      </c>
      <c r="N153" s="4">
        <v>7.8949999999999996</v>
      </c>
    </row>
    <row r="154" spans="1:14" x14ac:dyDescent="0.25">
      <c r="A154" s="4" t="s">
        <v>659</v>
      </c>
      <c r="B154" s="4" t="str">
        <f t="shared" si="2"/>
        <v>julio 2022</v>
      </c>
      <c r="C154" s="32">
        <v>44743</v>
      </c>
      <c r="D154" s="4" t="s">
        <v>109</v>
      </c>
      <c r="E154" s="4" t="s">
        <v>471</v>
      </c>
      <c r="F154" s="4" t="s">
        <v>239</v>
      </c>
      <c r="G154" s="4">
        <v>832</v>
      </c>
      <c r="H154" s="4">
        <v>831</v>
      </c>
      <c r="I154" s="4">
        <v>99.88</v>
      </c>
      <c r="J154" s="4">
        <v>376</v>
      </c>
      <c r="K154" s="4">
        <v>45.247</v>
      </c>
      <c r="L154" s="4">
        <v>33</v>
      </c>
      <c r="M154" s="4">
        <v>3.9710000000000001</v>
      </c>
      <c r="N154" s="4">
        <v>8.7769999999999992</v>
      </c>
    </row>
    <row r="155" spans="1:14" x14ac:dyDescent="0.25">
      <c r="A155" s="4" t="s">
        <v>659</v>
      </c>
      <c r="B155" s="4" t="str">
        <f t="shared" si="2"/>
        <v>julio 2022</v>
      </c>
      <c r="C155" s="32">
        <v>44743</v>
      </c>
      <c r="D155" s="4" t="s">
        <v>109</v>
      </c>
      <c r="E155" s="4" t="s">
        <v>476</v>
      </c>
      <c r="F155" s="4" t="s">
        <v>239</v>
      </c>
      <c r="G155" s="4">
        <v>817</v>
      </c>
      <c r="H155" s="4">
        <v>816</v>
      </c>
      <c r="I155" s="4">
        <v>99.878</v>
      </c>
      <c r="J155" s="4">
        <v>377</v>
      </c>
      <c r="K155" s="4">
        <v>46.201000000000001</v>
      </c>
      <c r="L155" s="4">
        <v>19</v>
      </c>
      <c r="M155" s="4">
        <v>2.3279999999999998</v>
      </c>
      <c r="N155" s="4">
        <v>5.04</v>
      </c>
    </row>
    <row r="156" spans="1:14" x14ac:dyDescent="0.25">
      <c r="A156" s="4" t="s">
        <v>659</v>
      </c>
      <c r="B156" s="4" t="str">
        <f t="shared" si="2"/>
        <v>julio 2022</v>
      </c>
      <c r="C156" s="32">
        <v>44743</v>
      </c>
      <c r="D156" s="4" t="s">
        <v>109</v>
      </c>
      <c r="E156" s="4" t="s">
        <v>467</v>
      </c>
      <c r="F156" s="4" t="s">
        <v>239</v>
      </c>
      <c r="G156" s="4">
        <v>1548</v>
      </c>
      <c r="H156" s="4">
        <v>1547</v>
      </c>
      <c r="I156" s="4">
        <v>99.935000000000002</v>
      </c>
      <c r="J156" s="4">
        <v>792</v>
      </c>
      <c r="K156" s="4">
        <v>51.195999999999998</v>
      </c>
      <c r="L156" s="4">
        <v>48</v>
      </c>
      <c r="M156" s="4">
        <v>3.1030000000000002</v>
      </c>
      <c r="N156" s="4">
        <v>6.0609999999999999</v>
      </c>
    </row>
    <row r="157" spans="1:14" x14ac:dyDescent="0.25">
      <c r="A157" s="4" t="s">
        <v>659</v>
      </c>
      <c r="B157" s="4" t="str">
        <f t="shared" si="2"/>
        <v>julio 2022</v>
      </c>
      <c r="C157" s="32">
        <v>44743</v>
      </c>
      <c r="D157" s="4" t="s">
        <v>109</v>
      </c>
      <c r="E157" s="4" t="s">
        <v>473</v>
      </c>
      <c r="F157" s="4" t="s">
        <v>239</v>
      </c>
      <c r="G157" s="4">
        <v>1548</v>
      </c>
      <c r="H157" s="4">
        <v>1546</v>
      </c>
      <c r="I157" s="4">
        <v>99.870999999999995</v>
      </c>
      <c r="J157" s="4">
        <v>794</v>
      </c>
      <c r="K157" s="4">
        <v>51.357999999999997</v>
      </c>
      <c r="L157" s="4">
        <v>21</v>
      </c>
      <c r="M157" s="4">
        <v>1.3580000000000001</v>
      </c>
      <c r="N157" s="4">
        <v>2.645</v>
      </c>
    </row>
    <row r="158" spans="1:14" x14ac:dyDescent="0.25">
      <c r="A158" s="4" t="s">
        <v>88</v>
      </c>
      <c r="B158" s="4" t="str">
        <f t="shared" si="2"/>
        <v>julio 2022</v>
      </c>
      <c r="C158" s="32">
        <v>44743</v>
      </c>
      <c r="D158" s="4" t="s">
        <v>109</v>
      </c>
      <c r="E158" s="4" t="s">
        <v>463</v>
      </c>
      <c r="F158" s="4" t="s">
        <v>239</v>
      </c>
      <c r="G158" s="4">
        <v>206</v>
      </c>
      <c r="H158" s="4">
        <v>204</v>
      </c>
      <c r="I158" s="4">
        <v>99.028999999999996</v>
      </c>
      <c r="J158" s="4">
        <v>125</v>
      </c>
      <c r="K158" s="4">
        <v>61.274999999999999</v>
      </c>
      <c r="L158" s="4">
        <v>1</v>
      </c>
      <c r="M158" s="4">
        <v>0.49</v>
      </c>
      <c r="N158" s="4">
        <v>0.8</v>
      </c>
    </row>
    <row r="159" spans="1:14" x14ac:dyDescent="0.25">
      <c r="A159" s="4" t="s">
        <v>659</v>
      </c>
      <c r="B159" s="4" t="str">
        <f t="shared" si="2"/>
        <v>julio 2022</v>
      </c>
      <c r="C159" s="32">
        <v>44743</v>
      </c>
      <c r="D159" s="4" t="s">
        <v>109</v>
      </c>
      <c r="E159" s="4" t="s">
        <v>462</v>
      </c>
      <c r="F159" s="4" t="s">
        <v>239</v>
      </c>
      <c r="G159" s="4">
        <v>167</v>
      </c>
      <c r="H159" s="4">
        <v>167</v>
      </c>
      <c r="I159" s="4">
        <v>100</v>
      </c>
      <c r="J159" s="4">
        <v>117</v>
      </c>
      <c r="K159" s="4">
        <v>70.06</v>
      </c>
      <c r="L159" s="4">
        <v>68</v>
      </c>
      <c r="M159" s="4">
        <v>40.719000000000001</v>
      </c>
      <c r="N159" s="4">
        <v>58.12</v>
      </c>
    </row>
    <row r="160" spans="1:14" x14ac:dyDescent="0.25">
      <c r="A160" s="4" t="s">
        <v>131</v>
      </c>
      <c r="B160" s="4" t="str">
        <f t="shared" si="2"/>
        <v>julio 2022</v>
      </c>
      <c r="C160" s="32">
        <v>44743</v>
      </c>
      <c r="D160" s="4" t="s">
        <v>109</v>
      </c>
      <c r="E160" s="4" t="s">
        <v>823</v>
      </c>
      <c r="F160" s="4" t="s">
        <v>239</v>
      </c>
      <c r="G160" s="4">
        <v>11503</v>
      </c>
      <c r="H160" s="4">
        <v>11485</v>
      </c>
      <c r="I160" s="4">
        <v>99.843999999999994</v>
      </c>
      <c r="J160" s="4">
        <v>7604</v>
      </c>
      <c r="K160" s="4">
        <v>66.207999999999998</v>
      </c>
      <c r="L160" s="4">
        <v>974</v>
      </c>
      <c r="M160" s="4">
        <v>8.4809999999999999</v>
      </c>
      <c r="N160" s="4">
        <v>12.808999999999999</v>
      </c>
    </row>
    <row r="161" spans="1:14" x14ac:dyDescent="0.25">
      <c r="A161" s="4" t="s">
        <v>131</v>
      </c>
      <c r="B161" s="4" t="str">
        <f t="shared" si="2"/>
        <v>julio 2022</v>
      </c>
      <c r="C161" s="32">
        <v>44743</v>
      </c>
      <c r="D161" s="4" t="s">
        <v>109</v>
      </c>
      <c r="E161" s="4" t="s">
        <v>824</v>
      </c>
      <c r="F161" s="4" t="s">
        <v>239</v>
      </c>
      <c r="G161" s="4">
        <v>11494</v>
      </c>
      <c r="H161" s="4">
        <v>11478</v>
      </c>
      <c r="I161" s="4">
        <v>99.861000000000004</v>
      </c>
      <c r="J161" s="4">
        <v>6151</v>
      </c>
      <c r="K161" s="4">
        <v>53.588999999999999</v>
      </c>
      <c r="L161" s="4">
        <v>304</v>
      </c>
      <c r="M161" s="4">
        <v>2.649</v>
      </c>
      <c r="N161" s="4">
        <v>4.9420000000000002</v>
      </c>
    </row>
    <row r="162" spans="1:14" x14ac:dyDescent="0.25">
      <c r="A162" s="4" t="s">
        <v>131</v>
      </c>
      <c r="B162" s="4" t="str">
        <f t="shared" si="2"/>
        <v>julio 2022</v>
      </c>
      <c r="C162" s="32">
        <v>44743</v>
      </c>
      <c r="D162" s="4" t="s">
        <v>109</v>
      </c>
      <c r="E162" s="4" t="s">
        <v>825</v>
      </c>
      <c r="F162" s="4" t="s">
        <v>239</v>
      </c>
      <c r="G162" s="4">
        <v>11492</v>
      </c>
      <c r="H162" s="4">
        <v>11472</v>
      </c>
      <c r="I162" s="4">
        <v>99.825999999999993</v>
      </c>
      <c r="J162" s="4">
        <v>6236</v>
      </c>
      <c r="K162" s="4">
        <v>54.357999999999997</v>
      </c>
      <c r="L162" s="4">
        <v>348</v>
      </c>
      <c r="M162" s="4">
        <v>3.0329999999999999</v>
      </c>
      <c r="N162" s="4">
        <v>5.5810000000000004</v>
      </c>
    </row>
    <row r="163" spans="1:14" x14ac:dyDescent="0.25">
      <c r="A163" s="4" t="s">
        <v>131</v>
      </c>
      <c r="B163" s="4" t="str">
        <f t="shared" si="2"/>
        <v>julio 2022</v>
      </c>
      <c r="C163" s="32">
        <v>44743</v>
      </c>
      <c r="D163" s="4" t="s">
        <v>109</v>
      </c>
      <c r="E163" s="4" t="s">
        <v>826</v>
      </c>
      <c r="F163" s="4" t="s">
        <v>239</v>
      </c>
      <c r="G163" s="4">
        <v>2960</v>
      </c>
      <c r="H163" s="4">
        <v>2955</v>
      </c>
      <c r="I163" s="4">
        <v>99.831000000000003</v>
      </c>
      <c r="J163" s="4">
        <v>2157</v>
      </c>
      <c r="K163" s="4">
        <v>72.995000000000005</v>
      </c>
      <c r="L163" s="4">
        <v>503</v>
      </c>
      <c r="M163" s="4">
        <v>17.021999999999998</v>
      </c>
      <c r="N163" s="4">
        <v>23.318999999999999</v>
      </c>
    </row>
    <row r="164" spans="1:14" x14ac:dyDescent="0.25">
      <c r="A164" s="4" t="s">
        <v>131</v>
      </c>
      <c r="B164" s="4" t="str">
        <f t="shared" si="2"/>
        <v>julio 2022</v>
      </c>
      <c r="C164" s="32">
        <v>44743</v>
      </c>
      <c r="D164" s="4" t="s">
        <v>109</v>
      </c>
      <c r="E164" s="4" t="s">
        <v>827</v>
      </c>
      <c r="F164" s="4" t="s">
        <v>239</v>
      </c>
      <c r="G164" s="4">
        <v>2958</v>
      </c>
      <c r="H164" s="4">
        <v>2953</v>
      </c>
      <c r="I164" s="4">
        <v>99.831000000000003</v>
      </c>
      <c r="J164" s="4">
        <v>1819</v>
      </c>
      <c r="K164" s="4">
        <v>61.597999999999999</v>
      </c>
      <c r="L164" s="4">
        <v>153</v>
      </c>
      <c r="M164" s="4">
        <v>5.181</v>
      </c>
      <c r="N164" s="4">
        <v>8.4109999999999996</v>
      </c>
    </row>
    <row r="165" spans="1:14" x14ac:dyDescent="0.25">
      <c r="A165" s="4" t="s">
        <v>131</v>
      </c>
      <c r="B165" s="4" t="str">
        <f t="shared" si="2"/>
        <v>julio 2022</v>
      </c>
      <c r="C165" s="32">
        <v>44743</v>
      </c>
      <c r="D165" s="4" t="s">
        <v>109</v>
      </c>
      <c r="E165" s="4" t="s">
        <v>828</v>
      </c>
      <c r="F165" s="4" t="s">
        <v>239</v>
      </c>
      <c r="G165" s="4">
        <v>2958</v>
      </c>
      <c r="H165" s="4">
        <v>2953</v>
      </c>
      <c r="I165" s="4">
        <v>99.831000000000003</v>
      </c>
      <c r="J165" s="4">
        <v>1568</v>
      </c>
      <c r="K165" s="4">
        <v>53.098999999999997</v>
      </c>
      <c r="L165" s="4">
        <v>100</v>
      </c>
      <c r="M165" s="4">
        <v>3.3860000000000001</v>
      </c>
      <c r="N165" s="4">
        <v>6.3780000000000001</v>
      </c>
    </row>
    <row r="166" spans="1:14" x14ac:dyDescent="0.25">
      <c r="A166" s="4" t="s">
        <v>131</v>
      </c>
      <c r="B166" s="4" t="str">
        <f t="shared" si="2"/>
        <v>julio 2022</v>
      </c>
      <c r="C166" s="32">
        <v>44743</v>
      </c>
      <c r="D166" s="4" t="s">
        <v>109</v>
      </c>
      <c r="E166" s="4" t="s">
        <v>829</v>
      </c>
      <c r="F166" s="4" t="s">
        <v>239</v>
      </c>
      <c r="G166" s="4">
        <v>14448</v>
      </c>
      <c r="H166" s="4">
        <v>14423</v>
      </c>
      <c r="I166" s="4">
        <v>99.826999999999998</v>
      </c>
      <c r="J166" s="4">
        <v>7540</v>
      </c>
      <c r="K166" s="4">
        <v>52.277999999999999</v>
      </c>
      <c r="L166" s="4">
        <v>376</v>
      </c>
      <c r="M166" s="4">
        <v>2.6070000000000002</v>
      </c>
      <c r="N166" s="4">
        <v>4.9870000000000001</v>
      </c>
    </row>
    <row r="167" spans="1:14" x14ac:dyDescent="0.25">
      <c r="A167" s="4" t="s">
        <v>659</v>
      </c>
      <c r="B167" s="4" t="str">
        <f t="shared" si="2"/>
        <v>julio 2022</v>
      </c>
      <c r="C167" s="32">
        <v>44743</v>
      </c>
      <c r="D167" s="4" t="s">
        <v>109</v>
      </c>
      <c r="E167" s="4" t="s">
        <v>465</v>
      </c>
      <c r="F167" s="4" t="s">
        <v>239</v>
      </c>
      <c r="G167" s="4">
        <v>1597</v>
      </c>
      <c r="H167" s="4">
        <v>1596</v>
      </c>
      <c r="I167" s="4">
        <v>99.936999999999998</v>
      </c>
      <c r="J167" s="4">
        <v>1024</v>
      </c>
      <c r="K167" s="4">
        <v>64.16</v>
      </c>
      <c r="L167" s="4">
        <v>234</v>
      </c>
      <c r="M167" s="4">
        <v>14.662000000000001</v>
      </c>
      <c r="N167" s="4">
        <v>22.852</v>
      </c>
    </row>
    <row r="168" spans="1:14" x14ac:dyDescent="0.25">
      <c r="A168" s="4" t="s">
        <v>659</v>
      </c>
      <c r="B168" s="4" t="str">
        <f t="shared" si="2"/>
        <v>julio 2022</v>
      </c>
      <c r="C168" s="32">
        <v>44743</v>
      </c>
      <c r="D168" s="4" t="s">
        <v>109</v>
      </c>
      <c r="E168" s="4" t="s">
        <v>466</v>
      </c>
      <c r="F168" s="4" t="s">
        <v>239</v>
      </c>
      <c r="G168" s="4">
        <v>832</v>
      </c>
      <c r="H168" s="4">
        <v>831</v>
      </c>
      <c r="I168" s="4">
        <v>99.88</v>
      </c>
      <c r="J168" s="4">
        <v>499</v>
      </c>
      <c r="K168" s="4">
        <v>60.048000000000002</v>
      </c>
      <c r="L168" s="4">
        <v>137</v>
      </c>
      <c r="M168" s="4">
        <v>16.486000000000001</v>
      </c>
      <c r="N168" s="4">
        <v>27.454999999999998</v>
      </c>
    </row>
    <row r="169" spans="1:14" x14ac:dyDescent="0.25">
      <c r="A169" s="4" t="s">
        <v>659</v>
      </c>
      <c r="B169" s="4" t="str">
        <f t="shared" si="2"/>
        <v>julio 2022</v>
      </c>
      <c r="C169" s="32">
        <v>44743</v>
      </c>
      <c r="D169" s="4" t="s">
        <v>109</v>
      </c>
      <c r="E169" s="4" t="s">
        <v>472</v>
      </c>
      <c r="F169" s="4" t="s">
        <v>239</v>
      </c>
      <c r="G169" s="4">
        <v>1635</v>
      </c>
      <c r="H169" s="4">
        <v>1633</v>
      </c>
      <c r="I169" s="4">
        <v>99.878</v>
      </c>
      <c r="J169" s="4">
        <v>964</v>
      </c>
      <c r="K169" s="4">
        <v>59.031999999999996</v>
      </c>
      <c r="L169" s="4">
        <v>184</v>
      </c>
      <c r="M169" s="4">
        <v>11.268000000000001</v>
      </c>
      <c r="N169" s="4">
        <v>19.087</v>
      </c>
    </row>
    <row r="170" spans="1:14" x14ac:dyDescent="0.25">
      <c r="A170" s="4" t="s">
        <v>659</v>
      </c>
      <c r="B170" s="4" t="str">
        <f t="shared" si="2"/>
        <v>julio 2022</v>
      </c>
      <c r="C170" s="32">
        <v>44743</v>
      </c>
      <c r="D170" s="4" t="s">
        <v>109</v>
      </c>
      <c r="E170" s="4" t="s">
        <v>475</v>
      </c>
      <c r="F170" s="4" t="s">
        <v>239</v>
      </c>
      <c r="G170" s="4">
        <v>1610</v>
      </c>
      <c r="H170" s="4">
        <v>1609</v>
      </c>
      <c r="I170" s="4">
        <v>99.938000000000002</v>
      </c>
      <c r="J170" s="4">
        <v>983</v>
      </c>
      <c r="K170" s="4">
        <v>61.094000000000001</v>
      </c>
      <c r="L170" s="4">
        <v>276</v>
      </c>
      <c r="M170" s="4">
        <v>17.154</v>
      </c>
      <c r="N170" s="4">
        <v>28.077000000000002</v>
      </c>
    </row>
    <row r="171" spans="1:14" x14ac:dyDescent="0.25">
      <c r="A171" s="4" t="s">
        <v>659</v>
      </c>
      <c r="B171" s="4" t="str">
        <f t="shared" si="2"/>
        <v>julio 2022</v>
      </c>
      <c r="C171" s="32">
        <v>44743</v>
      </c>
      <c r="D171" s="4" t="s">
        <v>110</v>
      </c>
      <c r="E171" s="4" t="s">
        <v>830</v>
      </c>
      <c r="F171" s="4" t="s">
        <v>239</v>
      </c>
      <c r="G171" s="4">
        <v>84</v>
      </c>
      <c r="H171" s="4">
        <v>82</v>
      </c>
      <c r="I171" s="4">
        <v>97.619</v>
      </c>
      <c r="J171" s="4">
        <v>67</v>
      </c>
      <c r="K171" s="4">
        <v>81.706999999999994</v>
      </c>
      <c r="L171" s="4">
        <v>3</v>
      </c>
      <c r="M171" s="4">
        <v>3.6589999999999998</v>
      </c>
      <c r="N171" s="4">
        <v>4.4779999999999998</v>
      </c>
    </row>
    <row r="172" spans="1:14" x14ac:dyDescent="0.25">
      <c r="A172" s="4" t="s">
        <v>659</v>
      </c>
      <c r="B172" s="4" t="str">
        <f t="shared" si="2"/>
        <v>julio 2022</v>
      </c>
      <c r="C172" s="32">
        <v>44743</v>
      </c>
      <c r="D172" s="4" t="s">
        <v>109</v>
      </c>
      <c r="E172" s="4" t="s">
        <v>831</v>
      </c>
      <c r="F172" s="4" t="s">
        <v>239</v>
      </c>
      <c r="G172" s="4">
        <v>627</v>
      </c>
      <c r="H172" s="4">
        <v>623</v>
      </c>
      <c r="I172" s="4">
        <v>99.361999999999995</v>
      </c>
      <c r="J172" s="4">
        <v>515</v>
      </c>
      <c r="K172" s="4">
        <v>82.665000000000006</v>
      </c>
      <c r="L172" s="4">
        <v>24</v>
      </c>
      <c r="M172" s="4">
        <v>3.8519999999999999</v>
      </c>
      <c r="N172" s="4">
        <v>4.66</v>
      </c>
    </row>
    <row r="173" spans="1:14" x14ac:dyDescent="0.25">
      <c r="A173" s="4" t="s">
        <v>659</v>
      </c>
      <c r="B173" s="4" t="str">
        <f t="shared" si="2"/>
        <v>julio 2022</v>
      </c>
      <c r="C173" s="32">
        <v>44743</v>
      </c>
      <c r="D173" s="4" t="s">
        <v>109</v>
      </c>
      <c r="E173" s="4" t="s">
        <v>832</v>
      </c>
      <c r="F173" s="4" t="s">
        <v>239</v>
      </c>
      <c r="G173" s="4">
        <v>2064</v>
      </c>
      <c r="H173" s="4">
        <v>2035</v>
      </c>
      <c r="I173" s="4">
        <v>98.594999999999999</v>
      </c>
      <c r="J173" s="4">
        <v>1548</v>
      </c>
      <c r="K173" s="4">
        <v>76.069000000000003</v>
      </c>
      <c r="L173" s="4">
        <v>883</v>
      </c>
      <c r="M173" s="4">
        <v>43.390999999999998</v>
      </c>
      <c r="N173" s="4">
        <v>57.040999999999997</v>
      </c>
    </row>
    <row r="174" spans="1:14" x14ac:dyDescent="0.25">
      <c r="A174" s="4" t="s">
        <v>126</v>
      </c>
      <c r="B174" s="4" t="str">
        <f t="shared" si="2"/>
        <v>julio 2022</v>
      </c>
      <c r="C174" s="32">
        <v>44743</v>
      </c>
      <c r="D174" s="4" t="s">
        <v>110</v>
      </c>
      <c r="E174" s="4" t="s">
        <v>833</v>
      </c>
      <c r="F174" s="4" t="s">
        <v>834</v>
      </c>
      <c r="G174" s="4">
        <v>155</v>
      </c>
      <c r="H174" s="4">
        <v>155</v>
      </c>
      <c r="I174" s="4">
        <v>100</v>
      </c>
      <c r="J174" s="4">
        <v>115</v>
      </c>
      <c r="K174" s="4">
        <v>74.194000000000003</v>
      </c>
      <c r="L174" s="4">
        <v>4</v>
      </c>
      <c r="M174" s="4">
        <v>2.581</v>
      </c>
      <c r="N174" s="4">
        <v>3.4780000000000002</v>
      </c>
    </row>
    <row r="175" spans="1:14" x14ac:dyDescent="0.25">
      <c r="A175" s="4" t="s">
        <v>126</v>
      </c>
      <c r="B175" s="4" t="str">
        <f t="shared" si="2"/>
        <v>julio 2022</v>
      </c>
      <c r="C175" s="32">
        <v>44743</v>
      </c>
      <c r="D175" s="4" t="s">
        <v>110</v>
      </c>
      <c r="E175" s="4" t="s">
        <v>835</v>
      </c>
      <c r="F175" s="4" t="s">
        <v>834</v>
      </c>
      <c r="G175" s="4">
        <v>4</v>
      </c>
      <c r="H175" s="4">
        <v>4</v>
      </c>
      <c r="I175" s="4">
        <v>100</v>
      </c>
      <c r="J175" s="4">
        <v>3</v>
      </c>
      <c r="K175" s="4">
        <v>75</v>
      </c>
      <c r="L175" s="4">
        <v>0</v>
      </c>
      <c r="M175" s="4">
        <v>0</v>
      </c>
      <c r="N175" s="4">
        <v>0</v>
      </c>
    </row>
    <row r="176" spans="1:14" x14ac:dyDescent="0.25">
      <c r="A176" s="4" t="s">
        <v>126</v>
      </c>
      <c r="B176" s="4" t="str">
        <f t="shared" si="2"/>
        <v>julio 2022</v>
      </c>
      <c r="C176" s="32">
        <v>44743</v>
      </c>
      <c r="D176" s="4" t="s">
        <v>110</v>
      </c>
      <c r="E176" s="4" t="s">
        <v>836</v>
      </c>
      <c r="F176" s="4" t="s">
        <v>834</v>
      </c>
      <c r="G176" s="4">
        <v>8</v>
      </c>
      <c r="H176" s="4">
        <v>8</v>
      </c>
      <c r="I176" s="4">
        <v>100</v>
      </c>
      <c r="J176" s="4">
        <v>7</v>
      </c>
      <c r="K176" s="4">
        <v>87.5</v>
      </c>
      <c r="L176" s="4">
        <v>0</v>
      </c>
      <c r="M176" s="4">
        <v>0</v>
      </c>
      <c r="N176" s="4">
        <v>0</v>
      </c>
    </row>
    <row r="177" spans="1:14" x14ac:dyDescent="0.25">
      <c r="A177" s="4" t="s">
        <v>126</v>
      </c>
      <c r="B177" s="4" t="str">
        <f t="shared" si="2"/>
        <v>julio 2022</v>
      </c>
      <c r="C177" s="32">
        <v>44743</v>
      </c>
      <c r="D177" s="4" t="s">
        <v>110</v>
      </c>
      <c r="E177" s="4" t="s">
        <v>837</v>
      </c>
      <c r="F177" s="4" t="s">
        <v>834</v>
      </c>
      <c r="G177" s="4">
        <v>14</v>
      </c>
      <c r="H177" s="4">
        <v>14</v>
      </c>
      <c r="I177" s="4">
        <v>100</v>
      </c>
      <c r="J177" s="4">
        <v>11</v>
      </c>
      <c r="K177" s="4">
        <v>78.570999999999998</v>
      </c>
      <c r="L177" s="4">
        <v>0</v>
      </c>
      <c r="M177" s="4">
        <v>0</v>
      </c>
      <c r="N177" s="4">
        <v>0</v>
      </c>
    </row>
    <row r="178" spans="1:14" x14ac:dyDescent="0.25">
      <c r="A178" s="4" t="s">
        <v>659</v>
      </c>
      <c r="B178" s="4" t="str">
        <f t="shared" si="2"/>
        <v>julio 2022</v>
      </c>
      <c r="C178" s="32">
        <v>44743</v>
      </c>
      <c r="D178" s="4" t="s">
        <v>109</v>
      </c>
      <c r="E178" s="4" t="s">
        <v>469</v>
      </c>
      <c r="F178" s="4" t="s">
        <v>239</v>
      </c>
      <c r="G178" s="4">
        <v>559</v>
      </c>
      <c r="H178" s="4">
        <v>558</v>
      </c>
      <c r="I178" s="4">
        <v>99.820999999999998</v>
      </c>
      <c r="J178" s="4">
        <v>318</v>
      </c>
      <c r="K178" s="4">
        <v>56.988999999999997</v>
      </c>
      <c r="L178" s="4">
        <v>9</v>
      </c>
      <c r="M178" s="4">
        <v>1.613</v>
      </c>
      <c r="N178" s="4">
        <v>2.83</v>
      </c>
    </row>
    <row r="179" spans="1:14" x14ac:dyDescent="0.25">
      <c r="A179" s="4" t="s">
        <v>659</v>
      </c>
      <c r="B179" s="4" t="str">
        <f t="shared" si="2"/>
        <v>julio 2022</v>
      </c>
      <c r="C179" s="32">
        <v>44743</v>
      </c>
      <c r="D179" s="4" t="s">
        <v>109</v>
      </c>
      <c r="E179" s="4" t="s">
        <v>464</v>
      </c>
      <c r="F179" s="4" t="s">
        <v>239</v>
      </c>
      <c r="G179" s="4">
        <v>134</v>
      </c>
      <c r="H179" s="4">
        <v>134</v>
      </c>
      <c r="I179" s="4">
        <v>100</v>
      </c>
      <c r="J179" s="4">
        <v>96</v>
      </c>
      <c r="K179" s="4">
        <v>71.641999999999996</v>
      </c>
      <c r="L179" s="4">
        <v>35</v>
      </c>
      <c r="M179" s="4">
        <v>26.119</v>
      </c>
      <c r="N179" s="4">
        <v>36.457999999999998</v>
      </c>
    </row>
    <row r="180" spans="1:14" x14ac:dyDescent="0.25">
      <c r="A180" s="4" t="s">
        <v>661</v>
      </c>
      <c r="B180" s="4" t="str">
        <f t="shared" si="2"/>
        <v>julio 2022</v>
      </c>
      <c r="C180" s="32">
        <v>44743</v>
      </c>
      <c r="D180" s="4" t="s">
        <v>109</v>
      </c>
      <c r="E180" s="4" t="s">
        <v>838</v>
      </c>
      <c r="F180" s="4" t="s">
        <v>834</v>
      </c>
      <c r="G180" s="4">
        <v>3036</v>
      </c>
      <c r="H180" s="4">
        <v>3033</v>
      </c>
      <c r="I180" s="4">
        <v>99.900999999999996</v>
      </c>
      <c r="J180" s="4">
        <v>1994</v>
      </c>
      <c r="K180" s="4">
        <v>65.742999999999995</v>
      </c>
      <c r="L180" s="4">
        <v>525</v>
      </c>
      <c r="M180" s="4">
        <v>17.309999999999999</v>
      </c>
      <c r="N180" s="4">
        <v>26.329000000000001</v>
      </c>
    </row>
    <row r="181" spans="1:14" x14ac:dyDescent="0.25">
      <c r="A181" s="4" t="s">
        <v>661</v>
      </c>
      <c r="B181" s="4" t="str">
        <f t="shared" si="2"/>
        <v>julio 2022</v>
      </c>
      <c r="C181" s="32">
        <v>44743</v>
      </c>
      <c r="D181" s="4" t="s">
        <v>109</v>
      </c>
      <c r="E181" s="4" t="s">
        <v>839</v>
      </c>
      <c r="F181" s="4" t="s">
        <v>239</v>
      </c>
      <c r="G181" s="4">
        <v>3071</v>
      </c>
      <c r="H181" s="4">
        <v>3066</v>
      </c>
      <c r="I181" s="4">
        <v>99.837000000000003</v>
      </c>
      <c r="J181" s="4">
        <v>1679</v>
      </c>
      <c r="K181" s="4">
        <v>54.762</v>
      </c>
      <c r="L181" s="4">
        <v>208</v>
      </c>
      <c r="M181" s="4">
        <v>6.7839999999999998</v>
      </c>
      <c r="N181" s="4">
        <v>12.388</v>
      </c>
    </row>
    <row r="182" spans="1:14" x14ac:dyDescent="0.25">
      <c r="A182" s="4" t="s">
        <v>661</v>
      </c>
      <c r="B182" s="4" t="str">
        <f t="shared" si="2"/>
        <v>julio 2022</v>
      </c>
      <c r="C182" s="32">
        <v>44743</v>
      </c>
      <c r="D182" s="4" t="s">
        <v>109</v>
      </c>
      <c r="E182" s="4" t="s">
        <v>840</v>
      </c>
      <c r="F182" s="4" t="s">
        <v>239</v>
      </c>
      <c r="G182" s="4">
        <v>96</v>
      </c>
      <c r="H182" s="4">
        <v>95</v>
      </c>
      <c r="I182" s="4">
        <v>98.957999999999998</v>
      </c>
      <c r="J182" s="4">
        <v>59</v>
      </c>
      <c r="K182" s="4">
        <v>62.104999999999997</v>
      </c>
      <c r="L182" s="4">
        <v>30</v>
      </c>
      <c r="M182" s="4">
        <v>31.579000000000001</v>
      </c>
      <c r="N182" s="4">
        <v>50.847000000000001</v>
      </c>
    </row>
    <row r="183" spans="1:14" x14ac:dyDescent="0.25">
      <c r="A183" s="4" t="s">
        <v>661</v>
      </c>
      <c r="B183" s="4" t="str">
        <f t="shared" si="2"/>
        <v>julio 2022</v>
      </c>
      <c r="C183" s="32">
        <v>44743</v>
      </c>
      <c r="D183" s="4" t="s">
        <v>109</v>
      </c>
      <c r="E183" s="4" t="s">
        <v>841</v>
      </c>
      <c r="F183" s="4" t="s">
        <v>239</v>
      </c>
      <c r="G183" s="4">
        <v>96</v>
      </c>
      <c r="H183" s="4">
        <v>95</v>
      </c>
      <c r="I183" s="4">
        <v>98.957999999999998</v>
      </c>
      <c r="J183" s="4">
        <v>42</v>
      </c>
      <c r="K183" s="4">
        <v>44.210999999999999</v>
      </c>
      <c r="L183" s="4">
        <v>7</v>
      </c>
      <c r="M183" s="4">
        <v>7.3680000000000003</v>
      </c>
      <c r="N183" s="4">
        <v>16.667000000000002</v>
      </c>
    </row>
    <row r="184" spans="1:14" x14ac:dyDescent="0.25">
      <c r="A184" s="4" t="s">
        <v>661</v>
      </c>
      <c r="B184" s="4" t="str">
        <f t="shared" si="2"/>
        <v>julio 2022</v>
      </c>
      <c r="C184" s="32">
        <v>44743</v>
      </c>
      <c r="D184" s="4" t="s">
        <v>109</v>
      </c>
      <c r="E184" s="4" t="s">
        <v>842</v>
      </c>
      <c r="F184" s="4" t="s">
        <v>834</v>
      </c>
      <c r="G184" s="4">
        <v>274</v>
      </c>
      <c r="H184" s="4">
        <v>274</v>
      </c>
      <c r="I184" s="4">
        <v>100</v>
      </c>
      <c r="J184" s="4">
        <v>153</v>
      </c>
      <c r="K184" s="4">
        <v>55.838999999999999</v>
      </c>
      <c r="L184" s="4">
        <v>28</v>
      </c>
      <c r="M184" s="4">
        <v>10.218999999999999</v>
      </c>
      <c r="N184" s="4">
        <v>18.300999999999998</v>
      </c>
    </row>
    <row r="185" spans="1:14" x14ac:dyDescent="0.25">
      <c r="A185" s="4" t="s">
        <v>661</v>
      </c>
      <c r="B185" s="4" t="str">
        <f t="shared" si="2"/>
        <v>julio 2022</v>
      </c>
      <c r="C185" s="32">
        <v>44743</v>
      </c>
      <c r="D185" s="4" t="s">
        <v>109</v>
      </c>
      <c r="E185" s="4" t="s">
        <v>843</v>
      </c>
      <c r="F185" s="4" t="s">
        <v>239</v>
      </c>
      <c r="G185" s="4">
        <v>274</v>
      </c>
      <c r="H185" s="4">
        <v>274</v>
      </c>
      <c r="I185" s="4">
        <v>100</v>
      </c>
      <c r="J185" s="4">
        <v>135</v>
      </c>
      <c r="K185" s="4">
        <v>49.27</v>
      </c>
      <c r="L185" s="4">
        <v>5</v>
      </c>
      <c r="M185" s="4">
        <v>1.825</v>
      </c>
      <c r="N185" s="4">
        <v>3.7040000000000002</v>
      </c>
    </row>
    <row r="186" spans="1:14" x14ac:dyDescent="0.25">
      <c r="A186" s="4" t="s">
        <v>92</v>
      </c>
      <c r="B186" s="4" t="str">
        <f t="shared" si="2"/>
        <v>julio 2022</v>
      </c>
      <c r="C186" s="32">
        <v>44743</v>
      </c>
      <c r="D186" s="4" t="s">
        <v>109</v>
      </c>
      <c r="E186" s="4" t="s">
        <v>844</v>
      </c>
      <c r="F186" s="4" t="s">
        <v>239</v>
      </c>
      <c r="G186" s="4">
        <v>32778</v>
      </c>
      <c r="H186" s="4">
        <v>32755</v>
      </c>
      <c r="I186" s="4">
        <v>99.93</v>
      </c>
      <c r="J186" s="4">
        <v>14663</v>
      </c>
      <c r="K186" s="4">
        <v>44.765999999999998</v>
      </c>
      <c r="L186" s="4">
        <v>1957</v>
      </c>
      <c r="M186" s="4">
        <v>5.9749999999999996</v>
      </c>
      <c r="N186" s="4">
        <v>13.347</v>
      </c>
    </row>
    <row r="187" spans="1:14" x14ac:dyDescent="0.25">
      <c r="A187" s="4" t="s">
        <v>92</v>
      </c>
      <c r="B187" s="4" t="str">
        <f t="shared" si="2"/>
        <v>julio 2022</v>
      </c>
      <c r="C187" s="32">
        <v>44743</v>
      </c>
      <c r="D187" s="4" t="s">
        <v>109</v>
      </c>
      <c r="E187" s="4" t="s">
        <v>286</v>
      </c>
      <c r="F187" s="4" t="s">
        <v>239</v>
      </c>
      <c r="G187" s="4">
        <v>32597</v>
      </c>
      <c r="H187" s="4">
        <v>32563</v>
      </c>
      <c r="I187" s="4">
        <v>99.896000000000001</v>
      </c>
      <c r="J187" s="4">
        <v>14970</v>
      </c>
      <c r="K187" s="4">
        <v>45.972000000000001</v>
      </c>
      <c r="L187" s="4">
        <v>2573</v>
      </c>
      <c r="M187" s="4">
        <v>7.9020000000000001</v>
      </c>
      <c r="N187" s="4">
        <v>17.187999999999999</v>
      </c>
    </row>
    <row r="188" spans="1:14" x14ac:dyDescent="0.25">
      <c r="A188" s="4" t="s">
        <v>92</v>
      </c>
      <c r="B188" s="4" t="str">
        <f t="shared" si="2"/>
        <v>julio 2022</v>
      </c>
      <c r="C188" s="32">
        <v>44743</v>
      </c>
      <c r="D188" s="4" t="s">
        <v>109</v>
      </c>
      <c r="E188" s="4" t="s">
        <v>845</v>
      </c>
      <c r="F188" s="4" t="s">
        <v>239</v>
      </c>
      <c r="G188" s="4">
        <v>32776</v>
      </c>
      <c r="H188" s="4">
        <v>32762</v>
      </c>
      <c r="I188" s="4">
        <v>99.956999999999994</v>
      </c>
      <c r="J188" s="4">
        <v>14647</v>
      </c>
      <c r="K188" s="4">
        <v>44.707000000000001</v>
      </c>
      <c r="L188" s="4">
        <v>1814</v>
      </c>
      <c r="M188" s="4">
        <v>5.5369999999999999</v>
      </c>
      <c r="N188" s="4">
        <v>12.385</v>
      </c>
    </row>
    <row r="189" spans="1:14" x14ac:dyDescent="0.25">
      <c r="A189" s="4" t="s">
        <v>92</v>
      </c>
      <c r="B189" s="4" t="str">
        <f t="shared" si="2"/>
        <v>julio 2022</v>
      </c>
      <c r="C189" s="32">
        <v>44743</v>
      </c>
      <c r="D189" s="4" t="s">
        <v>109</v>
      </c>
      <c r="E189" s="4" t="s">
        <v>846</v>
      </c>
      <c r="F189" s="4" t="s">
        <v>239</v>
      </c>
      <c r="G189" s="4">
        <v>30117</v>
      </c>
      <c r="H189" s="4">
        <v>30101</v>
      </c>
      <c r="I189" s="4">
        <v>99.947000000000003</v>
      </c>
      <c r="J189" s="4">
        <v>15021</v>
      </c>
      <c r="K189" s="4">
        <v>49.902000000000001</v>
      </c>
      <c r="L189" s="4">
        <v>2981</v>
      </c>
      <c r="M189" s="4">
        <v>9.9030000000000005</v>
      </c>
      <c r="N189" s="4">
        <v>19.846</v>
      </c>
    </row>
    <row r="190" spans="1:14" x14ac:dyDescent="0.25">
      <c r="A190" s="4" t="s">
        <v>659</v>
      </c>
      <c r="B190" s="4" t="str">
        <f t="shared" si="2"/>
        <v>julio 2022</v>
      </c>
      <c r="C190" s="32">
        <v>44743</v>
      </c>
      <c r="D190" s="4" t="s">
        <v>109</v>
      </c>
      <c r="E190" s="4" t="s">
        <v>470</v>
      </c>
      <c r="F190" s="4" t="s">
        <v>239</v>
      </c>
      <c r="G190" s="4">
        <v>2382</v>
      </c>
      <c r="H190" s="4">
        <v>2380</v>
      </c>
      <c r="I190" s="4">
        <v>99.915999999999997</v>
      </c>
      <c r="J190" s="4">
        <v>1460</v>
      </c>
      <c r="K190" s="4">
        <v>61.344999999999999</v>
      </c>
      <c r="L190" s="4">
        <v>76</v>
      </c>
      <c r="M190" s="4">
        <v>3.1930000000000001</v>
      </c>
      <c r="N190" s="4">
        <v>5.2050000000000001</v>
      </c>
    </row>
    <row r="191" spans="1:14" x14ac:dyDescent="0.25">
      <c r="A191" s="4" t="s">
        <v>609</v>
      </c>
      <c r="B191" s="4" t="str">
        <f t="shared" si="2"/>
        <v>julio 2022</v>
      </c>
      <c r="C191" s="32">
        <v>44743</v>
      </c>
      <c r="D191" s="4" t="s">
        <v>109</v>
      </c>
      <c r="E191" s="4" t="s">
        <v>847</v>
      </c>
      <c r="F191" s="4" t="s">
        <v>239</v>
      </c>
      <c r="G191" s="4">
        <v>4540</v>
      </c>
      <c r="H191" s="4">
        <v>4535</v>
      </c>
      <c r="I191" s="4">
        <v>99.89</v>
      </c>
      <c r="J191" s="4">
        <v>2421</v>
      </c>
      <c r="K191" s="4">
        <v>53.384999999999998</v>
      </c>
      <c r="L191" s="4">
        <v>845</v>
      </c>
      <c r="M191" s="4">
        <v>18.632999999999999</v>
      </c>
      <c r="N191" s="4">
        <v>34.902999999999999</v>
      </c>
    </row>
    <row r="192" spans="1:14" x14ac:dyDescent="0.25">
      <c r="A192" s="4" t="s">
        <v>609</v>
      </c>
      <c r="B192" s="4" t="str">
        <f t="shared" si="2"/>
        <v>julio 2022</v>
      </c>
      <c r="C192" s="32">
        <v>44743</v>
      </c>
      <c r="D192" s="4" t="s">
        <v>109</v>
      </c>
      <c r="E192" s="4" t="s">
        <v>848</v>
      </c>
      <c r="F192" s="4" t="s">
        <v>239</v>
      </c>
      <c r="G192" s="4">
        <v>1521</v>
      </c>
      <c r="H192" s="4">
        <v>1521</v>
      </c>
      <c r="I192" s="4">
        <v>100</v>
      </c>
      <c r="J192" s="4">
        <v>945</v>
      </c>
      <c r="K192" s="4">
        <v>62.13</v>
      </c>
      <c r="L192" s="4">
        <v>211</v>
      </c>
      <c r="M192" s="4">
        <v>13.872</v>
      </c>
      <c r="N192" s="4">
        <v>22.327999999999999</v>
      </c>
    </row>
    <row r="193" spans="1:14" x14ac:dyDescent="0.25">
      <c r="A193" s="4" t="s">
        <v>132</v>
      </c>
      <c r="B193" s="4" t="str">
        <f t="shared" si="2"/>
        <v>julio 2022</v>
      </c>
      <c r="C193" s="32">
        <v>44743</v>
      </c>
      <c r="D193" s="4" t="s">
        <v>110</v>
      </c>
      <c r="E193" s="4" t="s">
        <v>849</v>
      </c>
      <c r="F193" s="4" t="s">
        <v>239</v>
      </c>
      <c r="G193" s="4">
        <v>16089</v>
      </c>
      <c r="H193" s="4">
        <v>16042</v>
      </c>
      <c r="I193" s="4">
        <v>99.707999999999998</v>
      </c>
      <c r="J193" s="4">
        <v>8486</v>
      </c>
      <c r="K193" s="4">
        <v>52.899000000000001</v>
      </c>
      <c r="L193" s="4">
        <v>475</v>
      </c>
      <c r="M193" s="4">
        <v>2.9609999999999999</v>
      </c>
      <c r="N193" s="4">
        <v>5.5970000000000004</v>
      </c>
    </row>
    <row r="194" spans="1:14" x14ac:dyDescent="0.25">
      <c r="A194" s="4" t="s">
        <v>126</v>
      </c>
      <c r="B194" s="4" t="str">
        <f t="shared" si="2"/>
        <v>julio 2022</v>
      </c>
      <c r="C194" s="32">
        <v>44743</v>
      </c>
      <c r="D194" s="4" t="s">
        <v>109</v>
      </c>
      <c r="E194" s="4" t="s">
        <v>850</v>
      </c>
      <c r="F194" s="4" t="s">
        <v>239</v>
      </c>
      <c r="G194" s="4">
        <v>30545</v>
      </c>
      <c r="H194" s="4">
        <v>30515</v>
      </c>
      <c r="I194" s="4">
        <v>99.902000000000001</v>
      </c>
      <c r="J194" s="4">
        <v>12945</v>
      </c>
      <c r="K194" s="4">
        <v>42.421999999999997</v>
      </c>
      <c r="L194" s="4">
        <v>2339</v>
      </c>
      <c r="M194" s="4">
        <v>7.665</v>
      </c>
      <c r="N194" s="4">
        <v>18.068999999999999</v>
      </c>
    </row>
    <row r="195" spans="1:14" x14ac:dyDescent="0.25">
      <c r="A195" s="4" t="s">
        <v>126</v>
      </c>
      <c r="B195" s="4" t="str">
        <f t="shared" ref="B195:B258" si="3">TEXT(C195,"mmmm")&amp;" "&amp;TEXT(C195,"aaaa")</f>
        <v>julio 2022</v>
      </c>
      <c r="C195" s="32">
        <v>44743</v>
      </c>
      <c r="D195" s="4" t="s">
        <v>109</v>
      </c>
      <c r="E195" s="4" t="s">
        <v>851</v>
      </c>
      <c r="F195" s="4" t="s">
        <v>239</v>
      </c>
      <c r="G195" s="4">
        <v>1669</v>
      </c>
      <c r="H195" s="4">
        <v>1664</v>
      </c>
      <c r="I195" s="4">
        <v>99.7</v>
      </c>
      <c r="J195" s="4">
        <v>609</v>
      </c>
      <c r="K195" s="4">
        <v>36.598999999999997</v>
      </c>
      <c r="L195" s="4">
        <v>176</v>
      </c>
      <c r="M195" s="4">
        <v>10.577</v>
      </c>
      <c r="N195" s="4">
        <v>28.9</v>
      </c>
    </row>
    <row r="196" spans="1:14" x14ac:dyDescent="0.25">
      <c r="A196" s="4" t="s">
        <v>126</v>
      </c>
      <c r="B196" s="4" t="str">
        <f t="shared" si="3"/>
        <v>julio 2022</v>
      </c>
      <c r="C196" s="32">
        <v>44743</v>
      </c>
      <c r="D196" s="4" t="s">
        <v>109</v>
      </c>
      <c r="E196" s="4" t="s">
        <v>852</v>
      </c>
      <c r="F196" s="4" t="s">
        <v>239</v>
      </c>
      <c r="G196" s="4">
        <v>25728</v>
      </c>
      <c r="H196" s="4">
        <v>25692</v>
      </c>
      <c r="I196" s="4">
        <v>99.86</v>
      </c>
      <c r="J196" s="4">
        <v>12405</v>
      </c>
      <c r="K196" s="4">
        <v>48.283999999999999</v>
      </c>
      <c r="L196" s="4">
        <v>2585</v>
      </c>
      <c r="M196" s="4">
        <v>10.061</v>
      </c>
      <c r="N196" s="4">
        <v>20.838000000000001</v>
      </c>
    </row>
    <row r="197" spans="1:14" x14ac:dyDescent="0.25">
      <c r="A197" s="4" t="s">
        <v>659</v>
      </c>
      <c r="B197" s="4" t="str">
        <f t="shared" si="3"/>
        <v>julio 2022</v>
      </c>
      <c r="C197" s="32">
        <v>44743</v>
      </c>
      <c r="D197" s="4" t="s">
        <v>109</v>
      </c>
      <c r="E197" s="4" t="s">
        <v>853</v>
      </c>
      <c r="F197" s="4" t="s">
        <v>239</v>
      </c>
      <c r="G197" s="4">
        <v>2606</v>
      </c>
      <c r="H197" s="4">
        <v>2600</v>
      </c>
      <c r="I197" s="4">
        <v>99.77</v>
      </c>
      <c r="J197" s="4">
        <v>1507</v>
      </c>
      <c r="K197" s="4">
        <v>57.962000000000003</v>
      </c>
      <c r="L197" s="4">
        <v>183</v>
      </c>
      <c r="M197" s="4">
        <v>7.0380000000000003</v>
      </c>
      <c r="N197" s="4">
        <v>12.143000000000001</v>
      </c>
    </row>
    <row r="198" spans="1:14" x14ac:dyDescent="0.25">
      <c r="A198" s="4" t="s">
        <v>659</v>
      </c>
      <c r="B198" s="4" t="str">
        <f t="shared" si="3"/>
        <v>julio 2022</v>
      </c>
      <c r="C198" s="32">
        <v>44743</v>
      </c>
      <c r="D198" s="4" t="s">
        <v>109</v>
      </c>
      <c r="E198" s="4" t="s">
        <v>468</v>
      </c>
      <c r="F198" s="4" t="s">
        <v>239</v>
      </c>
      <c r="G198" s="4">
        <v>2390</v>
      </c>
      <c r="H198" s="4">
        <v>2388</v>
      </c>
      <c r="I198" s="4">
        <v>99.915999999999997</v>
      </c>
      <c r="J198" s="4">
        <v>1603</v>
      </c>
      <c r="K198" s="4">
        <v>67.126999999999995</v>
      </c>
      <c r="L198" s="4">
        <v>88</v>
      </c>
      <c r="M198" s="4">
        <v>3.6850000000000001</v>
      </c>
      <c r="N198" s="4">
        <v>5.49</v>
      </c>
    </row>
    <row r="199" spans="1:14" x14ac:dyDescent="0.25">
      <c r="A199" s="4" t="s">
        <v>659</v>
      </c>
      <c r="B199" s="4" t="str">
        <f t="shared" si="3"/>
        <v>julio 2022</v>
      </c>
      <c r="C199" s="32">
        <v>44743</v>
      </c>
      <c r="D199" s="4" t="s">
        <v>109</v>
      </c>
      <c r="E199" s="4" t="s">
        <v>477</v>
      </c>
      <c r="F199" s="4" t="s">
        <v>239</v>
      </c>
      <c r="G199" s="4">
        <v>2281</v>
      </c>
      <c r="H199" s="4">
        <v>2278</v>
      </c>
      <c r="I199" s="4">
        <v>99.867999999999995</v>
      </c>
      <c r="J199" s="4">
        <v>1475</v>
      </c>
      <c r="K199" s="4">
        <v>64.75</v>
      </c>
      <c r="L199" s="4">
        <v>417</v>
      </c>
      <c r="M199" s="4">
        <v>18.306000000000001</v>
      </c>
      <c r="N199" s="4">
        <v>28.271000000000001</v>
      </c>
    </row>
    <row r="200" spans="1:14" x14ac:dyDescent="0.25">
      <c r="A200" s="4" t="s">
        <v>126</v>
      </c>
      <c r="B200" s="4" t="str">
        <f t="shared" si="3"/>
        <v>julio 2022</v>
      </c>
      <c r="C200" s="32">
        <v>44743</v>
      </c>
      <c r="D200" s="4" t="s">
        <v>110</v>
      </c>
      <c r="E200" s="4" t="s">
        <v>854</v>
      </c>
      <c r="F200" s="4" t="s">
        <v>834</v>
      </c>
      <c r="G200" s="4">
        <v>95</v>
      </c>
      <c r="H200" s="4">
        <v>94</v>
      </c>
      <c r="I200" s="4">
        <v>98.947000000000003</v>
      </c>
      <c r="J200" s="4">
        <v>49</v>
      </c>
      <c r="K200" s="4">
        <v>52.128</v>
      </c>
      <c r="L200" s="4">
        <v>1</v>
      </c>
      <c r="M200" s="4">
        <v>1.0640000000000001</v>
      </c>
      <c r="N200" s="4">
        <v>2.0409999999999999</v>
      </c>
    </row>
    <row r="201" spans="1:14" x14ac:dyDescent="0.25">
      <c r="A201" s="4" t="s">
        <v>126</v>
      </c>
      <c r="B201" s="4" t="str">
        <f t="shared" si="3"/>
        <v>julio 2022</v>
      </c>
      <c r="C201" s="32">
        <v>44743</v>
      </c>
      <c r="D201" s="4" t="s">
        <v>110</v>
      </c>
      <c r="E201" s="4" t="s">
        <v>855</v>
      </c>
      <c r="F201" s="4" t="s">
        <v>834</v>
      </c>
      <c r="G201" s="4">
        <v>110</v>
      </c>
      <c r="H201" s="4">
        <v>107</v>
      </c>
      <c r="I201" s="4">
        <v>97.272999999999996</v>
      </c>
      <c r="J201" s="4">
        <v>70</v>
      </c>
      <c r="K201" s="4">
        <v>65.421000000000006</v>
      </c>
      <c r="L201" s="4">
        <v>3</v>
      </c>
      <c r="M201" s="4">
        <v>2.8039999999999998</v>
      </c>
      <c r="N201" s="4">
        <v>4.2859999999999996</v>
      </c>
    </row>
    <row r="202" spans="1:14" x14ac:dyDescent="0.25">
      <c r="A202" s="4" t="s">
        <v>128</v>
      </c>
      <c r="B202" s="4" t="str">
        <f t="shared" si="3"/>
        <v>julio 2022</v>
      </c>
      <c r="C202" s="32">
        <v>44743</v>
      </c>
      <c r="D202" s="4" t="s">
        <v>109</v>
      </c>
      <c r="E202" s="4" t="s">
        <v>856</v>
      </c>
      <c r="F202" s="4" t="s">
        <v>239</v>
      </c>
      <c r="G202" s="4">
        <v>22302</v>
      </c>
      <c r="H202" s="4">
        <v>22273</v>
      </c>
      <c r="I202" s="4">
        <v>99.87</v>
      </c>
      <c r="J202" s="4">
        <v>9421</v>
      </c>
      <c r="K202" s="4">
        <v>42.298000000000002</v>
      </c>
      <c r="L202" s="4">
        <v>797</v>
      </c>
      <c r="M202" s="4">
        <v>3.5779999999999998</v>
      </c>
      <c r="N202" s="4">
        <v>8.4600000000000009</v>
      </c>
    </row>
    <row r="203" spans="1:14" x14ac:dyDescent="0.25">
      <c r="A203" s="4" t="s">
        <v>128</v>
      </c>
      <c r="B203" s="4" t="str">
        <f t="shared" si="3"/>
        <v>julio 2022</v>
      </c>
      <c r="C203" s="32">
        <v>44743</v>
      </c>
      <c r="D203" s="4" t="s">
        <v>109</v>
      </c>
      <c r="E203" s="4" t="s">
        <v>857</v>
      </c>
      <c r="F203" s="4" t="s">
        <v>239</v>
      </c>
      <c r="G203" s="4">
        <v>32784</v>
      </c>
      <c r="H203" s="4">
        <v>32749</v>
      </c>
      <c r="I203" s="4">
        <v>99.893000000000001</v>
      </c>
      <c r="J203" s="4">
        <v>10672</v>
      </c>
      <c r="K203" s="4">
        <v>32.587000000000003</v>
      </c>
      <c r="L203" s="4">
        <v>666</v>
      </c>
      <c r="M203" s="4">
        <v>2.0339999999999998</v>
      </c>
      <c r="N203" s="4">
        <v>6.2409999999999997</v>
      </c>
    </row>
    <row r="204" spans="1:14" x14ac:dyDescent="0.25">
      <c r="A204" s="4" t="s">
        <v>128</v>
      </c>
      <c r="B204" s="4" t="str">
        <f t="shared" si="3"/>
        <v>julio 2022</v>
      </c>
      <c r="C204" s="32">
        <v>44743</v>
      </c>
      <c r="D204" s="4" t="s">
        <v>109</v>
      </c>
      <c r="E204" s="4" t="s">
        <v>858</v>
      </c>
      <c r="F204" s="4" t="s">
        <v>239</v>
      </c>
      <c r="G204" s="4">
        <v>32424</v>
      </c>
      <c r="H204" s="4">
        <v>32399</v>
      </c>
      <c r="I204" s="4">
        <v>99.923000000000002</v>
      </c>
      <c r="J204" s="4">
        <v>12099</v>
      </c>
      <c r="K204" s="4">
        <v>37.344000000000001</v>
      </c>
      <c r="L204" s="4">
        <v>859</v>
      </c>
      <c r="M204" s="4">
        <v>2.6509999999999998</v>
      </c>
      <c r="N204" s="4">
        <v>7.1</v>
      </c>
    </row>
    <row r="205" spans="1:14" x14ac:dyDescent="0.25">
      <c r="A205" s="4" t="s">
        <v>128</v>
      </c>
      <c r="B205" s="4" t="str">
        <f t="shared" si="3"/>
        <v>julio 2022</v>
      </c>
      <c r="C205" s="32">
        <v>44743</v>
      </c>
      <c r="D205" s="4" t="s">
        <v>109</v>
      </c>
      <c r="E205" s="4" t="s">
        <v>859</v>
      </c>
      <c r="F205" s="4" t="s">
        <v>239</v>
      </c>
      <c r="G205" s="4">
        <v>32392</v>
      </c>
      <c r="H205" s="4">
        <v>32361</v>
      </c>
      <c r="I205" s="4">
        <v>99.903999999999996</v>
      </c>
      <c r="J205" s="4">
        <v>12595</v>
      </c>
      <c r="K205" s="4">
        <v>38.92</v>
      </c>
      <c r="L205" s="4">
        <v>1034</v>
      </c>
      <c r="M205" s="4">
        <v>3.1949999999999998</v>
      </c>
      <c r="N205" s="4">
        <v>8.2100000000000009</v>
      </c>
    </row>
    <row r="206" spans="1:14" x14ac:dyDescent="0.25">
      <c r="A206" s="4" t="s">
        <v>128</v>
      </c>
      <c r="B206" s="4" t="str">
        <f t="shared" si="3"/>
        <v>julio 2022</v>
      </c>
      <c r="C206" s="32">
        <v>44743</v>
      </c>
      <c r="D206" s="4" t="s">
        <v>109</v>
      </c>
      <c r="E206" s="4" t="s">
        <v>860</v>
      </c>
      <c r="F206" s="4" t="s">
        <v>239</v>
      </c>
      <c r="G206" s="4">
        <v>30893</v>
      </c>
      <c r="H206" s="4">
        <v>30886</v>
      </c>
      <c r="I206" s="4">
        <v>99.977000000000004</v>
      </c>
      <c r="J206" s="4">
        <v>11748</v>
      </c>
      <c r="K206" s="4">
        <v>38.036999999999999</v>
      </c>
      <c r="L206" s="4">
        <v>637</v>
      </c>
      <c r="M206" s="4">
        <v>2.0619999999999998</v>
      </c>
      <c r="N206" s="4">
        <v>5.4219999999999997</v>
      </c>
    </row>
    <row r="207" spans="1:14" x14ac:dyDescent="0.25">
      <c r="A207" s="4" t="s">
        <v>128</v>
      </c>
      <c r="B207" s="4" t="str">
        <f t="shared" si="3"/>
        <v>julio 2022</v>
      </c>
      <c r="C207" s="32">
        <v>44743</v>
      </c>
      <c r="D207" s="4" t="s">
        <v>109</v>
      </c>
      <c r="E207" s="4" t="s">
        <v>861</v>
      </c>
      <c r="F207" s="4" t="s">
        <v>239</v>
      </c>
      <c r="G207" s="4">
        <v>32555</v>
      </c>
      <c r="H207" s="4">
        <v>32534</v>
      </c>
      <c r="I207" s="4">
        <v>99.935000000000002</v>
      </c>
      <c r="J207" s="4">
        <v>12206</v>
      </c>
      <c r="K207" s="4">
        <v>37.518000000000001</v>
      </c>
      <c r="L207" s="4">
        <v>813</v>
      </c>
      <c r="M207" s="4">
        <v>2.4990000000000001</v>
      </c>
      <c r="N207" s="4">
        <v>6.6609999999999996</v>
      </c>
    </row>
    <row r="208" spans="1:14" x14ac:dyDescent="0.25">
      <c r="A208" s="4" t="s">
        <v>659</v>
      </c>
      <c r="B208" s="4" t="str">
        <f t="shared" si="3"/>
        <v>julio 2022</v>
      </c>
      <c r="C208" s="32">
        <v>44743</v>
      </c>
      <c r="D208" s="4" t="s">
        <v>109</v>
      </c>
      <c r="E208" s="4" t="s">
        <v>862</v>
      </c>
      <c r="F208" s="4" t="s">
        <v>239</v>
      </c>
      <c r="G208" s="4">
        <v>1393</v>
      </c>
      <c r="H208" s="4">
        <v>1392</v>
      </c>
      <c r="I208" s="4">
        <v>99.927999999999997</v>
      </c>
      <c r="J208" s="4">
        <v>494</v>
      </c>
      <c r="K208" s="4">
        <v>35.488999999999997</v>
      </c>
      <c r="L208" s="4">
        <v>64</v>
      </c>
      <c r="M208" s="4">
        <v>4.5979999999999999</v>
      </c>
      <c r="N208" s="4">
        <v>12.955</v>
      </c>
    </row>
    <row r="209" spans="1:14" x14ac:dyDescent="0.25">
      <c r="A209" s="4" t="s">
        <v>659</v>
      </c>
      <c r="B209" s="4" t="str">
        <f t="shared" si="3"/>
        <v>julio 2022</v>
      </c>
      <c r="C209" s="32">
        <v>44743</v>
      </c>
      <c r="D209" s="4" t="s">
        <v>109</v>
      </c>
      <c r="E209" s="4" t="s">
        <v>863</v>
      </c>
      <c r="F209" s="4" t="s">
        <v>239</v>
      </c>
      <c r="G209" s="4">
        <v>736</v>
      </c>
      <c r="H209" s="4">
        <v>735</v>
      </c>
      <c r="I209" s="4">
        <v>99.864000000000004</v>
      </c>
      <c r="J209" s="4">
        <v>250</v>
      </c>
      <c r="K209" s="4">
        <v>34.014000000000003</v>
      </c>
      <c r="L209" s="4">
        <v>39</v>
      </c>
      <c r="M209" s="4">
        <v>5.306</v>
      </c>
      <c r="N209" s="4">
        <v>15.6</v>
      </c>
    </row>
    <row r="210" spans="1:14" x14ac:dyDescent="0.25">
      <c r="A210" s="4" t="s">
        <v>149</v>
      </c>
      <c r="B210" s="4" t="str">
        <f t="shared" si="3"/>
        <v>julio 2022</v>
      </c>
      <c r="C210" s="32">
        <v>44743</v>
      </c>
      <c r="D210" s="4" t="s">
        <v>109</v>
      </c>
      <c r="E210" s="4" t="s">
        <v>864</v>
      </c>
      <c r="F210" s="4" t="s">
        <v>865</v>
      </c>
      <c r="G210" s="4">
        <v>49</v>
      </c>
      <c r="H210" s="4">
        <v>49</v>
      </c>
      <c r="I210" s="4">
        <v>100</v>
      </c>
      <c r="J210" s="4">
        <v>39</v>
      </c>
      <c r="K210" s="4">
        <v>79.591999999999999</v>
      </c>
      <c r="L210" s="4">
        <v>23</v>
      </c>
      <c r="M210" s="4">
        <v>46.939</v>
      </c>
      <c r="N210" s="4">
        <v>58.973999999999997</v>
      </c>
    </row>
    <row r="211" spans="1:14" x14ac:dyDescent="0.25">
      <c r="A211" s="4" t="s">
        <v>149</v>
      </c>
      <c r="B211" s="4" t="str">
        <f t="shared" si="3"/>
        <v>julio 2022</v>
      </c>
      <c r="C211" s="32">
        <v>44743</v>
      </c>
      <c r="D211" s="4" t="s">
        <v>109</v>
      </c>
      <c r="E211" s="4" t="s">
        <v>866</v>
      </c>
      <c r="F211" s="4" t="s">
        <v>865</v>
      </c>
      <c r="G211" s="4">
        <v>39</v>
      </c>
      <c r="H211" s="4">
        <v>39</v>
      </c>
      <c r="I211" s="4">
        <v>100</v>
      </c>
      <c r="J211" s="4">
        <v>27</v>
      </c>
      <c r="K211" s="4">
        <v>69.230999999999995</v>
      </c>
      <c r="L211" s="4">
        <v>0</v>
      </c>
      <c r="M211" s="4">
        <v>0</v>
      </c>
      <c r="N211" s="4">
        <v>0</v>
      </c>
    </row>
    <row r="212" spans="1:14" x14ac:dyDescent="0.25">
      <c r="A212" s="4" t="s">
        <v>149</v>
      </c>
      <c r="B212" s="4" t="str">
        <f t="shared" si="3"/>
        <v>julio 2022</v>
      </c>
      <c r="C212" s="32">
        <v>44743</v>
      </c>
      <c r="D212" s="4" t="s">
        <v>109</v>
      </c>
      <c r="E212" s="4" t="s">
        <v>866</v>
      </c>
      <c r="F212" s="4" t="s">
        <v>865</v>
      </c>
      <c r="G212" s="4">
        <v>99</v>
      </c>
      <c r="H212" s="4">
        <v>99</v>
      </c>
      <c r="I212" s="4">
        <v>100</v>
      </c>
      <c r="J212" s="4">
        <v>81</v>
      </c>
      <c r="K212" s="4">
        <v>81.817999999999998</v>
      </c>
      <c r="L212" s="4">
        <v>28</v>
      </c>
      <c r="M212" s="4">
        <v>28.283000000000001</v>
      </c>
      <c r="N212" s="4">
        <v>34.567999999999998</v>
      </c>
    </row>
    <row r="213" spans="1:14" x14ac:dyDescent="0.25">
      <c r="A213" s="4" t="s">
        <v>659</v>
      </c>
      <c r="B213" s="4" t="str">
        <f t="shared" si="3"/>
        <v>julio 2022</v>
      </c>
      <c r="C213" s="32">
        <v>44743</v>
      </c>
      <c r="D213" s="4" t="s">
        <v>109</v>
      </c>
      <c r="E213" s="4" t="s">
        <v>474</v>
      </c>
      <c r="F213" s="4" t="s">
        <v>239</v>
      </c>
      <c r="G213" s="4">
        <v>103</v>
      </c>
      <c r="H213" s="4">
        <v>103</v>
      </c>
      <c r="I213" s="4">
        <v>100</v>
      </c>
      <c r="J213" s="4">
        <v>49</v>
      </c>
      <c r="K213" s="4">
        <v>47.573</v>
      </c>
      <c r="L213" s="4">
        <v>7</v>
      </c>
      <c r="M213" s="4">
        <v>6.7960000000000003</v>
      </c>
      <c r="N213" s="4">
        <v>14.286</v>
      </c>
    </row>
    <row r="214" spans="1:14" x14ac:dyDescent="0.25">
      <c r="A214" s="4" t="s">
        <v>659</v>
      </c>
      <c r="B214" s="4" t="str">
        <f t="shared" si="3"/>
        <v>julio 2022</v>
      </c>
      <c r="C214" s="32">
        <v>44743</v>
      </c>
      <c r="D214" s="4" t="s">
        <v>109</v>
      </c>
      <c r="E214" s="4" t="s">
        <v>461</v>
      </c>
      <c r="F214" s="4" t="s">
        <v>239</v>
      </c>
      <c r="G214" s="4">
        <v>1961</v>
      </c>
      <c r="H214" s="4">
        <v>1958</v>
      </c>
      <c r="I214" s="4">
        <v>99.846999999999994</v>
      </c>
      <c r="J214" s="4">
        <v>1153</v>
      </c>
      <c r="K214" s="4">
        <v>58.887</v>
      </c>
      <c r="L214" s="4">
        <v>49</v>
      </c>
      <c r="M214" s="4">
        <v>2.5030000000000001</v>
      </c>
      <c r="N214" s="4">
        <v>4.25</v>
      </c>
    </row>
    <row r="215" spans="1:14" x14ac:dyDescent="0.25">
      <c r="A215" s="4" t="s">
        <v>132</v>
      </c>
      <c r="B215" s="4" t="str">
        <f t="shared" si="3"/>
        <v>julio 2022</v>
      </c>
      <c r="C215" s="32">
        <v>44743</v>
      </c>
      <c r="D215" s="4" t="s">
        <v>109</v>
      </c>
      <c r="E215" s="4" t="s">
        <v>867</v>
      </c>
      <c r="F215" s="4" t="s">
        <v>239</v>
      </c>
      <c r="G215" s="4">
        <v>17716</v>
      </c>
      <c r="H215" s="4">
        <v>17687</v>
      </c>
      <c r="I215" s="4">
        <v>99.835999999999999</v>
      </c>
      <c r="J215" s="4">
        <v>8804</v>
      </c>
      <c r="K215" s="4">
        <v>49.777000000000001</v>
      </c>
      <c r="L215" s="4">
        <v>1320</v>
      </c>
      <c r="M215" s="4">
        <v>7.4630000000000001</v>
      </c>
      <c r="N215" s="4">
        <v>14.993</v>
      </c>
    </row>
    <row r="216" spans="1:14" x14ac:dyDescent="0.25">
      <c r="A216" s="4" t="s">
        <v>132</v>
      </c>
      <c r="B216" s="4" t="str">
        <f t="shared" si="3"/>
        <v>julio 2022</v>
      </c>
      <c r="C216" s="32">
        <v>44743</v>
      </c>
      <c r="D216" s="4" t="s">
        <v>109</v>
      </c>
      <c r="E216" s="4" t="s">
        <v>868</v>
      </c>
      <c r="F216" s="4" t="s">
        <v>239</v>
      </c>
      <c r="G216" s="4">
        <v>1</v>
      </c>
      <c r="H216" s="4">
        <v>1</v>
      </c>
      <c r="I216" s="4">
        <v>100</v>
      </c>
      <c r="J216" s="4">
        <v>1</v>
      </c>
      <c r="K216" s="4">
        <v>100</v>
      </c>
      <c r="L216" s="4">
        <v>0</v>
      </c>
      <c r="M216" s="4">
        <v>0</v>
      </c>
      <c r="N216" s="4">
        <v>0</v>
      </c>
    </row>
    <row r="217" spans="1:14" x14ac:dyDescent="0.25">
      <c r="A217" s="4" t="s">
        <v>548</v>
      </c>
      <c r="B217" s="4" t="str">
        <f t="shared" si="3"/>
        <v>julio 2022</v>
      </c>
      <c r="C217" s="32">
        <v>44743</v>
      </c>
      <c r="D217" s="4" t="s">
        <v>109</v>
      </c>
      <c r="E217" s="4" t="s">
        <v>869</v>
      </c>
      <c r="F217" s="4" t="s">
        <v>239</v>
      </c>
      <c r="G217" s="4">
        <v>25842</v>
      </c>
      <c r="H217" s="4">
        <v>25787</v>
      </c>
      <c r="I217" s="4">
        <v>99.787000000000006</v>
      </c>
      <c r="J217" s="4">
        <v>11011</v>
      </c>
      <c r="K217" s="4">
        <v>42.7</v>
      </c>
      <c r="L217" s="4">
        <v>810</v>
      </c>
      <c r="M217" s="4">
        <v>3.141</v>
      </c>
      <c r="N217" s="4">
        <v>7.3559999999999999</v>
      </c>
    </row>
    <row r="218" spans="1:14" x14ac:dyDescent="0.25">
      <c r="A218" s="4" t="s">
        <v>548</v>
      </c>
      <c r="B218" s="4" t="str">
        <f t="shared" si="3"/>
        <v>julio 2022</v>
      </c>
      <c r="C218" s="32">
        <v>44743</v>
      </c>
      <c r="D218" s="4" t="s">
        <v>109</v>
      </c>
      <c r="E218" s="4" t="s">
        <v>870</v>
      </c>
      <c r="F218" s="4" t="s">
        <v>239</v>
      </c>
      <c r="G218" s="4">
        <v>26558</v>
      </c>
      <c r="H218" s="4">
        <v>26488</v>
      </c>
      <c r="I218" s="4">
        <v>99.736000000000004</v>
      </c>
      <c r="J218" s="4">
        <v>11344</v>
      </c>
      <c r="K218" s="4">
        <v>42.826999999999998</v>
      </c>
      <c r="L218" s="4">
        <v>1704</v>
      </c>
      <c r="M218" s="4">
        <v>6.4329999999999998</v>
      </c>
      <c r="N218" s="4">
        <v>15.021000000000001</v>
      </c>
    </row>
    <row r="219" spans="1:14" x14ac:dyDescent="0.25">
      <c r="A219" s="4" t="s">
        <v>222</v>
      </c>
      <c r="B219" s="4" t="str">
        <f t="shared" si="3"/>
        <v>julio 2022</v>
      </c>
      <c r="C219" s="32">
        <v>44743</v>
      </c>
      <c r="D219" s="4" t="s">
        <v>109</v>
      </c>
      <c r="E219" s="4" t="s">
        <v>434</v>
      </c>
      <c r="F219" s="4" t="s">
        <v>239</v>
      </c>
      <c r="G219" s="4">
        <v>12977</v>
      </c>
      <c r="H219" s="4">
        <v>12394</v>
      </c>
      <c r="I219" s="4">
        <v>95.507000000000005</v>
      </c>
      <c r="J219" s="4">
        <v>4188</v>
      </c>
      <c r="K219" s="4">
        <v>33.790999999999997</v>
      </c>
      <c r="L219" s="4">
        <v>674</v>
      </c>
      <c r="M219" s="4">
        <v>5.4379999999999997</v>
      </c>
      <c r="N219" s="4">
        <v>16.094000000000001</v>
      </c>
    </row>
    <row r="220" spans="1:14" x14ac:dyDescent="0.25">
      <c r="A220" s="60" t="s">
        <v>116</v>
      </c>
      <c r="B220" s="4" t="str">
        <f t="shared" si="3"/>
        <v>julio 2022</v>
      </c>
      <c r="C220" s="32">
        <v>44743</v>
      </c>
      <c r="D220" s="4" t="s">
        <v>109</v>
      </c>
      <c r="E220" s="4" t="s">
        <v>871</v>
      </c>
      <c r="F220" s="4" t="s">
        <v>239</v>
      </c>
      <c r="G220" s="4">
        <v>19246</v>
      </c>
      <c r="H220" s="4">
        <v>19195</v>
      </c>
      <c r="I220" s="4">
        <v>99.734999999999999</v>
      </c>
      <c r="J220" s="4">
        <v>7081</v>
      </c>
      <c r="K220" s="4">
        <v>36.89</v>
      </c>
      <c r="L220" s="4">
        <v>1264</v>
      </c>
      <c r="M220" s="4">
        <v>6.585</v>
      </c>
      <c r="N220" s="4">
        <v>17.850999999999999</v>
      </c>
    </row>
    <row r="221" spans="1:14" x14ac:dyDescent="0.25">
      <c r="A221" s="4" t="s">
        <v>663</v>
      </c>
      <c r="B221" s="4" t="str">
        <f t="shared" si="3"/>
        <v>julio 2022</v>
      </c>
      <c r="C221" s="32">
        <v>44743</v>
      </c>
      <c r="D221" s="4" t="s">
        <v>109</v>
      </c>
      <c r="E221" s="4" t="s">
        <v>872</v>
      </c>
      <c r="F221" s="4" t="s">
        <v>239</v>
      </c>
      <c r="G221" s="4">
        <v>484</v>
      </c>
      <c r="H221" s="4">
        <v>484</v>
      </c>
      <c r="I221" s="4">
        <v>100</v>
      </c>
      <c r="J221" s="4">
        <v>328</v>
      </c>
      <c r="K221" s="4">
        <v>67.769000000000005</v>
      </c>
      <c r="L221" s="4">
        <v>105</v>
      </c>
      <c r="M221" s="4">
        <v>21.693999999999999</v>
      </c>
      <c r="N221" s="4">
        <v>32.012</v>
      </c>
    </row>
    <row r="222" spans="1:14" x14ac:dyDescent="0.25">
      <c r="A222" s="4" t="s">
        <v>663</v>
      </c>
      <c r="B222" s="4" t="str">
        <f t="shared" si="3"/>
        <v>julio 2022</v>
      </c>
      <c r="C222" s="32">
        <v>44743</v>
      </c>
      <c r="D222" s="4" t="s">
        <v>109</v>
      </c>
      <c r="E222" s="4" t="s">
        <v>873</v>
      </c>
      <c r="F222" s="4" t="s">
        <v>239</v>
      </c>
      <c r="G222" s="4">
        <v>268</v>
      </c>
      <c r="H222" s="4">
        <v>268</v>
      </c>
      <c r="I222" s="4">
        <v>100</v>
      </c>
      <c r="J222" s="4">
        <v>169</v>
      </c>
      <c r="K222" s="4">
        <v>63.06</v>
      </c>
      <c r="L222" s="4">
        <v>48</v>
      </c>
      <c r="M222" s="4">
        <v>17.91</v>
      </c>
      <c r="N222" s="4">
        <v>28.402000000000001</v>
      </c>
    </row>
    <row r="223" spans="1:14" x14ac:dyDescent="0.25">
      <c r="A223" s="4" t="s">
        <v>117</v>
      </c>
      <c r="B223" s="4" t="str">
        <f t="shared" si="3"/>
        <v>julio 2022</v>
      </c>
      <c r="C223" s="32">
        <v>44743</v>
      </c>
      <c r="D223" s="4" t="s">
        <v>109</v>
      </c>
      <c r="E223" s="4" t="s">
        <v>412</v>
      </c>
      <c r="F223" s="4" t="s">
        <v>239</v>
      </c>
      <c r="G223" s="4">
        <v>22006</v>
      </c>
      <c r="H223" s="4">
        <v>21879</v>
      </c>
      <c r="I223" s="4">
        <v>99.423000000000002</v>
      </c>
      <c r="J223" s="4">
        <v>9340</v>
      </c>
      <c r="K223" s="4">
        <v>42.689</v>
      </c>
      <c r="L223" s="4">
        <v>1677</v>
      </c>
      <c r="M223" s="4">
        <v>7.665</v>
      </c>
      <c r="N223" s="4">
        <v>17.954999999999998</v>
      </c>
    </row>
    <row r="224" spans="1:14" x14ac:dyDescent="0.25">
      <c r="A224" s="4" t="s">
        <v>117</v>
      </c>
      <c r="B224" s="4" t="str">
        <f t="shared" si="3"/>
        <v>julio 2022</v>
      </c>
      <c r="C224" s="32">
        <v>44743</v>
      </c>
      <c r="D224" s="4" t="s">
        <v>109</v>
      </c>
      <c r="E224" s="4" t="s">
        <v>409</v>
      </c>
      <c r="F224" s="4" t="s">
        <v>239</v>
      </c>
      <c r="G224" s="4">
        <v>20951</v>
      </c>
      <c r="H224" s="4">
        <v>20810</v>
      </c>
      <c r="I224" s="4">
        <v>99.326999999999998</v>
      </c>
      <c r="J224" s="4">
        <v>8783</v>
      </c>
      <c r="K224" s="4">
        <v>42.206000000000003</v>
      </c>
      <c r="L224" s="4">
        <v>1261</v>
      </c>
      <c r="M224" s="4">
        <v>6.06</v>
      </c>
      <c r="N224" s="4">
        <v>14.356999999999999</v>
      </c>
    </row>
    <row r="225" spans="1:14" x14ac:dyDescent="0.25">
      <c r="A225" s="4" t="s">
        <v>117</v>
      </c>
      <c r="B225" s="4" t="str">
        <f t="shared" si="3"/>
        <v>julio 2022</v>
      </c>
      <c r="C225" s="32">
        <v>44743</v>
      </c>
      <c r="D225" s="4" t="s">
        <v>109</v>
      </c>
      <c r="E225" s="4" t="s">
        <v>413</v>
      </c>
      <c r="F225" s="4" t="s">
        <v>239</v>
      </c>
      <c r="G225" s="4">
        <v>2323</v>
      </c>
      <c r="H225" s="4">
        <v>2323</v>
      </c>
      <c r="I225" s="4">
        <v>100</v>
      </c>
      <c r="J225" s="4">
        <v>1760</v>
      </c>
      <c r="K225" s="4">
        <v>75.763999999999996</v>
      </c>
      <c r="L225" s="4">
        <v>870</v>
      </c>
      <c r="M225" s="4">
        <v>37.451999999999998</v>
      </c>
      <c r="N225" s="4">
        <v>49.432000000000002</v>
      </c>
    </row>
    <row r="226" spans="1:14" x14ac:dyDescent="0.25">
      <c r="A226" s="4" t="s">
        <v>117</v>
      </c>
      <c r="B226" s="4" t="str">
        <f t="shared" si="3"/>
        <v>julio 2022</v>
      </c>
      <c r="C226" s="32">
        <v>44743</v>
      </c>
      <c r="D226" s="4" t="s">
        <v>109</v>
      </c>
      <c r="E226" s="4" t="s">
        <v>410</v>
      </c>
      <c r="F226" s="4" t="s">
        <v>239</v>
      </c>
      <c r="G226" s="4">
        <v>2286</v>
      </c>
      <c r="H226" s="4">
        <v>2286</v>
      </c>
      <c r="I226" s="4">
        <v>100</v>
      </c>
      <c r="J226" s="4">
        <v>1910</v>
      </c>
      <c r="K226" s="4">
        <v>83.552000000000007</v>
      </c>
      <c r="L226" s="4">
        <v>1258</v>
      </c>
      <c r="M226" s="4">
        <v>55.030999999999999</v>
      </c>
      <c r="N226" s="4">
        <v>65.864000000000004</v>
      </c>
    </row>
    <row r="227" spans="1:14" x14ac:dyDescent="0.25">
      <c r="A227" s="4" t="s">
        <v>117</v>
      </c>
      <c r="B227" s="4" t="str">
        <f t="shared" si="3"/>
        <v>julio 2022</v>
      </c>
      <c r="C227" s="32">
        <v>44743</v>
      </c>
      <c r="D227" s="4" t="s">
        <v>109</v>
      </c>
      <c r="E227" s="4" t="s">
        <v>408</v>
      </c>
      <c r="F227" s="4" t="s">
        <v>239</v>
      </c>
      <c r="G227" s="4">
        <v>817</v>
      </c>
      <c r="H227" s="4">
        <v>812</v>
      </c>
      <c r="I227" s="4">
        <v>99.388000000000005</v>
      </c>
      <c r="J227" s="4">
        <v>687</v>
      </c>
      <c r="K227" s="4">
        <v>84.605999999999995</v>
      </c>
      <c r="L227" s="4">
        <v>512</v>
      </c>
      <c r="M227" s="4">
        <v>63.054000000000002</v>
      </c>
      <c r="N227" s="4">
        <v>74.527000000000001</v>
      </c>
    </row>
    <row r="228" spans="1:14" x14ac:dyDescent="0.25">
      <c r="A228" s="4" t="s">
        <v>117</v>
      </c>
      <c r="B228" s="4" t="str">
        <f t="shared" si="3"/>
        <v>julio 2022</v>
      </c>
      <c r="C228" s="32">
        <v>44743</v>
      </c>
      <c r="D228" s="4" t="s">
        <v>109</v>
      </c>
      <c r="E228" s="4" t="s">
        <v>411</v>
      </c>
      <c r="F228" s="4" t="s">
        <v>239</v>
      </c>
      <c r="G228" s="4">
        <v>23585</v>
      </c>
      <c r="H228" s="4">
        <v>23476</v>
      </c>
      <c r="I228" s="4">
        <v>99.537999999999997</v>
      </c>
      <c r="J228" s="4">
        <v>11337</v>
      </c>
      <c r="K228" s="4">
        <v>48.292000000000002</v>
      </c>
      <c r="L228" s="4">
        <v>2410</v>
      </c>
      <c r="M228" s="4">
        <v>10.266</v>
      </c>
      <c r="N228" s="4">
        <v>21.257999999999999</v>
      </c>
    </row>
    <row r="229" spans="1:14" x14ac:dyDescent="0.25">
      <c r="A229" s="4" t="s">
        <v>117</v>
      </c>
      <c r="B229" s="4" t="str">
        <f t="shared" si="3"/>
        <v>julio 2022</v>
      </c>
      <c r="C229" s="32">
        <v>44743</v>
      </c>
      <c r="D229" s="4" t="s">
        <v>109</v>
      </c>
      <c r="E229" s="4" t="s">
        <v>874</v>
      </c>
      <c r="F229" s="4" t="s">
        <v>239</v>
      </c>
      <c r="G229" s="4">
        <v>30441</v>
      </c>
      <c r="H229" s="4">
        <v>30283</v>
      </c>
      <c r="I229" s="4">
        <v>99.480999999999995</v>
      </c>
      <c r="J229" s="4">
        <v>13935</v>
      </c>
      <c r="K229" s="4">
        <v>46.015999999999998</v>
      </c>
      <c r="L229" s="4">
        <v>1208</v>
      </c>
      <c r="M229" s="4">
        <v>3.9889999999999999</v>
      </c>
      <c r="N229" s="4">
        <v>8.6690000000000005</v>
      </c>
    </row>
    <row r="230" spans="1:14" x14ac:dyDescent="0.25">
      <c r="A230" s="4" t="s">
        <v>200</v>
      </c>
      <c r="B230" s="4" t="str">
        <f t="shared" si="3"/>
        <v>julio 2022</v>
      </c>
      <c r="C230" s="32">
        <v>44743</v>
      </c>
      <c r="D230" s="4" t="s">
        <v>109</v>
      </c>
      <c r="E230" s="4" t="s">
        <v>875</v>
      </c>
      <c r="F230" s="4" t="s">
        <v>239</v>
      </c>
      <c r="G230" s="4">
        <v>25897</v>
      </c>
      <c r="H230" s="4">
        <v>25863</v>
      </c>
      <c r="I230" s="4">
        <v>99.869</v>
      </c>
      <c r="J230" s="4">
        <v>10957</v>
      </c>
      <c r="K230" s="4">
        <v>42.366</v>
      </c>
      <c r="L230" s="4">
        <v>2823</v>
      </c>
      <c r="M230" s="4">
        <v>10.914999999999999</v>
      </c>
      <c r="N230" s="4">
        <v>25.763999999999999</v>
      </c>
    </row>
    <row r="231" spans="1:14" x14ac:dyDescent="0.25">
      <c r="A231" s="4" t="s">
        <v>200</v>
      </c>
      <c r="B231" s="4" t="str">
        <f t="shared" si="3"/>
        <v>julio 2022</v>
      </c>
      <c r="C231" s="32">
        <v>44743</v>
      </c>
      <c r="D231" s="4" t="s">
        <v>109</v>
      </c>
      <c r="E231" s="4" t="s">
        <v>876</v>
      </c>
      <c r="F231" s="4" t="s">
        <v>239</v>
      </c>
      <c r="G231" s="4">
        <v>9530</v>
      </c>
      <c r="H231" s="4">
        <v>9528</v>
      </c>
      <c r="I231" s="4">
        <v>99.978999999999999</v>
      </c>
      <c r="J231" s="4">
        <v>2984</v>
      </c>
      <c r="K231" s="4">
        <v>31.318000000000001</v>
      </c>
      <c r="L231" s="4">
        <v>624</v>
      </c>
      <c r="M231" s="4">
        <v>6.5490000000000004</v>
      </c>
      <c r="N231" s="4">
        <v>20.911999999999999</v>
      </c>
    </row>
    <row r="232" spans="1:14" x14ac:dyDescent="0.25">
      <c r="A232" s="4" t="s">
        <v>200</v>
      </c>
      <c r="B232" s="4" t="str">
        <f t="shared" si="3"/>
        <v>julio 2022</v>
      </c>
      <c r="C232" s="32">
        <v>44743</v>
      </c>
      <c r="D232" s="4" t="s">
        <v>109</v>
      </c>
      <c r="E232" s="4" t="s">
        <v>877</v>
      </c>
      <c r="F232" s="4" t="s">
        <v>239</v>
      </c>
      <c r="G232" s="4">
        <v>25895</v>
      </c>
      <c r="H232" s="4">
        <v>25875</v>
      </c>
      <c r="I232" s="4">
        <v>99.923000000000002</v>
      </c>
      <c r="J232" s="4">
        <v>13740</v>
      </c>
      <c r="K232" s="4">
        <v>53.100999999999999</v>
      </c>
      <c r="L232" s="4">
        <v>2336</v>
      </c>
      <c r="M232" s="4">
        <v>9.0280000000000005</v>
      </c>
      <c r="N232" s="4">
        <v>17.001000000000001</v>
      </c>
    </row>
    <row r="233" spans="1:14" x14ac:dyDescent="0.25">
      <c r="A233" s="4" t="s">
        <v>200</v>
      </c>
      <c r="B233" s="4" t="str">
        <f t="shared" si="3"/>
        <v>julio 2022</v>
      </c>
      <c r="C233" s="32">
        <v>44743</v>
      </c>
      <c r="D233" s="4" t="s">
        <v>109</v>
      </c>
      <c r="E233" s="4" t="s">
        <v>878</v>
      </c>
      <c r="F233" s="4" t="s">
        <v>239</v>
      </c>
      <c r="G233" s="4">
        <v>9630</v>
      </c>
      <c r="H233" s="4">
        <v>9628</v>
      </c>
      <c r="I233" s="4">
        <v>99.978999999999999</v>
      </c>
      <c r="J233" s="4">
        <v>3731</v>
      </c>
      <c r="K233" s="4">
        <v>38.752000000000002</v>
      </c>
      <c r="L233" s="4">
        <v>601</v>
      </c>
      <c r="M233" s="4">
        <v>6.242</v>
      </c>
      <c r="N233" s="4">
        <v>16.108000000000001</v>
      </c>
    </row>
    <row r="234" spans="1:14" x14ac:dyDescent="0.25">
      <c r="A234" s="4" t="s">
        <v>84</v>
      </c>
      <c r="B234" s="4" t="str">
        <f t="shared" si="3"/>
        <v>julio 2022</v>
      </c>
      <c r="C234" s="32">
        <v>44743</v>
      </c>
      <c r="D234" s="4" t="s">
        <v>110</v>
      </c>
      <c r="E234" s="4" t="s">
        <v>879</v>
      </c>
      <c r="F234" s="4" t="s">
        <v>271</v>
      </c>
      <c r="G234" s="4">
        <v>30</v>
      </c>
      <c r="H234" s="4">
        <v>30</v>
      </c>
      <c r="I234" s="4">
        <v>100</v>
      </c>
      <c r="J234" s="4">
        <v>11</v>
      </c>
      <c r="K234" s="4">
        <v>36.667000000000002</v>
      </c>
      <c r="L234" s="4">
        <v>0</v>
      </c>
      <c r="M234" s="4">
        <v>0</v>
      </c>
      <c r="N234" s="4">
        <v>0</v>
      </c>
    </row>
    <row r="235" spans="1:14" x14ac:dyDescent="0.25">
      <c r="A235" s="4" t="s">
        <v>84</v>
      </c>
      <c r="B235" s="4" t="str">
        <f t="shared" si="3"/>
        <v>julio 2022</v>
      </c>
      <c r="C235" s="32">
        <v>44743</v>
      </c>
      <c r="D235" s="4" t="s">
        <v>109</v>
      </c>
      <c r="E235" s="4" t="s">
        <v>880</v>
      </c>
      <c r="F235" s="4" t="s">
        <v>271</v>
      </c>
      <c r="G235" s="4">
        <v>35</v>
      </c>
      <c r="H235" s="4">
        <v>35</v>
      </c>
      <c r="I235" s="4">
        <v>100</v>
      </c>
      <c r="J235" s="4">
        <v>27</v>
      </c>
      <c r="K235" s="4">
        <v>77.143000000000001</v>
      </c>
      <c r="L235" s="4">
        <v>6</v>
      </c>
      <c r="M235" s="4">
        <v>17.143000000000001</v>
      </c>
      <c r="N235" s="4">
        <v>22.222000000000001</v>
      </c>
    </row>
    <row r="236" spans="1:14" x14ac:dyDescent="0.25">
      <c r="A236" s="4" t="s">
        <v>84</v>
      </c>
      <c r="B236" s="4" t="str">
        <f t="shared" si="3"/>
        <v>julio 2022</v>
      </c>
      <c r="C236" s="32">
        <v>44743</v>
      </c>
      <c r="D236" s="4" t="s">
        <v>109</v>
      </c>
      <c r="E236" s="4" t="s">
        <v>881</v>
      </c>
      <c r="F236" s="4" t="s">
        <v>239</v>
      </c>
      <c r="G236" s="4">
        <v>3148</v>
      </c>
      <c r="H236" s="4">
        <v>3143</v>
      </c>
      <c r="I236" s="4">
        <v>99.840999999999994</v>
      </c>
      <c r="J236" s="4">
        <v>2675</v>
      </c>
      <c r="K236" s="4">
        <v>85.11</v>
      </c>
      <c r="L236" s="4">
        <v>678</v>
      </c>
      <c r="M236" s="4">
        <v>21.571999999999999</v>
      </c>
      <c r="N236" s="4">
        <v>25.346</v>
      </c>
    </row>
    <row r="237" spans="1:14" x14ac:dyDescent="0.25">
      <c r="A237" s="4" t="s">
        <v>84</v>
      </c>
      <c r="B237" s="4" t="str">
        <f t="shared" si="3"/>
        <v>julio 2022</v>
      </c>
      <c r="C237" s="32">
        <v>44743</v>
      </c>
      <c r="D237" s="4" t="s">
        <v>109</v>
      </c>
      <c r="E237" s="4" t="s">
        <v>882</v>
      </c>
      <c r="F237" s="4" t="s">
        <v>239</v>
      </c>
      <c r="G237" s="4">
        <v>580</v>
      </c>
      <c r="H237" s="4">
        <v>576</v>
      </c>
      <c r="I237" s="4">
        <v>99.31</v>
      </c>
      <c r="J237" s="4">
        <v>458</v>
      </c>
      <c r="K237" s="4">
        <v>79.513999999999996</v>
      </c>
      <c r="L237" s="4">
        <v>188</v>
      </c>
      <c r="M237" s="4">
        <v>32.639000000000003</v>
      </c>
      <c r="N237" s="4">
        <v>41.048000000000002</v>
      </c>
    </row>
    <row r="238" spans="1:14" x14ac:dyDescent="0.25">
      <c r="A238" s="4" t="s">
        <v>545</v>
      </c>
      <c r="B238" s="4" t="str">
        <f t="shared" si="3"/>
        <v>julio 2022</v>
      </c>
      <c r="C238" s="32">
        <v>44743</v>
      </c>
      <c r="D238" s="4" t="s">
        <v>109</v>
      </c>
      <c r="E238" s="4" t="s">
        <v>883</v>
      </c>
      <c r="F238" s="4" t="s">
        <v>239</v>
      </c>
      <c r="G238" s="4">
        <v>33412</v>
      </c>
      <c r="H238" s="4">
        <v>33366</v>
      </c>
      <c r="I238" s="4">
        <v>99.861999999999995</v>
      </c>
      <c r="J238" s="4">
        <v>13421</v>
      </c>
      <c r="K238" s="4">
        <v>40.223999999999997</v>
      </c>
      <c r="L238" s="4">
        <v>2008</v>
      </c>
      <c r="M238" s="4">
        <v>6.0179999999999998</v>
      </c>
      <c r="N238" s="4">
        <v>14.962</v>
      </c>
    </row>
    <row r="239" spans="1:14" x14ac:dyDescent="0.25">
      <c r="A239" s="4" t="s">
        <v>658</v>
      </c>
      <c r="B239" s="4" t="str">
        <f t="shared" si="3"/>
        <v>julio 2022</v>
      </c>
      <c r="C239" s="32">
        <v>44743</v>
      </c>
      <c r="D239" s="4" t="s">
        <v>109</v>
      </c>
      <c r="E239" s="4" t="s">
        <v>884</v>
      </c>
      <c r="F239" s="4" t="s">
        <v>239</v>
      </c>
      <c r="G239" s="4">
        <v>790</v>
      </c>
      <c r="H239" s="4">
        <v>785</v>
      </c>
      <c r="I239" s="4">
        <v>99.367000000000004</v>
      </c>
      <c r="J239" s="4">
        <v>149</v>
      </c>
      <c r="K239" s="4">
        <v>18.981000000000002</v>
      </c>
      <c r="L239" s="4">
        <v>38</v>
      </c>
      <c r="M239" s="4">
        <v>4.8410000000000002</v>
      </c>
      <c r="N239" s="4">
        <v>25.503</v>
      </c>
    </row>
    <row r="240" spans="1:14" x14ac:dyDescent="0.25">
      <c r="A240" s="4" t="s">
        <v>658</v>
      </c>
      <c r="B240" s="4" t="str">
        <f t="shared" si="3"/>
        <v>julio 2022</v>
      </c>
      <c r="C240" s="32">
        <v>44743</v>
      </c>
      <c r="D240" s="4" t="s">
        <v>109</v>
      </c>
      <c r="E240" s="4" t="s">
        <v>885</v>
      </c>
      <c r="F240" s="4" t="s">
        <v>239</v>
      </c>
      <c r="G240" s="4">
        <v>788</v>
      </c>
      <c r="H240" s="4">
        <v>784</v>
      </c>
      <c r="I240" s="4">
        <v>99.492000000000004</v>
      </c>
      <c r="J240" s="4">
        <v>98</v>
      </c>
      <c r="K240" s="4">
        <v>12.5</v>
      </c>
      <c r="L240" s="4">
        <v>13</v>
      </c>
      <c r="M240" s="4">
        <v>1.6579999999999999</v>
      </c>
      <c r="N240" s="4">
        <v>13.265000000000001</v>
      </c>
    </row>
    <row r="241" spans="1:14" x14ac:dyDescent="0.25">
      <c r="A241" s="4" t="s">
        <v>658</v>
      </c>
      <c r="B241" s="4" t="str">
        <f t="shared" si="3"/>
        <v>julio 2022</v>
      </c>
      <c r="C241" s="32">
        <v>44743</v>
      </c>
      <c r="D241" s="4" t="s">
        <v>109</v>
      </c>
      <c r="E241" s="4" t="s">
        <v>886</v>
      </c>
      <c r="F241" s="4" t="s">
        <v>239</v>
      </c>
      <c r="G241" s="4">
        <v>798</v>
      </c>
      <c r="H241" s="4">
        <v>796</v>
      </c>
      <c r="I241" s="4">
        <v>99.748999999999995</v>
      </c>
      <c r="J241" s="4">
        <v>106</v>
      </c>
      <c r="K241" s="4">
        <v>13.317</v>
      </c>
      <c r="L241" s="4">
        <v>8</v>
      </c>
      <c r="M241" s="4">
        <v>1.0049999999999999</v>
      </c>
      <c r="N241" s="4">
        <v>7.5469999999999997</v>
      </c>
    </row>
    <row r="242" spans="1:14" x14ac:dyDescent="0.25">
      <c r="A242" s="4" t="s">
        <v>659</v>
      </c>
      <c r="B242" s="4" t="str">
        <f t="shared" si="3"/>
        <v>julio 2022</v>
      </c>
      <c r="C242" s="32">
        <v>44743</v>
      </c>
      <c r="D242" s="4" t="s">
        <v>109</v>
      </c>
      <c r="E242" s="4" t="s">
        <v>887</v>
      </c>
      <c r="F242" s="4" t="s">
        <v>238</v>
      </c>
      <c r="G242" s="4">
        <v>12</v>
      </c>
      <c r="H242" s="4">
        <v>12</v>
      </c>
      <c r="I242" s="4">
        <v>100</v>
      </c>
      <c r="J242" s="4">
        <v>11</v>
      </c>
      <c r="K242" s="4">
        <v>91.667000000000002</v>
      </c>
      <c r="L242" s="4">
        <v>2</v>
      </c>
      <c r="M242" s="4">
        <v>16.667000000000002</v>
      </c>
      <c r="N242" s="4">
        <v>18.181999999999999</v>
      </c>
    </row>
    <row r="243" spans="1:14" x14ac:dyDescent="0.25">
      <c r="A243" s="4" t="s">
        <v>659</v>
      </c>
      <c r="B243" s="4" t="str">
        <f t="shared" si="3"/>
        <v>julio 2022</v>
      </c>
      <c r="C243" s="32">
        <v>44743</v>
      </c>
      <c r="D243" s="4" t="s">
        <v>109</v>
      </c>
      <c r="E243" s="4" t="s">
        <v>888</v>
      </c>
      <c r="F243" s="4" t="s">
        <v>238</v>
      </c>
      <c r="G243" s="4">
        <v>15</v>
      </c>
      <c r="H243" s="4">
        <v>15</v>
      </c>
      <c r="I243" s="4">
        <v>100</v>
      </c>
      <c r="J243" s="4">
        <v>14</v>
      </c>
      <c r="K243" s="4">
        <v>93.332999999999998</v>
      </c>
      <c r="L243" s="4">
        <v>9</v>
      </c>
      <c r="M243" s="4">
        <v>60</v>
      </c>
      <c r="N243" s="4">
        <v>64.286000000000001</v>
      </c>
    </row>
    <row r="244" spans="1:14" x14ac:dyDescent="0.25">
      <c r="A244" s="4" t="s">
        <v>659</v>
      </c>
      <c r="B244" s="4" t="str">
        <f t="shared" si="3"/>
        <v>julio 2022</v>
      </c>
      <c r="C244" s="32">
        <v>44743</v>
      </c>
      <c r="D244" s="4" t="s">
        <v>109</v>
      </c>
      <c r="E244" s="4" t="s">
        <v>889</v>
      </c>
      <c r="F244" s="4" t="s">
        <v>238</v>
      </c>
      <c r="G244" s="4">
        <v>701</v>
      </c>
      <c r="H244" s="4">
        <v>699</v>
      </c>
      <c r="I244" s="4">
        <v>99.715000000000003</v>
      </c>
      <c r="J244" s="4">
        <v>518</v>
      </c>
      <c r="K244" s="4">
        <v>74.105999999999995</v>
      </c>
      <c r="L244" s="4">
        <v>305</v>
      </c>
      <c r="M244" s="4">
        <v>43.634</v>
      </c>
      <c r="N244" s="4">
        <v>58.88</v>
      </c>
    </row>
    <row r="245" spans="1:14" x14ac:dyDescent="0.25">
      <c r="A245" s="4" t="s">
        <v>659</v>
      </c>
      <c r="B245" s="4" t="str">
        <f t="shared" si="3"/>
        <v>julio 2022</v>
      </c>
      <c r="C245" s="32">
        <v>44743</v>
      </c>
      <c r="D245" s="4" t="s">
        <v>109</v>
      </c>
      <c r="E245" s="4" t="s">
        <v>890</v>
      </c>
      <c r="F245" s="4" t="s">
        <v>267</v>
      </c>
      <c r="G245" s="4">
        <v>107</v>
      </c>
      <c r="H245" s="4">
        <v>107</v>
      </c>
      <c r="I245" s="4">
        <v>100</v>
      </c>
      <c r="J245" s="4">
        <v>85</v>
      </c>
      <c r="K245" s="4">
        <v>79.438999999999993</v>
      </c>
      <c r="L245" s="4">
        <v>56</v>
      </c>
      <c r="M245" s="4">
        <v>52.335999999999999</v>
      </c>
      <c r="N245" s="4">
        <v>65.882000000000005</v>
      </c>
    </row>
    <row r="246" spans="1:14" x14ac:dyDescent="0.25">
      <c r="A246" s="4" t="s">
        <v>659</v>
      </c>
      <c r="B246" s="4" t="str">
        <f t="shared" si="3"/>
        <v>julio 2022</v>
      </c>
      <c r="C246" s="32">
        <v>44743</v>
      </c>
      <c r="D246" s="4" t="s">
        <v>109</v>
      </c>
      <c r="E246" s="4" t="s">
        <v>891</v>
      </c>
      <c r="F246" s="4" t="s">
        <v>263</v>
      </c>
      <c r="G246" s="4">
        <v>37</v>
      </c>
      <c r="H246" s="4">
        <v>37</v>
      </c>
      <c r="I246" s="4">
        <v>100</v>
      </c>
      <c r="J246" s="4">
        <v>29</v>
      </c>
      <c r="K246" s="4">
        <v>78.378</v>
      </c>
      <c r="L246" s="4">
        <v>27</v>
      </c>
      <c r="M246" s="4">
        <v>72.972999999999999</v>
      </c>
      <c r="N246" s="4">
        <v>93.102999999999994</v>
      </c>
    </row>
    <row r="247" spans="1:14" x14ac:dyDescent="0.25">
      <c r="A247" s="4" t="s">
        <v>659</v>
      </c>
      <c r="B247" s="4" t="str">
        <f t="shared" si="3"/>
        <v>julio 2022</v>
      </c>
      <c r="C247" s="32">
        <v>44743</v>
      </c>
      <c r="D247" s="4" t="s">
        <v>109</v>
      </c>
      <c r="E247" s="4" t="s">
        <v>892</v>
      </c>
      <c r="F247" s="4" t="s">
        <v>239</v>
      </c>
      <c r="G247" s="4">
        <v>163</v>
      </c>
      <c r="H247" s="4">
        <v>163</v>
      </c>
      <c r="I247" s="4">
        <v>100</v>
      </c>
      <c r="J247" s="4">
        <v>102</v>
      </c>
      <c r="K247" s="4">
        <v>62.576999999999998</v>
      </c>
      <c r="L247" s="4">
        <v>73</v>
      </c>
      <c r="M247" s="4">
        <v>44.784999999999997</v>
      </c>
      <c r="N247" s="4">
        <v>71.569000000000003</v>
      </c>
    </row>
    <row r="248" spans="1:14" x14ac:dyDescent="0.25">
      <c r="A248" s="4" t="s">
        <v>659</v>
      </c>
      <c r="B248" s="4" t="str">
        <f t="shared" si="3"/>
        <v>julio 2022</v>
      </c>
      <c r="C248" s="32">
        <v>44743</v>
      </c>
      <c r="D248" s="4" t="s">
        <v>109</v>
      </c>
      <c r="E248" s="4" t="s">
        <v>893</v>
      </c>
      <c r="F248" s="4" t="s">
        <v>239</v>
      </c>
      <c r="G248" s="4">
        <v>77</v>
      </c>
      <c r="H248" s="4">
        <v>77</v>
      </c>
      <c r="I248" s="4">
        <v>100</v>
      </c>
      <c r="J248" s="4">
        <v>53</v>
      </c>
      <c r="K248" s="4">
        <v>68.831000000000003</v>
      </c>
      <c r="L248" s="4">
        <v>21</v>
      </c>
      <c r="M248" s="4">
        <v>27.273</v>
      </c>
      <c r="N248" s="4">
        <v>39.622999999999998</v>
      </c>
    </row>
    <row r="249" spans="1:14" x14ac:dyDescent="0.25">
      <c r="A249" s="4" t="s">
        <v>659</v>
      </c>
      <c r="B249" s="4" t="str">
        <f t="shared" si="3"/>
        <v>julio 2022</v>
      </c>
      <c r="C249" s="32">
        <v>44743</v>
      </c>
      <c r="D249" s="4" t="s">
        <v>109</v>
      </c>
      <c r="E249" s="4" t="s">
        <v>894</v>
      </c>
      <c r="F249" s="4" t="s">
        <v>239</v>
      </c>
      <c r="G249" s="4">
        <v>849</v>
      </c>
      <c r="H249" s="4">
        <v>849</v>
      </c>
      <c r="I249" s="4">
        <v>100</v>
      </c>
      <c r="J249" s="4">
        <v>590</v>
      </c>
      <c r="K249" s="4">
        <v>69.494</v>
      </c>
      <c r="L249" s="4">
        <v>373</v>
      </c>
      <c r="M249" s="4">
        <v>43.933999999999997</v>
      </c>
      <c r="N249" s="4">
        <v>63.22</v>
      </c>
    </row>
    <row r="250" spans="1:14" x14ac:dyDescent="0.25">
      <c r="A250" s="4" t="s">
        <v>659</v>
      </c>
      <c r="B250" s="4" t="str">
        <f t="shared" si="3"/>
        <v>julio 2022</v>
      </c>
      <c r="C250" s="32">
        <v>44743</v>
      </c>
      <c r="D250" s="4" t="s">
        <v>109</v>
      </c>
      <c r="E250" s="4" t="s">
        <v>895</v>
      </c>
      <c r="F250" s="4" t="s">
        <v>239</v>
      </c>
      <c r="G250" s="4">
        <v>16691</v>
      </c>
      <c r="H250" s="4">
        <v>16600</v>
      </c>
      <c r="I250" s="4">
        <v>99.454999999999998</v>
      </c>
      <c r="J250" s="4">
        <v>8170</v>
      </c>
      <c r="K250" s="4">
        <v>49.216999999999999</v>
      </c>
      <c r="L250" s="4">
        <v>2124</v>
      </c>
      <c r="M250" s="4">
        <v>12.795</v>
      </c>
      <c r="N250" s="4">
        <v>25.998000000000001</v>
      </c>
    </row>
    <row r="251" spans="1:14" x14ac:dyDescent="0.25">
      <c r="A251" s="4" t="s">
        <v>659</v>
      </c>
      <c r="B251" s="4" t="str">
        <f t="shared" si="3"/>
        <v>julio 2022</v>
      </c>
      <c r="C251" s="32">
        <v>44743</v>
      </c>
      <c r="D251" s="4" t="s">
        <v>109</v>
      </c>
      <c r="E251" s="4" t="s">
        <v>896</v>
      </c>
      <c r="F251" s="4" t="s">
        <v>239</v>
      </c>
      <c r="G251" s="4">
        <v>1051</v>
      </c>
      <c r="H251" s="4">
        <v>1050</v>
      </c>
      <c r="I251" s="4">
        <v>99.905000000000001</v>
      </c>
      <c r="J251" s="4">
        <v>623</v>
      </c>
      <c r="K251" s="4">
        <v>59.332999999999998</v>
      </c>
      <c r="L251" s="4">
        <v>85</v>
      </c>
      <c r="M251" s="4">
        <v>8.0950000000000006</v>
      </c>
      <c r="N251" s="4">
        <v>13.644</v>
      </c>
    </row>
    <row r="252" spans="1:14" x14ac:dyDescent="0.25">
      <c r="A252" s="4" t="s">
        <v>659</v>
      </c>
      <c r="B252" s="4" t="str">
        <f t="shared" si="3"/>
        <v>julio 2022</v>
      </c>
      <c r="C252" s="32">
        <v>44743</v>
      </c>
      <c r="D252" s="4" t="s">
        <v>109</v>
      </c>
      <c r="E252" s="4" t="s">
        <v>897</v>
      </c>
      <c r="F252" s="4" t="s">
        <v>239</v>
      </c>
      <c r="G252" s="4">
        <v>2793</v>
      </c>
      <c r="H252" s="4">
        <v>2792</v>
      </c>
      <c r="I252" s="4">
        <v>99.963999999999999</v>
      </c>
      <c r="J252" s="4">
        <v>2179</v>
      </c>
      <c r="K252" s="4">
        <v>78.043999999999997</v>
      </c>
      <c r="L252" s="4">
        <v>1683</v>
      </c>
      <c r="M252" s="4">
        <v>60.279000000000003</v>
      </c>
      <c r="N252" s="4">
        <v>77.236999999999995</v>
      </c>
    </row>
    <row r="253" spans="1:14" x14ac:dyDescent="0.25">
      <c r="A253" s="4" t="s">
        <v>659</v>
      </c>
      <c r="B253" s="4" t="str">
        <f t="shared" si="3"/>
        <v>julio 2022</v>
      </c>
      <c r="C253" s="32">
        <v>44743</v>
      </c>
      <c r="D253" s="4" t="s">
        <v>109</v>
      </c>
      <c r="E253" s="4" t="s">
        <v>898</v>
      </c>
      <c r="F253" s="4" t="s">
        <v>271</v>
      </c>
      <c r="G253" s="4">
        <v>16715</v>
      </c>
      <c r="H253" s="4">
        <v>16668</v>
      </c>
      <c r="I253" s="4">
        <v>99.718999999999994</v>
      </c>
      <c r="J253" s="4">
        <v>9636</v>
      </c>
      <c r="K253" s="4">
        <v>57.811</v>
      </c>
      <c r="L253" s="4">
        <v>2216</v>
      </c>
      <c r="M253" s="4">
        <v>13.295</v>
      </c>
      <c r="N253" s="4">
        <v>22.997</v>
      </c>
    </row>
    <row r="254" spans="1:14" x14ac:dyDescent="0.25">
      <c r="A254" s="4" t="s">
        <v>659</v>
      </c>
      <c r="B254" s="4" t="str">
        <f t="shared" si="3"/>
        <v>julio 2022</v>
      </c>
      <c r="C254" s="32">
        <v>44743</v>
      </c>
      <c r="D254" s="4" t="s">
        <v>109</v>
      </c>
      <c r="E254" s="4" t="s">
        <v>899</v>
      </c>
      <c r="F254" s="4" t="s">
        <v>239</v>
      </c>
      <c r="G254" s="4">
        <v>14167</v>
      </c>
      <c r="H254" s="4">
        <v>14140</v>
      </c>
      <c r="I254" s="4">
        <v>99.808999999999997</v>
      </c>
      <c r="J254" s="4">
        <v>9290</v>
      </c>
      <c r="K254" s="4">
        <v>65.7</v>
      </c>
      <c r="L254" s="4">
        <v>2784</v>
      </c>
      <c r="M254" s="4">
        <v>19.689</v>
      </c>
      <c r="N254" s="4">
        <v>29.968</v>
      </c>
    </row>
    <row r="255" spans="1:14" x14ac:dyDescent="0.25">
      <c r="A255" s="4" t="s">
        <v>659</v>
      </c>
      <c r="B255" s="4" t="str">
        <f t="shared" si="3"/>
        <v>julio 2022</v>
      </c>
      <c r="C255" s="32">
        <v>44743</v>
      </c>
      <c r="D255" s="4" t="s">
        <v>109</v>
      </c>
      <c r="E255" s="4" t="s">
        <v>900</v>
      </c>
      <c r="F255" s="4" t="s">
        <v>239</v>
      </c>
      <c r="G255" s="4">
        <v>617</v>
      </c>
      <c r="H255" s="4">
        <v>617</v>
      </c>
      <c r="I255" s="4">
        <v>100</v>
      </c>
      <c r="J255" s="4">
        <v>391</v>
      </c>
      <c r="K255" s="4">
        <v>63.371000000000002</v>
      </c>
      <c r="L255" s="4">
        <v>248</v>
      </c>
      <c r="M255" s="4">
        <v>40.194000000000003</v>
      </c>
      <c r="N255" s="4">
        <v>63.427</v>
      </c>
    </row>
    <row r="256" spans="1:14" x14ac:dyDescent="0.25">
      <c r="A256" s="4" t="s">
        <v>659</v>
      </c>
      <c r="B256" s="4" t="str">
        <f t="shared" si="3"/>
        <v>julio 2022</v>
      </c>
      <c r="C256" s="32">
        <v>44743</v>
      </c>
      <c r="D256" s="4" t="s">
        <v>109</v>
      </c>
      <c r="E256" s="4" t="s">
        <v>901</v>
      </c>
      <c r="F256" s="4" t="s">
        <v>239</v>
      </c>
      <c r="G256" s="4">
        <v>16711</v>
      </c>
      <c r="H256" s="4">
        <v>16665</v>
      </c>
      <c r="I256" s="4">
        <v>99.724999999999994</v>
      </c>
      <c r="J256" s="4">
        <v>8853</v>
      </c>
      <c r="K256" s="4">
        <v>53.122999999999998</v>
      </c>
      <c r="L256" s="4">
        <v>1662</v>
      </c>
      <c r="M256" s="4">
        <v>9.9730000000000008</v>
      </c>
      <c r="N256" s="4">
        <v>18.773</v>
      </c>
    </row>
    <row r="257" spans="1:14" x14ac:dyDescent="0.25">
      <c r="A257" s="4" t="s">
        <v>146</v>
      </c>
      <c r="B257" s="4" t="str">
        <f t="shared" si="3"/>
        <v>julio 2022</v>
      </c>
      <c r="C257" s="32">
        <v>44743</v>
      </c>
      <c r="D257" s="4" t="s">
        <v>109</v>
      </c>
      <c r="E257" s="4" t="s">
        <v>902</v>
      </c>
      <c r="F257" s="4" t="s">
        <v>239</v>
      </c>
      <c r="G257" s="4">
        <v>1222</v>
      </c>
      <c r="H257" s="4">
        <v>1202</v>
      </c>
      <c r="I257" s="4">
        <v>98.363</v>
      </c>
      <c r="J257" s="4">
        <v>806</v>
      </c>
      <c r="K257" s="4">
        <v>67.055000000000007</v>
      </c>
      <c r="L257" s="4">
        <v>345</v>
      </c>
      <c r="M257" s="4">
        <v>28.702000000000002</v>
      </c>
      <c r="N257" s="4">
        <v>42.804000000000002</v>
      </c>
    </row>
    <row r="258" spans="1:14" x14ac:dyDescent="0.25">
      <c r="A258" s="4" t="s">
        <v>659</v>
      </c>
      <c r="B258" s="4" t="str">
        <f t="shared" si="3"/>
        <v>julio 2022</v>
      </c>
      <c r="C258" s="32">
        <v>44743</v>
      </c>
      <c r="D258" s="4" t="s">
        <v>109</v>
      </c>
      <c r="E258" s="4" t="s">
        <v>903</v>
      </c>
      <c r="F258" s="4" t="s">
        <v>239</v>
      </c>
      <c r="G258" s="4">
        <v>16681</v>
      </c>
      <c r="H258" s="4">
        <v>16584</v>
      </c>
      <c r="I258" s="4">
        <v>99.418999999999997</v>
      </c>
      <c r="J258" s="4">
        <v>11345</v>
      </c>
      <c r="K258" s="4">
        <v>68.409000000000006</v>
      </c>
      <c r="L258" s="4">
        <v>4828</v>
      </c>
      <c r="M258" s="4">
        <v>29.111999999999998</v>
      </c>
      <c r="N258" s="4">
        <v>42.555999999999997</v>
      </c>
    </row>
    <row r="259" spans="1:14" x14ac:dyDescent="0.25">
      <c r="A259" s="4" t="s">
        <v>659</v>
      </c>
      <c r="B259" s="4" t="str">
        <f t="shared" ref="B259:B322" si="4">TEXT(C259,"mmmm")&amp;" "&amp;TEXT(C259,"aaaa")</f>
        <v>julio 2022</v>
      </c>
      <c r="C259" s="32">
        <v>44743</v>
      </c>
      <c r="D259" s="4" t="s">
        <v>109</v>
      </c>
      <c r="E259" s="4" t="s">
        <v>904</v>
      </c>
      <c r="F259" s="4" t="s">
        <v>239</v>
      </c>
      <c r="G259" s="4">
        <v>479</v>
      </c>
      <c r="H259" s="4">
        <v>477</v>
      </c>
      <c r="I259" s="4">
        <v>99.581999999999994</v>
      </c>
      <c r="J259" s="4">
        <v>323</v>
      </c>
      <c r="K259" s="4">
        <v>67.715000000000003</v>
      </c>
      <c r="L259" s="4">
        <v>41</v>
      </c>
      <c r="M259" s="4">
        <v>8.5950000000000006</v>
      </c>
      <c r="N259" s="4">
        <v>12.693</v>
      </c>
    </row>
    <row r="260" spans="1:14" x14ac:dyDescent="0.25">
      <c r="A260" s="4" t="s">
        <v>659</v>
      </c>
      <c r="B260" s="4" t="str">
        <f t="shared" si="4"/>
        <v>julio 2022</v>
      </c>
      <c r="C260" s="32">
        <v>44743</v>
      </c>
      <c r="D260" s="4" t="s">
        <v>109</v>
      </c>
      <c r="E260" s="4" t="s">
        <v>905</v>
      </c>
      <c r="F260" s="4" t="s">
        <v>239</v>
      </c>
      <c r="G260" s="4">
        <v>354</v>
      </c>
      <c r="H260" s="4">
        <v>354</v>
      </c>
      <c r="I260" s="4">
        <v>100</v>
      </c>
      <c r="J260" s="4">
        <v>169</v>
      </c>
      <c r="K260" s="4">
        <v>47.74</v>
      </c>
      <c r="L260" s="4">
        <v>93</v>
      </c>
      <c r="M260" s="4">
        <v>26.271000000000001</v>
      </c>
      <c r="N260" s="4">
        <v>55.03</v>
      </c>
    </row>
    <row r="261" spans="1:14" x14ac:dyDescent="0.25">
      <c r="A261" s="4" t="s">
        <v>659</v>
      </c>
      <c r="B261" s="4" t="str">
        <f t="shared" si="4"/>
        <v>julio 2022</v>
      </c>
      <c r="C261" s="32">
        <v>44743</v>
      </c>
      <c r="D261" s="4" t="s">
        <v>109</v>
      </c>
      <c r="E261" s="4" t="s">
        <v>906</v>
      </c>
      <c r="F261" s="4" t="s">
        <v>239</v>
      </c>
      <c r="G261" s="4">
        <v>14436</v>
      </c>
      <c r="H261" s="4">
        <v>14427</v>
      </c>
      <c r="I261" s="4">
        <v>99.938000000000002</v>
      </c>
      <c r="J261" s="4">
        <v>8524</v>
      </c>
      <c r="K261" s="4">
        <v>59.084000000000003</v>
      </c>
      <c r="L261" s="4">
        <v>2447</v>
      </c>
      <c r="M261" s="4">
        <v>16.960999999999999</v>
      </c>
      <c r="N261" s="4">
        <v>28.707000000000001</v>
      </c>
    </row>
    <row r="262" spans="1:14" x14ac:dyDescent="0.25">
      <c r="A262" s="4" t="s">
        <v>659</v>
      </c>
      <c r="B262" s="4" t="str">
        <f t="shared" si="4"/>
        <v>julio 2022</v>
      </c>
      <c r="C262" s="32">
        <v>44743</v>
      </c>
      <c r="D262" s="4" t="s">
        <v>109</v>
      </c>
      <c r="E262" s="4" t="s">
        <v>907</v>
      </c>
      <c r="F262" s="4" t="s">
        <v>239</v>
      </c>
      <c r="G262" s="4">
        <v>16678</v>
      </c>
      <c r="H262" s="4">
        <v>16580</v>
      </c>
      <c r="I262" s="4">
        <v>99.412000000000006</v>
      </c>
      <c r="J262" s="4">
        <v>8585</v>
      </c>
      <c r="K262" s="4">
        <v>51.779000000000003</v>
      </c>
      <c r="L262" s="4">
        <v>1073</v>
      </c>
      <c r="M262" s="4">
        <v>6.4720000000000004</v>
      </c>
      <c r="N262" s="4">
        <v>12.499000000000001</v>
      </c>
    </row>
    <row r="263" spans="1:14" x14ac:dyDescent="0.25">
      <c r="A263" s="4" t="s">
        <v>659</v>
      </c>
      <c r="B263" s="4" t="str">
        <f t="shared" si="4"/>
        <v>julio 2022</v>
      </c>
      <c r="C263" s="32">
        <v>44743</v>
      </c>
      <c r="D263" s="4" t="s">
        <v>109</v>
      </c>
      <c r="E263" s="4" t="s">
        <v>908</v>
      </c>
      <c r="F263" s="4" t="s">
        <v>239</v>
      </c>
      <c r="G263" s="4">
        <v>59</v>
      </c>
      <c r="H263" s="4">
        <v>59</v>
      </c>
      <c r="I263" s="4">
        <v>100</v>
      </c>
      <c r="J263" s="4">
        <v>48</v>
      </c>
      <c r="K263" s="4">
        <v>81.355999999999995</v>
      </c>
      <c r="L263" s="4">
        <v>40</v>
      </c>
      <c r="M263" s="4">
        <v>67.796999999999997</v>
      </c>
      <c r="N263" s="4">
        <v>83.332999999999998</v>
      </c>
    </row>
    <row r="264" spans="1:14" x14ac:dyDescent="0.25">
      <c r="A264" s="4" t="s">
        <v>659</v>
      </c>
      <c r="B264" s="4" t="str">
        <f t="shared" si="4"/>
        <v>julio 2022</v>
      </c>
      <c r="C264" s="32">
        <v>44743</v>
      </c>
      <c r="D264" s="4" t="s">
        <v>109</v>
      </c>
      <c r="E264" s="4" t="s">
        <v>909</v>
      </c>
      <c r="F264" s="4" t="s">
        <v>239</v>
      </c>
      <c r="G264" s="4">
        <v>16703</v>
      </c>
      <c r="H264" s="4">
        <v>16622</v>
      </c>
      <c r="I264" s="4">
        <v>99.515000000000001</v>
      </c>
      <c r="J264" s="4">
        <v>9062</v>
      </c>
      <c r="K264" s="4">
        <v>54.518000000000001</v>
      </c>
      <c r="L264" s="4">
        <v>2491</v>
      </c>
      <c r="M264" s="4">
        <v>14.986000000000001</v>
      </c>
      <c r="N264" s="4">
        <v>27.488</v>
      </c>
    </row>
    <row r="265" spans="1:14" x14ac:dyDescent="0.25">
      <c r="A265" s="4" t="s">
        <v>659</v>
      </c>
      <c r="B265" s="4" t="str">
        <f t="shared" si="4"/>
        <v>julio 2022</v>
      </c>
      <c r="C265" s="32">
        <v>44743</v>
      </c>
      <c r="D265" s="4" t="s">
        <v>109</v>
      </c>
      <c r="E265" s="4" t="s">
        <v>910</v>
      </c>
      <c r="F265" s="4" t="s">
        <v>239</v>
      </c>
      <c r="G265" s="4">
        <v>11805</v>
      </c>
      <c r="H265" s="4">
        <v>11681</v>
      </c>
      <c r="I265" s="4">
        <v>98.95</v>
      </c>
      <c r="J265" s="4">
        <v>6102</v>
      </c>
      <c r="K265" s="4">
        <v>52.238999999999997</v>
      </c>
      <c r="L265" s="4">
        <v>1144</v>
      </c>
      <c r="M265" s="4">
        <v>9.7940000000000005</v>
      </c>
      <c r="N265" s="4">
        <v>18.748000000000001</v>
      </c>
    </row>
    <row r="266" spans="1:14" x14ac:dyDescent="0.25">
      <c r="A266" s="4" t="s">
        <v>659</v>
      </c>
      <c r="B266" s="4" t="str">
        <f t="shared" si="4"/>
        <v>julio 2022</v>
      </c>
      <c r="C266" s="32">
        <v>44743</v>
      </c>
      <c r="D266" s="4" t="s">
        <v>109</v>
      </c>
      <c r="E266" s="4" t="s">
        <v>911</v>
      </c>
      <c r="F266" s="4" t="s">
        <v>239</v>
      </c>
      <c r="G266" s="4">
        <v>16676</v>
      </c>
      <c r="H266" s="4">
        <v>16576</v>
      </c>
      <c r="I266" s="4">
        <v>99.4</v>
      </c>
      <c r="J266" s="4">
        <v>8481</v>
      </c>
      <c r="K266" s="4">
        <v>51.164000000000001</v>
      </c>
      <c r="L266" s="4">
        <v>897</v>
      </c>
      <c r="M266" s="4">
        <v>5.4109999999999996</v>
      </c>
      <c r="N266" s="4">
        <v>10.577</v>
      </c>
    </row>
    <row r="267" spans="1:14" x14ac:dyDescent="0.25">
      <c r="A267" s="4" t="s">
        <v>659</v>
      </c>
      <c r="B267" s="4" t="str">
        <f t="shared" si="4"/>
        <v>julio 2022</v>
      </c>
      <c r="C267" s="32">
        <v>44743</v>
      </c>
      <c r="D267" s="4" t="s">
        <v>109</v>
      </c>
      <c r="E267" s="4" t="s">
        <v>912</v>
      </c>
      <c r="F267" s="4" t="s">
        <v>239</v>
      </c>
      <c r="G267" s="4">
        <v>276</v>
      </c>
      <c r="H267" s="4">
        <v>276</v>
      </c>
      <c r="I267" s="4">
        <v>100</v>
      </c>
      <c r="J267" s="4">
        <v>117</v>
      </c>
      <c r="K267" s="4">
        <v>42.390999999999998</v>
      </c>
      <c r="L267" s="4">
        <v>52</v>
      </c>
      <c r="M267" s="4">
        <v>18.841000000000001</v>
      </c>
      <c r="N267" s="4">
        <v>44.444000000000003</v>
      </c>
    </row>
    <row r="268" spans="1:14" x14ac:dyDescent="0.25">
      <c r="A268" s="4" t="s">
        <v>659</v>
      </c>
      <c r="B268" s="4" t="str">
        <f t="shared" si="4"/>
        <v>julio 2022</v>
      </c>
      <c r="C268" s="32">
        <v>44743</v>
      </c>
      <c r="D268" s="4" t="s">
        <v>109</v>
      </c>
      <c r="E268" s="4" t="s">
        <v>913</v>
      </c>
      <c r="F268" s="4" t="s">
        <v>239</v>
      </c>
      <c r="G268" s="4">
        <v>551</v>
      </c>
      <c r="H268" s="4">
        <v>551</v>
      </c>
      <c r="I268" s="4">
        <v>100</v>
      </c>
      <c r="J268" s="4">
        <v>301</v>
      </c>
      <c r="K268" s="4">
        <v>54.628</v>
      </c>
      <c r="L268" s="4">
        <v>35</v>
      </c>
      <c r="M268" s="4">
        <v>6.3520000000000003</v>
      </c>
      <c r="N268" s="4">
        <v>11.628</v>
      </c>
    </row>
    <row r="269" spans="1:14" x14ac:dyDescent="0.25">
      <c r="A269" s="4" t="s">
        <v>659</v>
      </c>
      <c r="B269" s="4" t="str">
        <f t="shared" si="4"/>
        <v>julio 2022</v>
      </c>
      <c r="C269" s="32">
        <v>44743</v>
      </c>
      <c r="D269" s="4" t="s">
        <v>109</v>
      </c>
      <c r="E269" s="4" t="s">
        <v>913</v>
      </c>
      <c r="F269" s="4" t="s">
        <v>239</v>
      </c>
      <c r="G269" s="4">
        <v>59</v>
      </c>
      <c r="H269" s="4">
        <v>59</v>
      </c>
      <c r="I269" s="4">
        <v>100</v>
      </c>
      <c r="J269" s="4">
        <v>25</v>
      </c>
      <c r="K269" s="4">
        <v>42.372999999999998</v>
      </c>
      <c r="L269" s="4">
        <v>2</v>
      </c>
      <c r="M269" s="4">
        <v>3.39</v>
      </c>
      <c r="N269" s="4">
        <v>8</v>
      </c>
    </row>
    <row r="270" spans="1:14" x14ac:dyDescent="0.25">
      <c r="A270" s="4" t="s">
        <v>659</v>
      </c>
      <c r="B270" s="4" t="str">
        <f t="shared" si="4"/>
        <v>julio 2022</v>
      </c>
      <c r="C270" s="32">
        <v>44743</v>
      </c>
      <c r="D270" s="4" t="s">
        <v>109</v>
      </c>
      <c r="E270" s="4" t="s">
        <v>914</v>
      </c>
      <c r="F270" s="4" t="s">
        <v>239</v>
      </c>
      <c r="G270" s="4">
        <v>1051</v>
      </c>
      <c r="H270" s="4">
        <v>1051</v>
      </c>
      <c r="I270" s="4">
        <v>100</v>
      </c>
      <c r="J270" s="4">
        <v>530</v>
      </c>
      <c r="K270" s="4">
        <v>50.427999999999997</v>
      </c>
      <c r="L270" s="4">
        <v>80</v>
      </c>
      <c r="M270" s="4">
        <v>7.6120000000000001</v>
      </c>
      <c r="N270" s="4">
        <v>15.093999999999999</v>
      </c>
    </row>
    <row r="271" spans="1:14" x14ac:dyDescent="0.25">
      <c r="A271" s="4" t="s">
        <v>659</v>
      </c>
      <c r="B271" s="4" t="str">
        <f t="shared" si="4"/>
        <v>julio 2022</v>
      </c>
      <c r="C271" s="32">
        <v>44743</v>
      </c>
      <c r="D271" s="4" t="s">
        <v>109</v>
      </c>
      <c r="E271" s="4" t="s">
        <v>915</v>
      </c>
      <c r="F271" s="4" t="s">
        <v>239</v>
      </c>
      <c r="G271" s="4">
        <v>862</v>
      </c>
      <c r="H271" s="4">
        <v>861</v>
      </c>
      <c r="I271" s="4">
        <v>99.884</v>
      </c>
      <c r="J271" s="4">
        <v>626</v>
      </c>
      <c r="K271" s="4">
        <v>72.706000000000003</v>
      </c>
      <c r="L271" s="4">
        <v>123</v>
      </c>
      <c r="M271" s="4">
        <v>14.286</v>
      </c>
      <c r="N271" s="4">
        <v>19.649000000000001</v>
      </c>
    </row>
    <row r="272" spans="1:14" x14ac:dyDescent="0.25">
      <c r="A272" s="4" t="s">
        <v>659</v>
      </c>
      <c r="B272" s="4" t="str">
        <f t="shared" si="4"/>
        <v>julio 2022</v>
      </c>
      <c r="C272" s="32">
        <v>44743</v>
      </c>
      <c r="D272" s="4" t="s">
        <v>109</v>
      </c>
      <c r="E272" s="4" t="s">
        <v>916</v>
      </c>
      <c r="F272" s="4" t="s">
        <v>239</v>
      </c>
      <c r="G272" s="4">
        <v>907</v>
      </c>
      <c r="H272" s="4">
        <v>907</v>
      </c>
      <c r="I272" s="4">
        <v>100</v>
      </c>
      <c r="J272" s="4">
        <v>666</v>
      </c>
      <c r="K272" s="4">
        <v>73.429000000000002</v>
      </c>
      <c r="L272" s="4">
        <v>163</v>
      </c>
      <c r="M272" s="4">
        <v>17.971</v>
      </c>
      <c r="N272" s="4">
        <v>24.474</v>
      </c>
    </row>
    <row r="273" spans="1:14" x14ac:dyDescent="0.25">
      <c r="A273" s="4" t="s">
        <v>659</v>
      </c>
      <c r="B273" s="4" t="str">
        <f t="shared" si="4"/>
        <v>julio 2022</v>
      </c>
      <c r="C273" s="32">
        <v>44743</v>
      </c>
      <c r="D273" s="4" t="s">
        <v>109</v>
      </c>
      <c r="E273" s="4" t="s">
        <v>917</v>
      </c>
      <c r="F273" s="4" t="s">
        <v>239</v>
      </c>
      <c r="G273" s="4">
        <v>1610</v>
      </c>
      <c r="H273" s="4">
        <v>1604</v>
      </c>
      <c r="I273" s="4">
        <v>99.626999999999995</v>
      </c>
      <c r="J273" s="4">
        <v>1186</v>
      </c>
      <c r="K273" s="4">
        <v>73.94</v>
      </c>
      <c r="L273" s="4">
        <v>321</v>
      </c>
      <c r="M273" s="4">
        <v>20.012</v>
      </c>
      <c r="N273" s="4">
        <v>27.065999999999999</v>
      </c>
    </row>
    <row r="274" spans="1:14" x14ac:dyDescent="0.25">
      <c r="A274" s="4" t="s">
        <v>659</v>
      </c>
      <c r="B274" s="4" t="str">
        <f t="shared" si="4"/>
        <v>julio 2022</v>
      </c>
      <c r="C274" s="32">
        <v>44743</v>
      </c>
      <c r="D274" s="4" t="s">
        <v>109</v>
      </c>
      <c r="E274" s="4" t="s">
        <v>918</v>
      </c>
      <c r="F274" s="4" t="s">
        <v>239</v>
      </c>
      <c r="G274" s="4">
        <v>1279</v>
      </c>
      <c r="H274" s="4">
        <v>1276</v>
      </c>
      <c r="I274" s="4">
        <v>99.765000000000001</v>
      </c>
      <c r="J274" s="4">
        <v>874</v>
      </c>
      <c r="K274" s="4">
        <v>68.495000000000005</v>
      </c>
      <c r="L274" s="4">
        <v>213</v>
      </c>
      <c r="M274" s="4">
        <v>16.693000000000001</v>
      </c>
      <c r="N274" s="4">
        <v>24.370999999999999</v>
      </c>
    </row>
    <row r="275" spans="1:14" x14ac:dyDescent="0.25">
      <c r="A275" s="4" t="s">
        <v>659</v>
      </c>
      <c r="B275" s="4" t="str">
        <f t="shared" si="4"/>
        <v>julio 2022</v>
      </c>
      <c r="C275" s="32">
        <v>44743</v>
      </c>
      <c r="D275" s="4" t="s">
        <v>109</v>
      </c>
      <c r="E275" s="4" t="s">
        <v>919</v>
      </c>
      <c r="F275" s="4" t="s">
        <v>239</v>
      </c>
      <c r="G275" s="4">
        <v>1636</v>
      </c>
      <c r="H275" s="4">
        <v>1632</v>
      </c>
      <c r="I275" s="4">
        <v>99.756</v>
      </c>
      <c r="J275" s="4">
        <v>1361</v>
      </c>
      <c r="K275" s="4">
        <v>83.394999999999996</v>
      </c>
      <c r="L275" s="4">
        <v>223</v>
      </c>
      <c r="M275" s="4">
        <v>13.664</v>
      </c>
      <c r="N275" s="4">
        <v>16.385000000000002</v>
      </c>
    </row>
    <row r="276" spans="1:14" x14ac:dyDescent="0.25">
      <c r="A276" s="4" t="s">
        <v>659</v>
      </c>
      <c r="B276" s="4" t="str">
        <f t="shared" si="4"/>
        <v>julio 2022</v>
      </c>
      <c r="C276" s="32">
        <v>44743</v>
      </c>
      <c r="D276" s="4" t="s">
        <v>109</v>
      </c>
      <c r="E276" s="4" t="s">
        <v>920</v>
      </c>
      <c r="F276" s="4" t="s">
        <v>239</v>
      </c>
      <c r="G276" s="4">
        <v>9580</v>
      </c>
      <c r="H276" s="4">
        <v>9446</v>
      </c>
      <c r="I276" s="4">
        <v>98.600999999999999</v>
      </c>
      <c r="J276" s="4">
        <v>4478</v>
      </c>
      <c r="K276" s="4">
        <v>47.405999999999999</v>
      </c>
      <c r="L276" s="4">
        <v>671</v>
      </c>
      <c r="M276" s="4">
        <v>7.1040000000000001</v>
      </c>
      <c r="N276" s="4">
        <v>14.984</v>
      </c>
    </row>
    <row r="277" spans="1:14" x14ac:dyDescent="0.25">
      <c r="A277" s="4" t="s">
        <v>659</v>
      </c>
      <c r="B277" s="4" t="str">
        <f t="shared" si="4"/>
        <v>julio 2022</v>
      </c>
      <c r="C277" s="32">
        <v>44743</v>
      </c>
      <c r="D277" s="4" t="s">
        <v>109</v>
      </c>
      <c r="E277" s="4" t="s">
        <v>921</v>
      </c>
      <c r="F277" s="4" t="s">
        <v>239</v>
      </c>
      <c r="G277" s="4">
        <v>1429</v>
      </c>
      <c r="H277" s="4">
        <v>1424</v>
      </c>
      <c r="I277" s="4">
        <v>99.65</v>
      </c>
      <c r="J277" s="4">
        <v>906</v>
      </c>
      <c r="K277" s="4">
        <v>63.624000000000002</v>
      </c>
      <c r="L277" s="4">
        <v>263</v>
      </c>
      <c r="M277" s="4">
        <v>18.469000000000001</v>
      </c>
      <c r="N277" s="4">
        <v>29.029</v>
      </c>
    </row>
    <row r="278" spans="1:14" x14ac:dyDescent="0.25">
      <c r="A278" s="4" t="s">
        <v>146</v>
      </c>
      <c r="B278" s="4" t="str">
        <f t="shared" si="4"/>
        <v>julio 2022</v>
      </c>
      <c r="C278" s="32">
        <v>44743</v>
      </c>
      <c r="D278" s="4" t="s">
        <v>109</v>
      </c>
      <c r="E278" s="4" t="s">
        <v>922</v>
      </c>
      <c r="F278" s="4" t="s">
        <v>239</v>
      </c>
      <c r="G278" s="4">
        <v>926</v>
      </c>
      <c r="H278" s="4">
        <v>908</v>
      </c>
      <c r="I278" s="4">
        <v>98.055999999999997</v>
      </c>
      <c r="J278" s="4">
        <v>547</v>
      </c>
      <c r="K278" s="4">
        <v>60.241999999999997</v>
      </c>
      <c r="L278" s="4">
        <v>147</v>
      </c>
      <c r="M278" s="4">
        <v>16.189</v>
      </c>
      <c r="N278" s="4">
        <v>26.873999999999999</v>
      </c>
    </row>
    <row r="279" spans="1:14" x14ac:dyDescent="0.25">
      <c r="A279" s="4" t="s">
        <v>659</v>
      </c>
      <c r="B279" s="4" t="str">
        <f t="shared" si="4"/>
        <v>julio 2022</v>
      </c>
      <c r="C279" s="32">
        <v>44743</v>
      </c>
      <c r="D279" s="4" t="s">
        <v>109</v>
      </c>
      <c r="E279" s="4" t="s">
        <v>923</v>
      </c>
      <c r="F279" s="4" t="s">
        <v>239</v>
      </c>
      <c r="G279" s="4">
        <v>1595</v>
      </c>
      <c r="H279" s="4">
        <v>1592</v>
      </c>
      <c r="I279" s="4">
        <v>99.811999999999998</v>
      </c>
      <c r="J279" s="4">
        <v>1339</v>
      </c>
      <c r="K279" s="4">
        <v>84.108000000000004</v>
      </c>
      <c r="L279" s="4">
        <v>374</v>
      </c>
      <c r="M279" s="4">
        <v>23.492000000000001</v>
      </c>
      <c r="N279" s="4">
        <v>27.931000000000001</v>
      </c>
    </row>
    <row r="280" spans="1:14" x14ac:dyDescent="0.25">
      <c r="A280" s="4" t="s">
        <v>659</v>
      </c>
      <c r="B280" s="4" t="str">
        <f t="shared" si="4"/>
        <v>julio 2022</v>
      </c>
      <c r="C280" s="32">
        <v>44743</v>
      </c>
      <c r="D280" s="4" t="s">
        <v>109</v>
      </c>
      <c r="E280" s="4" t="s">
        <v>924</v>
      </c>
      <c r="F280" s="4" t="s">
        <v>239</v>
      </c>
      <c r="G280" s="4">
        <v>389</v>
      </c>
      <c r="H280" s="4">
        <v>389</v>
      </c>
      <c r="I280" s="4">
        <v>100</v>
      </c>
      <c r="J280" s="4">
        <v>235</v>
      </c>
      <c r="K280" s="4">
        <v>60.411000000000001</v>
      </c>
      <c r="L280" s="4">
        <v>61</v>
      </c>
      <c r="M280" s="4">
        <v>15.680999999999999</v>
      </c>
      <c r="N280" s="4">
        <v>25.957000000000001</v>
      </c>
    </row>
    <row r="281" spans="1:14" x14ac:dyDescent="0.25">
      <c r="A281" s="4" t="s">
        <v>659</v>
      </c>
      <c r="B281" s="4" t="str">
        <f t="shared" si="4"/>
        <v>julio 2022</v>
      </c>
      <c r="C281" s="32">
        <v>44743</v>
      </c>
      <c r="D281" s="4" t="s">
        <v>109</v>
      </c>
      <c r="E281" s="4" t="s">
        <v>925</v>
      </c>
      <c r="F281" s="4" t="s">
        <v>239</v>
      </c>
      <c r="G281" s="4">
        <v>88</v>
      </c>
      <c r="H281" s="4">
        <v>88</v>
      </c>
      <c r="I281" s="4">
        <v>100</v>
      </c>
      <c r="J281" s="4">
        <v>73</v>
      </c>
      <c r="K281" s="4">
        <v>82.954999999999998</v>
      </c>
      <c r="L281" s="4">
        <v>51</v>
      </c>
      <c r="M281" s="4">
        <v>57.954999999999998</v>
      </c>
      <c r="N281" s="4">
        <v>69.863</v>
      </c>
    </row>
    <row r="282" spans="1:14" x14ac:dyDescent="0.25">
      <c r="A282" s="4" t="s">
        <v>659</v>
      </c>
      <c r="B282" s="4" t="str">
        <f t="shared" si="4"/>
        <v>julio 2022</v>
      </c>
      <c r="C282" s="32">
        <v>44743</v>
      </c>
      <c r="D282" s="4" t="s">
        <v>110</v>
      </c>
      <c r="E282" s="4" t="s">
        <v>926</v>
      </c>
      <c r="F282" s="4" t="s">
        <v>239</v>
      </c>
      <c r="G282" s="4">
        <v>6236</v>
      </c>
      <c r="H282" s="4">
        <v>6223</v>
      </c>
      <c r="I282" s="4">
        <v>99.792000000000002</v>
      </c>
      <c r="J282" s="4">
        <v>2472</v>
      </c>
      <c r="K282" s="4">
        <v>39.723999999999997</v>
      </c>
      <c r="L282" s="4">
        <v>151</v>
      </c>
      <c r="M282" s="4">
        <v>2.4260000000000002</v>
      </c>
      <c r="N282" s="4">
        <v>6.1079999999999997</v>
      </c>
    </row>
    <row r="283" spans="1:14" x14ac:dyDescent="0.25">
      <c r="A283" s="4" t="s">
        <v>548</v>
      </c>
      <c r="B283" s="4" t="str">
        <f t="shared" si="4"/>
        <v>julio 2022</v>
      </c>
      <c r="C283" s="32">
        <v>44743</v>
      </c>
      <c r="D283" s="4" t="s">
        <v>109</v>
      </c>
      <c r="E283" s="4" t="s">
        <v>927</v>
      </c>
      <c r="F283" s="4" t="s">
        <v>271</v>
      </c>
      <c r="G283" s="4">
        <v>35280</v>
      </c>
      <c r="H283" s="4">
        <v>35205</v>
      </c>
      <c r="I283" s="4">
        <v>99.787000000000006</v>
      </c>
      <c r="J283" s="4">
        <v>14570</v>
      </c>
      <c r="K283" s="4">
        <v>41.386000000000003</v>
      </c>
      <c r="L283" s="4">
        <v>823</v>
      </c>
      <c r="M283" s="4">
        <v>2.3380000000000001</v>
      </c>
      <c r="N283" s="4">
        <v>5.649</v>
      </c>
    </row>
    <row r="284" spans="1:14" x14ac:dyDescent="0.25">
      <c r="A284" s="4" t="s">
        <v>548</v>
      </c>
      <c r="B284" s="4" t="str">
        <f t="shared" si="4"/>
        <v>julio 2022</v>
      </c>
      <c r="C284" s="32">
        <v>44743</v>
      </c>
      <c r="D284" s="4" t="s">
        <v>109</v>
      </c>
      <c r="E284" s="4" t="s">
        <v>928</v>
      </c>
      <c r="F284" s="4" t="s">
        <v>239</v>
      </c>
      <c r="G284" s="4">
        <v>26507</v>
      </c>
      <c r="H284" s="4">
        <v>25485</v>
      </c>
      <c r="I284" s="4">
        <v>96.144000000000005</v>
      </c>
      <c r="J284" s="4">
        <v>11854</v>
      </c>
      <c r="K284" s="4">
        <v>46.514000000000003</v>
      </c>
      <c r="L284" s="4">
        <v>2787</v>
      </c>
      <c r="M284" s="4">
        <v>10.936</v>
      </c>
      <c r="N284" s="4">
        <v>23.510999999999999</v>
      </c>
    </row>
    <row r="285" spans="1:14" x14ac:dyDescent="0.25">
      <c r="A285" s="4" t="s">
        <v>548</v>
      </c>
      <c r="B285" s="4" t="str">
        <f t="shared" si="4"/>
        <v>julio 2022</v>
      </c>
      <c r="C285" s="32">
        <v>44743</v>
      </c>
      <c r="D285" s="4" t="s">
        <v>109</v>
      </c>
      <c r="E285" s="4" t="s">
        <v>929</v>
      </c>
      <c r="F285" s="4" t="s">
        <v>239</v>
      </c>
      <c r="G285" s="4">
        <v>17154</v>
      </c>
      <c r="H285" s="4">
        <v>17063</v>
      </c>
      <c r="I285" s="4">
        <v>99.47</v>
      </c>
      <c r="J285" s="4">
        <v>8143</v>
      </c>
      <c r="K285" s="4">
        <v>47.722999999999999</v>
      </c>
      <c r="L285" s="4">
        <v>1218</v>
      </c>
      <c r="M285" s="4">
        <v>7.1379999999999999</v>
      </c>
      <c r="N285" s="4">
        <v>14.958</v>
      </c>
    </row>
    <row r="286" spans="1:14" x14ac:dyDescent="0.25">
      <c r="A286" s="4" t="s">
        <v>548</v>
      </c>
      <c r="B286" s="4" t="str">
        <f t="shared" si="4"/>
        <v>julio 2022</v>
      </c>
      <c r="C286" s="32">
        <v>44743</v>
      </c>
      <c r="D286" s="4" t="s">
        <v>109</v>
      </c>
      <c r="E286" s="4" t="s">
        <v>930</v>
      </c>
      <c r="F286" s="4" t="s">
        <v>239</v>
      </c>
      <c r="G286" s="4">
        <v>19788</v>
      </c>
      <c r="H286" s="4">
        <v>19557</v>
      </c>
      <c r="I286" s="4">
        <v>98.832999999999998</v>
      </c>
      <c r="J286" s="4">
        <v>11312</v>
      </c>
      <c r="K286" s="4">
        <v>57.841000000000001</v>
      </c>
      <c r="L286" s="4">
        <v>1818</v>
      </c>
      <c r="M286" s="4">
        <v>9.2959999999999994</v>
      </c>
      <c r="N286" s="4">
        <v>16.071000000000002</v>
      </c>
    </row>
    <row r="287" spans="1:14" x14ac:dyDescent="0.25">
      <c r="A287" s="4" t="s">
        <v>548</v>
      </c>
      <c r="B287" s="4" t="str">
        <f t="shared" si="4"/>
        <v>julio 2022</v>
      </c>
      <c r="C287" s="32">
        <v>44743</v>
      </c>
      <c r="D287" s="4" t="s">
        <v>109</v>
      </c>
      <c r="E287" s="4" t="s">
        <v>931</v>
      </c>
      <c r="F287" s="4" t="s">
        <v>239</v>
      </c>
      <c r="G287" s="4">
        <v>1583</v>
      </c>
      <c r="H287" s="4">
        <v>1579</v>
      </c>
      <c r="I287" s="4">
        <v>99.747</v>
      </c>
      <c r="J287" s="4">
        <v>536</v>
      </c>
      <c r="K287" s="4">
        <v>33.945999999999998</v>
      </c>
      <c r="L287" s="4">
        <v>189</v>
      </c>
      <c r="M287" s="4">
        <v>11.97</v>
      </c>
      <c r="N287" s="4">
        <v>35.261000000000003</v>
      </c>
    </row>
    <row r="288" spans="1:14" x14ac:dyDescent="0.25">
      <c r="A288" s="4" t="s">
        <v>548</v>
      </c>
      <c r="B288" s="4" t="str">
        <f t="shared" si="4"/>
        <v>julio 2022</v>
      </c>
      <c r="C288" s="32">
        <v>44743</v>
      </c>
      <c r="D288" s="4" t="s">
        <v>109</v>
      </c>
      <c r="E288" s="4" t="s">
        <v>932</v>
      </c>
      <c r="F288" s="4" t="s">
        <v>239</v>
      </c>
      <c r="G288" s="4">
        <v>32778</v>
      </c>
      <c r="H288" s="4">
        <v>32698</v>
      </c>
      <c r="I288" s="4">
        <v>99.756</v>
      </c>
      <c r="J288" s="4">
        <v>13571</v>
      </c>
      <c r="K288" s="4">
        <v>41.503999999999998</v>
      </c>
      <c r="L288" s="4">
        <v>1747</v>
      </c>
      <c r="M288" s="4">
        <v>5.343</v>
      </c>
      <c r="N288" s="4">
        <v>12.872999999999999</v>
      </c>
    </row>
    <row r="289" spans="1:14" x14ac:dyDescent="0.25">
      <c r="A289" s="4" t="s">
        <v>548</v>
      </c>
      <c r="B289" s="4" t="str">
        <f t="shared" si="4"/>
        <v>julio 2022</v>
      </c>
      <c r="C289" s="32">
        <v>44743</v>
      </c>
      <c r="D289" s="4" t="s">
        <v>109</v>
      </c>
      <c r="E289" s="4" t="s">
        <v>933</v>
      </c>
      <c r="F289" s="4" t="s">
        <v>239</v>
      </c>
      <c r="G289" s="4">
        <v>25873</v>
      </c>
      <c r="H289" s="4">
        <v>24819</v>
      </c>
      <c r="I289" s="4">
        <v>95.926000000000002</v>
      </c>
      <c r="J289" s="4">
        <v>9916</v>
      </c>
      <c r="K289" s="4">
        <v>39.953000000000003</v>
      </c>
      <c r="L289" s="4">
        <v>1047</v>
      </c>
      <c r="M289" s="4">
        <v>4.2190000000000003</v>
      </c>
      <c r="N289" s="4">
        <v>10.558999999999999</v>
      </c>
    </row>
    <row r="290" spans="1:14" x14ac:dyDescent="0.25">
      <c r="A290" s="4" t="s">
        <v>548</v>
      </c>
      <c r="B290" s="4" t="str">
        <f t="shared" si="4"/>
        <v>julio 2022</v>
      </c>
      <c r="C290" s="32">
        <v>44743</v>
      </c>
      <c r="D290" s="4" t="s">
        <v>109</v>
      </c>
      <c r="E290" s="4" t="s">
        <v>934</v>
      </c>
      <c r="F290" s="4" t="s">
        <v>239</v>
      </c>
      <c r="G290" s="4">
        <v>1406</v>
      </c>
      <c r="H290" s="4">
        <v>1402</v>
      </c>
      <c r="I290" s="4">
        <v>99.715999999999994</v>
      </c>
      <c r="J290" s="4">
        <v>548</v>
      </c>
      <c r="K290" s="4">
        <v>39.087000000000003</v>
      </c>
      <c r="L290" s="4">
        <v>175</v>
      </c>
      <c r="M290" s="4">
        <v>12.481999999999999</v>
      </c>
      <c r="N290" s="4">
        <v>31.934000000000001</v>
      </c>
    </row>
    <row r="291" spans="1:14" x14ac:dyDescent="0.25">
      <c r="A291" s="4" t="s">
        <v>548</v>
      </c>
      <c r="B291" s="4" t="str">
        <f t="shared" si="4"/>
        <v>julio 2022</v>
      </c>
      <c r="C291" s="32">
        <v>44743</v>
      </c>
      <c r="D291" s="4" t="s">
        <v>109</v>
      </c>
      <c r="E291" s="4" t="s">
        <v>935</v>
      </c>
      <c r="F291" s="4" t="s">
        <v>239</v>
      </c>
      <c r="G291" s="4">
        <v>26515</v>
      </c>
      <c r="H291" s="4">
        <v>25469</v>
      </c>
      <c r="I291" s="4">
        <v>96.055000000000007</v>
      </c>
      <c r="J291" s="4">
        <v>11510</v>
      </c>
      <c r="K291" s="4">
        <v>45.192</v>
      </c>
      <c r="L291" s="4">
        <v>3460</v>
      </c>
      <c r="M291" s="4">
        <v>13.585000000000001</v>
      </c>
      <c r="N291" s="4">
        <v>30.061</v>
      </c>
    </row>
    <row r="292" spans="1:14" x14ac:dyDescent="0.25">
      <c r="A292" s="4" t="s">
        <v>548</v>
      </c>
      <c r="B292" s="4" t="str">
        <f t="shared" si="4"/>
        <v>julio 2022</v>
      </c>
      <c r="C292" s="32">
        <v>44743</v>
      </c>
      <c r="D292" s="4" t="s">
        <v>109</v>
      </c>
      <c r="E292" s="4" t="s">
        <v>936</v>
      </c>
      <c r="F292" s="4" t="s">
        <v>239</v>
      </c>
      <c r="G292" s="4">
        <v>35237</v>
      </c>
      <c r="H292" s="4">
        <v>35097</v>
      </c>
      <c r="I292" s="4">
        <v>99.602999999999994</v>
      </c>
      <c r="J292" s="4">
        <v>16700</v>
      </c>
      <c r="K292" s="4">
        <v>47.582000000000001</v>
      </c>
      <c r="L292" s="4">
        <v>4074</v>
      </c>
      <c r="M292" s="4">
        <v>11.608000000000001</v>
      </c>
      <c r="N292" s="4">
        <v>24.395</v>
      </c>
    </row>
    <row r="293" spans="1:14" x14ac:dyDescent="0.25">
      <c r="A293" s="4" t="s">
        <v>548</v>
      </c>
      <c r="B293" s="4" t="str">
        <f t="shared" si="4"/>
        <v>julio 2022</v>
      </c>
      <c r="C293" s="32">
        <v>44743</v>
      </c>
      <c r="D293" s="4" t="s">
        <v>109</v>
      </c>
      <c r="E293" s="4" t="s">
        <v>937</v>
      </c>
      <c r="F293" s="4" t="s">
        <v>239</v>
      </c>
      <c r="G293" s="4">
        <v>33707</v>
      </c>
      <c r="H293" s="4">
        <v>33531</v>
      </c>
      <c r="I293" s="4">
        <v>99.477999999999994</v>
      </c>
      <c r="J293" s="4">
        <v>14511</v>
      </c>
      <c r="K293" s="4">
        <v>43.276000000000003</v>
      </c>
      <c r="L293" s="4">
        <v>1293</v>
      </c>
      <c r="M293" s="4">
        <v>3.8559999999999999</v>
      </c>
      <c r="N293" s="4">
        <v>8.91</v>
      </c>
    </row>
    <row r="294" spans="1:14" x14ac:dyDescent="0.25">
      <c r="A294" s="4" t="s">
        <v>548</v>
      </c>
      <c r="B294" s="4" t="str">
        <f t="shared" si="4"/>
        <v>julio 2022</v>
      </c>
      <c r="C294" s="32">
        <v>44743</v>
      </c>
      <c r="D294" s="4" t="s">
        <v>109</v>
      </c>
      <c r="E294" s="4" t="s">
        <v>938</v>
      </c>
      <c r="F294" s="4" t="s">
        <v>239</v>
      </c>
      <c r="G294" s="4">
        <v>25075</v>
      </c>
      <c r="H294" s="4">
        <v>25053</v>
      </c>
      <c r="I294" s="4">
        <v>99.912000000000006</v>
      </c>
      <c r="J294" s="4">
        <v>14486</v>
      </c>
      <c r="K294" s="4">
        <v>57.820999999999998</v>
      </c>
      <c r="L294" s="4">
        <v>1500</v>
      </c>
      <c r="M294" s="4">
        <v>5.9870000000000001</v>
      </c>
      <c r="N294" s="4">
        <v>10.355</v>
      </c>
    </row>
    <row r="295" spans="1:14" x14ac:dyDescent="0.25">
      <c r="A295" s="4" t="s">
        <v>659</v>
      </c>
      <c r="B295" s="4" t="str">
        <f t="shared" si="4"/>
        <v>julio 2022</v>
      </c>
      <c r="C295" s="32">
        <v>44743</v>
      </c>
      <c r="D295" s="4" t="s">
        <v>109</v>
      </c>
      <c r="E295" s="4" t="s">
        <v>939</v>
      </c>
      <c r="F295" s="4" t="s">
        <v>239</v>
      </c>
      <c r="G295" s="4">
        <v>85</v>
      </c>
      <c r="H295" s="4">
        <v>85</v>
      </c>
      <c r="I295" s="4">
        <v>100</v>
      </c>
      <c r="J295" s="4">
        <v>50</v>
      </c>
      <c r="K295" s="4">
        <v>58.823999999999998</v>
      </c>
      <c r="L295" s="4">
        <v>30</v>
      </c>
      <c r="M295" s="4">
        <v>35.293999999999997</v>
      </c>
      <c r="N295" s="4">
        <v>60</v>
      </c>
    </row>
    <row r="296" spans="1:14" x14ac:dyDescent="0.25">
      <c r="A296" s="4" t="s">
        <v>660</v>
      </c>
      <c r="B296" s="4" t="str">
        <f t="shared" si="4"/>
        <v>julio 2022</v>
      </c>
      <c r="C296" s="32">
        <v>44743</v>
      </c>
      <c r="D296" s="4" t="s">
        <v>109</v>
      </c>
      <c r="E296" s="4" t="s">
        <v>940</v>
      </c>
      <c r="F296" s="4" t="s">
        <v>239</v>
      </c>
      <c r="G296" s="4">
        <v>114</v>
      </c>
      <c r="H296" s="4">
        <v>114</v>
      </c>
      <c r="I296" s="4">
        <v>100</v>
      </c>
      <c r="J296" s="4">
        <v>68</v>
      </c>
      <c r="K296" s="4">
        <v>59.649000000000001</v>
      </c>
      <c r="L296" s="4">
        <v>7</v>
      </c>
      <c r="M296" s="4">
        <v>6.14</v>
      </c>
      <c r="N296" s="4">
        <v>10.294</v>
      </c>
    </row>
    <row r="297" spans="1:14" x14ac:dyDescent="0.25">
      <c r="A297" s="4" t="s">
        <v>132</v>
      </c>
      <c r="B297" s="4" t="str">
        <f t="shared" si="4"/>
        <v>julio 2022</v>
      </c>
      <c r="C297" s="32">
        <v>44743</v>
      </c>
      <c r="D297" s="4" t="s">
        <v>109</v>
      </c>
      <c r="E297" s="4" t="s">
        <v>941</v>
      </c>
      <c r="F297" s="4" t="s">
        <v>239</v>
      </c>
      <c r="G297" s="4">
        <v>18155</v>
      </c>
      <c r="H297" s="4">
        <v>18138</v>
      </c>
      <c r="I297" s="4">
        <v>99.906000000000006</v>
      </c>
      <c r="J297" s="4">
        <v>8397</v>
      </c>
      <c r="K297" s="4">
        <v>46.295000000000002</v>
      </c>
      <c r="L297" s="4">
        <v>878</v>
      </c>
      <c r="M297" s="4">
        <v>4.8410000000000002</v>
      </c>
      <c r="N297" s="4">
        <v>10.456</v>
      </c>
    </row>
    <row r="298" spans="1:14" x14ac:dyDescent="0.25">
      <c r="A298" s="4" t="s">
        <v>134</v>
      </c>
      <c r="B298" s="4" t="str">
        <f t="shared" si="4"/>
        <v>julio 2022</v>
      </c>
      <c r="C298" s="32">
        <v>44743</v>
      </c>
      <c r="D298" s="4" t="s">
        <v>109</v>
      </c>
      <c r="E298" s="4" t="s">
        <v>942</v>
      </c>
      <c r="F298" s="4" t="s">
        <v>239</v>
      </c>
      <c r="G298" s="4">
        <v>4973</v>
      </c>
      <c r="H298" s="4">
        <v>4954</v>
      </c>
      <c r="I298" s="4">
        <v>99.617999999999995</v>
      </c>
      <c r="J298" s="4">
        <v>1996</v>
      </c>
      <c r="K298" s="4">
        <v>40.290999999999997</v>
      </c>
      <c r="L298" s="4">
        <v>556</v>
      </c>
      <c r="M298" s="4">
        <v>11.223000000000001</v>
      </c>
      <c r="N298" s="4">
        <v>27.856000000000002</v>
      </c>
    </row>
    <row r="299" spans="1:14" x14ac:dyDescent="0.25">
      <c r="A299" s="4" t="s">
        <v>134</v>
      </c>
      <c r="B299" s="4" t="str">
        <f t="shared" si="4"/>
        <v>julio 2022</v>
      </c>
      <c r="C299" s="32">
        <v>44743</v>
      </c>
      <c r="D299" s="4" t="s">
        <v>109</v>
      </c>
      <c r="E299" s="4" t="s">
        <v>943</v>
      </c>
      <c r="F299" s="4" t="s">
        <v>239</v>
      </c>
      <c r="G299" s="4">
        <v>4761</v>
      </c>
      <c r="H299" s="4">
        <v>4739</v>
      </c>
      <c r="I299" s="4">
        <v>99.537999999999997</v>
      </c>
      <c r="J299" s="4">
        <v>1935</v>
      </c>
      <c r="K299" s="4">
        <v>40.831000000000003</v>
      </c>
      <c r="L299" s="4">
        <v>613</v>
      </c>
      <c r="M299" s="4">
        <v>12.935</v>
      </c>
      <c r="N299" s="4">
        <v>31.68</v>
      </c>
    </row>
    <row r="300" spans="1:14" x14ac:dyDescent="0.25">
      <c r="A300" s="4" t="s">
        <v>134</v>
      </c>
      <c r="B300" s="4" t="str">
        <f t="shared" si="4"/>
        <v>julio 2022</v>
      </c>
      <c r="C300" s="32">
        <v>44743</v>
      </c>
      <c r="D300" s="4" t="s">
        <v>109</v>
      </c>
      <c r="E300" s="4" t="s">
        <v>944</v>
      </c>
      <c r="F300" s="4" t="s">
        <v>239</v>
      </c>
      <c r="G300" s="4">
        <v>7287</v>
      </c>
      <c r="H300" s="4">
        <v>7272</v>
      </c>
      <c r="I300" s="4">
        <v>99.793999999999997</v>
      </c>
      <c r="J300" s="4">
        <v>3148</v>
      </c>
      <c r="K300" s="4">
        <v>43.289000000000001</v>
      </c>
      <c r="L300" s="4">
        <v>1297</v>
      </c>
      <c r="M300" s="4">
        <v>17.835999999999999</v>
      </c>
      <c r="N300" s="4">
        <v>41.201000000000001</v>
      </c>
    </row>
    <row r="301" spans="1:14" x14ac:dyDescent="0.25">
      <c r="A301" s="4" t="s">
        <v>134</v>
      </c>
      <c r="B301" s="4" t="str">
        <f t="shared" si="4"/>
        <v>julio 2022</v>
      </c>
      <c r="C301" s="32">
        <v>44743</v>
      </c>
      <c r="D301" s="4" t="s">
        <v>109</v>
      </c>
      <c r="E301" s="4" t="s">
        <v>945</v>
      </c>
      <c r="F301" s="4" t="s">
        <v>239</v>
      </c>
      <c r="G301" s="4">
        <v>7464</v>
      </c>
      <c r="H301" s="4">
        <v>7430</v>
      </c>
      <c r="I301" s="4">
        <v>99.543999999999997</v>
      </c>
      <c r="J301" s="4">
        <v>3003</v>
      </c>
      <c r="K301" s="4">
        <v>40.417000000000002</v>
      </c>
      <c r="L301" s="4">
        <v>1155</v>
      </c>
      <c r="M301" s="4">
        <v>15.545</v>
      </c>
      <c r="N301" s="4">
        <v>38.462000000000003</v>
      </c>
    </row>
    <row r="302" spans="1:14" x14ac:dyDescent="0.25">
      <c r="A302" s="4" t="s">
        <v>134</v>
      </c>
      <c r="B302" s="4" t="str">
        <f t="shared" si="4"/>
        <v>julio 2022</v>
      </c>
      <c r="C302" s="32">
        <v>44743</v>
      </c>
      <c r="D302" s="4" t="s">
        <v>109</v>
      </c>
      <c r="E302" s="4" t="s">
        <v>946</v>
      </c>
      <c r="F302" s="4" t="s">
        <v>239</v>
      </c>
      <c r="G302" s="4">
        <v>5797</v>
      </c>
      <c r="H302" s="4">
        <v>5779</v>
      </c>
      <c r="I302" s="4">
        <v>99.688999999999993</v>
      </c>
      <c r="J302" s="4">
        <v>2069</v>
      </c>
      <c r="K302" s="4">
        <v>35.802</v>
      </c>
      <c r="L302" s="4">
        <v>775</v>
      </c>
      <c r="M302" s="4">
        <v>13.411</v>
      </c>
      <c r="N302" s="4">
        <v>37.457999999999998</v>
      </c>
    </row>
    <row r="303" spans="1:14" x14ac:dyDescent="0.25">
      <c r="A303" s="4" t="s">
        <v>134</v>
      </c>
      <c r="B303" s="4" t="str">
        <f t="shared" si="4"/>
        <v>julio 2022</v>
      </c>
      <c r="C303" s="32">
        <v>44743</v>
      </c>
      <c r="D303" s="4" t="s">
        <v>109</v>
      </c>
      <c r="E303" s="4" t="s">
        <v>947</v>
      </c>
      <c r="F303" s="4" t="s">
        <v>239</v>
      </c>
      <c r="G303" s="4">
        <v>4484</v>
      </c>
      <c r="H303" s="4">
        <v>4466</v>
      </c>
      <c r="I303" s="4">
        <v>99.599000000000004</v>
      </c>
      <c r="J303" s="4">
        <v>1428</v>
      </c>
      <c r="K303" s="4">
        <v>31.975000000000001</v>
      </c>
      <c r="L303" s="4">
        <v>486</v>
      </c>
      <c r="M303" s="4">
        <v>10.882</v>
      </c>
      <c r="N303" s="4">
        <v>34.033999999999999</v>
      </c>
    </row>
    <row r="304" spans="1:14" x14ac:dyDescent="0.25">
      <c r="A304" s="4" t="s">
        <v>541</v>
      </c>
      <c r="B304" s="4" t="str">
        <f t="shared" si="4"/>
        <v>julio 2022</v>
      </c>
      <c r="C304" s="32">
        <v>44743</v>
      </c>
      <c r="D304" s="4" t="s">
        <v>109</v>
      </c>
      <c r="E304" s="4" t="s">
        <v>948</v>
      </c>
      <c r="F304" s="4" t="s">
        <v>239</v>
      </c>
      <c r="G304" s="4">
        <v>375</v>
      </c>
      <c r="H304" s="4">
        <v>373</v>
      </c>
      <c r="I304" s="4">
        <v>99.466999999999999</v>
      </c>
      <c r="J304" s="4">
        <v>134</v>
      </c>
      <c r="K304" s="4">
        <v>35.924999999999997</v>
      </c>
      <c r="L304" s="4">
        <v>7</v>
      </c>
      <c r="M304" s="4">
        <v>1.877</v>
      </c>
      <c r="N304" s="4">
        <v>5.2240000000000002</v>
      </c>
    </row>
    <row r="305" spans="1:14" x14ac:dyDescent="0.25">
      <c r="A305" s="4" t="s">
        <v>541</v>
      </c>
      <c r="B305" s="4" t="str">
        <f t="shared" si="4"/>
        <v>julio 2022</v>
      </c>
      <c r="C305" s="32">
        <v>44743</v>
      </c>
      <c r="D305" s="4" t="s">
        <v>109</v>
      </c>
      <c r="E305" s="4" t="s">
        <v>949</v>
      </c>
      <c r="F305" s="4" t="s">
        <v>239</v>
      </c>
      <c r="G305" s="4">
        <v>25272</v>
      </c>
      <c r="H305" s="4">
        <v>25227</v>
      </c>
      <c r="I305" s="4">
        <v>99.822000000000003</v>
      </c>
      <c r="J305" s="4">
        <v>10730</v>
      </c>
      <c r="K305" s="4">
        <v>42.533999999999999</v>
      </c>
      <c r="L305" s="4">
        <v>880</v>
      </c>
      <c r="M305" s="4">
        <v>3.488</v>
      </c>
      <c r="N305" s="4">
        <v>8.2010000000000005</v>
      </c>
    </row>
    <row r="306" spans="1:14" x14ac:dyDescent="0.25">
      <c r="A306" s="4" t="s">
        <v>541</v>
      </c>
      <c r="B306" s="4" t="str">
        <f t="shared" si="4"/>
        <v>julio 2022</v>
      </c>
      <c r="C306" s="32">
        <v>44743</v>
      </c>
      <c r="D306" s="4" t="s">
        <v>109</v>
      </c>
      <c r="E306" s="4" t="s">
        <v>950</v>
      </c>
      <c r="F306" s="4" t="s">
        <v>239</v>
      </c>
      <c r="G306" s="4">
        <v>7621</v>
      </c>
      <c r="H306" s="4">
        <v>7604</v>
      </c>
      <c r="I306" s="4">
        <v>99.777000000000001</v>
      </c>
      <c r="J306" s="4">
        <v>2101</v>
      </c>
      <c r="K306" s="4">
        <v>27.63</v>
      </c>
      <c r="L306" s="4">
        <v>199</v>
      </c>
      <c r="M306" s="4">
        <v>2.617</v>
      </c>
      <c r="N306" s="4">
        <v>9.4719999999999995</v>
      </c>
    </row>
    <row r="307" spans="1:14" x14ac:dyDescent="0.25">
      <c r="A307" s="4" t="s">
        <v>541</v>
      </c>
      <c r="B307" s="4" t="str">
        <f t="shared" si="4"/>
        <v>julio 2022</v>
      </c>
      <c r="C307" s="32">
        <v>44743</v>
      </c>
      <c r="D307" s="4" t="s">
        <v>109</v>
      </c>
      <c r="E307" s="4" t="s">
        <v>951</v>
      </c>
      <c r="F307" s="4" t="s">
        <v>239</v>
      </c>
      <c r="G307" s="4">
        <v>1486</v>
      </c>
      <c r="H307" s="4">
        <v>1480</v>
      </c>
      <c r="I307" s="4">
        <v>99.596000000000004</v>
      </c>
      <c r="J307" s="4">
        <v>368</v>
      </c>
      <c r="K307" s="4">
        <v>24.864999999999998</v>
      </c>
      <c r="L307" s="4">
        <v>24</v>
      </c>
      <c r="M307" s="4">
        <v>1.6220000000000001</v>
      </c>
      <c r="N307" s="4">
        <v>6.5220000000000002</v>
      </c>
    </row>
    <row r="308" spans="1:14" x14ac:dyDescent="0.25">
      <c r="A308" s="4" t="s">
        <v>541</v>
      </c>
      <c r="B308" s="4" t="str">
        <f t="shared" si="4"/>
        <v>julio 2022</v>
      </c>
      <c r="C308" s="32">
        <v>44743</v>
      </c>
      <c r="D308" s="4" t="s">
        <v>109</v>
      </c>
      <c r="E308" s="4" t="s">
        <v>952</v>
      </c>
      <c r="F308" s="4" t="s">
        <v>239</v>
      </c>
      <c r="G308" s="4">
        <v>26246</v>
      </c>
      <c r="H308" s="4">
        <v>26215</v>
      </c>
      <c r="I308" s="4">
        <v>99.882000000000005</v>
      </c>
      <c r="J308" s="4">
        <v>12511</v>
      </c>
      <c r="K308" s="4">
        <v>47.725000000000001</v>
      </c>
      <c r="L308" s="4">
        <v>2805</v>
      </c>
      <c r="M308" s="4">
        <v>10.7</v>
      </c>
      <c r="N308" s="4">
        <v>22.42</v>
      </c>
    </row>
    <row r="309" spans="1:14" x14ac:dyDescent="0.25">
      <c r="A309" s="4" t="s">
        <v>541</v>
      </c>
      <c r="B309" s="4" t="str">
        <f t="shared" si="4"/>
        <v>julio 2022</v>
      </c>
      <c r="C309" s="32">
        <v>44743</v>
      </c>
      <c r="D309" s="4" t="s">
        <v>109</v>
      </c>
      <c r="E309" s="4" t="s">
        <v>953</v>
      </c>
      <c r="F309" s="4" t="s">
        <v>239</v>
      </c>
      <c r="G309" s="4">
        <v>7241</v>
      </c>
      <c r="H309" s="4">
        <v>7241</v>
      </c>
      <c r="I309" s="4">
        <v>100</v>
      </c>
      <c r="J309" s="4">
        <v>2747</v>
      </c>
      <c r="K309" s="4">
        <v>37.936999999999998</v>
      </c>
      <c r="L309" s="4">
        <v>693</v>
      </c>
      <c r="M309" s="4">
        <v>9.5709999999999997</v>
      </c>
      <c r="N309" s="4">
        <v>25.228000000000002</v>
      </c>
    </row>
    <row r="310" spans="1:14" x14ac:dyDescent="0.25">
      <c r="A310" s="4" t="s">
        <v>541</v>
      </c>
      <c r="B310" s="4" t="str">
        <f t="shared" si="4"/>
        <v>julio 2022</v>
      </c>
      <c r="C310" s="32">
        <v>44743</v>
      </c>
      <c r="D310" s="4" t="s">
        <v>109</v>
      </c>
      <c r="E310" s="4" t="s">
        <v>954</v>
      </c>
      <c r="F310" s="4" t="s">
        <v>239</v>
      </c>
      <c r="G310" s="4">
        <v>26190</v>
      </c>
      <c r="H310" s="4">
        <v>26178</v>
      </c>
      <c r="I310" s="4">
        <v>99.953999999999994</v>
      </c>
      <c r="J310" s="4">
        <v>13226</v>
      </c>
      <c r="K310" s="4">
        <v>50.523000000000003</v>
      </c>
      <c r="L310" s="4">
        <v>2961</v>
      </c>
      <c r="M310" s="4">
        <v>11.311</v>
      </c>
      <c r="N310" s="4">
        <v>22.388000000000002</v>
      </c>
    </row>
    <row r="311" spans="1:14" x14ac:dyDescent="0.25">
      <c r="A311" s="4" t="s">
        <v>541</v>
      </c>
      <c r="B311" s="4" t="str">
        <f t="shared" si="4"/>
        <v>julio 2022</v>
      </c>
      <c r="C311" s="32">
        <v>44743</v>
      </c>
      <c r="D311" s="4" t="s">
        <v>109</v>
      </c>
      <c r="E311" s="4" t="s">
        <v>955</v>
      </c>
      <c r="F311" s="4" t="s">
        <v>239</v>
      </c>
      <c r="G311" s="4">
        <v>7238</v>
      </c>
      <c r="H311" s="4">
        <v>7238</v>
      </c>
      <c r="I311" s="4">
        <v>100</v>
      </c>
      <c r="J311" s="4">
        <v>2909</v>
      </c>
      <c r="K311" s="4">
        <v>40.191000000000003</v>
      </c>
      <c r="L311" s="4">
        <v>646</v>
      </c>
      <c r="M311" s="4">
        <v>8.9250000000000007</v>
      </c>
      <c r="N311" s="4">
        <v>22.207000000000001</v>
      </c>
    </row>
    <row r="312" spans="1:14" x14ac:dyDescent="0.25">
      <c r="A312" s="4" t="s">
        <v>75</v>
      </c>
      <c r="B312" s="4" t="str">
        <f t="shared" si="4"/>
        <v>julio 2022</v>
      </c>
      <c r="C312" s="32">
        <v>44743</v>
      </c>
      <c r="D312" s="4" t="s">
        <v>109</v>
      </c>
      <c r="E312" s="4" t="s">
        <v>956</v>
      </c>
      <c r="F312" s="4" t="s">
        <v>239</v>
      </c>
      <c r="G312" s="4">
        <v>32747</v>
      </c>
      <c r="H312" s="4">
        <v>32682</v>
      </c>
      <c r="I312" s="4">
        <v>99.802000000000007</v>
      </c>
      <c r="J312" s="4">
        <v>12674</v>
      </c>
      <c r="K312" s="4">
        <v>38.78</v>
      </c>
      <c r="L312" s="4">
        <v>541</v>
      </c>
      <c r="M312" s="4">
        <v>1.655</v>
      </c>
      <c r="N312" s="4">
        <v>4.2690000000000001</v>
      </c>
    </row>
    <row r="313" spans="1:14" x14ac:dyDescent="0.25">
      <c r="A313" s="4" t="s">
        <v>75</v>
      </c>
      <c r="B313" s="4" t="str">
        <f t="shared" si="4"/>
        <v>julio 2022</v>
      </c>
      <c r="C313" s="32">
        <v>44743</v>
      </c>
      <c r="D313" s="4" t="s">
        <v>109</v>
      </c>
      <c r="E313" s="4" t="s">
        <v>957</v>
      </c>
      <c r="F313" s="4" t="s">
        <v>958</v>
      </c>
      <c r="G313" s="4">
        <v>22905</v>
      </c>
      <c r="H313" s="4">
        <v>22877</v>
      </c>
      <c r="I313" s="4">
        <v>99.878</v>
      </c>
      <c r="J313" s="4">
        <v>10600</v>
      </c>
      <c r="K313" s="4">
        <v>46.335000000000001</v>
      </c>
      <c r="L313" s="4">
        <v>160</v>
      </c>
      <c r="M313" s="4">
        <v>0.69899999999999995</v>
      </c>
      <c r="N313" s="4">
        <v>1.5089999999999999</v>
      </c>
    </row>
    <row r="314" spans="1:14" x14ac:dyDescent="0.25">
      <c r="A314" s="4" t="s">
        <v>226</v>
      </c>
      <c r="B314" s="4" t="str">
        <f t="shared" si="4"/>
        <v>julio 2022</v>
      </c>
      <c r="C314" s="32">
        <v>44743</v>
      </c>
      <c r="D314" s="4" t="s">
        <v>109</v>
      </c>
      <c r="E314" s="4" t="s">
        <v>454</v>
      </c>
      <c r="F314" s="4" t="s">
        <v>239</v>
      </c>
      <c r="G314" s="4">
        <v>34369</v>
      </c>
      <c r="H314" s="4">
        <v>34305</v>
      </c>
      <c r="I314" s="4">
        <v>99.813999999999993</v>
      </c>
      <c r="J314" s="4">
        <v>14279</v>
      </c>
      <c r="K314" s="4">
        <v>41.624000000000002</v>
      </c>
      <c r="L314" s="4">
        <v>749</v>
      </c>
      <c r="M314" s="4">
        <v>2.1829999999999998</v>
      </c>
      <c r="N314" s="4">
        <v>5.2450000000000001</v>
      </c>
    </row>
    <row r="315" spans="1:14" x14ac:dyDescent="0.25">
      <c r="A315" s="4" t="s">
        <v>226</v>
      </c>
      <c r="B315" s="4" t="str">
        <f t="shared" si="4"/>
        <v>julio 2022</v>
      </c>
      <c r="C315" s="32">
        <v>44743</v>
      </c>
      <c r="D315" s="4" t="s">
        <v>109</v>
      </c>
      <c r="E315" s="4" t="s">
        <v>454</v>
      </c>
      <c r="F315" s="4" t="s">
        <v>239</v>
      </c>
      <c r="G315" s="4">
        <v>1302</v>
      </c>
      <c r="H315" s="4">
        <v>1297</v>
      </c>
      <c r="I315" s="4">
        <v>99.616</v>
      </c>
      <c r="J315" s="4">
        <v>636</v>
      </c>
      <c r="K315" s="4">
        <v>49.036000000000001</v>
      </c>
      <c r="L315" s="4">
        <v>20</v>
      </c>
      <c r="M315" s="4">
        <v>1.542</v>
      </c>
      <c r="N315" s="4">
        <v>3.145</v>
      </c>
    </row>
    <row r="316" spans="1:14" x14ac:dyDescent="0.25">
      <c r="A316" s="4" t="s">
        <v>603</v>
      </c>
      <c r="B316" s="4" t="str">
        <f t="shared" si="4"/>
        <v>julio 2022</v>
      </c>
      <c r="C316" s="32">
        <v>44743</v>
      </c>
      <c r="D316" s="4" t="s">
        <v>109</v>
      </c>
      <c r="E316" s="4" t="s">
        <v>959</v>
      </c>
      <c r="F316" s="4" t="s">
        <v>865</v>
      </c>
      <c r="G316" s="4">
        <v>1072</v>
      </c>
      <c r="H316" s="4">
        <v>1061</v>
      </c>
      <c r="I316" s="4">
        <v>98.974000000000004</v>
      </c>
      <c r="J316" s="4">
        <v>598</v>
      </c>
      <c r="K316" s="4">
        <v>56.362000000000002</v>
      </c>
      <c r="L316" s="4">
        <v>27</v>
      </c>
      <c r="M316" s="4">
        <v>2.5449999999999999</v>
      </c>
      <c r="N316" s="4">
        <v>4.5149999999999997</v>
      </c>
    </row>
    <row r="317" spans="1:14" x14ac:dyDescent="0.25">
      <c r="A317" s="4" t="s">
        <v>603</v>
      </c>
      <c r="B317" s="4" t="str">
        <f t="shared" si="4"/>
        <v>julio 2022</v>
      </c>
      <c r="C317" s="32">
        <v>44743</v>
      </c>
      <c r="D317" s="4" t="s">
        <v>109</v>
      </c>
      <c r="E317" s="4" t="s">
        <v>960</v>
      </c>
      <c r="F317" s="4" t="s">
        <v>239</v>
      </c>
      <c r="G317" s="4">
        <v>469</v>
      </c>
      <c r="H317" s="4">
        <v>469</v>
      </c>
      <c r="I317" s="4">
        <v>100</v>
      </c>
      <c r="J317" s="4">
        <v>244</v>
      </c>
      <c r="K317" s="4">
        <v>52.026000000000003</v>
      </c>
      <c r="L317" s="4">
        <v>74</v>
      </c>
      <c r="M317" s="4">
        <v>15.778</v>
      </c>
      <c r="N317" s="4">
        <v>30.327999999999999</v>
      </c>
    </row>
    <row r="318" spans="1:14" x14ac:dyDescent="0.25">
      <c r="A318" s="4" t="s">
        <v>75</v>
      </c>
      <c r="B318" s="4" t="str">
        <f t="shared" si="4"/>
        <v>julio 2022</v>
      </c>
      <c r="C318" s="32">
        <v>44743</v>
      </c>
      <c r="D318" s="4" t="s">
        <v>109</v>
      </c>
      <c r="E318" s="4" t="s">
        <v>491</v>
      </c>
      <c r="F318" s="4" t="s">
        <v>239</v>
      </c>
      <c r="G318" s="4">
        <v>782</v>
      </c>
      <c r="H318" s="4">
        <v>767</v>
      </c>
      <c r="I318" s="4">
        <v>98.081999999999994</v>
      </c>
      <c r="J318" s="4">
        <v>370</v>
      </c>
      <c r="K318" s="4">
        <v>48.24</v>
      </c>
      <c r="L318" s="4">
        <v>48</v>
      </c>
      <c r="M318" s="4">
        <v>6.258</v>
      </c>
      <c r="N318" s="4">
        <v>12.973000000000001</v>
      </c>
    </row>
    <row r="319" spans="1:14" x14ac:dyDescent="0.25">
      <c r="A319" s="4" t="s">
        <v>75</v>
      </c>
      <c r="B319" s="4" t="str">
        <f t="shared" si="4"/>
        <v>julio 2022</v>
      </c>
      <c r="C319" s="32">
        <v>44743</v>
      </c>
      <c r="D319" s="4" t="s">
        <v>109</v>
      </c>
      <c r="E319" s="4" t="s">
        <v>458</v>
      </c>
      <c r="F319" s="4" t="s">
        <v>239</v>
      </c>
      <c r="G319" s="4">
        <v>22903</v>
      </c>
      <c r="H319" s="4">
        <v>22867</v>
      </c>
      <c r="I319" s="4">
        <v>99.843000000000004</v>
      </c>
      <c r="J319" s="4">
        <v>12061</v>
      </c>
      <c r="K319" s="4">
        <v>52.744</v>
      </c>
      <c r="L319" s="4">
        <v>2647</v>
      </c>
      <c r="M319" s="4">
        <v>11.576000000000001</v>
      </c>
      <c r="N319" s="4">
        <v>21.946999999999999</v>
      </c>
    </row>
    <row r="320" spans="1:14" x14ac:dyDescent="0.25">
      <c r="A320" s="4" t="s">
        <v>75</v>
      </c>
      <c r="B320" s="4" t="str">
        <f t="shared" si="4"/>
        <v>julio 2022</v>
      </c>
      <c r="C320" s="32">
        <v>44743</v>
      </c>
      <c r="D320" s="4" t="s">
        <v>110</v>
      </c>
      <c r="E320" s="4" t="s">
        <v>459</v>
      </c>
      <c r="F320" s="4" t="s">
        <v>239</v>
      </c>
      <c r="G320" s="4">
        <v>22837</v>
      </c>
      <c r="H320" s="4">
        <v>22813</v>
      </c>
      <c r="I320" s="4">
        <v>99.894999999999996</v>
      </c>
      <c r="J320" s="4">
        <v>10912</v>
      </c>
      <c r="K320" s="4">
        <v>47.832000000000001</v>
      </c>
      <c r="L320" s="4">
        <v>578</v>
      </c>
      <c r="M320" s="4">
        <v>2.5339999999999998</v>
      </c>
      <c r="N320" s="4">
        <v>5.2969999999999997</v>
      </c>
    </row>
    <row r="321" spans="1:14" x14ac:dyDescent="0.25">
      <c r="A321" s="4" t="s">
        <v>75</v>
      </c>
      <c r="B321" s="4" t="str">
        <f t="shared" si="4"/>
        <v>julio 2022</v>
      </c>
      <c r="C321" s="32">
        <v>44743</v>
      </c>
      <c r="D321" s="4" t="s">
        <v>110</v>
      </c>
      <c r="E321" s="4" t="s">
        <v>433</v>
      </c>
      <c r="F321" s="4" t="s">
        <v>239</v>
      </c>
      <c r="G321" s="4">
        <v>31097</v>
      </c>
      <c r="H321" s="4">
        <v>31058</v>
      </c>
      <c r="I321" s="4">
        <v>99.875</v>
      </c>
      <c r="J321" s="4">
        <v>13963</v>
      </c>
      <c r="K321" s="4">
        <v>44.957999999999998</v>
      </c>
      <c r="L321" s="4">
        <v>814</v>
      </c>
      <c r="M321" s="4">
        <v>2.621</v>
      </c>
      <c r="N321" s="4">
        <v>5.83</v>
      </c>
    </row>
    <row r="322" spans="1:14" x14ac:dyDescent="0.25">
      <c r="A322" s="4" t="s">
        <v>75</v>
      </c>
      <c r="B322" s="4" t="str">
        <f t="shared" si="4"/>
        <v>julio 2022</v>
      </c>
      <c r="C322" s="32">
        <v>44743</v>
      </c>
      <c r="D322" s="4" t="s">
        <v>109</v>
      </c>
      <c r="E322" s="4" t="s">
        <v>457</v>
      </c>
      <c r="F322" s="4" t="s">
        <v>239</v>
      </c>
      <c r="G322" s="4">
        <v>22907</v>
      </c>
      <c r="H322" s="4">
        <v>22859</v>
      </c>
      <c r="I322" s="4">
        <v>99.79</v>
      </c>
      <c r="J322" s="4">
        <v>11513</v>
      </c>
      <c r="K322" s="4">
        <v>50.365000000000002</v>
      </c>
      <c r="L322" s="4">
        <v>1570</v>
      </c>
      <c r="M322" s="4">
        <v>6.8680000000000003</v>
      </c>
      <c r="N322" s="4">
        <v>13.637</v>
      </c>
    </row>
    <row r="323" spans="1:14" x14ac:dyDescent="0.25">
      <c r="A323" s="4" t="s">
        <v>603</v>
      </c>
      <c r="B323" s="4" t="str">
        <f t="shared" ref="B323:B386" si="5">TEXT(C323,"mmmm")&amp;" "&amp;TEXT(C323,"aaaa")</f>
        <v>julio 2022</v>
      </c>
      <c r="C323" s="32">
        <v>44743</v>
      </c>
      <c r="D323" s="4" t="s">
        <v>109</v>
      </c>
      <c r="E323" s="4" t="s">
        <v>961</v>
      </c>
      <c r="F323" s="4" t="s">
        <v>239</v>
      </c>
      <c r="G323" s="4">
        <v>2529</v>
      </c>
      <c r="H323" s="4">
        <v>2521</v>
      </c>
      <c r="I323" s="4">
        <v>99.683999999999997</v>
      </c>
      <c r="J323" s="4">
        <v>1450</v>
      </c>
      <c r="K323" s="4">
        <v>57.517000000000003</v>
      </c>
      <c r="L323" s="4">
        <v>271</v>
      </c>
      <c r="M323" s="4">
        <v>10.75</v>
      </c>
      <c r="N323" s="4">
        <v>18.690000000000001</v>
      </c>
    </row>
    <row r="324" spans="1:14" x14ac:dyDescent="0.25">
      <c r="A324" s="4" t="s">
        <v>603</v>
      </c>
      <c r="B324" s="4" t="str">
        <f t="shared" si="5"/>
        <v>julio 2022</v>
      </c>
      <c r="C324" s="32">
        <v>44743</v>
      </c>
      <c r="D324" s="4" t="s">
        <v>109</v>
      </c>
      <c r="E324" s="4" t="s">
        <v>962</v>
      </c>
      <c r="F324" s="4" t="s">
        <v>239</v>
      </c>
      <c r="G324" s="4">
        <v>25014</v>
      </c>
      <c r="H324" s="4">
        <v>24986</v>
      </c>
      <c r="I324" s="4">
        <v>99.888000000000005</v>
      </c>
      <c r="J324" s="4">
        <v>10097</v>
      </c>
      <c r="K324" s="4">
        <v>40.411000000000001</v>
      </c>
      <c r="L324" s="4">
        <v>692</v>
      </c>
      <c r="M324" s="4">
        <v>2.77</v>
      </c>
      <c r="N324" s="4">
        <v>6.8540000000000001</v>
      </c>
    </row>
    <row r="325" spans="1:14" x14ac:dyDescent="0.25">
      <c r="A325" s="4" t="s">
        <v>75</v>
      </c>
      <c r="B325" s="4" t="str">
        <f t="shared" si="5"/>
        <v>julio 2022</v>
      </c>
      <c r="C325" s="32">
        <v>44743</v>
      </c>
      <c r="D325" s="4" t="s">
        <v>109</v>
      </c>
      <c r="E325" s="4" t="s">
        <v>251</v>
      </c>
      <c r="F325" s="4" t="s">
        <v>239</v>
      </c>
      <c r="G325" s="4">
        <v>36583</v>
      </c>
      <c r="H325" s="4">
        <v>34876</v>
      </c>
      <c r="I325" s="4">
        <v>95.334000000000003</v>
      </c>
      <c r="J325" s="4">
        <v>12687</v>
      </c>
      <c r="K325" s="4">
        <v>36.377000000000002</v>
      </c>
      <c r="L325" s="4">
        <v>356</v>
      </c>
      <c r="M325" s="4">
        <v>1.0209999999999999</v>
      </c>
      <c r="N325" s="4">
        <v>2.806</v>
      </c>
    </row>
    <row r="326" spans="1:14" x14ac:dyDescent="0.25">
      <c r="A326" s="4" t="s">
        <v>145</v>
      </c>
      <c r="B326" s="4" t="str">
        <f t="shared" si="5"/>
        <v>julio 2022</v>
      </c>
      <c r="C326" s="32">
        <v>44743</v>
      </c>
      <c r="D326" s="4" t="s">
        <v>109</v>
      </c>
      <c r="E326" s="4" t="s">
        <v>963</v>
      </c>
      <c r="F326" s="4" t="s">
        <v>795</v>
      </c>
      <c r="G326" s="4">
        <v>795</v>
      </c>
      <c r="H326" s="4">
        <v>791</v>
      </c>
      <c r="I326" s="4">
        <v>99.497</v>
      </c>
      <c r="J326" s="4">
        <v>568</v>
      </c>
      <c r="K326" s="4">
        <v>71.808000000000007</v>
      </c>
      <c r="L326" s="4">
        <v>297</v>
      </c>
      <c r="M326" s="4">
        <v>37.546999999999997</v>
      </c>
      <c r="N326" s="4">
        <v>52.289000000000001</v>
      </c>
    </row>
    <row r="327" spans="1:14" x14ac:dyDescent="0.25">
      <c r="A327" s="4" t="s">
        <v>210</v>
      </c>
      <c r="B327" s="4" t="str">
        <f t="shared" si="5"/>
        <v>julio 2022</v>
      </c>
      <c r="C327" s="32">
        <v>44743</v>
      </c>
      <c r="D327" s="4" t="s">
        <v>109</v>
      </c>
      <c r="E327" s="4" t="s">
        <v>964</v>
      </c>
      <c r="F327" s="4" t="s">
        <v>965</v>
      </c>
      <c r="G327" s="4">
        <v>2526</v>
      </c>
      <c r="H327" s="4">
        <v>2511</v>
      </c>
      <c r="I327" s="4">
        <v>99.406000000000006</v>
      </c>
      <c r="J327" s="4">
        <v>1135</v>
      </c>
      <c r="K327" s="4">
        <v>45.201000000000001</v>
      </c>
      <c r="L327" s="4">
        <v>181</v>
      </c>
      <c r="M327" s="4">
        <v>7.2080000000000002</v>
      </c>
      <c r="N327" s="4">
        <v>15.946999999999999</v>
      </c>
    </row>
    <row r="328" spans="1:14" x14ac:dyDescent="0.25">
      <c r="A328" s="4" t="s">
        <v>210</v>
      </c>
      <c r="B328" s="4" t="str">
        <f t="shared" si="5"/>
        <v>julio 2022</v>
      </c>
      <c r="C328" s="32">
        <v>44743</v>
      </c>
      <c r="D328" s="4" t="s">
        <v>109</v>
      </c>
      <c r="E328" s="4" t="s">
        <v>966</v>
      </c>
      <c r="F328" s="4" t="s">
        <v>965</v>
      </c>
      <c r="G328" s="4">
        <v>2526</v>
      </c>
      <c r="H328" s="4">
        <v>2511</v>
      </c>
      <c r="I328" s="4">
        <v>99.406000000000006</v>
      </c>
      <c r="J328" s="4">
        <v>1123</v>
      </c>
      <c r="K328" s="4">
        <v>44.722999999999999</v>
      </c>
      <c r="L328" s="4">
        <v>167</v>
      </c>
      <c r="M328" s="4">
        <v>6.6509999999999998</v>
      </c>
      <c r="N328" s="4">
        <v>14.871</v>
      </c>
    </row>
    <row r="329" spans="1:14" x14ac:dyDescent="0.25">
      <c r="A329" s="4" t="s">
        <v>210</v>
      </c>
      <c r="B329" s="4" t="str">
        <f t="shared" si="5"/>
        <v>julio 2022</v>
      </c>
      <c r="C329" s="32">
        <v>44743</v>
      </c>
      <c r="D329" s="4" t="s">
        <v>109</v>
      </c>
      <c r="E329" s="4" t="s">
        <v>967</v>
      </c>
      <c r="F329" s="4" t="s">
        <v>834</v>
      </c>
      <c r="G329" s="4">
        <v>2410</v>
      </c>
      <c r="H329" s="4">
        <v>2407</v>
      </c>
      <c r="I329" s="4">
        <v>99.876000000000005</v>
      </c>
      <c r="J329" s="4">
        <v>1236</v>
      </c>
      <c r="K329" s="4">
        <v>51.35</v>
      </c>
      <c r="L329" s="4">
        <v>125</v>
      </c>
      <c r="M329" s="4">
        <v>5.1929999999999996</v>
      </c>
      <c r="N329" s="4">
        <v>10.113</v>
      </c>
    </row>
    <row r="330" spans="1:14" x14ac:dyDescent="0.25">
      <c r="A330" s="4" t="s">
        <v>210</v>
      </c>
      <c r="B330" s="4" t="str">
        <f t="shared" si="5"/>
        <v>julio 2022</v>
      </c>
      <c r="C330" s="32">
        <v>44743</v>
      </c>
      <c r="D330" s="4" t="s">
        <v>109</v>
      </c>
      <c r="E330" s="4" t="s">
        <v>968</v>
      </c>
      <c r="F330" s="4" t="s">
        <v>965</v>
      </c>
      <c r="G330" s="4">
        <v>2494</v>
      </c>
      <c r="H330" s="4">
        <v>2482</v>
      </c>
      <c r="I330" s="4">
        <v>99.519000000000005</v>
      </c>
      <c r="J330" s="4">
        <v>1122</v>
      </c>
      <c r="K330" s="4">
        <v>45.204999999999998</v>
      </c>
      <c r="L330" s="4">
        <v>173</v>
      </c>
      <c r="M330" s="4">
        <v>6.97</v>
      </c>
      <c r="N330" s="4">
        <v>15.419</v>
      </c>
    </row>
    <row r="331" spans="1:14" x14ac:dyDescent="0.25">
      <c r="A331" s="4" t="s">
        <v>210</v>
      </c>
      <c r="B331" s="4" t="str">
        <f t="shared" si="5"/>
        <v>julio 2022</v>
      </c>
      <c r="C331" s="32">
        <v>44743</v>
      </c>
      <c r="D331" s="4" t="s">
        <v>109</v>
      </c>
      <c r="E331" s="4" t="s">
        <v>969</v>
      </c>
      <c r="F331" s="4" t="s">
        <v>834</v>
      </c>
      <c r="G331" s="4">
        <v>2591</v>
      </c>
      <c r="H331" s="4">
        <v>2573</v>
      </c>
      <c r="I331" s="4">
        <v>99.305000000000007</v>
      </c>
      <c r="J331" s="4">
        <v>1197</v>
      </c>
      <c r="K331" s="4">
        <v>46.521999999999998</v>
      </c>
      <c r="L331" s="4">
        <v>158</v>
      </c>
      <c r="M331" s="4">
        <v>6.141</v>
      </c>
      <c r="N331" s="4">
        <v>13.2</v>
      </c>
    </row>
    <row r="332" spans="1:14" x14ac:dyDescent="0.25">
      <c r="A332" s="4" t="s">
        <v>210</v>
      </c>
      <c r="B332" s="4" t="str">
        <f t="shared" si="5"/>
        <v>julio 2022</v>
      </c>
      <c r="C332" s="32">
        <v>44743</v>
      </c>
      <c r="D332" s="4" t="s">
        <v>109</v>
      </c>
      <c r="E332" s="4" t="s">
        <v>970</v>
      </c>
      <c r="F332" s="4" t="s">
        <v>965</v>
      </c>
      <c r="G332" s="4">
        <v>2504</v>
      </c>
      <c r="H332" s="4">
        <v>2504</v>
      </c>
      <c r="I332" s="4">
        <v>100</v>
      </c>
      <c r="J332" s="4">
        <v>1182</v>
      </c>
      <c r="K332" s="4">
        <v>47.204000000000001</v>
      </c>
      <c r="L332" s="4">
        <v>281</v>
      </c>
      <c r="M332" s="4">
        <v>11.222</v>
      </c>
      <c r="N332" s="4">
        <v>23.773</v>
      </c>
    </row>
    <row r="333" spans="1:14" x14ac:dyDescent="0.25">
      <c r="A333" s="4" t="s">
        <v>210</v>
      </c>
      <c r="B333" s="4" t="str">
        <f t="shared" si="5"/>
        <v>julio 2022</v>
      </c>
      <c r="C333" s="32">
        <v>44743</v>
      </c>
      <c r="D333" s="4" t="s">
        <v>109</v>
      </c>
      <c r="E333" s="4" t="s">
        <v>971</v>
      </c>
      <c r="F333" s="4" t="s">
        <v>965</v>
      </c>
      <c r="G333" s="4">
        <v>2514</v>
      </c>
      <c r="H333" s="4">
        <v>2512</v>
      </c>
      <c r="I333" s="4">
        <v>99.92</v>
      </c>
      <c r="J333" s="4">
        <v>1151</v>
      </c>
      <c r="K333" s="4">
        <v>45.82</v>
      </c>
      <c r="L333" s="4">
        <v>193</v>
      </c>
      <c r="M333" s="4">
        <v>7.6829999999999998</v>
      </c>
      <c r="N333" s="4">
        <v>16.768000000000001</v>
      </c>
    </row>
    <row r="334" spans="1:14" x14ac:dyDescent="0.25">
      <c r="A334" s="4" t="s">
        <v>210</v>
      </c>
      <c r="B334" s="4" t="str">
        <f t="shared" si="5"/>
        <v>julio 2022</v>
      </c>
      <c r="C334" s="32">
        <v>44743</v>
      </c>
      <c r="D334" s="4" t="s">
        <v>109</v>
      </c>
      <c r="E334" s="4" t="s">
        <v>972</v>
      </c>
      <c r="F334" s="4" t="s">
        <v>834</v>
      </c>
      <c r="G334" s="4">
        <v>2590</v>
      </c>
      <c r="H334" s="4">
        <v>2570</v>
      </c>
      <c r="I334" s="4">
        <v>99.227999999999994</v>
      </c>
      <c r="J334" s="4">
        <v>1194</v>
      </c>
      <c r="K334" s="4">
        <v>46.459000000000003</v>
      </c>
      <c r="L334" s="4">
        <v>157</v>
      </c>
      <c r="M334" s="4">
        <v>6.109</v>
      </c>
      <c r="N334" s="4">
        <v>13.148999999999999</v>
      </c>
    </row>
    <row r="335" spans="1:14" x14ac:dyDescent="0.25">
      <c r="A335" s="4" t="s">
        <v>210</v>
      </c>
      <c r="B335" s="4" t="str">
        <f t="shared" si="5"/>
        <v>julio 2022</v>
      </c>
      <c r="C335" s="32">
        <v>44743</v>
      </c>
      <c r="D335" s="4" t="s">
        <v>109</v>
      </c>
      <c r="E335" s="4" t="s">
        <v>973</v>
      </c>
      <c r="F335" s="4" t="s">
        <v>834</v>
      </c>
      <c r="G335" s="4">
        <v>2505</v>
      </c>
      <c r="H335" s="4">
        <v>2501</v>
      </c>
      <c r="I335" s="4">
        <v>99.84</v>
      </c>
      <c r="J335" s="4">
        <v>1395</v>
      </c>
      <c r="K335" s="4">
        <v>55.777999999999999</v>
      </c>
      <c r="L335" s="4">
        <v>410</v>
      </c>
      <c r="M335" s="4">
        <v>16.393000000000001</v>
      </c>
      <c r="N335" s="4">
        <v>29.390999999999998</v>
      </c>
    </row>
    <row r="336" spans="1:14" x14ac:dyDescent="0.25">
      <c r="A336" s="4" t="s">
        <v>210</v>
      </c>
      <c r="B336" s="4" t="str">
        <f t="shared" si="5"/>
        <v>julio 2022</v>
      </c>
      <c r="C336" s="32">
        <v>44743</v>
      </c>
      <c r="D336" s="4" t="s">
        <v>109</v>
      </c>
      <c r="E336" s="4" t="s">
        <v>974</v>
      </c>
      <c r="F336" s="4" t="s">
        <v>834</v>
      </c>
      <c r="G336" s="4">
        <v>2468</v>
      </c>
      <c r="H336" s="4">
        <v>2466</v>
      </c>
      <c r="I336" s="4">
        <v>99.918999999999997</v>
      </c>
      <c r="J336" s="4">
        <v>1258</v>
      </c>
      <c r="K336" s="4">
        <v>51.014000000000003</v>
      </c>
      <c r="L336" s="4">
        <v>114</v>
      </c>
      <c r="M336" s="4">
        <v>4.6230000000000002</v>
      </c>
      <c r="N336" s="4">
        <v>9.0619999999999994</v>
      </c>
    </row>
    <row r="337" spans="1:14" x14ac:dyDescent="0.25">
      <c r="A337" s="4" t="s">
        <v>210</v>
      </c>
      <c r="B337" s="4" t="str">
        <f t="shared" si="5"/>
        <v>julio 2022</v>
      </c>
      <c r="C337" s="32">
        <v>44743</v>
      </c>
      <c r="D337" s="4" t="s">
        <v>109</v>
      </c>
      <c r="E337" s="4" t="s">
        <v>975</v>
      </c>
      <c r="F337" s="4" t="s">
        <v>965</v>
      </c>
      <c r="G337" s="4">
        <v>2514</v>
      </c>
      <c r="H337" s="4">
        <v>2507</v>
      </c>
      <c r="I337" s="4">
        <v>99.721999999999994</v>
      </c>
      <c r="J337" s="4">
        <v>1219</v>
      </c>
      <c r="K337" s="4">
        <v>48.624000000000002</v>
      </c>
      <c r="L337" s="4">
        <v>255</v>
      </c>
      <c r="M337" s="4">
        <v>10.172000000000001</v>
      </c>
      <c r="N337" s="4">
        <v>20.919</v>
      </c>
    </row>
    <row r="338" spans="1:14" x14ac:dyDescent="0.25">
      <c r="A338" s="4" t="s">
        <v>210</v>
      </c>
      <c r="B338" s="4" t="str">
        <f t="shared" si="5"/>
        <v>julio 2022</v>
      </c>
      <c r="C338" s="32">
        <v>44743</v>
      </c>
      <c r="D338" s="4" t="s">
        <v>109</v>
      </c>
      <c r="E338" s="4" t="s">
        <v>976</v>
      </c>
      <c r="F338" s="4" t="s">
        <v>834</v>
      </c>
      <c r="G338" s="4">
        <v>2592</v>
      </c>
      <c r="H338" s="4">
        <v>2585</v>
      </c>
      <c r="I338" s="4">
        <v>99.73</v>
      </c>
      <c r="J338" s="4">
        <v>1197</v>
      </c>
      <c r="K338" s="4">
        <v>46.305999999999997</v>
      </c>
      <c r="L338" s="4">
        <v>192</v>
      </c>
      <c r="M338" s="4">
        <v>7.4269999999999996</v>
      </c>
      <c r="N338" s="4">
        <v>16.04</v>
      </c>
    </row>
    <row r="339" spans="1:14" x14ac:dyDescent="0.25">
      <c r="A339" s="4" t="s">
        <v>210</v>
      </c>
      <c r="B339" s="4" t="str">
        <f t="shared" si="5"/>
        <v>julio 2022</v>
      </c>
      <c r="C339" s="32">
        <v>44743</v>
      </c>
      <c r="D339" s="4" t="s">
        <v>109</v>
      </c>
      <c r="E339" s="4" t="s">
        <v>977</v>
      </c>
      <c r="F339" s="4" t="s">
        <v>965</v>
      </c>
      <c r="G339" s="4">
        <v>2529</v>
      </c>
      <c r="H339" s="4">
        <v>2521</v>
      </c>
      <c r="I339" s="4">
        <v>99.683999999999997</v>
      </c>
      <c r="J339" s="4">
        <v>1136</v>
      </c>
      <c r="K339" s="4">
        <v>45.061</v>
      </c>
      <c r="L339" s="4">
        <v>138</v>
      </c>
      <c r="M339" s="4">
        <v>5.4740000000000002</v>
      </c>
      <c r="N339" s="4">
        <v>12.148</v>
      </c>
    </row>
    <row r="340" spans="1:14" x14ac:dyDescent="0.25">
      <c r="A340" s="4" t="s">
        <v>210</v>
      </c>
      <c r="B340" s="4" t="str">
        <f t="shared" si="5"/>
        <v>julio 2022</v>
      </c>
      <c r="C340" s="32">
        <v>44743</v>
      </c>
      <c r="D340" s="4" t="s">
        <v>109</v>
      </c>
      <c r="E340" s="4" t="s">
        <v>978</v>
      </c>
      <c r="F340" s="4" t="s">
        <v>834</v>
      </c>
      <c r="G340" s="4">
        <v>2754</v>
      </c>
      <c r="H340" s="4">
        <v>2752</v>
      </c>
      <c r="I340" s="4">
        <v>99.927000000000007</v>
      </c>
      <c r="J340" s="4">
        <v>1245</v>
      </c>
      <c r="K340" s="4">
        <v>45.24</v>
      </c>
      <c r="L340" s="4">
        <v>121</v>
      </c>
      <c r="M340" s="4">
        <v>4.3970000000000002</v>
      </c>
      <c r="N340" s="4">
        <v>9.7189999999999994</v>
      </c>
    </row>
    <row r="341" spans="1:14" x14ac:dyDescent="0.25">
      <c r="A341" s="4" t="s">
        <v>210</v>
      </c>
      <c r="B341" s="4" t="str">
        <f t="shared" si="5"/>
        <v>julio 2022</v>
      </c>
      <c r="C341" s="32">
        <v>44743</v>
      </c>
      <c r="D341" s="4" t="s">
        <v>109</v>
      </c>
      <c r="E341" s="4" t="s">
        <v>979</v>
      </c>
      <c r="F341" s="4" t="s">
        <v>834</v>
      </c>
      <c r="G341" s="4">
        <v>2592</v>
      </c>
      <c r="H341" s="4">
        <v>2583</v>
      </c>
      <c r="I341" s="4">
        <v>99.653000000000006</v>
      </c>
      <c r="J341" s="4">
        <v>1218</v>
      </c>
      <c r="K341" s="4">
        <v>47.154000000000003</v>
      </c>
      <c r="L341" s="4">
        <v>178</v>
      </c>
      <c r="M341" s="4">
        <v>6.891</v>
      </c>
      <c r="N341" s="4">
        <v>14.614000000000001</v>
      </c>
    </row>
    <row r="342" spans="1:14" x14ac:dyDescent="0.25">
      <c r="A342" s="4" t="s">
        <v>208</v>
      </c>
      <c r="B342" s="4" t="str">
        <f t="shared" si="5"/>
        <v>julio 2022</v>
      </c>
      <c r="C342" s="32">
        <v>44743</v>
      </c>
      <c r="D342" s="4" t="s">
        <v>109</v>
      </c>
      <c r="E342" s="4" t="s">
        <v>980</v>
      </c>
      <c r="F342" s="4" t="s">
        <v>981</v>
      </c>
      <c r="G342" s="4">
        <v>4393</v>
      </c>
      <c r="H342" s="4">
        <v>4375</v>
      </c>
      <c r="I342" s="4">
        <v>99.59</v>
      </c>
      <c r="J342" s="4">
        <v>2038</v>
      </c>
      <c r="K342" s="4">
        <v>46.582999999999998</v>
      </c>
      <c r="L342" s="4">
        <v>183</v>
      </c>
      <c r="M342" s="4">
        <v>4.1829999999999998</v>
      </c>
      <c r="N342" s="4">
        <v>8.9789999999999992</v>
      </c>
    </row>
    <row r="343" spans="1:14" x14ac:dyDescent="0.25">
      <c r="A343" s="4" t="s">
        <v>208</v>
      </c>
      <c r="B343" s="4" t="str">
        <f t="shared" si="5"/>
        <v>julio 2022</v>
      </c>
      <c r="C343" s="32">
        <v>44743</v>
      </c>
      <c r="D343" s="4" t="s">
        <v>109</v>
      </c>
      <c r="E343" s="4" t="s">
        <v>982</v>
      </c>
      <c r="F343" s="4" t="s">
        <v>981</v>
      </c>
      <c r="G343" s="4">
        <v>4391</v>
      </c>
      <c r="H343" s="4">
        <v>4372</v>
      </c>
      <c r="I343" s="4">
        <v>99.566999999999993</v>
      </c>
      <c r="J343" s="4">
        <v>2137</v>
      </c>
      <c r="K343" s="4">
        <v>48.878999999999998</v>
      </c>
      <c r="L343" s="4">
        <v>131</v>
      </c>
      <c r="M343" s="4">
        <v>2.996</v>
      </c>
      <c r="N343" s="4">
        <v>6.13</v>
      </c>
    </row>
    <row r="344" spans="1:14" x14ac:dyDescent="0.25">
      <c r="A344" s="4" t="s">
        <v>208</v>
      </c>
      <c r="B344" s="4" t="str">
        <f t="shared" si="5"/>
        <v>julio 2022</v>
      </c>
      <c r="C344" s="32">
        <v>44743</v>
      </c>
      <c r="D344" s="4" t="s">
        <v>109</v>
      </c>
      <c r="E344" s="4" t="s">
        <v>983</v>
      </c>
      <c r="F344" s="4" t="s">
        <v>981</v>
      </c>
      <c r="G344" s="4">
        <v>4387</v>
      </c>
      <c r="H344" s="4">
        <v>4364</v>
      </c>
      <c r="I344" s="4">
        <v>99.475999999999999</v>
      </c>
      <c r="J344" s="4">
        <v>2169</v>
      </c>
      <c r="K344" s="4">
        <v>49.701999999999998</v>
      </c>
      <c r="L344" s="4">
        <v>93</v>
      </c>
      <c r="M344" s="4">
        <v>2.1309999999999998</v>
      </c>
      <c r="N344" s="4">
        <v>4.2880000000000003</v>
      </c>
    </row>
    <row r="345" spans="1:14" x14ac:dyDescent="0.25">
      <c r="A345" s="4" t="s">
        <v>208</v>
      </c>
      <c r="B345" s="4" t="str">
        <f t="shared" si="5"/>
        <v>julio 2022</v>
      </c>
      <c r="C345" s="32">
        <v>44743</v>
      </c>
      <c r="D345" s="4" t="s">
        <v>109</v>
      </c>
      <c r="E345" s="4" t="s">
        <v>984</v>
      </c>
      <c r="F345" s="4" t="s">
        <v>981</v>
      </c>
      <c r="G345" s="4">
        <v>4388</v>
      </c>
      <c r="H345" s="4">
        <v>4361</v>
      </c>
      <c r="I345" s="4">
        <v>99.385000000000005</v>
      </c>
      <c r="J345" s="4">
        <v>2063</v>
      </c>
      <c r="K345" s="4">
        <v>47.305999999999997</v>
      </c>
      <c r="L345" s="4">
        <v>73</v>
      </c>
      <c r="M345" s="4">
        <v>1.6739999999999999</v>
      </c>
      <c r="N345" s="4">
        <v>3.5390000000000001</v>
      </c>
    </row>
    <row r="346" spans="1:14" x14ac:dyDescent="0.25">
      <c r="A346" s="4" t="s">
        <v>208</v>
      </c>
      <c r="B346" s="4" t="str">
        <f t="shared" si="5"/>
        <v>julio 2022</v>
      </c>
      <c r="C346" s="32">
        <v>44743</v>
      </c>
      <c r="D346" s="4" t="s">
        <v>109</v>
      </c>
      <c r="E346" s="4" t="s">
        <v>985</v>
      </c>
      <c r="F346" s="4" t="s">
        <v>981</v>
      </c>
      <c r="G346" s="4">
        <v>4387</v>
      </c>
      <c r="H346" s="4">
        <v>4344</v>
      </c>
      <c r="I346" s="4">
        <v>99.02</v>
      </c>
      <c r="J346" s="4">
        <v>2011</v>
      </c>
      <c r="K346" s="4">
        <v>46.293999999999997</v>
      </c>
      <c r="L346" s="4">
        <v>342</v>
      </c>
      <c r="M346" s="4">
        <v>7.8730000000000002</v>
      </c>
      <c r="N346" s="4">
        <v>17.006</v>
      </c>
    </row>
    <row r="347" spans="1:14" x14ac:dyDescent="0.25">
      <c r="A347" s="4" t="s">
        <v>208</v>
      </c>
      <c r="B347" s="4" t="str">
        <f t="shared" si="5"/>
        <v>julio 2022</v>
      </c>
      <c r="C347" s="32">
        <v>44743</v>
      </c>
      <c r="D347" s="4" t="s">
        <v>109</v>
      </c>
      <c r="E347" s="4" t="s">
        <v>986</v>
      </c>
      <c r="F347" s="4" t="s">
        <v>981</v>
      </c>
      <c r="G347" s="4">
        <v>4461</v>
      </c>
      <c r="H347" s="4">
        <v>4429</v>
      </c>
      <c r="I347" s="4">
        <v>99.283000000000001</v>
      </c>
      <c r="J347" s="4">
        <v>2040</v>
      </c>
      <c r="K347" s="4">
        <v>46.06</v>
      </c>
      <c r="L347" s="4">
        <v>115</v>
      </c>
      <c r="M347" s="4">
        <v>2.597</v>
      </c>
      <c r="N347" s="4">
        <v>5.6369999999999996</v>
      </c>
    </row>
    <row r="348" spans="1:14" x14ac:dyDescent="0.25">
      <c r="A348" s="4" t="s">
        <v>208</v>
      </c>
      <c r="B348" s="4" t="str">
        <f t="shared" si="5"/>
        <v>julio 2022</v>
      </c>
      <c r="C348" s="32">
        <v>44743</v>
      </c>
      <c r="D348" s="4" t="s">
        <v>109</v>
      </c>
      <c r="E348" s="4" t="s">
        <v>987</v>
      </c>
      <c r="F348" s="4" t="s">
        <v>981</v>
      </c>
      <c r="G348" s="4">
        <v>4386</v>
      </c>
      <c r="H348" s="4">
        <v>4356</v>
      </c>
      <c r="I348" s="4">
        <v>99.316000000000003</v>
      </c>
      <c r="J348" s="4">
        <v>2094</v>
      </c>
      <c r="K348" s="4">
        <v>48.072000000000003</v>
      </c>
      <c r="L348" s="4">
        <v>72</v>
      </c>
      <c r="M348" s="4">
        <v>1.653</v>
      </c>
      <c r="N348" s="4">
        <v>3.4380000000000002</v>
      </c>
    </row>
    <row r="349" spans="1:14" x14ac:dyDescent="0.25">
      <c r="A349" s="4" t="s">
        <v>208</v>
      </c>
      <c r="B349" s="4" t="str">
        <f t="shared" si="5"/>
        <v>julio 2022</v>
      </c>
      <c r="C349" s="32">
        <v>44743</v>
      </c>
      <c r="D349" s="4" t="s">
        <v>109</v>
      </c>
      <c r="E349" s="4" t="s">
        <v>988</v>
      </c>
      <c r="F349" s="4" t="s">
        <v>981</v>
      </c>
      <c r="G349" s="4">
        <v>4383</v>
      </c>
      <c r="H349" s="4">
        <v>4340</v>
      </c>
      <c r="I349" s="4">
        <v>99.019000000000005</v>
      </c>
      <c r="J349" s="4">
        <v>1854</v>
      </c>
      <c r="K349" s="4">
        <v>42.719000000000001</v>
      </c>
      <c r="L349" s="4">
        <v>100</v>
      </c>
      <c r="M349" s="4">
        <v>2.3039999999999998</v>
      </c>
      <c r="N349" s="4">
        <v>5.3940000000000001</v>
      </c>
    </row>
    <row r="350" spans="1:14" x14ac:dyDescent="0.25">
      <c r="A350" s="4" t="s">
        <v>208</v>
      </c>
      <c r="B350" s="4" t="str">
        <f t="shared" si="5"/>
        <v>julio 2022</v>
      </c>
      <c r="C350" s="32">
        <v>44743</v>
      </c>
      <c r="D350" s="4" t="s">
        <v>109</v>
      </c>
      <c r="E350" s="4" t="s">
        <v>989</v>
      </c>
      <c r="F350" s="4" t="s">
        <v>981</v>
      </c>
      <c r="G350" s="4">
        <v>4512</v>
      </c>
      <c r="H350" s="4">
        <v>4479</v>
      </c>
      <c r="I350" s="4">
        <v>99.269000000000005</v>
      </c>
      <c r="J350" s="4">
        <v>2041</v>
      </c>
      <c r="K350" s="4">
        <v>45.567999999999998</v>
      </c>
      <c r="L350" s="4">
        <v>140</v>
      </c>
      <c r="M350" s="4">
        <v>3.1259999999999999</v>
      </c>
      <c r="N350" s="4">
        <v>6.859</v>
      </c>
    </row>
    <row r="351" spans="1:14" x14ac:dyDescent="0.25">
      <c r="A351" s="4" t="s">
        <v>208</v>
      </c>
      <c r="B351" s="4" t="str">
        <f t="shared" si="5"/>
        <v>julio 2022</v>
      </c>
      <c r="C351" s="32">
        <v>44743</v>
      </c>
      <c r="D351" s="4" t="s">
        <v>109</v>
      </c>
      <c r="E351" s="4" t="s">
        <v>990</v>
      </c>
      <c r="F351" s="4" t="s">
        <v>981</v>
      </c>
      <c r="G351" s="4">
        <v>4383</v>
      </c>
      <c r="H351" s="4">
        <v>4353</v>
      </c>
      <c r="I351" s="4">
        <v>99.316000000000003</v>
      </c>
      <c r="J351" s="4">
        <v>2089</v>
      </c>
      <c r="K351" s="4">
        <v>47.99</v>
      </c>
      <c r="L351" s="4">
        <v>57</v>
      </c>
      <c r="M351" s="4">
        <v>1.3089999999999999</v>
      </c>
      <c r="N351" s="4">
        <v>2.7290000000000001</v>
      </c>
    </row>
    <row r="352" spans="1:14" x14ac:dyDescent="0.25">
      <c r="A352" s="4" t="s">
        <v>208</v>
      </c>
      <c r="B352" s="4" t="str">
        <f t="shared" si="5"/>
        <v>julio 2022</v>
      </c>
      <c r="C352" s="32">
        <v>44743</v>
      </c>
      <c r="D352" s="4" t="s">
        <v>109</v>
      </c>
      <c r="E352" s="4" t="s">
        <v>991</v>
      </c>
      <c r="F352" s="4" t="s">
        <v>981</v>
      </c>
      <c r="G352" s="4">
        <v>4339</v>
      </c>
      <c r="H352" s="4">
        <v>4286</v>
      </c>
      <c r="I352" s="4">
        <v>98.778999999999996</v>
      </c>
      <c r="J352" s="4">
        <v>2022</v>
      </c>
      <c r="K352" s="4">
        <v>47.177</v>
      </c>
      <c r="L352" s="4">
        <v>132</v>
      </c>
      <c r="M352" s="4">
        <v>3.08</v>
      </c>
      <c r="N352" s="4">
        <v>6.5279999999999996</v>
      </c>
    </row>
    <row r="353" spans="1:14" x14ac:dyDescent="0.25">
      <c r="A353" s="4" t="s">
        <v>208</v>
      </c>
      <c r="B353" s="4" t="str">
        <f t="shared" si="5"/>
        <v>julio 2022</v>
      </c>
      <c r="C353" s="32">
        <v>44743</v>
      </c>
      <c r="D353" s="4" t="s">
        <v>109</v>
      </c>
      <c r="E353" s="4" t="s">
        <v>992</v>
      </c>
      <c r="F353" s="4" t="s">
        <v>981</v>
      </c>
      <c r="G353" s="4">
        <v>4381</v>
      </c>
      <c r="H353" s="4">
        <v>4352</v>
      </c>
      <c r="I353" s="4">
        <v>99.337999999999994</v>
      </c>
      <c r="J353" s="4">
        <v>1928</v>
      </c>
      <c r="K353" s="4">
        <v>44.301000000000002</v>
      </c>
      <c r="L353" s="4">
        <v>90</v>
      </c>
      <c r="M353" s="4">
        <v>2.0680000000000001</v>
      </c>
      <c r="N353" s="4">
        <v>4.6680000000000001</v>
      </c>
    </row>
    <row r="354" spans="1:14" x14ac:dyDescent="0.25">
      <c r="A354" s="4" t="s">
        <v>208</v>
      </c>
      <c r="B354" s="4" t="str">
        <f t="shared" si="5"/>
        <v>julio 2022</v>
      </c>
      <c r="C354" s="32">
        <v>44743</v>
      </c>
      <c r="D354" s="4" t="s">
        <v>109</v>
      </c>
      <c r="E354" s="4" t="s">
        <v>993</v>
      </c>
      <c r="F354" s="4" t="s">
        <v>981</v>
      </c>
      <c r="G354" s="4">
        <v>4302</v>
      </c>
      <c r="H354" s="4">
        <v>4251</v>
      </c>
      <c r="I354" s="4">
        <v>98.814999999999998</v>
      </c>
      <c r="J354" s="4">
        <v>2099</v>
      </c>
      <c r="K354" s="4">
        <v>49.377000000000002</v>
      </c>
      <c r="L354" s="4">
        <v>85</v>
      </c>
      <c r="M354" s="4">
        <v>2</v>
      </c>
      <c r="N354" s="4">
        <v>4.05</v>
      </c>
    </row>
    <row r="355" spans="1:14" x14ac:dyDescent="0.25">
      <c r="A355" s="4" t="s">
        <v>208</v>
      </c>
      <c r="B355" s="4" t="str">
        <f t="shared" si="5"/>
        <v>julio 2022</v>
      </c>
      <c r="C355" s="32">
        <v>44743</v>
      </c>
      <c r="D355" s="4" t="s">
        <v>109</v>
      </c>
      <c r="E355" s="4" t="s">
        <v>994</v>
      </c>
      <c r="F355" s="4" t="s">
        <v>981</v>
      </c>
      <c r="G355" s="4">
        <v>4522</v>
      </c>
      <c r="H355" s="4">
        <v>4484</v>
      </c>
      <c r="I355" s="4">
        <v>99.16</v>
      </c>
      <c r="J355" s="4">
        <v>1995</v>
      </c>
      <c r="K355" s="4">
        <v>44.491999999999997</v>
      </c>
      <c r="L355" s="4">
        <v>87</v>
      </c>
      <c r="M355" s="4">
        <v>1.94</v>
      </c>
      <c r="N355" s="4">
        <v>4.3609999999999998</v>
      </c>
    </row>
    <row r="356" spans="1:14" x14ac:dyDescent="0.25">
      <c r="A356" s="4" t="s">
        <v>208</v>
      </c>
      <c r="B356" s="4" t="str">
        <f t="shared" si="5"/>
        <v>julio 2022</v>
      </c>
      <c r="C356" s="32">
        <v>44743</v>
      </c>
      <c r="D356" s="4" t="s">
        <v>109</v>
      </c>
      <c r="E356" s="4" t="s">
        <v>995</v>
      </c>
      <c r="F356" s="4" t="s">
        <v>981</v>
      </c>
      <c r="G356" s="4">
        <v>4387</v>
      </c>
      <c r="H356" s="4">
        <v>4354</v>
      </c>
      <c r="I356" s="4">
        <v>99.248000000000005</v>
      </c>
      <c r="J356" s="4">
        <v>2002</v>
      </c>
      <c r="K356" s="4">
        <v>45.981000000000002</v>
      </c>
      <c r="L356" s="4">
        <v>56</v>
      </c>
      <c r="M356" s="4">
        <v>1.286</v>
      </c>
      <c r="N356" s="4">
        <v>2.7970000000000002</v>
      </c>
    </row>
    <row r="357" spans="1:14" x14ac:dyDescent="0.25">
      <c r="A357" s="4" t="s">
        <v>208</v>
      </c>
      <c r="B357" s="4" t="str">
        <f t="shared" si="5"/>
        <v>julio 2022</v>
      </c>
      <c r="C357" s="32">
        <v>44743</v>
      </c>
      <c r="D357" s="4" t="s">
        <v>109</v>
      </c>
      <c r="E357" s="4" t="s">
        <v>996</v>
      </c>
      <c r="F357" s="4" t="s">
        <v>981</v>
      </c>
      <c r="G357" s="4">
        <v>4388</v>
      </c>
      <c r="H357" s="4">
        <v>4358</v>
      </c>
      <c r="I357" s="4">
        <v>99.316000000000003</v>
      </c>
      <c r="J357" s="4">
        <v>2015</v>
      </c>
      <c r="K357" s="4">
        <v>46.237000000000002</v>
      </c>
      <c r="L357" s="4">
        <v>66</v>
      </c>
      <c r="M357" s="4">
        <v>1.514</v>
      </c>
      <c r="N357" s="4">
        <v>3.2749999999999999</v>
      </c>
    </row>
    <row r="358" spans="1:14" x14ac:dyDescent="0.25">
      <c r="A358" s="4" t="s">
        <v>210</v>
      </c>
      <c r="B358" s="4" t="str">
        <f t="shared" si="5"/>
        <v>julio 2022</v>
      </c>
      <c r="C358" s="32">
        <v>44743</v>
      </c>
      <c r="D358" s="4" t="s">
        <v>109</v>
      </c>
      <c r="E358" s="4" t="s">
        <v>997</v>
      </c>
      <c r="F358" s="4" t="s">
        <v>834</v>
      </c>
      <c r="G358" s="4">
        <v>2780</v>
      </c>
      <c r="H358" s="4">
        <v>2767</v>
      </c>
      <c r="I358" s="4">
        <v>99.531999999999996</v>
      </c>
      <c r="J358" s="4">
        <v>1367</v>
      </c>
      <c r="K358" s="4">
        <v>49.404000000000003</v>
      </c>
      <c r="L358" s="4">
        <v>349</v>
      </c>
      <c r="M358" s="4">
        <v>12.613</v>
      </c>
      <c r="N358" s="4">
        <v>25.53</v>
      </c>
    </row>
    <row r="359" spans="1:14" x14ac:dyDescent="0.25">
      <c r="A359" s="4" t="s">
        <v>210</v>
      </c>
      <c r="B359" s="4" t="str">
        <f t="shared" si="5"/>
        <v>julio 2022</v>
      </c>
      <c r="C359" s="32">
        <v>44743</v>
      </c>
      <c r="D359" s="4" t="s">
        <v>109</v>
      </c>
      <c r="E359" s="4" t="s">
        <v>998</v>
      </c>
      <c r="F359" s="4" t="s">
        <v>834</v>
      </c>
      <c r="G359" s="4">
        <v>2409</v>
      </c>
      <c r="H359" s="4">
        <v>2408</v>
      </c>
      <c r="I359" s="4">
        <v>99.957999999999998</v>
      </c>
      <c r="J359" s="4">
        <v>1342</v>
      </c>
      <c r="K359" s="4">
        <v>55.731000000000002</v>
      </c>
      <c r="L359" s="4">
        <v>274</v>
      </c>
      <c r="M359" s="4">
        <v>11.379</v>
      </c>
      <c r="N359" s="4">
        <v>20.417000000000002</v>
      </c>
    </row>
    <row r="360" spans="1:14" x14ac:dyDescent="0.25">
      <c r="A360" s="4" t="s">
        <v>210</v>
      </c>
      <c r="B360" s="4" t="str">
        <f t="shared" si="5"/>
        <v>julio 2022</v>
      </c>
      <c r="C360" s="32">
        <v>44743</v>
      </c>
      <c r="D360" s="4" t="s">
        <v>109</v>
      </c>
      <c r="E360" s="4" t="s">
        <v>999</v>
      </c>
      <c r="F360" s="4" t="s">
        <v>834</v>
      </c>
      <c r="G360" s="4">
        <v>2096</v>
      </c>
      <c r="H360" s="4">
        <v>2092</v>
      </c>
      <c r="I360" s="4">
        <v>99.808999999999997</v>
      </c>
      <c r="J360" s="4">
        <v>1156</v>
      </c>
      <c r="K360" s="4">
        <v>55.258000000000003</v>
      </c>
      <c r="L360" s="4">
        <v>259</v>
      </c>
      <c r="M360" s="4">
        <v>12.38</v>
      </c>
      <c r="N360" s="4">
        <v>22.405000000000001</v>
      </c>
    </row>
    <row r="361" spans="1:14" x14ac:dyDescent="0.25">
      <c r="A361" s="4" t="s">
        <v>210</v>
      </c>
      <c r="B361" s="4" t="str">
        <f t="shared" si="5"/>
        <v>julio 2022</v>
      </c>
      <c r="C361" s="32">
        <v>44743</v>
      </c>
      <c r="D361" s="4" t="s">
        <v>109</v>
      </c>
      <c r="E361" s="4" t="s">
        <v>1000</v>
      </c>
      <c r="F361" s="4" t="s">
        <v>834</v>
      </c>
      <c r="G361" s="4">
        <v>2718</v>
      </c>
      <c r="H361" s="4">
        <v>2707</v>
      </c>
      <c r="I361" s="4">
        <v>99.594999999999999</v>
      </c>
      <c r="J361" s="4">
        <v>1188</v>
      </c>
      <c r="K361" s="4">
        <v>43.886000000000003</v>
      </c>
      <c r="L361" s="4">
        <v>93</v>
      </c>
      <c r="M361" s="4">
        <v>3.4359999999999999</v>
      </c>
      <c r="N361" s="4">
        <v>7.8280000000000003</v>
      </c>
    </row>
    <row r="362" spans="1:14" x14ac:dyDescent="0.25">
      <c r="A362" s="4" t="s">
        <v>210</v>
      </c>
      <c r="B362" s="4" t="str">
        <f t="shared" si="5"/>
        <v>julio 2022</v>
      </c>
      <c r="C362" s="32">
        <v>44743</v>
      </c>
      <c r="D362" s="4" t="s">
        <v>109</v>
      </c>
      <c r="E362" s="4" t="s">
        <v>1001</v>
      </c>
      <c r="F362" s="4" t="s">
        <v>834</v>
      </c>
      <c r="G362" s="4">
        <v>2196</v>
      </c>
      <c r="H362" s="4">
        <v>2189</v>
      </c>
      <c r="I362" s="4">
        <v>99.680999999999997</v>
      </c>
      <c r="J362" s="4">
        <v>1090</v>
      </c>
      <c r="K362" s="4">
        <v>49.793999999999997</v>
      </c>
      <c r="L362" s="4">
        <v>363</v>
      </c>
      <c r="M362" s="4">
        <v>16.582999999999998</v>
      </c>
      <c r="N362" s="4">
        <v>33.302999999999997</v>
      </c>
    </row>
    <row r="363" spans="1:14" x14ac:dyDescent="0.25">
      <c r="A363" s="4" t="s">
        <v>210</v>
      </c>
      <c r="B363" s="4" t="str">
        <f t="shared" si="5"/>
        <v>julio 2022</v>
      </c>
      <c r="C363" s="32">
        <v>44743</v>
      </c>
      <c r="D363" s="4" t="s">
        <v>109</v>
      </c>
      <c r="E363" s="4" t="s">
        <v>1002</v>
      </c>
      <c r="F363" s="4" t="s">
        <v>834</v>
      </c>
      <c r="G363" s="4">
        <v>2827</v>
      </c>
      <c r="H363" s="4">
        <v>2824</v>
      </c>
      <c r="I363" s="4">
        <v>99.894000000000005</v>
      </c>
      <c r="J363" s="4">
        <v>1394</v>
      </c>
      <c r="K363" s="4">
        <v>49.363</v>
      </c>
      <c r="L363" s="4">
        <v>371</v>
      </c>
      <c r="M363" s="4">
        <v>13.137</v>
      </c>
      <c r="N363" s="4">
        <v>26.614000000000001</v>
      </c>
    </row>
    <row r="364" spans="1:14" x14ac:dyDescent="0.25">
      <c r="A364" s="4" t="s">
        <v>210</v>
      </c>
      <c r="B364" s="4" t="str">
        <f t="shared" si="5"/>
        <v>julio 2022</v>
      </c>
      <c r="C364" s="32">
        <v>44743</v>
      </c>
      <c r="D364" s="4" t="s">
        <v>109</v>
      </c>
      <c r="E364" s="4" t="s">
        <v>1003</v>
      </c>
      <c r="F364" s="4" t="s">
        <v>834</v>
      </c>
      <c r="G364" s="4">
        <v>1532</v>
      </c>
      <c r="H364" s="4">
        <v>1526</v>
      </c>
      <c r="I364" s="4">
        <v>99.608000000000004</v>
      </c>
      <c r="J364" s="4">
        <v>680</v>
      </c>
      <c r="K364" s="4">
        <v>44.561</v>
      </c>
      <c r="L364" s="4">
        <v>52</v>
      </c>
      <c r="M364" s="4">
        <v>3.4079999999999999</v>
      </c>
      <c r="N364" s="4">
        <v>7.6470000000000002</v>
      </c>
    </row>
    <row r="365" spans="1:14" x14ac:dyDescent="0.25">
      <c r="A365" s="4" t="s">
        <v>210</v>
      </c>
      <c r="B365" s="4" t="str">
        <f t="shared" si="5"/>
        <v>julio 2022</v>
      </c>
      <c r="C365" s="32">
        <v>44743</v>
      </c>
      <c r="D365" s="4" t="s">
        <v>109</v>
      </c>
      <c r="E365" s="4" t="s">
        <v>1004</v>
      </c>
      <c r="F365" s="4" t="s">
        <v>834</v>
      </c>
      <c r="G365" s="4">
        <v>2263</v>
      </c>
      <c r="H365" s="4">
        <v>2261</v>
      </c>
      <c r="I365" s="4">
        <v>99.912000000000006</v>
      </c>
      <c r="J365" s="4">
        <v>1053</v>
      </c>
      <c r="K365" s="4">
        <v>46.572000000000003</v>
      </c>
      <c r="L365" s="4">
        <v>132</v>
      </c>
      <c r="M365" s="4">
        <v>5.8380000000000001</v>
      </c>
      <c r="N365" s="4">
        <v>12.536</v>
      </c>
    </row>
    <row r="366" spans="1:14" x14ac:dyDescent="0.25">
      <c r="A366" s="4" t="s">
        <v>210</v>
      </c>
      <c r="B366" s="4" t="str">
        <f t="shared" si="5"/>
        <v>julio 2022</v>
      </c>
      <c r="C366" s="32">
        <v>44743</v>
      </c>
      <c r="D366" s="4" t="s">
        <v>109</v>
      </c>
      <c r="E366" s="4" t="s">
        <v>1005</v>
      </c>
      <c r="F366" s="4" t="s">
        <v>834</v>
      </c>
      <c r="G366" s="4">
        <v>2819</v>
      </c>
      <c r="H366" s="4">
        <v>2819</v>
      </c>
      <c r="I366" s="4">
        <v>100</v>
      </c>
      <c r="J366" s="4">
        <v>1534</v>
      </c>
      <c r="K366" s="4">
        <v>54.415999999999997</v>
      </c>
      <c r="L366" s="4">
        <v>407</v>
      </c>
      <c r="M366" s="4">
        <v>14.438000000000001</v>
      </c>
      <c r="N366" s="4">
        <v>26.532</v>
      </c>
    </row>
    <row r="367" spans="1:14" x14ac:dyDescent="0.25">
      <c r="A367" s="4" t="s">
        <v>210</v>
      </c>
      <c r="B367" s="4" t="str">
        <f t="shared" si="5"/>
        <v>julio 2022</v>
      </c>
      <c r="C367" s="32">
        <v>44743</v>
      </c>
      <c r="D367" s="4" t="s">
        <v>109</v>
      </c>
      <c r="E367" s="4" t="s">
        <v>1006</v>
      </c>
      <c r="F367" s="4" t="s">
        <v>834</v>
      </c>
      <c r="G367" s="4">
        <v>1521</v>
      </c>
      <c r="H367" s="4">
        <v>1515</v>
      </c>
      <c r="I367" s="4">
        <v>99.605999999999995</v>
      </c>
      <c r="J367" s="4">
        <v>709</v>
      </c>
      <c r="K367" s="4">
        <v>46.798999999999999</v>
      </c>
      <c r="L367" s="4">
        <v>83</v>
      </c>
      <c r="M367" s="4">
        <v>5.4790000000000001</v>
      </c>
      <c r="N367" s="4">
        <v>11.707000000000001</v>
      </c>
    </row>
    <row r="368" spans="1:14" x14ac:dyDescent="0.25">
      <c r="A368" s="4" t="s">
        <v>210</v>
      </c>
      <c r="B368" s="4" t="str">
        <f t="shared" si="5"/>
        <v>julio 2022</v>
      </c>
      <c r="C368" s="32">
        <v>44743</v>
      </c>
      <c r="D368" s="4" t="s">
        <v>109</v>
      </c>
      <c r="E368" s="4" t="s">
        <v>1007</v>
      </c>
      <c r="F368" s="4" t="s">
        <v>834</v>
      </c>
      <c r="G368" s="4">
        <v>2817</v>
      </c>
      <c r="H368" s="4">
        <v>2815</v>
      </c>
      <c r="I368" s="4">
        <v>99.929000000000002</v>
      </c>
      <c r="J368" s="4">
        <v>1418</v>
      </c>
      <c r="K368" s="4">
        <v>50.372999999999998</v>
      </c>
      <c r="L368" s="4">
        <v>241</v>
      </c>
      <c r="M368" s="4">
        <v>8.5609999999999999</v>
      </c>
      <c r="N368" s="4">
        <v>16.995999999999999</v>
      </c>
    </row>
    <row r="369" spans="1:14" x14ac:dyDescent="0.25">
      <c r="A369" s="42" t="s">
        <v>217</v>
      </c>
      <c r="B369" s="4" t="str">
        <f t="shared" si="5"/>
        <v>julio 2022</v>
      </c>
      <c r="C369" s="32">
        <v>44743</v>
      </c>
      <c r="D369" s="4" t="s">
        <v>109</v>
      </c>
      <c r="E369" s="4" t="s">
        <v>1008</v>
      </c>
      <c r="F369" s="4" t="s">
        <v>576</v>
      </c>
      <c r="G369" s="4">
        <v>78</v>
      </c>
      <c r="H369" s="4">
        <v>77</v>
      </c>
      <c r="I369" s="4">
        <v>98.718000000000004</v>
      </c>
      <c r="J369" s="4">
        <v>57</v>
      </c>
      <c r="K369" s="4">
        <v>74.025999999999996</v>
      </c>
      <c r="L369" s="4">
        <v>43</v>
      </c>
      <c r="M369" s="4">
        <v>55.844000000000001</v>
      </c>
      <c r="N369" s="4">
        <v>75.438999999999993</v>
      </c>
    </row>
    <row r="370" spans="1:14" x14ac:dyDescent="0.25">
      <c r="A370" s="42" t="s">
        <v>217</v>
      </c>
      <c r="B370" s="4" t="str">
        <f t="shared" si="5"/>
        <v>julio 2022</v>
      </c>
      <c r="C370" s="32">
        <v>44743</v>
      </c>
      <c r="D370" s="4" t="s">
        <v>109</v>
      </c>
      <c r="E370" s="4" t="s">
        <v>571</v>
      </c>
      <c r="F370" s="4" t="s">
        <v>242</v>
      </c>
      <c r="G370" s="4">
        <v>1419</v>
      </c>
      <c r="H370" s="4">
        <v>1419</v>
      </c>
      <c r="I370" s="4">
        <v>100</v>
      </c>
      <c r="J370" s="4">
        <v>730</v>
      </c>
      <c r="K370" s="4">
        <v>51.445</v>
      </c>
      <c r="L370" s="4">
        <v>162</v>
      </c>
      <c r="M370" s="4">
        <v>11.416</v>
      </c>
      <c r="N370" s="4">
        <v>22.192</v>
      </c>
    </row>
    <row r="371" spans="1:14" x14ac:dyDescent="0.25">
      <c r="A371" s="4" t="s">
        <v>213</v>
      </c>
      <c r="B371" s="4" t="str">
        <f t="shared" si="5"/>
        <v>julio 2022</v>
      </c>
      <c r="C371" s="32">
        <v>44743</v>
      </c>
      <c r="D371" s="4" t="s">
        <v>109</v>
      </c>
      <c r="E371" s="4" t="s">
        <v>1009</v>
      </c>
      <c r="F371" s="4" t="s">
        <v>239</v>
      </c>
      <c r="G371" s="4">
        <v>229</v>
      </c>
      <c r="H371" s="4">
        <v>229</v>
      </c>
      <c r="I371" s="4">
        <v>100</v>
      </c>
      <c r="J371" s="4">
        <v>161</v>
      </c>
      <c r="K371" s="4">
        <v>70.305999999999997</v>
      </c>
      <c r="L371" s="4">
        <v>97</v>
      </c>
      <c r="M371" s="4">
        <v>42.357999999999997</v>
      </c>
      <c r="N371" s="4">
        <v>60.247999999999998</v>
      </c>
    </row>
    <row r="372" spans="1:14" x14ac:dyDescent="0.25">
      <c r="A372" s="4" t="s">
        <v>213</v>
      </c>
      <c r="B372" s="4" t="str">
        <f t="shared" si="5"/>
        <v>julio 2022</v>
      </c>
      <c r="C372" s="32">
        <v>44743</v>
      </c>
      <c r="D372" s="4" t="s">
        <v>109</v>
      </c>
      <c r="E372" s="4" t="s">
        <v>1010</v>
      </c>
      <c r="F372" s="4" t="s">
        <v>1011</v>
      </c>
      <c r="G372" s="4">
        <v>231</v>
      </c>
      <c r="H372" s="4">
        <v>231</v>
      </c>
      <c r="I372" s="4">
        <v>100</v>
      </c>
      <c r="J372" s="4">
        <v>128</v>
      </c>
      <c r="K372" s="4">
        <v>55.411000000000001</v>
      </c>
      <c r="L372" s="4">
        <v>66</v>
      </c>
      <c r="M372" s="4">
        <v>28.571000000000002</v>
      </c>
      <c r="N372" s="4">
        <v>51.563000000000002</v>
      </c>
    </row>
    <row r="373" spans="1:14" x14ac:dyDescent="0.25">
      <c r="A373" s="4" t="s">
        <v>80</v>
      </c>
      <c r="B373" s="4" t="str">
        <f t="shared" si="5"/>
        <v>julio 2022</v>
      </c>
      <c r="C373" s="32">
        <v>44743</v>
      </c>
      <c r="D373" s="4" t="s">
        <v>110</v>
      </c>
      <c r="E373" s="4" t="s">
        <v>1012</v>
      </c>
      <c r="F373" s="4" t="s">
        <v>1013</v>
      </c>
      <c r="G373" s="4">
        <v>17741</v>
      </c>
      <c r="H373" s="4">
        <v>17718</v>
      </c>
      <c r="I373" s="4">
        <v>99.87</v>
      </c>
      <c r="J373" s="4">
        <v>7552</v>
      </c>
      <c r="K373" s="4">
        <v>42.622999999999998</v>
      </c>
      <c r="L373" s="4">
        <v>1052</v>
      </c>
      <c r="M373" s="4">
        <v>5.9370000000000003</v>
      </c>
      <c r="N373" s="4">
        <v>13.93</v>
      </c>
    </row>
    <row r="374" spans="1:14" x14ac:dyDescent="0.25">
      <c r="A374" s="4" t="s">
        <v>80</v>
      </c>
      <c r="B374" s="4" t="str">
        <f t="shared" si="5"/>
        <v>julio 2022</v>
      </c>
      <c r="C374" s="32">
        <v>44743</v>
      </c>
      <c r="D374" s="4" t="s">
        <v>109</v>
      </c>
      <c r="E374" s="4" t="s">
        <v>1014</v>
      </c>
      <c r="F374" s="4" t="s">
        <v>1013</v>
      </c>
      <c r="G374" s="4">
        <v>4</v>
      </c>
      <c r="H374" s="4">
        <v>4</v>
      </c>
      <c r="I374" s="4">
        <v>100</v>
      </c>
      <c r="J374" s="4">
        <v>2</v>
      </c>
      <c r="K374" s="4">
        <v>50</v>
      </c>
      <c r="L374" s="4">
        <v>1</v>
      </c>
      <c r="M374" s="4">
        <v>25</v>
      </c>
      <c r="N374" s="4">
        <v>50</v>
      </c>
    </row>
    <row r="375" spans="1:14" x14ac:dyDescent="0.25">
      <c r="A375" s="4" t="s">
        <v>80</v>
      </c>
      <c r="B375" s="4" t="str">
        <f t="shared" si="5"/>
        <v>julio 2022</v>
      </c>
      <c r="C375" s="32">
        <v>44743</v>
      </c>
      <c r="D375" s="4" t="s">
        <v>109</v>
      </c>
      <c r="E375" s="4" t="s">
        <v>1015</v>
      </c>
      <c r="F375" s="4" t="s">
        <v>1013</v>
      </c>
      <c r="G375" s="4">
        <v>4</v>
      </c>
      <c r="H375" s="4">
        <v>4</v>
      </c>
      <c r="I375" s="4">
        <v>100</v>
      </c>
      <c r="J375" s="4">
        <v>1</v>
      </c>
      <c r="K375" s="4">
        <v>25</v>
      </c>
      <c r="L375" s="4">
        <v>1</v>
      </c>
      <c r="M375" s="4">
        <v>25</v>
      </c>
      <c r="N375" s="4">
        <v>100</v>
      </c>
    </row>
    <row r="376" spans="1:14" x14ac:dyDescent="0.25">
      <c r="A376" s="4" t="s">
        <v>80</v>
      </c>
      <c r="B376" s="4" t="str">
        <f t="shared" si="5"/>
        <v>julio 2022</v>
      </c>
      <c r="C376" s="32">
        <v>44743</v>
      </c>
      <c r="D376" s="4" t="s">
        <v>109</v>
      </c>
      <c r="E376" s="4" t="s">
        <v>1016</v>
      </c>
      <c r="F376" s="4" t="s">
        <v>1013</v>
      </c>
      <c r="G376" s="4">
        <v>4</v>
      </c>
      <c r="H376" s="4">
        <v>4</v>
      </c>
      <c r="I376" s="4">
        <v>100</v>
      </c>
      <c r="J376" s="4">
        <v>3</v>
      </c>
      <c r="K376" s="4">
        <v>75</v>
      </c>
      <c r="L376" s="4">
        <v>2</v>
      </c>
      <c r="M376" s="4">
        <v>50</v>
      </c>
      <c r="N376" s="4">
        <v>66.667000000000002</v>
      </c>
    </row>
    <row r="377" spans="1:14" x14ac:dyDescent="0.25">
      <c r="A377" s="4" t="s">
        <v>80</v>
      </c>
      <c r="B377" s="4" t="str">
        <f t="shared" si="5"/>
        <v>julio 2022</v>
      </c>
      <c r="C377" s="32">
        <v>44743</v>
      </c>
      <c r="D377" s="4" t="s">
        <v>109</v>
      </c>
      <c r="E377" s="4" t="s">
        <v>1017</v>
      </c>
      <c r="F377" s="4" t="s">
        <v>1013</v>
      </c>
      <c r="G377" s="4">
        <v>4</v>
      </c>
      <c r="H377" s="4">
        <v>4</v>
      </c>
      <c r="I377" s="4">
        <v>100</v>
      </c>
      <c r="J377" s="4">
        <v>3</v>
      </c>
      <c r="K377" s="4">
        <v>75</v>
      </c>
      <c r="L377" s="4">
        <v>2</v>
      </c>
      <c r="M377" s="4">
        <v>50</v>
      </c>
      <c r="N377" s="4">
        <v>66.667000000000002</v>
      </c>
    </row>
    <row r="378" spans="1:14" x14ac:dyDescent="0.25">
      <c r="A378" s="4" t="s">
        <v>80</v>
      </c>
      <c r="B378" s="4" t="str">
        <f t="shared" si="5"/>
        <v>julio 2022</v>
      </c>
      <c r="C378" s="32">
        <v>44743</v>
      </c>
      <c r="D378" s="4" t="s">
        <v>109</v>
      </c>
      <c r="E378" s="4" t="s">
        <v>1018</v>
      </c>
      <c r="F378" s="4" t="s">
        <v>1013</v>
      </c>
      <c r="G378" s="4">
        <v>5</v>
      </c>
      <c r="H378" s="4">
        <v>5</v>
      </c>
      <c r="I378" s="4">
        <v>100</v>
      </c>
      <c r="J378" s="4">
        <v>3</v>
      </c>
      <c r="K378" s="4">
        <v>60</v>
      </c>
      <c r="L378" s="4">
        <v>2</v>
      </c>
      <c r="M378" s="4">
        <v>40</v>
      </c>
      <c r="N378" s="4">
        <v>66.667000000000002</v>
      </c>
    </row>
    <row r="379" spans="1:14" x14ac:dyDescent="0.25">
      <c r="A379" s="4" t="s">
        <v>80</v>
      </c>
      <c r="B379" s="4" t="str">
        <f t="shared" si="5"/>
        <v>julio 2022</v>
      </c>
      <c r="C379" s="32">
        <v>44743</v>
      </c>
      <c r="D379" s="4" t="s">
        <v>109</v>
      </c>
      <c r="E379" s="4" t="s">
        <v>1019</v>
      </c>
      <c r="F379" s="4" t="s">
        <v>1013</v>
      </c>
      <c r="G379" s="4">
        <v>4</v>
      </c>
      <c r="H379" s="4">
        <v>4</v>
      </c>
      <c r="I379" s="4">
        <v>100</v>
      </c>
      <c r="J379" s="4">
        <v>2</v>
      </c>
      <c r="K379" s="4">
        <v>50</v>
      </c>
      <c r="L379" s="4">
        <v>2</v>
      </c>
      <c r="M379" s="4">
        <v>50</v>
      </c>
      <c r="N379" s="4">
        <v>100</v>
      </c>
    </row>
    <row r="380" spans="1:14" x14ac:dyDescent="0.25">
      <c r="A380" s="4" t="s">
        <v>80</v>
      </c>
      <c r="B380" s="4" t="str">
        <f t="shared" si="5"/>
        <v>julio 2022</v>
      </c>
      <c r="C380" s="32">
        <v>44743</v>
      </c>
      <c r="D380" s="4" t="s">
        <v>109</v>
      </c>
      <c r="E380" s="4" t="s">
        <v>1020</v>
      </c>
      <c r="F380" s="4" t="s">
        <v>1013</v>
      </c>
      <c r="G380" s="4">
        <v>4</v>
      </c>
      <c r="H380" s="4">
        <v>4</v>
      </c>
      <c r="I380" s="4">
        <v>100</v>
      </c>
      <c r="J380" s="4">
        <v>2</v>
      </c>
      <c r="K380" s="4">
        <v>50</v>
      </c>
      <c r="L380" s="4">
        <v>2</v>
      </c>
      <c r="M380" s="4">
        <v>50</v>
      </c>
      <c r="N380" s="4">
        <v>100</v>
      </c>
    </row>
    <row r="381" spans="1:14" x14ac:dyDescent="0.25">
      <c r="A381" s="4" t="s">
        <v>80</v>
      </c>
      <c r="B381" s="4" t="str">
        <f t="shared" si="5"/>
        <v>julio 2022</v>
      </c>
      <c r="C381" s="32">
        <v>44743</v>
      </c>
      <c r="D381" s="4" t="s">
        <v>109</v>
      </c>
      <c r="E381" s="4" t="s">
        <v>1021</v>
      </c>
      <c r="F381" s="4" t="s">
        <v>1013</v>
      </c>
      <c r="G381" s="4">
        <v>4</v>
      </c>
      <c r="H381" s="4">
        <v>4</v>
      </c>
      <c r="I381" s="4">
        <v>100</v>
      </c>
      <c r="J381" s="4">
        <v>2</v>
      </c>
      <c r="K381" s="4">
        <v>50</v>
      </c>
      <c r="L381" s="4">
        <v>2</v>
      </c>
      <c r="M381" s="4">
        <v>50</v>
      </c>
      <c r="N381" s="4">
        <v>100</v>
      </c>
    </row>
    <row r="382" spans="1:14" x14ac:dyDescent="0.25">
      <c r="A382" s="4" t="s">
        <v>80</v>
      </c>
      <c r="B382" s="4" t="str">
        <f t="shared" si="5"/>
        <v>julio 2022</v>
      </c>
      <c r="C382" s="32">
        <v>44743</v>
      </c>
      <c r="D382" s="4" t="s">
        <v>109</v>
      </c>
      <c r="E382" s="4" t="s">
        <v>1022</v>
      </c>
      <c r="F382" s="4" t="s">
        <v>1013</v>
      </c>
      <c r="G382" s="4">
        <v>4</v>
      </c>
      <c r="H382" s="4">
        <v>4</v>
      </c>
      <c r="I382" s="4">
        <v>100</v>
      </c>
      <c r="J382" s="4">
        <v>2</v>
      </c>
      <c r="K382" s="4">
        <v>50</v>
      </c>
      <c r="L382" s="4">
        <v>1</v>
      </c>
      <c r="M382" s="4">
        <v>25</v>
      </c>
      <c r="N382" s="4">
        <v>50</v>
      </c>
    </row>
    <row r="383" spans="1:14" x14ac:dyDescent="0.25">
      <c r="A383" s="4" t="s">
        <v>80</v>
      </c>
      <c r="B383" s="4" t="str">
        <f t="shared" si="5"/>
        <v>julio 2022</v>
      </c>
      <c r="C383" s="32">
        <v>44743</v>
      </c>
      <c r="D383" s="4" t="s">
        <v>109</v>
      </c>
      <c r="E383" s="4" t="s">
        <v>1023</v>
      </c>
      <c r="F383" s="4" t="s">
        <v>1013</v>
      </c>
      <c r="G383" s="4">
        <v>4</v>
      </c>
      <c r="H383" s="4">
        <v>4</v>
      </c>
      <c r="I383" s="4">
        <v>100</v>
      </c>
      <c r="J383" s="4">
        <v>1</v>
      </c>
      <c r="K383" s="4">
        <v>25</v>
      </c>
      <c r="L383" s="4">
        <v>1</v>
      </c>
      <c r="M383" s="4">
        <v>25</v>
      </c>
      <c r="N383" s="4">
        <v>100</v>
      </c>
    </row>
    <row r="384" spans="1:14" x14ac:dyDescent="0.25">
      <c r="A384" s="4" t="s">
        <v>80</v>
      </c>
      <c r="B384" s="4" t="str">
        <f t="shared" si="5"/>
        <v>julio 2022</v>
      </c>
      <c r="C384" s="32">
        <v>44743</v>
      </c>
      <c r="D384" s="4" t="s">
        <v>109</v>
      </c>
      <c r="E384" s="4" t="s">
        <v>1024</v>
      </c>
      <c r="F384" s="4" t="s">
        <v>1013</v>
      </c>
      <c r="G384" s="4">
        <v>4</v>
      </c>
      <c r="H384" s="4">
        <v>4</v>
      </c>
      <c r="I384" s="4">
        <v>100</v>
      </c>
      <c r="J384" s="4">
        <v>2</v>
      </c>
      <c r="K384" s="4">
        <v>50</v>
      </c>
      <c r="L384" s="4">
        <v>2</v>
      </c>
      <c r="M384" s="4">
        <v>50</v>
      </c>
      <c r="N384" s="4">
        <v>100</v>
      </c>
    </row>
    <row r="385" spans="1:14" x14ac:dyDescent="0.25">
      <c r="A385" s="4" t="s">
        <v>80</v>
      </c>
      <c r="B385" s="4" t="str">
        <f t="shared" si="5"/>
        <v>julio 2022</v>
      </c>
      <c r="C385" s="32">
        <v>44743</v>
      </c>
      <c r="D385" s="4" t="s">
        <v>109</v>
      </c>
      <c r="E385" s="4" t="s">
        <v>1025</v>
      </c>
      <c r="F385" s="4" t="s">
        <v>239</v>
      </c>
      <c r="G385" s="4">
        <v>358</v>
      </c>
      <c r="H385" s="4">
        <v>355</v>
      </c>
      <c r="I385" s="4">
        <v>99.162000000000006</v>
      </c>
      <c r="J385" s="4">
        <v>200</v>
      </c>
      <c r="K385" s="4">
        <v>56.338000000000001</v>
      </c>
      <c r="L385" s="4">
        <v>27</v>
      </c>
      <c r="M385" s="4">
        <v>7.6059999999999999</v>
      </c>
      <c r="N385" s="4">
        <v>13.5</v>
      </c>
    </row>
    <row r="386" spans="1:14" x14ac:dyDescent="0.25">
      <c r="A386" s="4" t="s">
        <v>80</v>
      </c>
      <c r="B386" s="4" t="str">
        <f t="shared" si="5"/>
        <v>julio 2022</v>
      </c>
      <c r="C386" s="32">
        <v>44743</v>
      </c>
      <c r="D386" s="4" t="s">
        <v>109</v>
      </c>
      <c r="E386" s="4" t="s">
        <v>237</v>
      </c>
      <c r="F386" s="4" t="s">
        <v>242</v>
      </c>
      <c r="G386" s="4">
        <v>229</v>
      </c>
      <c r="H386" s="4">
        <v>228</v>
      </c>
      <c r="I386" s="4">
        <v>99.563000000000002</v>
      </c>
      <c r="J386" s="4">
        <v>127</v>
      </c>
      <c r="K386" s="4">
        <v>55.701999999999998</v>
      </c>
      <c r="L386" s="4">
        <v>21</v>
      </c>
      <c r="M386" s="4">
        <v>9.2110000000000003</v>
      </c>
      <c r="N386" s="4">
        <v>16.535</v>
      </c>
    </row>
    <row r="387" spans="1:14" x14ac:dyDescent="0.25">
      <c r="A387" s="4" t="s">
        <v>80</v>
      </c>
      <c r="B387" s="4" t="str">
        <f t="shared" ref="B387:B450" si="6">TEXT(C387,"mmmm")&amp;" "&amp;TEXT(C387,"aaaa")</f>
        <v>julio 2022</v>
      </c>
      <c r="C387" s="32">
        <v>44743</v>
      </c>
      <c r="D387" s="4" t="s">
        <v>109</v>
      </c>
      <c r="E387" s="4" t="s">
        <v>407</v>
      </c>
      <c r="F387" s="4" t="s">
        <v>238</v>
      </c>
      <c r="G387" s="4">
        <v>35029</v>
      </c>
      <c r="H387" s="4">
        <v>34962</v>
      </c>
      <c r="I387" s="4">
        <v>99.808999999999997</v>
      </c>
      <c r="J387" s="4">
        <v>14594</v>
      </c>
      <c r="K387" s="4">
        <v>41.741999999999997</v>
      </c>
      <c r="L387" s="4">
        <v>1653</v>
      </c>
      <c r="M387" s="4">
        <v>4.7279999999999998</v>
      </c>
      <c r="N387" s="4">
        <v>11.327</v>
      </c>
    </row>
    <row r="388" spans="1:14" x14ac:dyDescent="0.25">
      <c r="A388" s="4" t="s">
        <v>80</v>
      </c>
      <c r="B388" s="4" t="str">
        <f t="shared" si="6"/>
        <v>julio 2022</v>
      </c>
      <c r="C388" s="32">
        <v>44743</v>
      </c>
      <c r="D388" s="4" t="s">
        <v>109</v>
      </c>
      <c r="E388" s="4" t="s">
        <v>1026</v>
      </c>
      <c r="F388" s="4" t="s">
        <v>1027</v>
      </c>
      <c r="G388" s="4">
        <v>60</v>
      </c>
      <c r="H388" s="4">
        <v>60</v>
      </c>
      <c r="I388" s="4">
        <v>100</v>
      </c>
      <c r="J388" s="4">
        <v>47</v>
      </c>
      <c r="K388" s="4">
        <v>78.332999999999998</v>
      </c>
      <c r="L388" s="4">
        <v>8</v>
      </c>
      <c r="M388" s="4">
        <v>13.333</v>
      </c>
      <c r="N388" s="4">
        <v>17.021000000000001</v>
      </c>
    </row>
    <row r="389" spans="1:14" x14ac:dyDescent="0.25">
      <c r="A389" s="4" t="s">
        <v>80</v>
      </c>
      <c r="B389" s="4" t="str">
        <f t="shared" si="6"/>
        <v>julio 2022</v>
      </c>
      <c r="C389" s="32">
        <v>44743</v>
      </c>
      <c r="D389" s="4" t="s">
        <v>109</v>
      </c>
      <c r="E389" s="4" t="s">
        <v>1028</v>
      </c>
      <c r="F389" s="4" t="s">
        <v>1027</v>
      </c>
      <c r="G389" s="4">
        <v>19</v>
      </c>
      <c r="H389" s="4">
        <v>19</v>
      </c>
      <c r="I389" s="4">
        <v>100</v>
      </c>
      <c r="J389" s="4">
        <v>10</v>
      </c>
      <c r="K389" s="4">
        <v>52.631999999999998</v>
      </c>
      <c r="L389" s="4">
        <v>0</v>
      </c>
      <c r="M389" s="4">
        <v>0</v>
      </c>
      <c r="N389" s="4">
        <v>0</v>
      </c>
    </row>
    <row r="390" spans="1:14" x14ac:dyDescent="0.25">
      <c r="A390" s="4" t="s">
        <v>80</v>
      </c>
      <c r="B390" s="4" t="str">
        <f t="shared" si="6"/>
        <v>julio 2022</v>
      </c>
      <c r="C390" s="32">
        <v>44743</v>
      </c>
      <c r="D390" s="4" t="s">
        <v>109</v>
      </c>
      <c r="E390" s="4" t="s">
        <v>1029</v>
      </c>
      <c r="F390" s="4" t="s">
        <v>239</v>
      </c>
      <c r="G390" s="4">
        <v>31035</v>
      </c>
      <c r="H390" s="4">
        <v>30948</v>
      </c>
      <c r="I390" s="4">
        <v>99.72</v>
      </c>
      <c r="J390" s="4">
        <v>10582</v>
      </c>
      <c r="K390" s="4">
        <v>34.192999999999998</v>
      </c>
      <c r="L390" s="4">
        <v>346</v>
      </c>
      <c r="M390" s="4">
        <v>1.1180000000000001</v>
      </c>
      <c r="N390" s="4">
        <v>3.27</v>
      </c>
    </row>
    <row r="391" spans="1:14" x14ac:dyDescent="0.25">
      <c r="A391" s="4" t="s">
        <v>80</v>
      </c>
      <c r="B391" s="4" t="str">
        <f t="shared" si="6"/>
        <v>julio 2022</v>
      </c>
      <c r="C391" s="32">
        <v>44743</v>
      </c>
      <c r="D391" s="4" t="s">
        <v>109</v>
      </c>
      <c r="E391" s="4" t="s">
        <v>1030</v>
      </c>
      <c r="F391" s="4" t="s">
        <v>1013</v>
      </c>
      <c r="G391" s="4">
        <v>3989</v>
      </c>
      <c r="H391" s="4">
        <v>3988</v>
      </c>
      <c r="I391" s="4">
        <v>99.974999999999994</v>
      </c>
      <c r="J391" s="4">
        <v>2741</v>
      </c>
      <c r="K391" s="4">
        <v>68.730999999999995</v>
      </c>
      <c r="L391" s="4">
        <v>1193</v>
      </c>
      <c r="M391" s="4">
        <v>29.914999999999999</v>
      </c>
      <c r="N391" s="4">
        <v>43.524000000000001</v>
      </c>
    </row>
    <row r="392" spans="1:14" x14ac:dyDescent="0.25">
      <c r="A392" s="4" t="s">
        <v>80</v>
      </c>
      <c r="B392" s="4" t="str">
        <f t="shared" si="6"/>
        <v>julio 2022</v>
      </c>
      <c r="C392" s="32">
        <v>44743</v>
      </c>
      <c r="D392" s="4" t="s">
        <v>109</v>
      </c>
      <c r="E392" s="4" t="s">
        <v>1031</v>
      </c>
      <c r="F392" s="4" t="s">
        <v>1013</v>
      </c>
      <c r="G392" s="4">
        <v>4094</v>
      </c>
      <c r="H392" s="4">
        <v>4092</v>
      </c>
      <c r="I392" s="4">
        <v>99.950999999999993</v>
      </c>
      <c r="J392" s="4">
        <v>2726</v>
      </c>
      <c r="K392" s="4">
        <v>66.617999999999995</v>
      </c>
      <c r="L392" s="4">
        <v>937</v>
      </c>
      <c r="M392" s="4">
        <v>22.898</v>
      </c>
      <c r="N392" s="4">
        <v>34.372999999999998</v>
      </c>
    </row>
    <row r="393" spans="1:14" x14ac:dyDescent="0.25">
      <c r="A393" s="4" t="s">
        <v>80</v>
      </c>
      <c r="B393" s="4" t="str">
        <f t="shared" si="6"/>
        <v>julio 2022</v>
      </c>
      <c r="C393" s="32">
        <v>44743</v>
      </c>
      <c r="D393" s="4" t="s">
        <v>109</v>
      </c>
      <c r="E393" s="4" t="s">
        <v>1032</v>
      </c>
      <c r="F393" s="4" t="s">
        <v>1013</v>
      </c>
      <c r="G393" s="4">
        <v>4010</v>
      </c>
      <c r="H393" s="4">
        <v>4008</v>
      </c>
      <c r="I393" s="4">
        <v>99.95</v>
      </c>
      <c r="J393" s="4">
        <v>2442</v>
      </c>
      <c r="K393" s="4">
        <v>60.927999999999997</v>
      </c>
      <c r="L393" s="4">
        <v>545</v>
      </c>
      <c r="M393" s="4">
        <v>13.598000000000001</v>
      </c>
      <c r="N393" s="4">
        <v>22.318000000000001</v>
      </c>
    </row>
    <row r="394" spans="1:14" x14ac:dyDescent="0.25">
      <c r="A394" s="4" t="s">
        <v>80</v>
      </c>
      <c r="B394" s="4" t="str">
        <f t="shared" si="6"/>
        <v>julio 2022</v>
      </c>
      <c r="C394" s="32">
        <v>44743</v>
      </c>
      <c r="D394" s="4" t="s">
        <v>109</v>
      </c>
      <c r="E394" s="4" t="s">
        <v>1033</v>
      </c>
      <c r="F394" s="4" t="s">
        <v>1013</v>
      </c>
      <c r="G394" s="4">
        <v>3618</v>
      </c>
      <c r="H394" s="4">
        <v>3612</v>
      </c>
      <c r="I394" s="4">
        <v>99.834000000000003</v>
      </c>
      <c r="J394" s="4">
        <v>1982</v>
      </c>
      <c r="K394" s="4">
        <v>54.872999999999998</v>
      </c>
      <c r="L394" s="4">
        <v>227</v>
      </c>
      <c r="M394" s="4">
        <v>6.2850000000000001</v>
      </c>
      <c r="N394" s="4">
        <v>11.452999999999999</v>
      </c>
    </row>
    <row r="395" spans="1:14" x14ac:dyDescent="0.25">
      <c r="A395" s="4" t="s">
        <v>80</v>
      </c>
      <c r="B395" s="4" t="str">
        <f t="shared" si="6"/>
        <v>julio 2022</v>
      </c>
      <c r="C395" s="32">
        <v>44743</v>
      </c>
      <c r="D395" s="4" t="s">
        <v>109</v>
      </c>
      <c r="E395" s="4" t="s">
        <v>405</v>
      </c>
      <c r="F395" s="4" t="s">
        <v>239</v>
      </c>
      <c r="G395" s="4">
        <v>32206</v>
      </c>
      <c r="H395" s="4">
        <v>32039</v>
      </c>
      <c r="I395" s="4">
        <v>99.480999999999995</v>
      </c>
      <c r="J395" s="4">
        <v>14048</v>
      </c>
      <c r="K395" s="4">
        <v>43.847000000000001</v>
      </c>
      <c r="L395" s="4">
        <v>3275</v>
      </c>
      <c r="M395" s="4">
        <v>10.222</v>
      </c>
      <c r="N395" s="4">
        <v>23.312999999999999</v>
      </c>
    </row>
    <row r="396" spans="1:14" x14ac:dyDescent="0.25">
      <c r="A396" s="4" t="s">
        <v>80</v>
      </c>
      <c r="B396" s="4" t="str">
        <f t="shared" si="6"/>
        <v>julio 2022</v>
      </c>
      <c r="C396" s="32">
        <v>44743</v>
      </c>
      <c r="D396" s="4" t="s">
        <v>109</v>
      </c>
      <c r="E396" s="4" t="s">
        <v>406</v>
      </c>
      <c r="F396" s="4" t="s">
        <v>239</v>
      </c>
      <c r="G396" s="4">
        <v>32199</v>
      </c>
      <c r="H396" s="4">
        <v>31992</v>
      </c>
      <c r="I396" s="4">
        <v>99.356999999999999</v>
      </c>
      <c r="J396" s="4">
        <v>12400</v>
      </c>
      <c r="K396" s="4">
        <v>38.76</v>
      </c>
      <c r="L396" s="4">
        <v>2495</v>
      </c>
      <c r="M396" s="4">
        <v>7.7990000000000004</v>
      </c>
      <c r="N396" s="4">
        <v>20.120999999999999</v>
      </c>
    </row>
    <row r="397" spans="1:14" x14ac:dyDescent="0.25">
      <c r="A397" s="4" t="s">
        <v>80</v>
      </c>
      <c r="B397" s="4" t="str">
        <f t="shared" si="6"/>
        <v>julio 2022</v>
      </c>
      <c r="C397" s="32">
        <v>44743</v>
      </c>
      <c r="D397" s="4" t="s">
        <v>109</v>
      </c>
      <c r="E397" s="4" t="s">
        <v>404</v>
      </c>
      <c r="F397" s="4" t="s">
        <v>239</v>
      </c>
      <c r="G397" s="4">
        <v>35302</v>
      </c>
      <c r="H397" s="4">
        <v>35223</v>
      </c>
      <c r="I397" s="4">
        <v>99.775999999999996</v>
      </c>
      <c r="J397" s="4">
        <v>13947</v>
      </c>
      <c r="K397" s="4">
        <v>39.595999999999997</v>
      </c>
      <c r="L397" s="4">
        <v>1991</v>
      </c>
      <c r="M397" s="4">
        <v>5.6529999999999996</v>
      </c>
      <c r="N397" s="4">
        <v>14.275</v>
      </c>
    </row>
    <row r="398" spans="1:14" x14ac:dyDescent="0.25">
      <c r="A398" s="4" t="s">
        <v>80</v>
      </c>
      <c r="B398" s="4" t="str">
        <f t="shared" si="6"/>
        <v>julio 2022</v>
      </c>
      <c r="C398" s="32">
        <v>44743</v>
      </c>
      <c r="D398" s="4" t="s">
        <v>109</v>
      </c>
      <c r="E398" s="4" t="s">
        <v>404</v>
      </c>
      <c r="F398" s="4" t="s">
        <v>239</v>
      </c>
      <c r="G398" s="4">
        <v>35216</v>
      </c>
      <c r="H398" s="4">
        <v>35140</v>
      </c>
      <c r="I398" s="4">
        <v>99.784000000000006</v>
      </c>
      <c r="J398" s="4">
        <v>13986</v>
      </c>
      <c r="K398" s="4">
        <v>39.801000000000002</v>
      </c>
      <c r="L398" s="4">
        <v>3019</v>
      </c>
      <c r="M398" s="4">
        <v>8.5909999999999993</v>
      </c>
      <c r="N398" s="4">
        <v>21.585999999999999</v>
      </c>
    </row>
    <row r="399" spans="1:14" x14ac:dyDescent="0.25">
      <c r="A399" s="4" t="s">
        <v>80</v>
      </c>
      <c r="B399" s="4" t="str">
        <f t="shared" si="6"/>
        <v>julio 2022</v>
      </c>
      <c r="C399" s="32">
        <v>44743</v>
      </c>
      <c r="D399" s="4" t="s">
        <v>109</v>
      </c>
      <c r="E399" s="4" t="s">
        <v>235</v>
      </c>
      <c r="F399" s="4" t="s">
        <v>239</v>
      </c>
      <c r="G399" s="4">
        <v>24924</v>
      </c>
      <c r="H399" s="4">
        <v>24898</v>
      </c>
      <c r="I399" s="4">
        <v>99.896000000000001</v>
      </c>
      <c r="J399" s="4">
        <v>12439</v>
      </c>
      <c r="K399" s="4">
        <v>49.96</v>
      </c>
      <c r="L399" s="4">
        <v>1903</v>
      </c>
      <c r="M399" s="4">
        <v>7.6429999999999998</v>
      </c>
      <c r="N399" s="4">
        <v>15.298999999999999</v>
      </c>
    </row>
    <row r="400" spans="1:14" x14ac:dyDescent="0.25">
      <c r="A400" s="4" t="s">
        <v>80</v>
      </c>
      <c r="B400" s="4" t="str">
        <f t="shared" si="6"/>
        <v>julio 2022</v>
      </c>
      <c r="C400" s="32">
        <v>44743</v>
      </c>
      <c r="D400" s="4" t="s">
        <v>109</v>
      </c>
      <c r="E400" s="4" t="s">
        <v>1034</v>
      </c>
      <c r="F400" s="4" t="s">
        <v>239</v>
      </c>
      <c r="G400" s="4">
        <v>36023</v>
      </c>
      <c r="H400" s="4">
        <v>35877</v>
      </c>
      <c r="I400" s="4">
        <v>99.594999999999999</v>
      </c>
      <c r="J400" s="4">
        <v>13432</v>
      </c>
      <c r="K400" s="4">
        <v>37.439</v>
      </c>
      <c r="L400" s="4">
        <v>771</v>
      </c>
      <c r="M400" s="4">
        <v>2.149</v>
      </c>
      <c r="N400" s="4">
        <v>5.74</v>
      </c>
    </row>
    <row r="401" spans="1:14" x14ac:dyDescent="0.25">
      <c r="A401" s="4" t="s">
        <v>543</v>
      </c>
      <c r="B401" s="4" t="str">
        <f t="shared" si="6"/>
        <v>julio 2022</v>
      </c>
      <c r="C401" s="32">
        <v>44743</v>
      </c>
      <c r="D401" s="4" t="s">
        <v>109</v>
      </c>
      <c r="E401" s="4" t="s">
        <v>1035</v>
      </c>
      <c r="F401" s="4" t="s">
        <v>239</v>
      </c>
      <c r="G401" s="4">
        <v>15182</v>
      </c>
      <c r="H401" s="4">
        <v>15107</v>
      </c>
      <c r="I401" s="4">
        <v>99.506</v>
      </c>
      <c r="J401" s="4">
        <v>6325</v>
      </c>
      <c r="K401" s="4">
        <v>41.868000000000002</v>
      </c>
      <c r="L401" s="4">
        <v>486</v>
      </c>
      <c r="M401" s="4">
        <v>3.2170000000000001</v>
      </c>
      <c r="N401" s="4">
        <v>7.6840000000000002</v>
      </c>
    </row>
    <row r="402" spans="1:14" x14ac:dyDescent="0.25">
      <c r="A402" s="4" t="s">
        <v>543</v>
      </c>
      <c r="B402" s="4" t="str">
        <f t="shared" si="6"/>
        <v>julio 2022</v>
      </c>
      <c r="C402" s="32">
        <v>44743</v>
      </c>
      <c r="D402" s="4" t="s">
        <v>109</v>
      </c>
      <c r="E402" s="4" t="s">
        <v>1036</v>
      </c>
      <c r="F402" s="4" t="s">
        <v>735</v>
      </c>
      <c r="G402" s="4">
        <v>61</v>
      </c>
      <c r="H402" s="4">
        <v>61</v>
      </c>
      <c r="I402" s="4">
        <v>100</v>
      </c>
      <c r="J402" s="4">
        <v>36</v>
      </c>
      <c r="K402" s="4">
        <v>59.015999999999998</v>
      </c>
      <c r="L402" s="4">
        <v>2</v>
      </c>
      <c r="M402" s="4">
        <v>3.2789999999999999</v>
      </c>
      <c r="N402" s="4">
        <v>5.556</v>
      </c>
    </row>
    <row r="403" spans="1:14" x14ac:dyDescent="0.25">
      <c r="A403" s="4" t="s">
        <v>602</v>
      </c>
      <c r="B403" s="4" t="str">
        <f t="shared" si="6"/>
        <v>julio 2022</v>
      </c>
      <c r="C403" s="32">
        <v>44743</v>
      </c>
      <c r="D403" s="4" t="s">
        <v>110</v>
      </c>
      <c r="E403" s="4" t="s">
        <v>1037</v>
      </c>
      <c r="F403" s="4" t="s">
        <v>238</v>
      </c>
      <c r="G403" s="4">
        <v>27574</v>
      </c>
      <c r="H403" s="4">
        <v>27439</v>
      </c>
      <c r="I403" s="4">
        <v>99.51</v>
      </c>
      <c r="J403" s="4">
        <v>10447</v>
      </c>
      <c r="K403" s="4">
        <v>38.073999999999998</v>
      </c>
      <c r="L403" s="4">
        <v>132</v>
      </c>
      <c r="M403" s="4">
        <v>0.48099999999999998</v>
      </c>
      <c r="N403" s="4">
        <v>1.264</v>
      </c>
    </row>
    <row r="404" spans="1:14" x14ac:dyDescent="0.25">
      <c r="A404" s="4" t="s">
        <v>600</v>
      </c>
      <c r="B404" s="4" t="str">
        <f t="shared" si="6"/>
        <v>julio 2022</v>
      </c>
      <c r="C404" s="32">
        <v>44743</v>
      </c>
      <c r="D404" s="4" t="s">
        <v>109</v>
      </c>
      <c r="E404" s="4" t="s">
        <v>1038</v>
      </c>
      <c r="F404" s="4" t="s">
        <v>238</v>
      </c>
      <c r="G404" s="4">
        <v>35557</v>
      </c>
      <c r="H404" s="4">
        <v>35536</v>
      </c>
      <c r="I404" s="4">
        <v>99.941000000000003</v>
      </c>
      <c r="J404" s="4">
        <v>13580</v>
      </c>
      <c r="K404" s="4">
        <v>38.215000000000003</v>
      </c>
      <c r="L404" s="4">
        <v>1432</v>
      </c>
      <c r="M404" s="4">
        <v>4.03</v>
      </c>
      <c r="N404" s="4">
        <v>10.545</v>
      </c>
    </row>
    <row r="405" spans="1:14" x14ac:dyDescent="0.25">
      <c r="A405" s="4" t="s">
        <v>602</v>
      </c>
      <c r="B405" s="4" t="str">
        <f t="shared" si="6"/>
        <v>julio 2022</v>
      </c>
      <c r="C405" s="32">
        <v>44743</v>
      </c>
      <c r="D405" s="4" t="s">
        <v>109</v>
      </c>
      <c r="E405" s="4" t="s">
        <v>1039</v>
      </c>
      <c r="F405" s="4" t="s">
        <v>238</v>
      </c>
      <c r="G405" s="4">
        <v>34488</v>
      </c>
      <c r="H405" s="4">
        <v>34448</v>
      </c>
      <c r="I405" s="4">
        <v>99.884</v>
      </c>
      <c r="J405" s="4">
        <v>13172</v>
      </c>
      <c r="K405" s="4">
        <v>38.237000000000002</v>
      </c>
      <c r="L405" s="4">
        <v>1530</v>
      </c>
      <c r="M405" s="4">
        <v>4.4409999999999998</v>
      </c>
      <c r="N405" s="4">
        <v>11.616</v>
      </c>
    </row>
    <row r="406" spans="1:14" x14ac:dyDescent="0.25">
      <c r="A406" s="4" t="s">
        <v>602</v>
      </c>
      <c r="B406" s="4" t="str">
        <f t="shared" si="6"/>
        <v>julio 2022</v>
      </c>
      <c r="C406" s="32">
        <v>44743</v>
      </c>
      <c r="D406" s="4" t="s">
        <v>109</v>
      </c>
      <c r="E406" s="4" t="s">
        <v>1040</v>
      </c>
      <c r="F406" s="4" t="s">
        <v>238</v>
      </c>
      <c r="G406" s="4">
        <v>34493</v>
      </c>
      <c r="H406" s="4">
        <v>34453</v>
      </c>
      <c r="I406" s="4">
        <v>99.884</v>
      </c>
      <c r="J406" s="4">
        <v>12819</v>
      </c>
      <c r="K406" s="4">
        <v>37.207000000000001</v>
      </c>
      <c r="L406" s="4">
        <v>684</v>
      </c>
      <c r="M406" s="4">
        <v>1.9850000000000001</v>
      </c>
      <c r="N406" s="4">
        <v>5.3360000000000003</v>
      </c>
    </row>
    <row r="407" spans="1:14" x14ac:dyDescent="0.25">
      <c r="A407" s="4" t="s">
        <v>602</v>
      </c>
      <c r="B407" s="4" t="str">
        <f t="shared" si="6"/>
        <v>julio 2022</v>
      </c>
      <c r="C407" s="32">
        <v>44743</v>
      </c>
      <c r="D407" s="4" t="s">
        <v>109</v>
      </c>
      <c r="E407" s="4" t="s">
        <v>1041</v>
      </c>
      <c r="F407" s="4" t="s">
        <v>238</v>
      </c>
      <c r="G407" s="4">
        <v>34609</v>
      </c>
      <c r="H407" s="4">
        <v>34579</v>
      </c>
      <c r="I407" s="4">
        <v>99.912999999999997</v>
      </c>
      <c r="J407" s="4">
        <v>13343</v>
      </c>
      <c r="K407" s="4">
        <v>38.587000000000003</v>
      </c>
      <c r="L407" s="4">
        <v>469</v>
      </c>
      <c r="M407" s="4">
        <v>1.3560000000000001</v>
      </c>
      <c r="N407" s="4">
        <v>3.5150000000000001</v>
      </c>
    </row>
    <row r="408" spans="1:14" x14ac:dyDescent="0.25">
      <c r="A408" s="4" t="s">
        <v>665</v>
      </c>
      <c r="B408" s="4" t="str">
        <f t="shared" si="6"/>
        <v>julio 2022</v>
      </c>
      <c r="C408" s="32">
        <v>44743</v>
      </c>
      <c r="D408" s="4" t="s">
        <v>109</v>
      </c>
      <c r="E408" s="4" t="s">
        <v>1042</v>
      </c>
      <c r="F408" s="4" t="s">
        <v>239</v>
      </c>
      <c r="G408" s="4">
        <v>35428</v>
      </c>
      <c r="H408" s="4">
        <v>35290</v>
      </c>
      <c r="I408" s="4">
        <v>99.61</v>
      </c>
      <c r="J408" s="4">
        <v>11717</v>
      </c>
      <c r="K408" s="4">
        <v>33.201999999999998</v>
      </c>
      <c r="L408" s="4">
        <v>158</v>
      </c>
      <c r="M408" s="4">
        <v>0.44800000000000001</v>
      </c>
      <c r="N408" s="4">
        <v>1.3480000000000001</v>
      </c>
    </row>
    <row r="409" spans="1:14" x14ac:dyDescent="0.25">
      <c r="A409" s="4" t="s">
        <v>644</v>
      </c>
      <c r="B409" s="4" t="str">
        <f t="shared" si="6"/>
        <v>julio 2022</v>
      </c>
      <c r="C409" s="32">
        <v>44743</v>
      </c>
      <c r="D409" s="4" t="s">
        <v>109</v>
      </c>
      <c r="E409" s="4" t="s">
        <v>1043</v>
      </c>
      <c r="F409" s="4" t="s">
        <v>239</v>
      </c>
      <c r="G409" s="4">
        <v>23085</v>
      </c>
      <c r="H409" s="4">
        <v>23075</v>
      </c>
      <c r="I409" s="4">
        <v>99.956999999999994</v>
      </c>
      <c r="J409" s="4">
        <v>9413</v>
      </c>
      <c r="K409" s="4">
        <v>40.792999999999999</v>
      </c>
      <c r="L409" s="4">
        <v>635</v>
      </c>
      <c r="M409" s="4">
        <v>2.7519999999999998</v>
      </c>
      <c r="N409" s="4">
        <v>6.7460000000000004</v>
      </c>
    </row>
    <row r="410" spans="1:14" x14ac:dyDescent="0.25">
      <c r="A410" s="4" t="s">
        <v>644</v>
      </c>
      <c r="B410" s="4" t="str">
        <f t="shared" si="6"/>
        <v>julio 2022</v>
      </c>
      <c r="C410" s="32">
        <v>44743</v>
      </c>
      <c r="D410" s="4" t="s">
        <v>109</v>
      </c>
      <c r="E410" s="4" t="s">
        <v>1044</v>
      </c>
      <c r="F410" s="4" t="s">
        <v>239</v>
      </c>
      <c r="G410" s="4">
        <v>23082</v>
      </c>
      <c r="H410" s="4">
        <v>23070</v>
      </c>
      <c r="I410" s="4">
        <v>99.947999999999993</v>
      </c>
      <c r="J410" s="4">
        <v>9335</v>
      </c>
      <c r="K410" s="4">
        <v>40.463999999999999</v>
      </c>
      <c r="L410" s="4">
        <v>1302</v>
      </c>
      <c r="M410" s="4">
        <v>5.6440000000000001</v>
      </c>
      <c r="N410" s="4">
        <v>13.948</v>
      </c>
    </row>
    <row r="411" spans="1:14" x14ac:dyDescent="0.25">
      <c r="A411" s="4" t="s">
        <v>628</v>
      </c>
      <c r="B411" s="4" t="str">
        <f t="shared" si="6"/>
        <v>julio 2022</v>
      </c>
      <c r="C411" s="32">
        <v>44743</v>
      </c>
      <c r="D411" s="4" t="s">
        <v>109</v>
      </c>
      <c r="E411" s="4" t="s">
        <v>1045</v>
      </c>
      <c r="F411" s="4" t="s">
        <v>238</v>
      </c>
      <c r="G411" s="4">
        <v>22788</v>
      </c>
      <c r="H411" s="4">
        <v>22765</v>
      </c>
      <c r="I411" s="4">
        <v>99.899000000000001</v>
      </c>
      <c r="J411" s="4">
        <v>9796</v>
      </c>
      <c r="K411" s="4">
        <v>43.030999999999999</v>
      </c>
      <c r="L411" s="4">
        <v>191</v>
      </c>
      <c r="M411" s="4">
        <v>0.83899999999999997</v>
      </c>
      <c r="N411" s="4">
        <v>1.95</v>
      </c>
    </row>
    <row r="412" spans="1:14" x14ac:dyDescent="0.25">
      <c r="A412" s="4" t="s">
        <v>628</v>
      </c>
      <c r="B412" s="4" t="str">
        <f t="shared" si="6"/>
        <v>julio 2022</v>
      </c>
      <c r="C412" s="32">
        <v>44743</v>
      </c>
      <c r="D412" s="4" t="s">
        <v>110</v>
      </c>
      <c r="E412" s="4" t="s">
        <v>1046</v>
      </c>
      <c r="F412" s="4" t="s">
        <v>239</v>
      </c>
      <c r="G412" s="4">
        <v>22876</v>
      </c>
      <c r="H412" s="4">
        <v>22867</v>
      </c>
      <c r="I412" s="4">
        <v>99.960999999999999</v>
      </c>
      <c r="J412" s="4">
        <v>11318</v>
      </c>
      <c r="K412" s="4">
        <v>49.494999999999997</v>
      </c>
      <c r="L412" s="4">
        <v>697</v>
      </c>
      <c r="M412" s="4">
        <v>3.048</v>
      </c>
      <c r="N412" s="4">
        <v>6.1580000000000004</v>
      </c>
    </row>
    <row r="413" spans="1:14" x14ac:dyDescent="0.25">
      <c r="A413" s="4" t="s">
        <v>666</v>
      </c>
      <c r="B413" s="4" t="str">
        <f t="shared" si="6"/>
        <v>julio 2022</v>
      </c>
      <c r="C413" s="32">
        <v>44743</v>
      </c>
      <c r="D413" s="4" t="s">
        <v>109</v>
      </c>
      <c r="E413" s="4" t="s">
        <v>1047</v>
      </c>
      <c r="F413" s="4" t="s">
        <v>239</v>
      </c>
      <c r="G413" s="4">
        <v>19983</v>
      </c>
      <c r="H413" s="4">
        <v>19851</v>
      </c>
      <c r="I413" s="4">
        <v>99.338999999999999</v>
      </c>
      <c r="J413" s="4">
        <v>8653</v>
      </c>
      <c r="K413" s="4">
        <v>43.59</v>
      </c>
      <c r="L413" s="4">
        <v>445</v>
      </c>
      <c r="M413" s="4">
        <v>2.242</v>
      </c>
      <c r="N413" s="4">
        <v>5.1429999999999998</v>
      </c>
    </row>
    <row r="414" spans="1:14" x14ac:dyDescent="0.25">
      <c r="A414" s="4" t="s">
        <v>666</v>
      </c>
      <c r="B414" s="4" t="str">
        <f t="shared" si="6"/>
        <v>julio 2022</v>
      </c>
      <c r="C414" s="32">
        <v>44743</v>
      </c>
      <c r="D414" s="4" t="s">
        <v>109</v>
      </c>
      <c r="E414" s="4" t="s">
        <v>1048</v>
      </c>
      <c r="F414" s="4" t="s">
        <v>239</v>
      </c>
      <c r="G414" s="4">
        <v>15721</v>
      </c>
      <c r="H414" s="4">
        <v>15687</v>
      </c>
      <c r="I414" s="4">
        <v>99.784000000000006</v>
      </c>
      <c r="J414" s="4">
        <v>6573</v>
      </c>
      <c r="K414" s="4">
        <v>41.901000000000003</v>
      </c>
      <c r="L414" s="4">
        <v>816</v>
      </c>
      <c r="M414" s="4">
        <v>5.202</v>
      </c>
      <c r="N414" s="4">
        <v>12.414</v>
      </c>
    </row>
    <row r="415" spans="1:14" x14ac:dyDescent="0.25">
      <c r="A415" s="4" t="s">
        <v>666</v>
      </c>
      <c r="B415" s="4" t="str">
        <f t="shared" si="6"/>
        <v>julio 2022</v>
      </c>
      <c r="C415" s="32">
        <v>44743</v>
      </c>
      <c r="D415" s="4" t="s">
        <v>109</v>
      </c>
      <c r="E415" s="4" t="s">
        <v>1049</v>
      </c>
      <c r="F415" s="4" t="s">
        <v>238</v>
      </c>
      <c r="G415" s="4">
        <v>15727</v>
      </c>
      <c r="H415" s="4">
        <v>15698</v>
      </c>
      <c r="I415" s="4">
        <v>99.816000000000003</v>
      </c>
      <c r="J415" s="4">
        <v>7093</v>
      </c>
      <c r="K415" s="4">
        <v>45.183999999999997</v>
      </c>
      <c r="L415" s="4">
        <v>1011</v>
      </c>
      <c r="M415" s="4">
        <v>6.44</v>
      </c>
      <c r="N415" s="4">
        <v>14.253</v>
      </c>
    </row>
    <row r="416" spans="1:14" x14ac:dyDescent="0.25">
      <c r="A416" s="4" t="s">
        <v>600</v>
      </c>
      <c r="B416" s="4" t="str">
        <f t="shared" si="6"/>
        <v>julio 2022</v>
      </c>
      <c r="C416" s="32">
        <v>44743</v>
      </c>
      <c r="D416" s="4" t="s">
        <v>109</v>
      </c>
      <c r="E416" s="4" t="s">
        <v>1050</v>
      </c>
      <c r="F416" s="4" t="s">
        <v>238</v>
      </c>
      <c r="G416" s="4">
        <v>35434</v>
      </c>
      <c r="H416" s="4">
        <v>35367</v>
      </c>
      <c r="I416" s="4">
        <v>99.811000000000007</v>
      </c>
      <c r="J416" s="4">
        <v>12723</v>
      </c>
      <c r="K416" s="4">
        <v>35.973999999999997</v>
      </c>
      <c r="L416" s="4">
        <v>491</v>
      </c>
      <c r="M416" s="4">
        <v>1.3879999999999999</v>
      </c>
      <c r="N416" s="4">
        <v>3.859</v>
      </c>
    </row>
    <row r="417" spans="1:14" x14ac:dyDescent="0.25">
      <c r="A417" s="4" t="s">
        <v>600</v>
      </c>
      <c r="B417" s="4" t="str">
        <f t="shared" si="6"/>
        <v>julio 2022</v>
      </c>
      <c r="C417" s="32">
        <v>44743</v>
      </c>
      <c r="D417" s="4" t="s">
        <v>109</v>
      </c>
      <c r="E417" s="4" t="s">
        <v>1051</v>
      </c>
      <c r="F417" s="4" t="s">
        <v>238</v>
      </c>
      <c r="G417" s="4">
        <v>35372</v>
      </c>
      <c r="H417" s="4">
        <v>35277</v>
      </c>
      <c r="I417" s="4">
        <v>99.730999999999995</v>
      </c>
      <c r="J417" s="4">
        <v>12074</v>
      </c>
      <c r="K417" s="4">
        <v>34.225999999999999</v>
      </c>
      <c r="L417" s="4">
        <v>710</v>
      </c>
      <c r="M417" s="4">
        <v>2.0129999999999999</v>
      </c>
      <c r="N417" s="4">
        <v>5.88</v>
      </c>
    </row>
    <row r="418" spans="1:14" x14ac:dyDescent="0.25">
      <c r="A418" s="4" t="s">
        <v>600</v>
      </c>
      <c r="B418" s="4" t="str">
        <f t="shared" si="6"/>
        <v>julio 2022</v>
      </c>
      <c r="C418" s="32">
        <v>44743</v>
      </c>
      <c r="D418" s="4" t="s">
        <v>109</v>
      </c>
      <c r="E418" s="4" t="s">
        <v>1052</v>
      </c>
      <c r="F418" s="4" t="s">
        <v>238</v>
      </c>
      <c r="G418" s="4">
        <v>34955</v>
      </c>
      <c r="H418" s="4">
        <v>34905</v>
      </c>
      <c r="I418" s="4">
        <v>99.856999999999999</v>
      </c>
      <c r="J418" s="4">
        <v>11798</v>
      </c>
      <c r="K418" s="4">
        <v>33.799999999999997</v>
      </c>
      <c r="L418" s="4">
        <v>1370</v>
      </c>
      <c r="M418" s="4">
        <v>3.9249999999999998</v>
      </c>
      <c r="N418" s="4">
        <v>11.612</v>
      </c>
    </row>
    <row r="419" spans="1:14" x14ac:dyDescent="0.25">
      <c r="A419" s="4" t="s">
        <v>659</v>
      </c>
      <c r="B419" s="4" t="str">
        <f t="shared" si="6"/>
        <v>julio 2022</v>
      </c>
      <c r="C419" s="32">
        <v>44743</v>
      </c>
      <c r="D419" s="4" t="s">
        <v>110</v>
      </c>
      <c r="E419" s="4" t="s">
        <v>1053</v>
      </c>
      <c r="F419" s="4" t="s">
        <v>239</v>
      </c>
      <c r="G419" s="4">
        <v>257</v>
      </c>
      <c r="H419" s="4">
        <v>257</v>
      </c>
      <c r="I419" s="4">
        <v>100</v>
      </c>
      <c r="J419" s="4">
        <v>182</v>
      </c>
      <c r="K419" s="4">
        <v>70.816999999999993</v>
      </c>
      <c r="L419" s="4">
        <v>48</v>
      </c>
      <c r="M419" s="4">
        <v>18.677</v>
      </c>
      <c r="N419" s="4">
        <v>26.373999999999999</v>
      </c>
    </row>
    <row r="420" spans="1:14" x14ac:dyDescent="0.25">
      <c r="A420" s="42" t="s">
        <v>217</v>
      </c>
      <c r="B420" s="4" t="str">
        <f t="shared" si="6"/>
        <v>julio 2022</v>
      </c>
      <c r="C420" s="32">
        <v>44743</v>
      </c>
      <c r="D420" s="4" t="s">
        <v>109</v>
      </c>
      <c r="E420" s="4" t="s">
        <v>1054</v>
      </c>
      <c r="F420" s="4" t="s">
        <v>576</v>
      </c>
      <c r="G420" s="4">
        <v>73</v>
      </c>
      <c r="H420" s="4">
        <v>73</v>
      </c>
      <c r="I420" s="4">
        <v>100</v>
      </c>
      <c r="J420" s="4">
        <v>62</v>
      </c>
      <c r="K420" s="4">
        <v>84.932000000000002</v>
      </c>
      <c r="L420" s="4">
        <v>51</v>
      </c>
      <c r="M420" s="4">
        <v>69.863</v>
      </c>
      <c r="N420" s="4">
        <v>82.257999999999996</v>
      </c>
    </row>
    <row r="421" spans="1:14" x14ac:dyDescent="0.25">
      <c r="A421" s="4" t="s">
        <v>389</v>
      </c>
      <c r="B421" s="4" t="str">
        <f t="shared" si="6"/>
        <v>julio 2022</v>
      </c>
      <c r="C421" s="32">
        <v>44743</v>
      </c>
      <c r="D421" s="4" t="s">
        <v>109</v>
      </c>
      <c r="E421" s="4" t="s">
        <v>1055</v>
      </c>
      <c r="F421" s="4" t="s">
        <v>239</v>
      </c>
      <c r="G421" s="4">
        <v>23579</v>
      </c>
      <c r="H421" s="4">
        <v>23448</v>
      </c>
      <c r="I421" s="4">
        <v>99.444000000000003</v>
      </c>
      <c r="J421" s="4">
        <v>10822</v>
      </c>
      <c r="K421" s="4">
        <v>46.152999999999999</v>
      </c>
      <c r="L421" s="4">
        <v>897</v>
      </c>
      <c r="M421" s="4">
        <v>3.8250000000000002</v>
      </c>
      <c r="N421" s="4">
        <v>8.2889999999999997</v>
      </c>
    </row>
    <row r="422" spans="1:14" x14ac:dyDescent="0.25">
      <c r="A422" s="4" t="s">
        <v>664</v>
      </c>
      <c r="B422" s="4" t="str">
        <f t="shared" si="6"/>
        <v>julio 2022</v>
      </c>
      <c r="C422" s="32">
        <v>44743</v>
      </c>
      <c r="D422" s="4" t="s">
        <v>109</v>
      </c>
      <c r="E422" s="4" t="s">
        <v>1056</v>
      </c>
      <c r="F422" s="4" t="s">
        <v>239</v>
      </c>
      <c r="G422" s="4">
        <v>22797</v>
      </c>
      <c r="H422" s="4">
        <v>22742</v>
      </c>
      <c r="I422" s="4">
        <v>99.759</v>
      </c>
      <c r="J422" s="4">
        <v>7552</v>
      </c>
      <c r="K422" s="4">
        <v>33.207000000000001</v>
      </c>
      <c r="L422" s="4">
        <v>291</v>
      </c>
      <c r="M422" s="4">
        <v>1.28</v>
      </c>
      <c r="N422" s="4">
        <v>3.8530000000000002</v>
      </c>
    </row>
    <row r="423" spans="1:14" x14ac:dyDescent="0.25">
      <c r="A423" s="4" t="s">
        <v>664</v>
      </c>
      <c r="B423" s="4" t="str">
        <f t="shared" si="6"/>
        <v>julio 2022</v>
      </c>
      <c r="C423" s="32">
        <v>44743</v>
      </c>
      <c r="D423" s="4" t="s">
        <v>109</v>
      </c>
      <c r="E423" s="4" t="s">
        <v>1057</v>
      </c>
      <c r="F423" s="4" t="s">
        <v>239</v>
      </c>
      <c r="G423" s="4">
        <v>34326</v>
      </c>
      <c r="H423" s="4">
        <v>34260</v>
      </c>
      <c r="I423" s="4">
        <v>99.808000000000007</v>
      </c>
      <c r="J423" s="4">
        <v>11368</v>
      </c>
      <c r="K423" s="4">
        <v>33.182000000000002</v>
      </c>
      <c r="L423" s="4">
        <v>334</v>
      </c>
      <c r="M423" s="4">
        <v>0.97499999999999998</v>
      </c>
      <c r="N423" s="4">
        <v>2.9380000000000002</v>
      </c>
    </row>
    <row r="424" spans="1:14" x14ac:dyDescent="0.25">
      <c r="A424" s="4" t="s">
        <v>664</v>
      </c>
      <c r="B424" s="4" t="str">
        <f t="shared" si="6"/>
        <v>julio 2022</v>
      </c>
      <c r="C424" s="32">
        <v>44743</v>
      </c>
      <c r="D424" s="4" t="s">
        <v>109</v>
      </c>
      <c r="E424" s="4" t="s">
        <v>1058</v>
      </c>
      <c r="F424" s="4" t="s">
        <v>239</v>
      </c>
      <c r="G424" s="4">
        <v>34317</v>
      </c>
      <c r="H424" s="4">
        <v>34215</v>
      </c>
      <c r="I424" s="4">
        <v>99.703000000000003</v>
      </c>
      <c r="J424" s="4">
        <v>11079</v>
      </c>
      <c r="K424" s="4">
        <v>32.381</v>
      </c>
      <c r="L424" s="4">
        <v>226</v>
      </c>
      <c r="M424" s="4">
        <v>0.66100000000000003</v>
      </c>
      <c r="N424" s="4">
        <v>2.04</v>
      </c>
    </row>
    <row r="425" spans="1:14" x14ac:dyDescent="0.25">
      <c r="A425" s="4" t="s">
        <v>80</v>
      </c>
      <c r="B425" s="4" t="str">
        <f t="shared" si="6"/>
        <v>julio 2022</v>
      </c>
      <c r="C425" s="32">
        <v>44743</v>
      </c>
      <c r="D425" s="4" t="s">
        <v>109</v>
      </c>
      <c r="E425" s="4" t="s">
        <v>1059</v>
      </c>
      <c r="F425" s="4" t="s">
        <v>1013</v>
      </c>
      <c r="G425" s="4">
        <v>1163</v>
      </c>
      <c r="H425" s="4">
        <v>1163</v>
      </c>
      <c r="I425" s="4">
        <v>100</v>
      </c>
      <c r="J425" s="4">
        <v>854</v>
      </c>
      <c r="K425" s="4">
        <v>73.430999999999997</v>
      </c>
      <c r="L425" s="4">
        <v>491</v>
      </c>
      <c r="M425" s="4">
        <v>42.218000000000004</v>
      </c>
      <c r="N425" s="4">
        <v>57.494</v>
      </c>
    </row>
    <row r="426" spans="1:14" x14ac:dyDescent="0.25">
      <c r="A426" s="4" t="s">
        <v>80</v>
      </c>
      <c r="B426" s="4" t="str">
        <f t="shared" si="6"/>
        <v>julio 2022</v>
      </c>
      <c r="C426" s="32">
        <v>44743</v>
      </c>
      <c r="D426" s="4" t="s">
        <v>109</v>
      </c>
      <c r="E426" s="4" t="s">
        <v>1060</v>
      </c>
      <c r="F426" s="4" t="s">
        <v>239</v>
      </c>
      <c r="G426" s="4">
        <v>88</v>
      </c>
      <c r="H426" s="4">
        <v>87</v>
      </c>
      <c r="I426" s="4">
        <v>98.864000000000004</v>
      </c>
      <c r="J426" s="4">
        <v>61</v>
      </c>
      <c r="K426" s="4">
        <v>70.114999999999995</v>
      </c>
      <c r="L426" s="4">
        <v>37</v>
      </c>
      <c r="M426" s="4">
        <v>42.529000000000003</v>
      </c>
      <c r="N426" s="4">
        <v>60.655999999999999</v>
      </c>
    </row>
    <row r="427" spans="1:14" x14ac:dyDescent="0.25">
      <c r="A427" s="4" t="s">
        <v>80</v>
      </c>
      <c r="B427" s="4" t="str">
        <f t="shared" si="6"/>
        <v>julio 2022</v>
      </c>
      <c r="C427" s="32">
        <v>44743</v>
      </c>
      <c r="D427" s="4" t="s">
        <v>109</v>
      </c>
      <c r="E427" s="4" t="s">
        <v>1061</v>
      </c>
      <c r="F427" s="4" t="s">
        <v>1013</v>
      </c>
      <c r="G427" s="4">
        <v>28695</v>
      </c>
      <c r="H427" s="4">
        <v>28660</v>
      </c>
      <c r="I427" s="4">
        <v>99.878</v>
      </c>
      <c r="J427" s="4">
        <v>12000</v>
      </c>
      <c r="K427" s="4">
        <v>41.87</v>
      </c>
      <c r="L427" s="4">
        <v>1209</v>
      </c>
      <c r="M427" s="4">
        <v>4.218</v>
      </c>
      <c r="N427" s="4">
        <v>10.074999999999999</v>
      </c>
    </row>
    <row r="428" spans="1:14" x14ac:dyDescent="0.25">
      <c r="A428" s="4" t="s">
        <v>80</v>
      </c>
      <c r="B428" s="4" t="str">
        <f t="shared" si="6"/>
        <v>julio 2022</v>
      </c>
      <c r="C428" s="32">
        <v>44743</v>
      </c>
      <c r="D428" s="4" t="s">
        <v>109</v>
      </c>
      <c r="E428" s="4" t="s">
        <v>1062</v>
      </c>
      <c r="F428" s="4" t="s">
        <v>1013</v>
      </c>
      <c r="G428" s="4">
        <v>28755</v>
      </c>
      <c r="H428" s="4">
        <v>28738</v>
      </c>
      <c r="I428" s="4">
        <v>99.941000000000003</v>
      </c>
      <c r="J428" s="4">
        <v>11654</v>
      </c>
      <c r="K428" s="4">
        <v>40.552999999999997</v>
      </c>
      <c r="L428" s="4">
        <v>1331</v>
      </c>
      <c r="M428" s="4">
        <v>4.6310000000000002</v>
      </c>
      <c r="N428" s="4">
        <v>11.420999999999999</v>
      </c>
    </row>
    <row r="429" spans="1:14" x14ac:dyDescent="0.25">
      <c r="A429" s="4" t="s">
        <v>80</v>
      </c>
      <c r="B429" s="4" t="str">
        <f t="shared" si="6"/>
        <v>julio 2022</v>
      </c>
      <c r="C429" s="32">
        <v>44743</v>
      </c>
      <c r="D429" s="4" t="s">
        <v>109</v>
      </c>
      <c r="E429" s="4" t="s">
        <v>1063</v>
      </c>
      <c r="F429" s="4" t="s">
        <v>239</v>
      </c>
      <c r="G429" s="4">
        <v>33905</v>
      </c>
      <c r="H429" s="4">
        <v>33773</v>
      </c>
      <c r="I429" s="4">
        <v>99.611000000000004</v>
      </c>
      <c r="J429" s="4">
        <v>12891</v>
      </c>
      <c r="K429" s="4">
        <v>38.17</v>
      </c>
      <c r="L429" s="4">
        <v>1466</v>
      </c>
      <c r="M429" s="4">
        <v>4.3410000000000002</v>
      </c>
      <c r="N429" s="4">
        <v>11.372</v>
      </c>
    </row>
    <row r="430" spans="1:14" x14ac:dyDescent="0.25">
      <c r="A430" s="4" t="s">
        <v>80</v>
      </c>
      <c r="B430" s="4" t="str">
        <f t="shared" si="6"/>
        <v>julio 2022</v>
      </c>
      <c r="C430" s="32">
        <v>44743</v>
      </c>
      <c r="D430" s="4" t="s">
        <v>109</v>
      </c>
      <c r="E430" s="4" t="s">
        <v>1064</v>
      </c>
      <c r="F430" s="4" t="s">
        <v>238</v>
      </c>
      <c r="G430" s="4">
        <v>33809</v>
      </c>
      <c r="H430" s="4">
        <v>33687</v>
      </c>
      <c r="I430" s="4">
        <v>99.638999999999996</v>
      </c>
      <c r="J430" s="4">
        <v>11552</v>
      </c>
      <c r="K430" s="4">
        <v>34.292000000000002</v>
      </c>
      <c r="L430" s="4">
        <v>1125</v>
      </c>
      <c r="M430" s="4">
        <v>3.34</v>
      </c>
      <c r="N430" s="4">
        <v>9.7390000000000008</v>
      </c>
    </row>
    <row r="431" spans="1:14" x14ac:dyDescent="0.25">
      <c r="A431" s="4" t="s">
        <v>388</v>
      </c>
      <c r="B431" s="4" t="str">
        <f t="shared" si="6"/>
        <v>julio 2022</v>
      </c>
      <c r="C431" s="32">
        <v>44743</v>
      </c>
      <c r="D431" s="4" t="s">
        <v>109</v>
      </c>
      <c r="E431" s="4" t="s">
        <v>428</v>
      </c>
      <c r="F431" s="4" t="s">
        <v>239</v>
      </c>
      <c r="G431" s="4">
        <v>9120</v>
      </c>
      <c r="H431" s="4">
        <v>9112</v>
      </c>
      <c r="I431" s="4">
        <v>99.912000000000006</v>
      </c>
      <c r="J431" s="4">
        <v>4610</v>
      </c>
      <c r="K431" s="4">
        <v>50.593000000000004</v>
      </c>
      <c r="L431" s="4">
        <v>243</v>
      </c>
      <c r="M431" s="4">
        <v>2.6669999999999998</v>
      </c>
      <c r="N431" s="4">
        <v>5.2709999999999999</v>
      </c>
    </row>
    <row r="432" spans="1:14" x14ac:dyDescent="0.25">
      <c r="A432" s="4" t="s">
        <v>388</v>
      </c>
      <c r="B432" s="4" t="str">
        <f t="shared" si="6"/>
        <v>julio 2022</v>
      </c>
      <c r="C432" s="32">
        <v>44743</v>
      </c>
      <c r="D432" s="4" t="s">
        <v>110</v>
      </c>
      <c r="E432" s="4" t="s">
        <v>431</v>
      </c>
      <c r="F432" s="4" t="s">
        <v>239</v>
      </c>
      <c r="G432" s="4">
        <v>4421</v>
      </c>
      <c r="H432" s="4">
        <v>4413</v>
      </c>
      <c r="I432" s="4">
        <v>99.819000000000003</v>
      </c>
      <c r="J432" s="4">
        <v>2554</v>
      </c>
      <c r="K432" s="4">
        <v>57.874000000000002</v>
      </c>
      <c r="L432" s="4">
        <v>94</v>
      </c>
      <c r="M432" s="4">
        <v>2.13</v>
      </c>
      <c r="N432" s="4">
        <v>3.681</v>
      </c>
    </row>
    <row r="433" spans="1:14" x14ac:dyDescent="0.25">
      <c r="A433" s="4" t="s">
        <v>388</v>
      </c>
      <c r="B433" s="4" t="str">
        <f t="shared" si="6"/>
        <v>julio 2022</v>
      </c>
      <c r="C433" s="32">
        <v>44743</v>
      </c>
      <c r="D433" s="4" t="s">
        <v>109</v>
      </c>
      <c r="E433" s="4" t="s">
        <v>1065</v>
      </c>
      <c r="F433" s="4" t="s">
        <v>239</v>
      </c>
      <c r="G433" s="4">
        <v>12064</v>
      </c>
      <c r="H433" s="4">
        <v>12051</v>
      </c>
      <c r="I433" s="4">
        <v>99.891999999999996</v>
      </c>
      <c r="J433" s="4">
        <v>6390</v>
      </c>
      <c r="K433" s="4">
        <v>53.024999999999999</v>
      </c>
      <c r="L433" s="4">
        <v>342</v>
      </c>
      <c r="M433" s="4">
        <v>2.8380000000000001</v>
      </c>
      <c r="N433" s="4">
        <v>5.3520000000000003</v>
      </c>
    </row>
    <row r="434" spans="1:14" x14ac:dyDescent="0.25">
      <c r="A434" s="4" t="s">
        <v>388</v>
      </c>
      <c r="B434" s="4" t="str">
        <f t="shared" si="6"/>
        <v>julio 2022</v>
      </c>
      <c r="C434" s="32">
        <v>44743</v>
      </c>
      <c r="D434" s="4" t="s">
        <v>109</v>
      </c>
      <c r="E434" s="4" t="s">
        <v>425</v>
      </c>
      <c r="F434" s="4" t="s">
        <v>239</v>
      </c>
      <c r="G434" s="4">
        <v>10751</v>
      </c>
      <c r="H434" s="4">
        <v>10696</v>
      </c>
      <c r="I434" s="4">
        <v>99.488</v>
      </c>
      <c r="J434" s="4">
        <v>5168</v>
      </c>
      <c r="K434" s="4">
        <v>48.317</v>
      </c>
      <c r="L434" s="4">
        <v>144</v>
      </c>
      <c r="M434" s="4">
        <v>1.3460000000000001</v>
      </c>
      <c r="N434" s="4">
        <v>2.786</v>
      </c>
    </row>
    <row r="435" spans="1:14" x14ac:dyDescent="0.25">
      <c r="A435" s="4" t="s">
        <v>388</v>
      </c>
      <c r="B435" s="4" t="str">
        <f t="shared" si="6"/>
        <v>julio 2022</v>
      </c>
      <c r="C435" s="32">
        <v>44743</v>
      </c>
      <c r="D435" s="4" t="s">
        <v>109</v>
      </c>
      <c r="E435" s="4" t="s">
        <v>429</v>
      </c>
      <c r="F435" s="4" t="s">
        <v>239</v>
      </c>
      <c r="G435" s="4">
        <v>9652</v>
      </c>
      <c r="H435" s="4">
        <v>9645</v>
      </c>
      <c r="I435" s="4">
        <v>99.927000000000007</v>
      </c>
      <c r="J435" s="4">
        <v>4898</v>
      </c>
      <c r="K435" s="4">
        <v>50.783000000000001</v>
      </c>
      <c r="L435" s="4">
        <v>901</v>
      </c>
      <c r="M435" s="4">
        <v>9.3420000000000005</v>
      </c>
      <c r="N435" s="4">
        <v>18.395</v>
      </c>
    </row>
    <row r="436" spans="1:14" x14ac:dyDescent="0.25">
      <c r="A436" s="4" t="s">
        <v>388</v>
      </c>
      <c r="B436" s="4" t="str">
        <f t="shared" si="6"/>
        <v>julio 2022</v>
      </c>
      <c r="C436" s="32">
        <v>44743</v>
      </c>
      <c r="D436" s="4" t="s">
        <v>109</v>
      </c>
      <c r="E436" s="4" t="s">
        <v>1066</v>
      </c>
      <c r="F436" s="4" t="s">
        <v>239</v>
      </c>
      <c r="G436" s="4">
        <v>10762</v>
      </c>
      <c r="H436" s="4">
        <v>10744</v>
      </c>
      <c r="I436" s="4">
        <v>99.832999999999998</v>
      </c>
      <c r="J436" s="4">
        <v>5571</v>
      </c>
      <c r="K436" s="4">
        <v>51.851999999999997</v>
      </c>
      <c r="L436" s="4">
        <v>387</v>
      </c>
      <c r="M436" s="4">
        <v>3.6019999999999999</v>
      </c>
      <c r="N436" s="4">
        <v>6.9470000000000001</v>
      </c>
    </row>
    <row r="437" spans="1:14" x14ac:dyDescent="0.25">
      <c r="A437" s="4" t="s">
        <v>388</v>
      </c>
      <c r="B437" s="4" t="str">
        <f t="shared" si="6"/>
        <v>julio 2022</v>
      </c>
      <c r="C437" s="32">
        <v>44743</v>
      </c>
      <c r="D437" s="4" t="s">
        <v>109</v>
      </c>
      <c r="E437" s="4" t="s">
        <v>1067</v>
      </c>
      <c r="F437" s="4" t="s">
        <v>239</v>
      </c>
      <c r="G437" s="4">
        <v>10754</v>
      </c>
      <c r="H437" s="4">
        <v>10727</v>
      </c>
      <c r="I437" s="4">
        <v>99.748999999999995</v>
      </c>
      <c r="J437" s="4">
        <v>5477</v>
      </c>
      <c r="K437" s="4">
        <v>51.058</v>
      </c>
      <c r="L437" s="4">
        <v>171</v>
      </c>
      <c r="M437" s="4">
        <v>1.5940000000000001</v>
      </c>
      <c r="N437" s="4">
        <v>3.1219999999999999</v>
      </c>
    </row>
    <row r="438" spans="1:14" x14ac:dyDescent="0.25">
      <c r="A438" s="4" t="s">
        <v>388</v>
      </c>
      <c r="B438" s="4" t="str">
        <f t="shared" si="6"/>
        <v>julio 2022</v>
      </c>
      <c r="C438" s="32">
        <v>44743</v>
      </c>
      <c r="D438" s="4" t="s">
        <v>109</v>
      </c>
      <c r="E438" s="4" t="s">
        <v>1068</v>
      </c>
      <c r="F438" s="4" t="s">
        <v>239</v>
      </c>
      <c r="G438" s="4">
        <v>9765</v>
      </c>
      <c r="H438" s="4">
        <v>9754</v>
      </c>
      <c r="I438" s="4">
        <v>99.887</v>
      </c>
      <c r="J438" s="4">
        <v>4888</v>
      </c>
      <c r="K438" s="4">
        <v>50.113</v>
      </c>
      <c r="L438" s="4">
        <v>139</v>
      </c>
      <c r="M438" s="4">
        <v>1.425</v>
      </c>
      <c r="N438" s="4">
        <v>2.8439999999999999</v>
      </c>
    </row>
    <row r="439" spans="1:14" x14ac:dyDescent="0.25">
      <c r="A439" s="4" t="s">
        <v>388</v>
      </c>
      <c r="B439" s="4" t="str">
        <f t="shared" si="6"/>
        <v>julio 2022</v>
      </c>
      <c r="C439" s="32">
        <v>44743</v>
      </c>
      <c r="D439" s="4" t="s">
        <v>109</v>
      </c>
      <c r="E439" s="4" t="s">
        <v>1069</v>
      </c>
      <c r="F439" s="4" t="s">
        <v>239</v>
      </c>
      <c r="G439" s="4">
        <v>2961</v>
      </c>
      <c r="H439" s="4">
        <v>2957</v>
      </c>
      <c r="I439" s="4">
        <v>99.864999999999995</v>
      </c>
      <c r="J439" s="4">
        <v>1677</v>
      </c>
      <c r="K439" s="4">
        <v>56.713000000000001</v>
      </c>
      <c r="L439" s="4">
        <v>88</v>
      </c>
      <c r="M439" s="4">
        <v>2.976</v>
      </c>
      <c r="N439" s="4">
        <v>5.2469999999999999</v>
      </c>
    </row>
    <row r="440" spans="1:14" x14ac:dyDescent="0.25">
      <c r="A440" s="4" t="s">
        <v>388</v>
      </c>
      <c r="B440" s="4" t="str">
        <f t="shared" si="6"/>
        <v>julio 2022</v>
      </c>
      <c r="C440" s="32">
        <v>44743</v>
      </c>
      <c r="D440" s="4" t="s">
        <v>109</v>
      </c>
      <c r="E440" s="4" t="s">
        <v>423</v>
      </c>
      <c r="F440" s="4" t="s">
        <v>239</v>
      </c>
      <c r="G440" s="4">
        <v>2312</v>
      </c>
      <c r="H440" s="4">
        <v>2307</v>
      </c>
      <c r="I440" s="4">
        <v>99.784000000000006</v>
      </c>
      <c r="J440" s="4">
        <v>1229</v>
      </c>
      <c r="K440" s="4">
        <v>53.273000000000003</v>
      </c>
      <c r="L440" s="4">
        <v>46</v>
      </c>
      <c r="M440" s="4">
        <v>1.994</v>
      </c>
      <c r="N440" s="4">
        <v>3.7429999999999999</v>
      </c>
    </row>
    <row r="441" spans="1:14" x14ac:dyDescent="0.25">
      <c r="A441" s="4" t="s">
        <v>388</v>
      </c>
      <c r="B441" s="4" t="str">
        <f t="shared" si="6"/>
        <v>julio 2022</v>
      </c>
      <c r="C441" s="32">
        <v>44743</v>
      </c>
      <c r="D441" s="4" t="s">
        <v>109</v>
      </c>
      <c r="E441" s="4" t="s">
        <v>427</v>
      </c>
      <c r="F441" s="4" t="s">
        <v>239</v>
      </c>
      <c r="G441" s="4">
        <v>2047</v>
      </c>
      <c r="H441" s="4">
        <v>2044</v>
      </c>
      <c r="I441" s="4">
        <v>99.852999999999994</v>
      </c>
      <c r="J441" s="4">
        <v>1020</v>
      </c>
      <c r="K441" s="4">
        <v>49.902000000000001</v>
      </c>
      <c r="L441" s="4">
        <v>91</v>
      </c>
      <c r="M441" s="4">
        <v>4.452</v>
      </c>
      <c r="N441" s="4">
        <v>8.9220000000000006</v>
      </c>
    </row>
    <row r="442" spans="1:14" x14ac:dyDescent="0.25">
      <c r="A442" s="4" t="s">
        <v>388</v>
      </c>
      <c r="B442" s="4" t="str">
        <f t="shared" si="6"/>
        <v>julio 2022</v>
      </c>
      <c r="C442" s="32">
        <v>44743</v>
      </c>
      <c r="D442" s="4" t="s">
        <v>109</v>
      </c>
      <c r="E442" s="4" t="s">
        <v>430</v>
      </c>
      <c r="F442" s="4" t="s">
        <v>239</v>
      </c>
      <c r="G442" s="4">
        <v>2553</v>
      </c>
      <c r="H442" s="4">
        <v>2552</v>
      </c>
      <c r="I442" s="4">
        <v>99.960999999999999</v>
      </c>
      <c r="J442" s="4">
        <v>1359</v>
      </c>
      <c r="K442" s="4">
        <v>53.252000000000002</v>
      </c>
      <c r="L442" s="4">
        <v>53</v>
      </c>
      <c r="M442" s="4">
        <v>2.077</v>
      </c>
      <c r="N442" s="4">
        <v>3.9</v>
      </c>
    </row>
    <row r="443" spans="1:14" x14ac:dyDescent="0.25">
      <c r="A443" s="4" t="s">
        <v>388</v>
      </c>
      <c r="B443" s="4" t="str">
        <f t="shared" si="6"/>
        <v>julio 2022</v>
      </c>
      <c r="C443" s="32">
        <v>44743</v>
      </c>
      <c r="D443" s="4" t="s">
        <v>109</v>
      </c>
      <c r="E443" s="4" t="s">
        <v>1070</v>
      </c>
      <c r="F443" s="4" t="s">
        <v>239</v>
      </c>
      <c r="G443" s="4">
        <v>1859</v>
      </c>
      <c r="H443" s="4">
        <v>1856</v>
      </c>
      <c r="I443" s="4">
        <v>99.838999999999999</v>
      </c>
      <c r="J443" s="4">
        <v>995</v>
      </c>
      <c r="K443" s="4">
        <v>53.61</v>
      </c>
      <c r="L443" s="4">
        <v>90</v>
      </c>
      <c r="M443" s="4">
        <v>4.8490000000000002</v>
      </c>
      <c r="N443" s="4">
        <v>9.0449999999999999</v>
      </c>
    </row>
    <row r="444" spans="1:14" x14ac:dyDescent="0.25">
      <c r="A444" s="4" t="s">
        <v>388</v>
      </c>
      <c r="B444" s="4" t="str">
        <f t="shared" si="6"/>
        <v>julio 2022</v>
      </c>
      <c r="C444" s="32">
        <v>44743</v>
      </c>
      <c r="D444" s="4" t="s">
        <v>109</v>
      </c>
      <c r="E444" s="4" t="s">
        <v>426</v>
      </c>
      <c r="F444" s="4" t="s">
        <v>239</v>
      </c>
      <c r="G444" s="4">
        <v>1576</v>
      </c>
      <c r="H444" s="4">
        <v>1575</v>
      </c>
      <c r="I444" s="4">
        <v>99.936999999999998</v>
      </c>
      <c r="J444" s="4">
        <v>896</v>
      </c>
      <c r="K444" s="4">
        <v>56.889000000000003</v>
      </c>
      <c r="L444" s="4">
        <v>18</v>
      </c>
      <c r="M444" s="4">
        <v>1.143</v>
      </c>
      <c r="N444" s="4">
        <v>2.0089999999999999</v>
      </c>
    </row>
    <row r="445" spans="1:14" x14ac:dyDescent="0.25">
      <c r="A445" s="4" t="s">
        <v>388</v>
      </c>
      <c r="B445" s="4" t="str">
        <f t="shared" si="6"/>
        <v>julio 2022</v>
      </c>
      <c r="C445" s="32">
        <v>44743</v>
      </c>
      <c r="D445" s="4" t="s">
        <v>109</v>
      </c>
      <c r="E445" s="4" t="s">
        <v>1071</v>
      </c>
      <c r="F445" s="4" t="s">
        <v>239</v>
      </c>
      <c r="G445" s="4">
        <v>2310</v>
      </c>
      <c r="H445" s="4">
        <v>2307</v>
      </c>
      <c r="I445" s="4">
        <v>99.87</v>
      </c>
      <c r="J445" s="4">
        <v>1227</v>
      </c>
      <c r="K445" s="4">
        <v>53.186</v>
      </c>
      <c r="L445" s="4">
        <v>37</v>
      </c>
      <c r="M445" s="4">
        <v>1.6040000000000001</v>
      </c>
      <c r="N445" s="4">
        <v>3.0150000000000001</v>
      </c>
    </row>
    <row r="446" spans="1:14" x14ac:dyDescent="0.25">
      <c r="A446" s="4" t="s">
        <v>388</v>
      </c>
      <c r="B446" s="4" t="str">
        <f t="shared" si="6"/>
        <v>julio 2022</v>
      </c>
      <c r="C446" s="32">
        <v>44743</v>
      </c>
      <c r="D446" s="4" t="s">
        <v>109</v>
      </c>
      <c r="E446" s="4" t="s">
        <v>1072</v>
      </c>
      <c r="F446" s="4" t="s">
        <v>239</v>
      </c>
      <c r="G446" s="4">
        <v>108</v>
      </c>
      <c r="H446" s="4">
        <v>108</v>
      </c>
      <c r="I446" s="4">
        <v>100</v>
      </c>
      <c r="J446" s="4">
        <v>61</v>
      </c>
      <c r="K446" s="4">
        <v>56.481000000000002</v>
      </c>
      <c r="L446" s="4">
        <v>0</v>
      </c>
      <c r="M446" s="4">
        <v>0</v>
      </c>
      <c r="N446" s="4">
        <v>0</v>
      </c>
    </row>
    <row r="447" spans="1:14" x14ac:dyDescent="0.25">
      <c r="A447" s="4" t="s">
        <v>388</v>
      </c>
      <c r="B447" s="4" t="str">
        <f t="shared" si="6"/>
        <v>julio 2022</v>
      </c>
      <c r="C447" s="32">
        <v>44743</v>
      </c>
      <c r="D447" s="4" t="s">
        <v>109</v>
      </c>
      <c r="E447" s="4" t="s">
        <v>1073</v>
      </c>
      <c r="F447" s="4" t="s">
        <v>239</v>
      </c>
      <c r="G447" s="4">
        <v>2853</v>
      </c>
      <c r="H447" s="4">
        <v>2849</v>
      </c>
      <c r="I447" s="4">
        <v>99.86</v>
      </c>
      <c r="J447" s="4">
        <v>1539</v>
      </c>
      <c r="K447" s="4">
        <v>54.018999999999998</v>
      </c>
      <c r="L447" s="4">
        <v>37</v>
      </c>
      <c r="M447" s="4">
        <v>1.2989999999999999</v>
      </c>
      <c r="N447" s="4">
        <v>2.4039999999999999</v>
      </c>
    </row>
    <row r="448" spans="1:14" x14ac:dyDescent="0.25">
      <c r="A448" s="4" t="s">
        <v>388</v>
      </c>
      <c r="B448" s="4" t="str">
        <f t="shared" si="6"/>
        <v>julio 2022</v>
      </c>
      <c r="C448" s="32">
        <v>44743</v>
      </c>
      <c r="D448" s="4" t="s">
        <v>109</v>
      </c>
      <c r="E448" s="4" t="s">
        <v>1074</v>
      </c>
      <c r="F448" s="4" t="s">
        <v>239</v>
      </c>
      <c r="G448" s="4">
        <v>1739</v>
      </c>
      <c r="H448" s="4">
        <v>1739</v>
      </c>
      <c r="I448" s="4">
        <v>100</v>
      </c>
      <c r="J448" s="4">
        <v>946</v>
      </c>
      <c r="K448" s="4">
        <v>54.399000000000001</v>
      </c>
      <c r="L448" s="4">
        <v>5</v>
      </c>
      <c r="M448" s="4">
        <v>0.28799999999999998</v>
      </c>
      <c r="N448" s="4">
        <v>0.52900000000000003</v>
      </c>
    </row>
    <row r="449" spans="1:14" x14ac:dyDescent="0.25">
      <c r="A449" s="4" t="s">
        <v>388</v>
      </c>
      <c r="B449" s="4" t="str">
        <f t="shared" si="6"/>
        <v>julio 2022</v>
      </c>
      <c r="C449" s="32">
        <v>44743</v>
      </c>
      <c r="D449" s="4" t="s">
        <v>109</v>
      </c>
      <c r="E449" s="4" t="s">
        <v>424</v>
      </c>
      <c r="F449" s="4" t="s">
        <v>239</v>
      </c>
      <c r="G449" s="4">
        <v>14421</v>
      </c>
      <c r="H449" s="4">
        <v>14324</v>
      </c>
      <c r="I449" s="4">
        <v>99.326999999999998</v>
      </c>
      <c r="J449" s="4">
        <v>8966</v>
      </c>
      <c r="K449" s="4">
        <v>62.594000000000001</v>
      </c>
      <c r="L449" s="4">
        <v>465</v>
      </c>
      <c r="M449" s="4">
        <v>3.246</v>
      </c>
      <c r="N449" s="4">
        <v>5.1859999999999999</v>
      </c>
    </row>
    <row r="450" spans="1:14" x14ac:dyDescent="0.25">
      <c r="A450" s="4" t="s">
        <v>388</v>
      </c>
      <c r="B450" s="4" t="str">
        <f t="shared" si="6"/>
        <v>julio 2022</v>
      </c>
      <c r="C450" s="32">
        <v>44743</v>
      </c>
      <c r="D450" s="4" t="s">
        <v>109</v>
      </c>
      <c r="E450" s="4" t="s">
        <v>1075</v>
      </c>
      <c r="F450" s="4" t="s">
        <v>239</v>
      </c>
      <c r="G450" s="4">
        <v>14442</v>
      </c>
      <c r="H450" s="4">
        <v>14408</v>
      </c>
      <c r="I450" s="4">
        <v>99.765000000000001</v>
      </c>
      <c r="J450" s="4">
        <v>7016</v>
      </c>
      <c r="K450" s="4">
        <v>48.695</v>
      </c>
      <c r="L450" s="4">
        <v>160</v>
      </c>
      <c r="M450" s="4">
        <v>1.1100000000000001</v>
      </c>
      <c r="N450" s="4">
        <v>2.2810000000000001</v>
      </c>
    </row>
    <row r="451" spans="1:14" x14ac:dyDescent="0.25">
      <c r="A451" s="4" t="s">
        <v>227</v>
      </c>
      <c r="B451" s="4" t="str">
        <f t="shared" ref="B451:B514" si="7">TEXT(C451,"mmmm")&amp;" "&amp;TEXT(C451,"aaaa")</f>
        <v>julio 2022</v>
      </c>
      <c r="C451" s="32">
        <v>44743</v>
      </c>
      <c r="D451" s="4" t="s">
        <v>109</v>
      </c>
      <c r="E451" s="4" t="s">
        <v>1076</v>
      </c>
      <c r="F451" s="4" t="s">
        <v>239</v>
      </c>
      <c r="G451" s="4">
        <v>9986</v>
      </c>
      <c r="H451" s="4">
        <v>9929</v>
      </c>
      <c r="I451" s="4">
        <v>99.429000000000002</v>
      </c>
      <c r="J451" s="4">
        <v>5120</v>
      </c>
      <c r="K451" s="4">
        <v>51.566000000000003</v>
      </c>
      <c r="L451" s="4">
        <v>391</v>
      </c>
      <c r="M451" s="4">
        <v>3.9380000000000002</v>
      </c>
      <c r="N451" s="4">
        <v>7.6369999999999996</v>
      </c>
    </row>
    <row r="452" spans="1:14" x14ac:dyDescent="0.25">
      <c r="A452" s="4" t="s">
        <v>227</v>
      </c>
      <c r="B452" s="4" t="str">
        <f t="shared" si="7"/>
        <v>julio 2022</v>
      </c>
      <c r="C452" s="32">
        <v>44743</v>
      </c>
      <c r="D452" s="4" t="s">
        <v>109</v>
      </c>
      <c r="E452" s="4" t="s">
        <v>441</v>
      </c>
      <c r="F452" s="4" t="s">
        <v>239</v>
      </c>
      <c r="G452" s="4">
        <v>10487</v>
      </c>
      <c r="H452" s="4">
        <v>10452</v>
      </c>
      <c r="I452" s="4">
        <v>99.665999999999997</v>
      </c>
      <c r="J452" s="4">
        <v>5778</v>
      </c>
      <c r="K452" s="4">
        <v>55.280999999999999</v>
      </c>
      <c r="L452" s="4">
        <v>834</v>
      </c>
      <c r="M452" s="4">
        <v>7.9790000000000001</v>
      </c>
      <c r="N452" s="4">
        <v>14.433999999999999</v>
      </c>
    </row>
    <row r="453" spans="1:14" x14ac:dyDescent="0.25">
      <c r="A453" s="4" t="s">
        <v>227</v>
      </c>
      <c r="B453" s="4" t="str">
        <f t="shared" si="7"/>
        <v>julio 2022</v>
      </c>
      <c r="C453" s="32">
        <v>44743</v>
      </c>
      <c r="D453" s="4" t="s">
        <v>109</v>
      </c>
      <c r="E453" s="4" t="s">
        <v>444</v>
      </c>
      <c r="F453" s="4" t="s">
        <v>239</v>
      </c>
      <c r="G453" s="4">
        <v>10485</v>
      </c>
      <c r="H453" s="4">
        <v>10451</v>
      </c>
      <c r="I453" s="4">
        <v>99.676000000000002</v>
      </c>
      <c r="J453" s="4">
        <v>6014</v>
      </c>
      <c r="K453" s="4">
        <v>57.545000000000002</v>
      </c>
      <c r="L453" s="4">
        <v>730</v>
      </c>
      <c r="M453" s="4">
        <v>6.9850000000000003</v>
      </c>
      <c r="N453" s="4">
        <v>12.138</v>
      </c>
    </row>
    <row r="454" spans="1:14" x14ac:dyDescent="0.25">
      <c r="A454" s="4" t="s">
        <v>227</v>
      </c>
      <c r="B454" s="4" t="str">
        <f t="shared" si="7"/>
        <v>julio 2022</v>
      </c>
      <c r="C454" s="32">
        <v>44743</v>
      </c>
      <c r="D454" s="4" t="s">
        <v>109</v>
      </c>
      <c r="E454" s="4" t="s">
        <v>1077</v>
      </c>
      <c r="F454" s="4" t="s">
        <v>239</v>
      </c>
      <c r="G454" s="4">
        <v>9969</v>
      </c>
      <c r="H454" s="4">
        <v>9854</v>
      </c>
      <c r="I454" s="4">
        <v>98.846000000000004</v>
      </c>
      <c r="J454" s="4">
        <v>5572</v>
      </c>
      <c r="K454" s="4">
        <v>56.545999999999999</v>
      </c>
      <c r="L454" s="4">
        <v>806</v>
      </c>
      <c r="M454" s="4">
        <v>8.1790000000000003</v>
      </c>
      <c r="N454" s="4">
        <v>14.465</v>
      </c>
    </row>
    <row r="455" spans="1:14" x14ac:dyDescent="0.25">
      <c r="A455" s="4" t="s">
        <v>227</v>
      </c>
      <c r="B455" s="4" t="str">
        <f t="shared" si="7"/>
        <v>julio 2022</v>
      </c>
      <c r="C455" s="32">
        <v>44743</v>
      </c>
      <c r="D455" s="4" t="s">
        <v>109</v>
      </c>
      <c r="E455" s="4" t="s">
        <v>439</v>
      </c>
      <c r="F455" s="4" t="s">
        <v>239</v>
      </c>
      <c r="G455" s="4">
        <v>10329</v>
      </c>
      <c r="H455" s="4">
        <v>10260</v>
      </c>
      <c r="I455" s="4">
        <v>99.331999999999994</v>
      </c>
      <c r="J455" s="4">
        <v>4284</v>
      </c>
      <c r="K455" s="4">
        <v>41.753999999999998</v>
      </c>
      <c r="L455" s="4">
        <v>499</v>
      </c>
      <c r="M455" s="4">
        <v>4.8639999999999999</v>
      </c>
      <c r="N455" s="4">
        <v>11.648</v>
      </c>
    </row>
    <row r="456" spans="1:14" x14ac:dyDescent="0.25">
      <c r="A456" s="4" t="s">
        <v>227</v>
      </c>
      <c r="B456" s="4" t="str">
        <f t="shared" si="7"/>
        <v>julio 2022</v>
      </c>
      <c r="C456" s="32">
        <v>44743</v>
      </c>
      <c r="D456" s="4" t="s">
        <v>109</v>
      </c>
      <c r="E456" s="4" t="s">
        <v>442</v>
      </c>
      <c r="F456" s="4" t="s">
        <v>239</v>
      </c>
      <c r="G456" s="4">
        <v>10325</v>
      </c>
      <c r="H456" s="4">
        <v>10256</v>
      </c>
      <c r="I456" s="4">
        <v>99.331999999999994</v>
      </c>
      <c r="J456" s="4">
        <v>5298</v>
      </c>
      <c r="K456" s="4">
        <v>51.658000000000001</v>
      </c>
      <c r="L456" s="4">
        <v>493</v>
      </c>
      <c r="M456" s="4">
        <v>4.8070000000000004</v>
      </c>
      <c r="N456" s="4">
        <v>9.3049999999999997</v>
      </c>
    </row>
    <row r="457" spans="1:14" x14ac:dyDescent="0.25">
      <c r="A457" s="4" t="s">
        <v>227</v>
      </c>
      <c r="B457" s="4" t="str">
        <f t="shared" si="7"/>
        <v>julio 2022</v>
      </c>
      <c r="C457" s="32">
        <v>44743</v>
      </c>
      <c r="D457" s="4" t="s">
        <v>109</v>
      </c>
      <c r="E457" s="4" t="s">
        <v>445</v>
      </c>
      <c r="F457" s="4" t="s">
        <v>239</v>
      </c>
      <c r="G457" s="4">
        <v>10323</v>
      </c>
      <c r="H457" s="4">
        <v>10236</v>
      </c>
      <c r="I457" s="4">
        <v>99.156999999999996</v>
      </c>
      <c r="J457" s="4">
        <v>5165</v>
      </c>
      <c r="K457" s="4">
        <v>50.459000000000003</v>
      </c>
      <c r="L457" s="4">
        <v>639</v>
      </c>
      <c r="M457" s="4">
        <v>6.2430000000000003</v>
      </c>
      <c r="N457" s="4">
        <v>12.372</v>
      </c>
    </row>
    <row r="458" spans="1:14" x14ac:dyDescent="0.25">
      <c r="A458" s="4" t="s">
        <v>227</v>
      </c>
      <c r="B458" s="4" t="str">
        <f t="shared" si="7"/>
        <v>julio 2022</v>
      </c>
      <c r="C458" s="32">
        <v>44743</v>
      </c>
      <c r="D458" s="4" t="s">
        <v>109</v>
      </c>
      <c r="E458" s="4" t="s">
        <v>592</v>
      </c>
      <c r="F458" s="4" t="s">
        <v>239</v>
      </c>
      <c r="G458" s="4">
        <v>483</v>
      </c>
      <c r="H458" s="4">
        <v>483</v>
      </c>
      <c r="I458" s="4">
        <v>100</v>
      </c>
      <c r="J458" s="4">
        <v>397</v>
      </c>
      <c r="K458" s="4">
        <v>82.194999999999993</v>
      </c>
      <c r="L458" s="4">
        <v>139</v>
      </c>
      <c r="M458" s="4">
        <v>28.777999999999999</v>
      </c>
      <c r="N458" s="4">
        <v>35.012999999999998</v>
      </c>
    </row>
    <row r="459" spans="1:14" x14ac:dyDescent="0.25">
      <c r="A459" s="4" t="s">
        <v>227</v>
      </c>
      <c r="B459" s="4" t="str">
        <f t="shared" si="7"/>
        <v>julio 2022</v>
      </c>
      <c r="C459" s="32">
        <v>44743</v>
      </c>
      <c r="D459" s="4" t="s">
        <v>109</v>
      </c>
      <c r="E459" s="4" t="s">
        <v>590</v>
      </c>
      <c r="F459" s="4" t="s">
        <v>239</v>
      </c>
      <c r="G459" s="4">
        <v>285</v>
      </c>
      <c r="H459" s="4">
        <v>285</v>
      </c>
      <c r="I459" s="4">
        <v>100</v>
      </c>
      <c r="J459" s="4">
        <v>184</v>
      </c>
      <c r="K459" s="4">
        <v>64.561000000000007</v>
      </c>
      <c r="L459" s="4">
        <v>19</v>
      </c>
      <c r="M459" s="4">
        <v>6.6669999999999998</v>
      </c>
      <c r="N459" s="4">
        <v>10.326000000000001</v>
      </c>
    </row>
    <row r="460" spans="1:14" x14ac:dyDescent="0.25">
      <c r="A460" s="4" t="s">
        <v>227</v>
      </c>
      <c r="B460" s="4" t="str">
        <f t="shared" si="7"/>
        <v>julio 2022</v>
      </c>
      <c r="C460" s="32">
        <v>44743</v>
      </c>
      <c r="D460" s="4" t="s">
        <v>109</v>
      </c>
      <c r="E460" s="4" t="s">
        <v>591</v>
      </c>
      <c r="F460" s="4" t="s">
        <v>239</v>
      </c>
      <c r="G460" s="4">
        <v>3707</v>
      </c>
      <c r="H460" s="4">
        <v>3689</v>
      </c>
      <c r="I460" s="4">
        <v>99.513999999999996</v>
      </c>
      <c r="J460" s="4">
        <v>2341</v>
      </c>
      <c r="K460" s="4">
        <v>63.459000000000003</v>
      </c>
      <c r="L460" s="4">
        <v>232</v>
      </c>
      <c r="M460" s="4">
        <v>6.2889999999999997</v>
      </c>
      <c r="N460" s="4">
        <v>9.91</v>
      </c>
    </row>
    <row r="461" spans="1:14" x14ac:dyDescent="0.25">
      <c r="A461" s="4" t="s">
        <v>227</v>
      </c>
      <c r="B461" s="4" t="str">
        <f t="shared" si="7"/>
        <v>julio 2022</v>
      </c>
      <c r="C461" s="32">
        <v>44743</v>
      </c>
      <c r="D461" s="4" t="s">
        <v>109</v>
      </c>
      <c r="E461" s="4" t="s">
        <v>594</v>
      </c>
      <c r="F461" s="4" t="s">
        <v>239</v>
      </c>
      <c r="G461" s="4">
        <v>5647</v>
      </c>
      <c r="H461" s="4">
        <v>5606</v>
      </c>
      <c r="I461" s="4">
        <v>99.274000000000001</v>
      </c>
      <c r="J461" s="4">
        <v>3447</v>
      </c>
      <c r="K461" s="4">
        <v>61.488</v>
      </c>
      <c r="L461" s="4">
        <v>707</v>
      </c>
      <c r="M461" s="4">
        <v>12.611000000000001</v>
      </c>
      <c r="N461" s="4">
        <v>20.510999999999999</v>
      </c>
    </row>
    <row r="462" spans="1:14" x14ac:dyDescent="0.25">
      <c r="A462" s="4" t="s">
        <v>227</v>
      </c>
      <c r="B462" s="4" t="str">
        <f t="shared" si="7"/>
        <v>julio 2022</v>
      </c>
      <c r="C462" s="32">
        <v>44743</v>
      </c>
      <c r="D462" s="4" t="s">
        <v>109</v>
      </c>
      <c r="E462" s="4" t="s">
        <v>595</v>
      </c>
      <c r="F462" s="4" t="s">
        <v>239</v>
      </c>
      <c r="G462" s="4">
        <v>187</v>
      </c>
      <c r="H462" s="4">
        <v>130</v>
      </c>
      <c r="I462" s="4">
        <v>69.519000000000005</v>
      </c>
      <c r="J462" s="4">
        <v>56</v>
      </c>
      <c r="K462" s="4">
        <v>43.076999999999998</v>
      </c>
      <c r="L462" s="4">
        <v>13</v>
      </c>
      <c r="M462" s="4">
        <v>10</v>
      </c>
      <c r="N462" s="4">
        <v>23.213999999999999</v>
      </c>
    </row>
    <row r="463" spans="1:14" x14ac:dyDescent="0.25">
      <c r="A463" s="4" t="s">
        <v>227</v>
      </c>
      <c r="B463" s="4" t="str">
        <f t="shared" si="7"/>
        <v>julio 2022</v>
      </c>
      <c r="C463" s="32">
        <v>44743</v>
      </c>
      <c r="D463" s="4" t="s">
        <v>109</v>
      </c>
      <c r="E463" s="4" t="s">
        <v>1078</v>
      </c>
      <c r="F463" s="4" t="s">
        <v>239</v>
      </c>
      <c r="G463" s="4">
        <v>9996</v>
      </c>
      <c r="H463" s="4">
        <v>9944</v>
      </c>
      <c r="I463" s="4">
        <v>99.48</v>
      </c>
      <c r="J463" s="4">
        <v>5630</v>
      </c>
      <c r="K463" s="4">
        <v>56.616999999999997</v>
      </c>
      <c r="L463" s="4">
        <v>864</v>
      </c>
      <c r="M463" s="4">
        <v>8.6890000000000001</v>
      </c>
      <c r="N463" s="4">
        <v>15.346</v>
      </c>
    </row>
    <row r="464" spans="1:14" x14ac:dyDescent="0.25">
      <c r="A464" s="4" t="s">
        <v>227</v>
      </c>
      <c r="B464" s="4" t="str">
        <f t="shared" si="7"/>
        <v>julio 2022</v>
      </c>
      <c r="C464" s="32">
        <v>44743</v>
      </c>
      <c r="D464" s="4" t="s">
        <v>109</v>
      </c>
      <c r="E464" s="4" t="s">
        <v>1079</v>
      </c>
      <c r="F464" s="4" t="s">
        <v>239</v>
      </c>
      <c r="G464" s="4">
        <v>10154</v>
      </c>
      <c r="H464" s="4">
        <v>10041</v>
      </c>
      <c r="I464" s="4">
        <v>98.887</v>
      </c>
      <c r="J464" s="4">
        <v>5057</v>
      </c>
      <c r="K464" s="4">
        <v>50.363999999999997</v>
      </c>
      <c r="L464" s="4">
        <v>634</v>
      </c>
      <c r="M464" s="4">
        <v>6.3140000000000001</v>
      </c>
      <c r="N464" s="4">
        <v>12.537000000000001</v>
      </c>
    </row>
    <row r="465" spans="1:14" x14ac:dyDescent="0.25">
      <c r="A465" s="4" t="s">
        <v>227</v>
      </c>
      <c r="B465" s="4" t="str">
        <f t="shared" si="7"/>
        <v>julio 2022</v>
      </c>
      <c r="C465" s="32">
        <v>44743</v>
      </c>
      <c r="D465" s="4" t="s">
        <v>109</v>
      </c>
      <c r="E465" s="4" t="s">
        <v>1080</v>
      </c>
      <c r="F465" s="4" t="s">
        <v>239</v>
      </c>
      <c r="G465" s="4">
        <v>10043</v>
      </c>
      <c r="H465" s="4">
        <v>9992</v>
      </c>
      <c r="I465" s="4">
        <v>99.492000000000004</v>
      </c>
      <c r="J465" s="4">
        <v>5231</v>
      </c>
      <c r="K465" s="4">
        <v>52.351999999999997</v>
      </c>
      <c r="L465" s="4">
        <v>877</v>
      </c>
      <c r="M465" s="4">
        <v>8.7769999999999992</v>
      </c>
      <c r="N465" s="4">
        <v>16.765000000000001</v>
      </c>
    </row>
    <row r="466" spans="1:14" x14ac:dyDescent="0.25">
      <c r="A466" s="4" t="s">
        <v>227</v>
      </c>
      <c r="B466" s="4" t="str">
        <f t="shared" si="7"/>
        <v>julio 2022</v>
      </c>
      <c r="C466" s="32">
        <v>44743</v>
      </c>
      <c r="D466" s="4" t="s">
        <v>109</v>
      </c>
      <c r="E466" s="4" t="s">
        <v>443</v>
      </c>
      <c r="F466" s="4" t="s">
        <v>239</v>
      </c>
      <c r="G466" s="4">
        <v>10398</v>
      </c>
      <c r="H466" s="4">
        <v>10332</v>
      </c>
      <c r="I466" s="4">
        <v>99.364999999999995</v>
      </c>
      <c r="J466" s="4">
        <v>5474</v>
      </c>
      <c r="K466" s="4">
        <v>52.981000000000002</v>
      </c>
      <c r="L466" s="4">
        <v>595</v>
      </c>
      <c r="M466" s="4">
        <v>5.7590000000000003</v>
      </c>
      <c r="N466" s="4">
        <v>10.87</v>
      </c>
    </row>
    <row r="467" spans="1:14" x14ac:dyDescent="0.25">
      <c r="A467" s="4" t="s">
        <v>227</v>
      </c>
      <c r="B467" s="4" t="str">
        <f t="shared" si="7"/>
        <v>julio 2022</v>
      </c>
      <c r="C467" s="32">
        <v>44743</v>
      </c>
      <c r="D467" s="4" t="s">
        <v>109</v>
      </c>
      <c r="E467" s="4" t="s">
        <v>440</v>
      </c>
      <c r="F467" s="4" t="s">
        <v>239</v>
      </c>
      <c r="G467" s="4">
        <v>10413</v>
      </c>
      <c r="H467" s="4">
        <v>10353</v>
      </c>
      <c r="I467" s="4">
        <v>99.424000000000007</v>
      </c>
      <c r="J467" s="4">
        <v>5325</v>
      </c>
      <c r="K467" s="4">
        <v>51.433999999999997</v>
      </c>
      <c r="L467" s="4">
        <v>754</v>
      </c>
      <c r="M467" s="4">
        <v>7.2830000000000004</v>
      </c>
      <c r="N467" s="4">
        <v>14.16</v>
      </c>
    </row>
    <row r="468" spans="1:14" x14ac:dyDescent="0.25">
      <c r="A468" s="4" t="s">
        <v>227</v>
      </c>
      <c r="B468" s="4" t="str">
        <f t="shared" si="7"/>
        <v>julio 2022</v>
      </c>
      <c r="C468" s="32">
        <v>44743</v>
      </c>
      <c r="D468" s="4" t="s">
        <v>109</v>
      </c>
      <c r="E468" s="4" t="s">
        <v>593</v>
      </c>
      <c r="F468" s="4" t="s">
        <v>239</v>
      </c>
      <c r="G468" s="4">
        <v>10254</v>
      </c>
      <c r="H468" s="4">
        <v>10154</v>
      </c>
      <c r="I468" s="4">
        <v>99.025000000000006</v>
      </c>
      <c r="J468" s="4">
        <v>5651</v>
      </c>
      <c r="K468" s="4">
        <v>55.652999999999999</v>
      </c>
      <c r="L468" s="4">
        <v>1020</v>
      </c>
      <c r="M468" s="4">
        <v>10.045</v>
      </c>
      <c r="N468" s="4">
        <v>18.05</v>
      </c>
    </row>
    <row r="469" spans="1:14" x14ac:dyDescent="0.25">
      <c r="A469" s="4" t="s">
        <v>227</v>
      </c>
      <c r="B469" s="4" t="str">
        <f t="shared" si="7"/>
        <v>julio 2022</v>
      </c>
      <c r="C469" s="32">
        <v>44743</v>
      </c>
      <c r="D469" s="4" t="s">
        <v>109</v>
      </c>
      <c r="E469" s="4" t="s">
        <v>593</v>
      </c>
      <c r="F469" s="4" t="s">
        <v>239</v>
      </c>
      <c r="G469" s="4">
        <v>2</v>
      </c>
      <c r="H469" s="4">
        <v>2</v>
      </c>
      <c r="I469" s="4">
        <v>100</v>
      </c>
      <c r="J469" s="4">
        <v>2</v>
      </c>
      <c r="K469" s="4">
        <v>100</v>
      </c>
      <c r="L469" s="4">
        <v>2</v>
      </c>
      <c r="M469" s="4">
        <v>100</v>
      </c>
      <c r="N469" s="4">
        <v>100</v>
      </c>
    </row>
    <row r="470" spans="1:14" x14ac:dyDescent="0.25">
      <c r="A470" s="4" t="s">
        <v>112</v>
      </c>
      <c r="B470" s="4" t="str">
        <f t="shared" si="7"/>
        <v>julio 2022</v>
      </c>
      <c r="C470" s="32">
        <v>44743</v>
      </c>
      <c r="D470" s="4" t="s">
        <v>109</v>
      </c>
      <c r="E470" s="4" t="s">
        <v>1081</v>
      </c>
      <c r="F470" s="4" t="s">
        <v>239</v>
      </c>
      <c r="G470" s="4">
        <v>510</v>
      </c>
      <c r="H470" s="4">
        <v>493</v>
      </c>
      <c r="I470" s="4">
        <v>96.667000000000002</v>
      </c>
      <c r="J470" s="4">
        <v>243</v>
      </c>
      <c r="K470" s="4">
        <v>49.29</v>
      </c>
      <c r="L470" s="4">
        <v>40</v>
      </c>
      <c r="M470" s="4">
        <v>8.1140000000000008</v>
      </c>
      <c r="N470" s="4">
        <v>16.460999999999999</v>
      </c>
    </row>
    <row r="471" spans="1:14" x14ac:dyDescent="0.25">
      <c r="A471" s="4" t="s">
        <v>112</v>
      </c>
      <c r="B471" s="4" t="str">
        <f t="shared" si="7"/>
        <v>julio 2022</v>
      </c>
      <c r="C471" s="32">
        <v>44743</v>
      </c>
      <c r="D471" s="4" t="s">
        <v>109</v>
      </c>
      <c r="E471" s="4" t="s">
        <v>1082</v>
      </c>
      <c r="F471" s="4" t="s">
        <v>239</v>
      </c>
      <c r="G471" s="4">
        <v>463</v>
      </c>
      <c r="H471" s="4">
        <v>440</v>
      </c>
      <c r="I471" s="4">
        <v>95.031999999999996</v>
      </c>
      <c r="J471" s="4">
        <v>245</v>
      </c>
      <c r="K471" s="4">
        <v>55.682000000000002</v>
      </c>
      <c r="L471" s="4">
        <v>38</v>
      </c>
      <c r="M471" s="4">
        <v>8.6359999999999992</v>
      </c>
      <c r="N471" s="4">
        <v>15.51</v>
      </c>
    </row>
    <row r="472" spans="1:14" x14ac:dyDescent="0.25">
      <c r="A472" s="4" t="s">
        <v>112</v>
      </c>
      <c r="B472" s="4" t="str">
        <f t="shared" si="7"/>
        <v>julio 2022</v>
      </c>
      <c r="C472" s="32">
        <v>44743</v>
      </c>
      <c r="D472" s="4" t="s">
        <v>109</v>
      </c>
      <c r="E472" s="4" t="s">
        <v>1083</v>
      </c>
      <c r="F472" s="4" t="s">
        <v>239</v>
      </c>
      <c r="G472" s="4">
        <v>608</v>
      </c>
      <c r="H472" s="4">
        <v>598</v>
      </c>
      <c r="I472" s="4">
        <v>98.355000000000004</v>
      </c>
      <c r="J472" s="4">
        <v>323</v>
      </c>
      <c r="K472" s="4">
        <v>54.012999999999998</v>
      </c>
      <c r="L472" s="4">
        <v>64</v>
      </c>
      <c r="M472" s="4">
        <v>10.702</v>
      </c>
      <c r="N472" s="4">
        <v>19.814</v>
      </c>
    </row>
    <row r="473" spans="1:14" x14ac:dyDescent="0.25">
      <c r="A473" s="4" t="s">
        <v>112</v>
      </c>
      <c r="B473" s="4" t="str">
        <f t="shared" si="7"/>
        <v>julio 2022</v>
      </c>
      <c r="C473" s="32">
        <v>44743</v>
      </c>
      <c r="D473" s="4" t="s">
        <v>109</v>
      </c>
      <c r="E473" s="4" t="s">
        <v>1084</v>
      </c>
      <c r="F473" s="4" t="s">
        <v>239</v>
      </c>
      <c r="G473" s="4">
        <v>402</v>
      </c>
      <c r="H473" s="4">
        <v>401</v>
      </c>
      <c r="I473" s="4">
        <v>99.751000000000005</v>
      </c>
      <c r="J473" s="4">
        <v>200</v>
      </c>
      <c r="K473" s="4">
        <v>49.875</v>
      </c>
      <c r="L473" s="4">
        <v>32</v>
      </c>
      <c r="M473" s="4">
        <v>7.98</v>
      </c>
      <c r="N473" s="4">
        <v>16</v>
      </c>
    </row>
    <row r="474" spans="1:14" x14ac:dyDescent="0.25">
      <c r="A474" s="4" t="s">
        <v>112</v>
      </c>
      <c r="B474" s="4" t="str">
        <f t="shared" si="7"/>
        <v>julio 2022</v>
      </c>
      <c r="C474" s="32">
        <v>44743</v>
      </c>
      <c r="D474" s="4" t="s">
        <v>109</v>
      </c>
      <c r="E474" s="4" t="s">
        <v>1085</v>
      </c>
      <c r="F474" s="4" t="s">
        <v>239</v>
      </c>
      <c r="G474" s="4">
        <v>563</v>
      </c>
      <c r="H474" s="4">
        <v>550</v>
      </c>
      <c r="I474" s="4">
        <v>97.691000000000003</v>
      </c>
      <c r="J474" s="4">
        <v>292</v>
      </c>
      <c r="K474" s="4">
        <v>53.091000000000001</v>
      </c>
      <c r="L474" s="4">
        <v>59</v>
      </c>
      <c r="M474" s="4">
        <v>10.727</v>
      </c>
      <c r="N474" s="4">
        <v>20.204999999999998</v>
      </c>
    </row>
    <row r="475" spans="1:14" x14ac:dyDescent="0.25">
      <c r="A475" s="4" t="s">
        <v>112</v>
      </c>
      <c r="B475" s="4" t="str">
        <f t="shared" si="7"/>
        <v>julio 2022</v>
      </c>
      <c r="C475" s="32">
        <v>44743</v>
      </c>
      <c r="D475" s="4" t="s">
        <v>109</v>
      </c>
      <c r="E475" s="4" t="s">
        <v>1086</v>
      </c>
      <c r="F475" s="4" t="s">
        <v>239</v>
      </c>
      <c r="G475" s="4">
        <v>818</v>
      </c>
      <c r="H475" s="4">
        <v>814</v>
      </c>
      <c r="I475" s="4">
        <v>99.510999999999996</v>
      </c>
      <c r="J475" s="4">
        <v>403</v>
      </c>
      <c r="K475" s="4">
        <v>49.509</v>
      </c>
      <c r="L475" s="4">
        <v>61</v>
      </c>
      <c r="M475" s="4">
        <v>7.4939999999999998</v>
      </c>
      <c r="N475" s="4">
        <v>15.135999999999999</v>
      </c>
    </row>
    <row r="476" spans="1:14" x14ac:dyDescent="0.25">
      <c r="A476" s="4" t="s">
        <v>112</v>
      </c>
      <c r="B476" s="4" t="str">
        <f t="shared" si="7"/>
        <v>julio 2022</v>
      </c>
      <c r="C476" s="32">
        <v>44743</v>
      </c>
      <c r="D476" s="4" t="s">
        <v>109</v>
      </c>
      <c r="E476" s="4" t="s">
        <v>1087</v>
      </c>
      <c r="F476" s="4" t="s">
        <v>239</v>
      </c>
      <c r="G476" s="4">
        <v>815</v>
      </c>
      <c r="H476" s="4">
        <v>797</v>
      </c>
      <c r="I476" s="4">
        <v>97.790999999999997</v>
      </c>
      <c r="J476" s="4">
        <v>407</v>
      </c>
      <c r="K476" s="4">
        <v>51.066000000000003</v>
      </c>
      <c r="L476" s="4">
        <v>80</v>
      </c>
      <c r="M476" s="4">
        <v>10.038</v>
      </c>
      <c r="N476" s="4">
        <v>19.655999999999999</v>
      </c>
    </row>
    <row r="477" spans="1:14" x14ac:dyDescent="0.25">
      <c r="A477" s="4" t="s">
        <v>112</v>
      </c>
      <c r="B477" s="4" t="str">
        <f t="shared" si="7"/>
        <v>julio 2022</v>
      </c>
      <c r="C477" s="32">
        <v>44743</v>
      </c>
      <c r="D477" s="4" t="s">
        <v>109</v>
      </c>
      <c r="E477" s="4" t="s">
        <v>1088</v>
      </c>
      <c r="F477" s="4" t="s">
        <v>239</v>
      </c>
      <c r="G477" s="4">
        <v>107</v>
      </c>
      <c r="H477" s="4">
        <v>107</v>
      </c>
      <c r="I477" s="4">
        <v>100</v>
      </c>
      <c r="J477" s="4">
        <v>56</v>
      </c>
      <c r="K477" s="4">
        <v>52.335999999999999</v>
      </c>
      <c r="L477" s="4">
        <v>28</v>
      </c>
      <c r="M477" s="4">
        <v>26.167999999999999</v>
      </c>
      <c r="N477" s="4">
        <v>50</v>
      </c>
    </row>
    <row r="478" spans="1:14" x14ac:dyDescent="0.25">
      <c r="A478" s="4" t="s">
        <v>112</v>
      </c>
      <c r="B478" s="4" t="str">
        <f t="shared" si="7"/>
        <v>julio 2022</v>
      </c>
      <c r="C478" s="32">
        <v>44743</v>
      </c>
      <c r="D478" s="4" t="s">
        <v>109</v>
      </c>
      <c r="E478" s="4" t="s">
        <v>1089</v>
      </c>
      <c r="F478" s="4" t="s">
        <v>239</v>
      </c>
      <c r="G478" s="4">
        <v>113</v>
      </c>
      <c r="H478" s="4">
        <v>113</v>
      </c>
      <c r="I478" s="4">
        <v>100</v>
      </c>
      <c r="J478" s="4">
        <v>64</v>
      </c>
      <c r="K478" s="4">
        <v>56.637</v>
      </c>
      <c r="L478" s="4">
        <v>32</v>
      </c>
      <c r="M478" s="4">
        <v>28.318999999999999</v>
      </c>
      <c r="N478" s="4">
        <v>50</v>
      </c>
    </row>
    <row r="479" spans="1:14" x14ac:dyDescent="0.25">
      <c r="A479" s="4" t="s">
        <v>112</v>
      </c>
      <c r="B479" s="4" t="str">
        <f t="shared" si="7"/>
        <v>julio 2022</v>
      </c>
      <c r="C479" s="32">
        <v>44743</v>
      </c>
      <c r="D479" s="4" t="s">
        <v>109</v>
      </c>
      <c r="E479" s="4" t="s">
        <v>1090</v>
      </c>
      <c r="F479" s="4" t="s">
        <v>239</v>
      </c>
      <c r="G479" s="4">
        <v>373</v>
      </c>
      <c r="H479" s="4">
        <v>372</v>
      </c>
      <c r="I479" s="4">
        <v>99.731999999999999</v>
      </c>
      <c r="J479" s="4">
        <v>214</v>
      </c>
      <c r="K479" s="4">
        <v>57.527000000000001</v>
      </c>
      <c r="L479" s="4">
        <v>31</v>
      </c>
      <c r="M479" s="4">
        <v>8.3330000000000002</v>
      </c>
      <c r="N479" s="4">
        <v>14.486000000000001</v>
      </c>
    </row>
    <row r="480" spans="1:14" x14ac:dyDescent="0.25">
      <c r="A480" s="4" t="s">
        <v>112</v>
      </c>
      <c r="B480" s="4" t="str">
        <f t="shared" si="7"/>
        <v>julio 2022</v>
      </c>
      <c r="C480" s="32">
        <v>44743</v>
      </c>
      <c r="D480" s="4" t="s">
        <v>109</v>
      </c>
      <c r="E480" s="4" t="s">
        <v>1091</v>
      </c>
      <c r="F480" s="4" t="s">
        <v>239</v>
      </c>
      <c r="G480" s="4">
        <v>550</v>
      </c>
      <c r="H480" s="4">
        <v>541</v>
      </c>
      <c r="I480" s="4">
        <v>98.364000000000004</v>
      </c>
      <c r="J480" s="4">
        <v>333</v>
      </c>
      <c r="K480" s="4">
        <v>61.552999999999997</v>
      </c>
      <c r="L480" s="4">
        <v>74</v>
      </c>
      <c r="M480" s="4">
        <v>13.678000000000001</v>
      </c>
      <c r="N480" s="4">
        <v>22.222000000000001</v>
      </c>
    </row>
    <row r="481" spans="1:14" x14ac:dyDescent="0.25">
      <c r="A481" s="4" t="s">
        <v>112</v>
      </c>
      <c r="B481" s="4" t="str">
        <f t="shared" si="7"/>
        <v>julio 2022</v>
      </c>
      <c r="C481" s="32">
        <v>44743</v>
      </c>
      <c r="D481" s="4" t="s">
        <v>109</v>
      </c>
      <c r="E481" s="4" t="s">
        <v>1092</v>
      </c>
      <c r="F481" s="4" t="s">
        <v>239</v>
      </c>
      <c r="G481" s="4">
        <v>337</v>
      </c>
      <c r="H481" s="4">
        <v>336</v>
      </c>
      <c r="I481" s="4">
        <v>99.703000000000003</v>
      </c>
      <c r="J481" s="4">
        <v>208</v>
      </c>
      <c r="K481" s="4">
        <v>61.905000000000001</v>
      </c>
      <c r="L481" s="4">
        <v>31</v>
      </c>
      <c r="M481" s="4">
        <v>9.2260000000000009</v>
      </c>
      <c r="N481" s="4">
        <v>14.904</v>
      </c>
    </row>
    <row r="482" spans="1:14" x14ac:dyDescent="0.25">
      <c r="A482" s="4" t="s">
        <v>112</v>
      </c>
      <c r="B482" s="4" t="str">
        <f t="shared" si="7"/>
        <v>julio 2022</v>
      </c>
      <c r="C482" s="32">
        <v>44743</v>
      </c>
      <c r="D482" s="4" t="s">
        <v>109</v>
      </c>
      <c r="E482" s="4" t="s">
        <v>1093</v>
      </c>
      <c r="F482" s="4" t="s">
        <v>239</v>
      </c>
      <c r="G482" s="4">
        <v>421</v>
      </c>
      <c r="H482" s="4">
        <v>421</v>
      </c>
      <c r="I482" s="4">
        <v>100</v>
      </c>
      <c r="J482" s="4">
        <v>228</v>
      </c>
      <c r="K482" s="4">
        <v>54.156999999999996</v>
      </c>
      <c r="L482" s="4">
        <v>30</v>
      </c>
      <c r="M482" s="4">
        <v>7.1260000000000003</v>
      </c>
      <c r="N482" s="4">
        <v>13.157999999999999</v>
      </c>
    </row>
    <row r="483" spans="1:14" x14ac:dyDescent="0.25">
      <c r="A483" s="4" t="s">
        <v>112</v>
      </c>
      <c r="B483" s="4" t="str">
        <f t="shared" si="7"/>
        <v>julio 2022</v>
      </c>
      <c r="C483" s="32">
        <v>44743</v>
      </c>
      <c r="D483" s="4" t="s">
        <v>109</v>
      </c>
      <c r="E483" s="4" t="s">
        <v>1094</v>
      </c>
      <c r="F483" s="4" t="s">
        <v>239</v>
      </c>
      <c r="G483" s="4">
        <v>299</v>
      </c>
      <c r="H483" s="4">
        <v>299</v>
      </c>
      <c r="I483" s="4">
        <v>100</v>
      </c>
      <c r="J483" s="4">
        <v>164</v>
      </c>
      <c r="K483" s="4">
        <v>54.848999999999997</v>
      </c>
      <c r="L483" s="4">
        <v>25</v>
      </c>
      <c r="M483" s="4">
        <v>8.3610000000000007</v>
      </c>
      <c r="N483" s="4">
        <v>15.244</v>
      </c>
    </row>
    <row r="484" spans="1:14" x14ac:dyDescent="0.25">
      <c r="A484" s="4" t="s">
        <v>112</v>
      </c>
      <c r="B484" s="4" t="str">
        <f t="shared" si="7"/>
        <v>julio 2022</v>
      </c>
      <c r="C484" s="32">
        <v>44743</v>
      </c>
      <c r="D484" s="4" t="s">
        <v>109</v>
      </c>
      <c r="E484" s="4" t="s">
        <v>1095</v>
      </c>
      <c r="F484" s="4" t="s">
        <v>239</v>
      </c>
      <c r="G484" s="4">
        <v>551</v>
      </c>
      <c r="H484" s="4">
        <v>542</v>
      </c>
      <c r="I484" s="4">
        <v>98.367000000000004</v>
      </c>
      <c r="J484" s="4">
        <v>299</v>
      </c>
      <c r="K484" s="4">
        <v>55.165999999999997</v>
      </c>
      <c r="L484" s="4">
        <v>60</v>
      </c>
      <c r="M484" s="4">
        <v>11.07</v>
      </c>
      <c r="N484" s="4">
        <v>20.067</v>
      </c>
    </row>
    <row r="485" spans="1:14" x14ac:dyDescent="0.25">
      <c r="A485" s="4" t="s">
        <v>113</v>
      </c>
      <c r="B485" s="4" t="str">
        <f t="shared" si="7"/>
        <v>julio 2022</v>
      </c>
      <c r="C485" s="32">
        <v>44743</v>
      </c>
      <c r="D485" s="4" t="s">
        <v>109</v>
      </c>
      <c r="E485" s="4" t="s">
        <v>1096</v>
      </c>
      <c r="F485" s="4" t="s">
        <v>239</v>
      </c>
      <c r="G485" s="4">
        <v>3845</v>
      </c>
      <c r="H485" s="4">
        <v>3840</v>
      </c>
      <c r="I485" s="4">
        <v>99.87</v>
      </c>
      <c r="J485" s="4">
        <v>2086</v>
      </c>
      <c r="K485" s="4">
        <v>54.323</v>
      </c>
      <c r="L485" s="4">
        <v>128</v>
      </c>
      <c r="M485" s="4">
        <v>3.3330000000000002</v>
      </c>
      <c r="N485" s="4">
        <v>6.1360000000000001</v>
      </c>
    </row>
    <row r="486" spans="1:14" x14ac:dyDescent="0.25">
      <c r="A486" s="4" t="s">
        <v>113</v>
      </c>
      <c r="B486" s="4" t="str">
        <f t="shared" si="7"/>
        <v>julio 2022</v>
      </c>
      <c r="C486" s="32">
        <v>44743</v>
      </c>
      <c r="D486" s="4" t="s">
        <v>109</v>
      </c>
      <c r="E486" s="4" t="s">
        <v>1097</v>
      </c>
      <c r="F486" s="4" t="s">
        <v>239</v>
      </c>
      <c r="G486" s="4">
        <v>15472</v>
      </c>
      <c r="H486" s="4">
        <v>15457</v>
      </c>
      <c r="I486" s="4">
        <v>99.903000000000006</v>
      </c>
      <c r="J486" s="4">
        <v>8638</v>
      </c>
      <c r="K486" s="4">
        <v>55.884</v>
      </c>
      <c r="L486" s="4">
        <v>619</v>
      </c>
      <c r="M486" s="4">
        <v>4.0049999999999999</v>
      </c>
      <c r="N486" s="4">
        <v>7.1660000000000004</v>
      </c>
    </row>
    <row r="487" spans="1:14" x14ac:dyDescent="0.25">
      <c r="A487" s="4" t="s">
        <v>192</v>
      </c>
      <c r="B487" s="4" t="str">
        <f t="shared" si="7"/>
        <v>julio 2022</v>
      </c>
      <c r="C487" s="32">
        <v>44743</v>
      </c>
      <c r="D487" s="4" t="s">
        <v>109</v>
      </c>
      <c r="E487" s="4" t="s">
        <v>283</v>
      </c>
      <c r="F487" s="4" t="s">
        <v>239</v>
      </c>
      <c r="G487" s="4">
        <v>21732</v>
      </c>
      <c r="H487" s="4">
        <v>21663</v>
      </c>
      <c r="I487" s="4">
        <v>99.682000000000002</v>
      </c>
      <c r="J487" s="4">
        <v>9576</v>
      </c>
      <c r="K487" s="4">
        <v>44.204000000000001</v>
      </c>
      <c r="L487" s="4">
        <v>970</v>
      </c>
      <c r="M487" s="4">
        <v>4.4779999999999998</v>
      </c>
      <c r="N487" s="4">
        <v>10.129</v>
      </c>
    </row>
    <row r="488" spans="1:14" x14ac:dyDescent="0.25">
      <c r="A488" s="4" t="s">
        <v>149</v>
      </c>
      <c r="B488" s="4" t="str">
        <f t="shared" si="7"/>
        <v>julio 2022</v>
      </c>
      <c r="C488" s="32">
        <v>44743</v>
      </c>
      <c r="D488" s="4" t="s">
        <v>109</v>
      </c>
      <c r="E488" s="4" t="s">
        <v>1098</v>
      </c>
      <c r="F488" s="4" t="s">
        <v>239</v>
      </c>
      <c r="G488" s="4">
        <v>599</v>
      </c>
      <c r="H488" s="4">
        <v>599</v>
      </c>
      <c r="I488" s="4">
        <v>100</v>
      </c>
      <c r="J488" s="4">
        <v>374</v>
      </c>
      <c r="K488" s="4">
        <v>62.436999999999998</v>
      </c>
      <c r="L488" s="4">
        <v>141</v>
      </c>
      <c r="M488" s="4">
        <v>23.539000000000001</v>
      </c>
      <c r="N488" s="4">
        <v>37.701000000000001</v>
      </c>
    </row>
    <row r="489" spans="1:14" x14ac:dyDescent="0.25">
      <c r="A489" s="4" t="s">
        <v>149</v>
      </c>
      <c r="B489" s="4" t="str">
        <f t="shared" si="7"/>
        <v>julio 2022</v>
      </c>
      <c r="C489" s="32">
        <v>44743</v>
      </c>
      <c r="D489" s="4" t="s">
        <v>109</v>
      </c>
      <c r="E489" s="4" t="s">
        <v>1099</v>
      </c>
      <c r="F489" s="4" t="s">
        <v>1100</v>
      </c>
      <c r="G489" s="4">
        <v>119</v>
      </c>
      <c r="H489" s="4">
        <v>118</v>
      </c>
      <c r="I489" s="4">
        <v>99.16</v>
      </c>
      <c r="J489" s="4">
        <v>79</v>
      </c>
      <c r="K489" s="4">
        <v>66.948999999999998</v>
      </c>
      <c r="L489" s="4">
        <v>34</v>
      </c>
      <c r="M489" s="4">
        <v>28.814</v>
      </c>
      <c r="N489" s="4">
        <v>43.037999999999997</v>
      </c>
    </row>
    <row r="490" spans="1:14" x14ac:dyDescent="0.25">
      <c r="A490" s="4" t="s">
        <v>149</v>
      </c>
      <c r="B490" s="4" t="str">
        <f t="shared" si="7"/>
        <v>julio 2022</v>
      </c>
      <c r="C490" s="32">
        <v>44743</v>
      </c>
      <c r="D490" s="4" t="s">
        <v>109</v>
      </c>
      <c r="E490" s="4" t="s">
        <v>1101</v>
      </c>
      <c r="F490" s="4" t="s">
        <v>1100</v>
      </c>
      <c r="G490" s="4">
        <v>4</v>
      </c>
      <c r="H490" s="4">
        <v>4</v>
      </c>
      <c r="I490" s="4">
        <v>100</v>
      </c>
      <c r="J490" s="4">
        <v>4</v>
      </c>
      <c r="K490" s="4">
        <v>100</v>
      </c>
      <c r="L490" s="4">
        <v>3</v>
      </c>
      <c r="M490" s="4">
        <v>75</v>
      </c>
      <c r="N490" s="4">
        <v>75</v>
      </c>
    </row>
    <row r="491" spans="1:14" x14ac:dyDescent="0.25">
      <c r="A491" s="4" t="s">
        <v>149</v>
      </c>
      <c r="B491" s="4" t="str">
        <f t="shared" si="7"/>
        <v>julio 2022</v>
      </c>
      <c r="C491" s="32">
        <v>44743</v>
      </c>
      <c r="D491" s="4" t="s">
        <v>109</v>
      </c>
      <c r="E491" s="4" t="s">
        <v>1102</v>
      </c>
      <c r="F491" s="4" t="s">
        <v>1103</v>
      </c>
      <c r="G491" s="4">
        <v>155</v>
      </c>
      <c r="H491" s="4">
        <v>155</v>
      </c>
      <c r="I491" s="4">
        <v>100</v>
      </c>
      <c r="J491" s="4">
        <v>89</v>
      </c>
      <c r="K491" s="4">
        <v>57.418999999999997</v>
      </c>
      <c r="L491" s="4">
        <v>25</v>
      </c>
      <c r="M491" s="4">
        <v>16.129000000000001</v>
      </c>
      <c r="N491" s="4">
        <v>28.09</v>
      </c>
    </row>
    <row r="492" spans="1:14" x14ac:dyDescent="0.25">
      <c r="A492" s="4" t="s">
        <v>149</v>
      </c>
      <c r="B492" s="4" t="str">
        <f t="shared" si="7"/>
        <v>julio 2022</v>
      </c>
      <c r="C492" s="32">
        <v>44743</v>
      </c>
      <c r="D492" s="4" t="s">
        <v>109</v>
      </c>
      <c r="E492" s="4" t="s">
        <v>1104</v>
      </c>
      <c r="F492" s="4" t="s">
        <v>1105</v>
      </c>
      <c r="G492" s="4">
        <v>1357</v>
      </c>
      <c r="H492" s="4">
        <v>1326</v>
      </c>
      <c r="I492" s="4">
        <v>97.715999999999994</v>
      </c>
      <c r="J492" s="4">
        <v>821</v>
      </c>
      <c r="K492" s="4">
        <v>61.915999999999997</v>
      </c>
      <c r="L492" s="4">
        <v>259</v>
      </c>
      <c r="M492" s="4">
        <v>19.532</v>
      </c>
      <c r="N492" s="4">
        <v>31.547000000000001</v>
      </c>
    </row>
    <row r="493" spans="1:14" x14ac:dyDescent="0.25">
      <c r="A493" s="4" t="s">
        <v>149</v>
      </c>
      <c r="B493" s="4" t="str">
        <f t="shared" si="7"/>
        <v>julio 2022</v>
      </c>
      <c r="C493" s="32">
        <v>44743</v>
      </c>
      <c r="D493" s="4" t="s">
        <v>109</v>
      </c>
      <c r="E493" s="4" t="s">
        <v>1106</v>
      </c>
      <c r="F493" s="4" t="s">
        <v>865</v>
      </c>
      <c r="G493" s="4">
        <v>24</v>
      </c>
      <c r="H493" s="4">
        <v>24</v>
      </c>
      <c r="I493" s="4">
        <v>100</v>
      </c>
      <c r="J493" s="4">
        <v>20</v>
      </c>
      <c r="K493" s="4">
        <v>83.332999999999998</v>
      </c>
      <c r="L493" s="4">
        <v>18</v>
      </c>
      <c r="M493" s="4">
        <v>75</v>
      </c>
      <c r="N493" s="4">
        <v>90</v>
      </c>
    </row>
    <row r="494" spans="1:14" x14ac:dyDescent="0.25">
      <c r="A494" s="4" t="s">
        <v>149</v>
      </c>
      <c r="B494" s="4" t="str">
        <f t="shared" si="7"/>
        <v>julio 2022</v>
      </c>
      <c r="C494" s="32">
        <v>44743</v>
      </c>
      <c r="D494" s="4" t="s">
        <v>109</v>
      </c>
      <c r="E494" s="4" t="s">
        <v>1107</v>
      </c>
      <c r="F494" s="4" t="s">
        <v>865</v>
      </c>
      <c r="G494" s="4">
        <v>25</v>
      </c>
      <c r="H494" s="4">
        <v>25</v>
      </c>
      <c r="I494" s="4">
        <v>100</v>
      </c>
      <c r="J494" s="4">
        <v>22</v>
      </c>
      <c r="K494" s="4">
        <v>88</v>
      </c>
      <c r="L494" s="4">
        <v>6</v>
      </c>
      <c r="M494" s="4">
        <v>24</v>
      </c>
      <c r="N494" s="4">
        <v>27.273</v>
      </c>
    </row>
    <row r="495" spans="1:14" x14ac:dyDescent="0.25">
      <c r="A495" s="4" t="s">
        <v>149</v>
      </c>
      <c r="B495" s="4" t="str">
        <f t="shared" si="7"/>
        <v>julio 2022</v>
      </c>
      <c r="C495" s="32">
        <v>44743</v>
      </c>
      <c r="D495" s="4" t="s">
        <v>109</v>
      </c>
      <c r="E495" s="4" t="s">
        <v>1108</v>
      </c>
      <c r="F495" s="4" t="s">
        <v>1105</v>
      </c>
      <c r="G495" s="4">
        <v>14</v>
      </c>
      <c r="H495" s="4">
        <v>14</v>
      </c>
      <c r="I495" s="4">
        <v>100</v>
      </c>
      <c r="J495" s="4">
        <v>12</v>
      </c>
      <c r="K495" s="4">
        <v>85.713999999999999</v>
      </c>
      <c r="L495" s="4">
        <v>0</v>
      </c>
      <c r="M495" s="4">
        <v>0</v>
      </c>
      <c r="N495" s="4">
        <v>0</v>
      </c>
    </row>
    <row r="496" spans="1:14" x14ac:dyDescent="0.25">
      <c r="A496" s="4" t="s">
        <v>149</v>
      </c>
      <c r="B496" s="4" t="str">
        <f t="shared" si="7"/>
        <v>julio 2022</v>
      </c>
      <c r="C496" s="32">
        <v>44743</v>
      </c>
      <c r="D496" s="4" t="s">
        <v>109</v>
      </c>
      <c r="E496" s="4" t="s">
        <v>1109</v>
      </c>
      <c r="F496" s="4" t="s">
        <v>1105</v>
      </c>
      <c r="G496" s="4">
        <v>129</v>
      </c>
      <c r="H496" s="4">
        <v>129</v>
      </c>
      <c r="I496" s="4">
        <v>100</v>
      </c>
      <c r="J496" s="4">
        <v>78</v>
      </c>
      <c r="K496" s="4">
        <v>60.465000000000003</v>
      </c>
      <c r="L496" s="4">
        <v>23</v>
      </c>
      <c r="M496" s="4">
        <v>17.829000000000001</v>
      </c>
      <c r="N496" s="4">
        <v>29.486999999999998</v>
      </c>
    </row>
    <row r="497" spans="1:14" x14ac:dyDescent="0.25">
      <c r="A497" s="4" t="s">
        <v>149</v>
      </c>
      <c r="B497" s="4" t="str">
        <f t="shared" si="7"/>
        <v>julio 2022</v>
      </c>
      <c r="C497" s="32">
        <v>44743</v>
      </c>
      <c r="D497" s="4" t="s">
        <v>109</v>
      </c>
      <c r="E497" s="4" t="s">
        <v>1110</v>
      </c>
      <c r="F497" s="4" t="s">
        <v>865</v>
      </c>
      <c r="G497" s="4">
        <v>1163</v>
      </c>
      <c r="H497" s="4">
        <v>1146</v>
      </c>
      <c r="I497" s="4">
        <v>98.537999999999997</v>
      </c>
      <c r="J497" s="4">
        <v>1007</v>
      </c>
      <c r="K497" s="4">
        <v>87.870999999999995</v>
      </c>
      <c r="L497" s="4">
        <v>732</v>
      </c>
      <c r="M497" s="4">
        <v>63.874000000000002</v>
      </c>
      <c r="N497" s="4">
        <v>72.691000000000003</v>
      </c>
    </row>
    <row r="498" spans="1:14" x14ac:dyDescent="0.25">
      <c r="A498" s="4" t="s">
        <v>149</v>
      </c>
      <c r="B498" s="4" t="str">
        <f t="shared" si="7"/>
        <v>julio 2022</v>
      </c>
      <c r="C498" s="32">
        <v>44743</v>
      </c>
      <c r="D498" s="4" t="s">
        <v>109</v>
      </c>
      <c r="E498" s="4" t="s">
        <v>1110</v>
      </c>
      <c r="F498" s="4" t="s">
        <v>865</v>
      </c>
      <c r="G498" s="4">
        <v>20</v>
      </c>
      <c r="H498" s="4">
        <v>20</v>
      </c>
      <c r="I498" s="4">
        <v>100</v>
      </c>
      <c r="J498" s="4">
        <v>19</v>
      </c>
      <c r="K498" s="4">
        <v>95</v>
      </c>
      <c r="L498" s="4">
        <v>15</v>
      </c>
      <c r="M498" s="4">
        <v>75</v>
      </c>
      <c r="N498" s="4">
        <v>78.947000000000003</v>
      </c>
    </row>
    <row r="499" spans="1:14" x14ac:dyDescent="0.25">
      <c r="A499" s="4" t="s">
        <v>149</v>
      </c>
      <c r="B499" s="4" t="str">
        <f t="shared" si="7"/>
        <v>julio 2022</v>
      </c>
      <c r="C499" s="32">
        <v>44743</v>
      </c>
      <c r="D499" s="4" t="s">
        <v>109</v>
      </c>
      <c r="E499" s="4" t="s">
        <v>1111</v>
      </c>
      <c r="F499" s="4" t="s">
        <v>865</v>
      </c>
      <c r="G499" s="4">
        <v>254</v>
      </c>
      <c r="H499" s="4">
        <v>242</v>
      </c>
      <c r="I499" s="4">
        <v>95.275999999999996</v>
      </c>
      <c r="J499" s="4">
        <v>145</v>
      </c>
      <c r="K499" s="4">
        <v>59.917000000000002</v>
      </c>
      <c r="L499" s="4">
        <v>75</v>
      </c>
      <c r="M499" s="4">
        <v>30.992000000000001</v>
      </c>
      <c r="N499" s="4">
        <v>51.723999999999997</v>
      </c>
    </row>
    <row r="500" spans="1:14" x14ac:dyDescent="0.25">
      <c r="A500" s="4" t="s">
        <v>149</v>
      </c>
      <c r="B500" s="4" t="str">
        <f t="shared" si="7"/>
        <v>julio 2022</v>
      </c>
      <c r="C500" s="32">
        <v>44743</v>
      </c>
      <c r="D500" s="4" t="s">
        <v>110</v>
      </c>
      <c r="E500" s="4" t="s">
        <v>1112</v>
      </c>
      <c r="F500" s="4" t="s">
        <v>1105</v>
      </c>
      <c r="G500" s="4">
        <v>36</v>
      </c>
      <c r="H500" s="4">
        <v>36</v>
      </c>
      <c r="I500" s="4">
        <v>100</v>
      </c>
      <c r="J500" s="4">
        <v>24</v>
      </c>
      <c r="K500" s="4">
        <v>66.667000000000002</v>
      </c>
      <c r="L500" s="4">
        <v>0</v>
      </c>
      <c r="M500" s="4">
        <v>0</v>
      </c>
      <c r="N500" s="4">
        <v>0</v>
      </c>
    </row>
    <row r="501" spans="1:14" x14ac:dyDescent="0.25">
      <c r="A501" s="4" t="s">
        <v>149</v>
      </c>
      <c r="B501" s="4" t="str">
        <f t="shared" si="7"/>
        <v>julio 2022</v>
      </c>
      <c r="C501" s="32">
        <v>44743</v>
      </c>
      <c r="D501" s="4" t="s">
        <v>109</v>
      </c>
      <c r="E501" s="4" t="s">
        <v>1113</v>
      </c>
      <c r="F501" s="4" t="s">
        <v>865</v>
      </c>
      <c r="G501" s="4">
        <v>1070</v>
      </c>
      <c r="H501" s="4">
        <v>1059</v>
      </c>
      <c r="I501" s="4">
        <v>98.971999999999994</v>
      </c>
      <c r="J501" s="4">
        <v>720</v>
      </c>
      <c r="K501" s="4">
        <v>67.989000000000004</v>
      </c>
      <c r="L501" s="4">
        <v>357</v>
      </c>
      <c r="M501" s="4">
        <v>33.710999999999999</v>
      </c>
      <c r="N501" s="4">
        <v>49.582999999999998</v>
      </c>
    </row>
    <row r="502" spans="1:14" x14ac:dyDescent="0.25">
      <c r="A502" s="4" t="s">
        <v>149</v>
      </c>
      <c r="B502" s="4" t="str">
        <f t="shared" si="7"/>
        <v>julio 2022</v>
      </c>
      <c r="C502" s="32">
        <v>44743</v>
      </c>
      <c r="D502" s="4" t="s">
        <v>109</v>
      </c>
      <c r="E502" s="4" t="s">
        <v>1114</v>
      </c>
      <c r="F502" s="4" t="s">
        <v>239</v>
      </c>
      <c r="G502" s="4">
        <v>2137</v>
      </c>
      <c r="H502" s="4">
        <v>2127</v>
      </c>
      <c r="I502" s="4">
        <v>99.531999999999996</v>
      </c>
      <c r="J502" s="4">
        <v>1318</v>
      </c>
      <c r="K502" s="4">
        <v>61.965000000000003</v>
      </c>
      <c r="L502" s="4">
        <v>132</v>
      </c>
      <c r="M502" s="4">
        <v>6.2060000000000004</v>
      </c>
      <c r="N502" s="4">
        <v>10.015000000000001</v>
      </c>
    </row>
    <row r="503" spans="1:14" x14ac:dyDescent="0.25">
      <c r="A503" s="4" t="s">
        <v>149</v>
      </c>
      <c r="B503" s="4" t="str">
        <f t="shared" si="7"/>
        <v>julio 2022</v>
      </c>
      <c r="C503" s="32">
        <v>44743</v>
      </c>
      <c r="D503" s="4" t="s">
        <v>109</v>
      </c>
      <c r="E503" s="4" t="s">
        <v>1115</v>
      </c>
      <c r="F503" s="4" t="s">
        <v>1116</v>
      </c>
      <c r="G503" s="4">
        <v>502</v>
      </c>
      <c r="H503" s="4">
        <v>502</v>
      </c>
      <c r="I503" s="4">
        <v>100</v>
      </c>
      <c r="J503" s="4">
        <v>361</v>
      </c>
      <c r="K503" s="4">
        <v>71.912000000000006</v>
      </c>
      <c r="L503" s="4">
        <v>145</v>
      </c>
      <c r="M503" s="4">
        <v>28.884</v>
      </c>
      <c r="N503" s="4">
        <v>40.165999999999997</v>
      </c>
    </row>
    <row r="504" spans="1:14" x14ac:dyDescent="0.25">
      <c r="A504" s="4" t="s">
        <v>149</v>
      </c>
      <c r="B504" s="4" t="str">
        <f t="shared" si="7"/>
        <v>julio 2022</v>
      </c>
      <c r="C504" s="32">
        <v>44743</v>
      </c>
      <c r="D504" s="4" t="s">
        <v>109</v>
      </c>
      <c r="E504" s="4" t="s">
        <v>1117</v>
      </c>
      <c r="F504" s="4" t="s">
        <v>1116</v>
      </c>
      <c r="G504" s="4">
        <v>1886</v>
      </c>
      <c r="H504" s="4">
        <v>1883</v>
      </c>
      <c r="I504" s="4">
        <v>99.840999999999994</v>
      </c>
      <c r="J504" s="4">
        <v>977</v>
      </c>
      <c r="K504" s="4">
        <v>51.884999999999998</v>
      </c>
      <c r="L504" s="4">
        <v>126</v>
      </c>
      <c r="M504" s="4">
        <v>6.6909999999999998</v>
      </c>
      <c r="N504" s="4">
        <v>12.897</v>
      </c>
    </row>
    <row r="505" spans="1:14" x14ac:dyDescent="0.25">
      <c r="A505" s="4" t="s">
        <v>149</v>
      </c>
      <c r="B505" s="4" t="str">
        <f t="shared" si="7"/>
        <v>julio 2022</v>
      </c>
      <c r="C505" s="32">
        <v>44743</v>
      </c>
      <c r="D505" s="4" t="s">
        <v>109</v>
      </c>
      <c r="E505" s="4" t="s">
        <v>1118</v>
      </c>
      <c r="F505" s="4" t="s">
        <v>1116</v>
      </c>
      <c r="G505" s="4">
        <v>1884</v>
      </c>
      <c r="H505" s="4">
        <v>1878</v>
      </c>
      <c r="I505" s="4">
        <v>99.682000000000002</v>
      </c>
      <c r="J505" s="4">
        <v>1082</v>
      </c>
      <c r="K505" s="4">
        <v>57.613999999999997</v>
      </c>
      <c r="L505" s="4">
        <v>335</v>
      </c>
      <c r="M505" s="4">
        <v>17.838000000000001</v>
      </c>
      <c r="N505" s="4">
        <v>30.960999999999999</v>
      </c>
    </row>
    <row r="506" spans="1:14" x14ac:dyDescent="0.25">
      <c r="A506" s="4" t="s">
        <v>149</v>
      </c>
      <c r="B506" s="4" t="str">
        <f t="shared" si="7"/>
        <v>julio 2022</v>
      </c>
      <c r="C506" s="32">
        <v>44743</v>
      </c>
      <c r="D506" s="4" t="s">
        <v>109</v>
      </c>
      <c r="E506" s="4" t="s">
        <v>1119</v>
      </c>
      <c r="F506" s="4" t="s">
        <v>1116</v>
      </c>
      <c r="G506" s="4">
        <v>1884</v>
      </c>
      <c r="H506" s="4">
        <v>1878</v>
      </c>
      <c r="I506" s="4">
        <v>99.682000000000002</v>
      </c>
      <c r="J506" s="4">
        <v>1156</v>
      </c>
      <c r="K506" s="4">
        <v>61.555</v>
      </c>
      <c r="L506" s="4">
        <v>466</v>
      </c>
      <c r="M506" s="4">
        <v>24.814</v>
      </c>
      <c r="N506" s="4">
        <v>40.311</v>
      </c>
    </row>
    <row r="507" spans="1:14" x14ac:dyDescent="0.25">
      <c r="A507" s="4" t="s">
        <v>149</v>
      </c>
      <c r="B507" s="4" t="str">
        <f t="shared" si="7"/>
        <v>julio 2022</v>
      </c>
      <c r="C507" s="32">
        <v>44743</v>
      </c>
      <c r="D507" s="4" t="s">
        <v>109</v>
      </c>
      <c r="E507" s="4" t="s">
        <v>1120</v>
      </c>
      <c r="F507" s="4" t="s">
        <v>1116</v>
      </c>
      <c r="G507" s="4">
        <v>471</v>
      </c>
      <c r="H507" s="4">
        <v>471</v>
      </c>
      <c r="I507" s="4">
        <v>100</v>
      </c>
      <c r="J507" s="4">
        <v>219</v>
      </c>
      <c r="K507" s="4">
        <v>46.497</v>
      </c>
      <c r="L507" s="4">
        <v>20</v>
      </c>
      <c r="M507" s="4">
        <v>4.2460000000000004</v>
      </c>
      <c r="N507" s="4">
        <v>9.1319999999999997</v>
      </c>
    </row>
    <row r="508" spans="1:14" x14ac:dyDescent="0.25">
      <c r="A508" s="4" t="s">
        <v>149</v>
      </c>
      <c r="B508" s="4" t="str">
        <f t="shared" si="7"/>
        <v>julio 2022</v>
      </c>
      <c r="C508" s="32">
        <v>44743</v>
      </c>
      <c r="D508" s="4" t="s">
        <v>109</v>
      </c>
      <c r="E508" s="4" t="s">
        <v>1121</v>
      </c>
      <c r="F508" s="4" t="s">
        <v>1116</v>
      </c>
      <c r="G508" s="4">
        <v>1400</v>
      </c>
      <c r="H508" s="4">
        <v>1378</v>
      </c>
      <c r="I508" s="4">
        <v>98.429000000000002</v>
      </c>
      <c r="J508" s="4">
        <v>917</v>
      </c>
      <c r="K508" s="4">
        <v>66.546000000000006</v>
      </c>
      <c r="L508" s="4">
        <v>451</v>
      </c>
      <c r="M508" s="4">
        <v>32.728999999999999</v>
      </c>
      <c r="N508" s="4">
        <v>49.182000000000002</v>
      </c>
    </row>
    <row r="509" spans="1:14" x14ac:dyDescent="0.25">
      <c r="A509" s="4" t="s">
        <v>149</v>
      </c>
      <c r="B509" s="4" t="str">
        <f t="shared" si="7"/>
        <v>julio 2022</v>
      </c>
      <c r="C509" s="32">
        <v>44743</v>
      </c>
      <c r="D509" s="4" t="s">
        <v>110</v>
      </c>
      <c r="E509" s="4" t="s">
        <v>1122</v>
      </c>
      <c r="F509" s="4" t="s">
        <v>865</v>
      </c>
      <c r="G509" s="4">
        <v>1028</v>
      </c>
      <c r="H509" s="4">
        <v>1022</v>
      </c>
      <c r="I509" s="4">
        <v>99.415999999999997</v>
      </c>
      <c r="J509" s="4">
        <v>711</v>
      </c>
      <c r="K509" s="4">
        <v>69.569000000000003</v>
      </c>
      <c r="L509" s="4">
        <v>187</v>
      </c>
      <c r="M509" s="4">
        <v>18.297000000000001</v>
      </c>
      <c r="N509" s="4">
        <v>26.300999999999998</v>
      </c>
    </row>
    <row r="510" spans="1:14" x14ac:dyDescent="0.25">
      <c r="A510" s="4" t="s">
        <v>149</v>
      </c>
      <c r="B510" s="4" t="str">
        <f t="shared" si="7"/>
        <v>julio 2022</v>
      </c>
      <c r="C510" s="32">
        <v>44743</v>
      </c>
      <c r="D510" s="4" t="s">
        <v>110</v>
      </c>
      <c r="E510" s="4" t="s">
        <v>1123</v>
      </c>
      <c r="F510" s="4" t="s">
        <v>865</v>
      </c>
      <c r="G510" s="4">
        <v>1069</v>
      </c>
      <c r="H510" s="4">
        <v>1058</v>
      </c>
      <c r="I510" s="4">
        <v>98.971000000000004</v>
      </c>
      <c r="J510" s="4">
        <v>685</v>
      </c>
      <c r="K510" s="4">
        <v>64.745000000000005</v>
      </c>
      <c r="L510" s="4">
        <v>0</v>
      </c>
      <c r="M510" s="4">
        <v>0</v>
      </c>
      <c r="N510" s="4">
        <v>0</v>
      </c>
    </row>
    <row r="511" spans="1:14" x14ac:dyDescent="0.25">
      <c r="A511" s="4" t="s">
        <v>146</v>
      </c>
      <c r="B511" s="4" t="str">
        <f t="shared" si="7"/>
        <v>julio 2022</v>
      </c>
      <c r="C511" s="32">
        <v>44743</v>
      </c>
      <c r="D511" s="4" t="s">
        <v>110</v>
      </c>
      <c r="E511" s="4" t="s">
        <v>1124</v>
      </c>
      <c r="F511" s="4" t="s">
        <v>239</v>
      </c>
      <c r="G511" s="4">
        <v>4427</v>
      </c>
      <c r="H511" s="4">
        <v>4281</v>
      </c>
      <c r="I511" s="4">
        <v>96.701999999999998</v>
      </c>
      <c r="J511" s="4">
        <v>2642</v>
      </c>
      <c r="K511" s="4">
        <v>61.715000000000003</v>
      </c>
      <c r="L511" s="4">
        <v>163</v>
      </c>
      <c r="M511" s="4">
        <v>3.8079999999999998</v>
      </c>
      <c r="N511" s="4">
        <v>6.17</v>
      </c>
    </row>
    <row r="512" spans="1:14" x14ac:dyDescent="0.25">
      <c r="A512" s="4" t="s">
        <v>146</v>
      </c>
      <c r="B512" s="4" t="str">
        <f t="shared" si="7"/>
        <v>julio 2022</v>
      </c>
      <c r="C512" s="32">
        <v>44743</v>
      </c>
      <c r="D512" s="4" t="s">
        <v>109</v>
      </c>
      <c r="E512" s="4" t="s">
        <v>1125</v>
      </c>
      <c r="F512" s="4" t="s">
        <v>239</v>
      </c>
      <c r="G512" s="4">
        <v>207</v>
      </c>
      <c r="H512" s="4">
        <v>205</v>
      </c>
      <c r="I512" s="4">
        <v>99.034000000000006</v>
      </c>
      <c r="J512" s="4">
        <v>133</v>
      </c>
      <c r="K512" s="4">
        <v>64.878</v>
      </c>
      <c r="L512" s="4">
        <v>6</v>
      </c>
      <c r="M512" s="4">
        <v>2.927</v>
      </c>
      <c r="N512" s="4">
        <v>4.5110000000000001</v>
      </c>
    </row>
    <row r="513" spans="1:14" x14ac:dyDescent="0.25">
      <c r="A513" s="4" t="s">
        <v>146</v>
      </c>
      <c r="B513" s="4" t="str">
        <f t="shared" si="7"/>
        <v>julio 2022</v>
      </c>
      <c r="C513" s="32">
        <v>44743</v>
      </c>
      <c r="D513" s="4" t="s">
        <v>109</v>
      </c>
      <c r="E513" s="4" t="s">
        <v>1126</v>
      </c>
      <c r="F513" s="4" t="s">
        <v>239</v>
      </c>
      <c r="G513" s="4">
        <v>256</v>
      </c>
      <c r="H513" s="4">
        <v>256</v>
      </c>
      <c r="I513" s="4">
        <v>100</v>
      </c>
      <c r="J513" s="4">
        <v>189</v>
      </c>
      <c r="K513" s="4">
        <v>73.828000000000003</v>
      </c>
      <c r="L513" s="4">
        <v>7</v>
      </c>
      <c r="M513" s="4">
        <v>2.734</v>
      </c>
      <c r="N513" s="4">
        <v>3.7040000000000002</v>
      </c>
    </row>
    <row r="514" spans="1:14" x14ac:dyDescent="0.25">
      <c r="A514" s="4" t="s">
        <v>149</v>
      </c>
      <c r="B514" s="4" t="str">
        <f t="shared" si="7"/>
        <v>julio 2022</v>
      </c>
      <c r="C514" s="32">
        <v>44743</v>
      </c>
      <c r="D514" s="4" t="s">
        <v>110</v>
      </c>
      <c r="E514" s="4" t="s">
        <v>1127</v>
      </c>
      <c r="F514" s="4" t="s">
        <v>239</v>
      </c>
      <c r="G514" s="4">
        <v>3880</v>
      </c>
      <c r="H514" s="4">
        <v>3880</v>
      </c>
      <c r="I514" s="4">
        <v>100</v>
      </c>
      <c r="J514" s="4">
        <v>2123</v>
      </c>
      <c r="K514" s="4">
        <v>54.716000000000001</v>
      </c>
      <c r="L514" s="4">
        <v>38</v>
      </c>
      <c r="M514" s="4">
        <v>0.97899999999999998</v>
      </c>
      <c r="N514" s="4">
        <v>1.79</v>
      </c>
    </row>
    <row r="515" spans="1:14" x14ac:dyDescent="0.25">
      <c r="A515" s="4" t="s">
        <v>176</v>
      </c>
      <c r="B515" s="4" t="str">
        <f t="shared" ref="B515:B578" si="8">TEXT(C515,"mmmm")&amp;" "&amp;TEXT(C515,"aaaa")</f>
        <v>julio 2022</v>
      </c>
      <c r="C515" s="32">
        <v>44743</v>
      </c>
      <c r="D515" s="4" t="s">
        <v>109</v>
      </c>
      <c r="E515" s="4" t="s">
        <v>1128</v>
      </c>
      <c r="F515" s="4" t="s">
        <v>239</v>
      </c>
      <c r="G515" s="4">
        <v>2076</v>
      </c>
      <c r="H515" s="4">
        <v>2074</v>
      </c>
      <c r="I515" s="4">
        <v>99.903999999999996</v>
      </c>
      <c r="J515" s="4">
        <v>1231</v>
      </c>
      <c r="K515" s="4">
        <v>59.353999999999999</v>
      </c>
      <c r="L515" s="4">
        <v>242</v>
      </c>
      <c r="M515" s="4">
        <v>11.667999999999999</v>
      </c>
      <c r="N515" s="4">
        <v>19.658999999999999</v>
      </c>
    </row>
    <row r="516" spans="1:14" x14ac:dyDescent="0.25">
      <c r="A516" s="4" t="s">
        <v>384</v>
      </c>
      <c r="B516" s="4" t="str">
        <f t="shared" si="8"/>
        <v>julio 2022</v>
      </c>
      <c r="C516" s="32">
        <v>44743</v>
      </c>
      <c r="D516" s="4" t="s">
        <v>109</v>
      </c>
      <c r="E516" s="4" t="s">
        <v>1129</v>
      </c>
      <c r="F516" s="4" t="s">
        <v>1130</v>
      </c>
      <c r="G516" s="4">
        <v>33033</v>
      </c>
      <c r="H516" s="4">
        <v>32996</v>
      </c>
      <c r="I516" s="4">
        <v>99.888000000000005</v>
      </c>
      <c r="J516" s="4">
        <v>13860</v>
      </c>
      <c r="K516" s="4">
        <v>42.005000000000003</v>
      </c>
      <c r="L516" s="4">
        <v>156</v>
      </c>
      <c r="M516" s="4">
        <v>0.47299999999999998</v>
      </c>
      <c r="N516" s="4">
        <v>1.1259999999999999</v>
      </c>
    </row>
    <row r="517" spans="1:14" x14ac:dyDescent="0.25">
      <c r="A517" s="4" t="s">
        <v>176</v>
      </c>
      <c r="B517" s="4" t="str">
        <f t="shared" si="8"/>
        <v>julio 2022</v>
      </c>
      <c r="C517" s="32">
        <v>44743</v>
      </c>
      <c r="D517" s="4" t="s">
        <v>109</v>
      </c>
      <c r="E517" s="4" t="s">
        <v>1131</v>
      </c>
      <c r="F517" s="4" t="s">
        <v>239</v>
      </c>
      <c r="G517" s="4">
        <v>4330</v>
      </c>
      <c r="H517" s="4">
        <v>4322</v>
      </c>
      <c r="I517" s="4">
        <v>99.814999999999998</v>
      </c>
      <c r="J517" s="4">
        <v>2375</v>
      </c>
      <c r="K517" s="4">
        <v>54.951000000000001</v>
      </c>
      <c r="L517" s="4">
        <v>271</v>
      </c>
      <c r="M517" s="4">
        <v>6.27</v>
      </c>
      <c r="N517" s="4">
        <v>11.411</v>
      </c>
    </row>
    <row r="518" spans="1:14" x14ac:dyDescent="0.25">
      <c r="A518" s="4" t="s">
        <v>172</v>
      </c>
      <c r="B518" s="4" t="str">
        <f t="shared" si="8"/>
        <v>julio 2022</v>
      </c>
      <c r="C518" s="32">
        <v>44743</v>
      </c>
      <c r="D518" s="4" t="s">
        <v>109</v>
      </c>
      <c r="E518" s="4" t="s">
        <v>1132</v>
      </c>
      <c r="F518" s="4" t="s">
        <v>239</v>
      </c>
      <c r="G518" s="4">
        <v>32666</v>
      </c>
      <c r="H518" s="4">
        <v>32561</v>
      </c>
      <c r="I518" s="4">
        <v>99.679000000000002</v>
      </c>
      <c r="J518" s="4">
        <v>11473</v>
      </c>
      <c r="K518" s="4">
        <v>35.234999999999999</v>
      </c>
      <c r="L518" s="4">
        <v>940</v>
      </c>
      <c r="M518" s="4">
        <v>2.887</v>
      </c>
      <c r="N518" s="4">
        <v>8.1929999999999996</v>
      </c>
    </row>
    <row r="519" spans="1:14" x14ac:dyDescent="0.25">
      <c r="A519" s="4" t="s">
        <v>175</v>
      </c>
      <c r="B519" s="4" t="str">
        <f t="shared" si="8"/>
        <v>julio 2022</v>
      </c>
      <c r="C519" s="32">
        <v>44743</v>
      </c>
      <c r="D519" s="4" t="s">
        <v>109</v>
      </c>
      <c r="E519" s="4" t="s">
        <v>456</v>
      </c>
      <c r="F519" s="4" t="s">
        <v>239</v>
      </c>
      <c r="G519" s="4">
        <v>22655</v>
      </c>
      <c r="H519" s="4">
        <v>22490</v>
      </c>
      <c r="I519" s="4">
        <v>99.272000000000006</v>
      </c>
      <c r="J519" s="4">
        <v>9841</v>
      </c>
      <c r="K519" s="4">
        <v>43.756999999999998</v>
      </c>
      <c r="L519" s="4">
        <v>467</v>
      </c>
      <c r="M519" s="4">
        <v>2.0760000000000001</v>
      </c>
      <c r="N519" s="4">
        <v>4.7450000000000001</v>
      </c>
    </row>
    <row r="520" spans="1:14" x14ac:dyDescent="0.25">
      <c r="A520" s="4" t="s">
        <v>173</v>
      </c>
      <c r="B520" s="4" t="str">
        <f t="shared" si="8"/>
        <v>julio 2022</v>
      </c>
      <c r="C520" s="32">
        <v>44743</v>
      </c>
      <c r="D520" s="4" t="s">
        <v>109</v>
      </c>
      <c r="E520" s="4" t="s">
        <v>573</v>
      </c>
      <c r="F520" s="4" t="s">
        <v>239</v>
      </c>
      <c r="G520" s="4">
        <v>10271</v>
      </c>
      <c r="H520" s="4">
        <v>10237</v>
      </c>
      <c r="I520" s="4">
        <v>99.668999999999997</v>
      </c>
      <c r="J520" s="4">
        <v>4054</v>
      </c>
      <c r="K520" s="4">
        <v>39.600999999999999</v>
      </c>
      <c r="L520" s="4">
        <v>288</v>
      </c>
      <c r="M520" s="4">
        <v>2.8130000000000002</v>
      </c>
      <c r="N520" s="4">
        <v>7.1040000000000001</v>
      </c>
    </row>
    <row r="521" spans="1:14" x14ac:dyDescent="0.25">
      <c r="A521" s="4" t="s">
        <v>173</v>
      </c>
      <c r="B521" s="4" t="str">
        <f t="shared" si="8"/>
        <v>julio 2022</v>
      </c>
      <c r="C521" s="32">
        <v>44743</v>
      </c>
      <c r="D521" s="4" t="s">
        <v>109</v>
      </c>
      <c r="E521" s="4" t="s">
        <v>575</v>
      </c>
      <c r="F521" s="4" t="s">
        <v>239</v>
      </c>
      <c r="G521" s="4">
        <v>11386</v>
      </c>
      <c r="H521" s="4">
        <v>11353</v>
      </c>
      <c r="I521" s="4">
        <v>99.71</v>
      </c>
      <c r="J521" s="4">
        <v>4914</v>
      </c>
      <c r="K521" s="4">
        <v>43.283999999999999</v>
      </c>
      <c r="L521" s="4">
        <v>609</v>
      </c>
      <c r="M521" s="4">
        <v>5.3639999999999999</v>
      </c>
      <c r="N521" s="4">
        <v>12.393000000000001</v>
      </c>
    </row>
    <row r="522" spans="1:14" x14ac:dyDescent="0.25">
      <c r="A522" s="4" t="s">
        <v>173</v>
      </c>
      <c r="B522" s="4" t="str">
        <f t="shared" si="8"/>
        <v>julio 2022</v>
      </c>
      <c r="C522" s="32">
        <v>44743</v>
      </c>
      <c r="D522" s="4" t="s">
        <v>109</v>
      </c>
      <c r="E522" s="4" t="s">
        <v>577</v>
      </c>
      <c r="F522" s="4" t="s">
        <v>239</v>
      </c>
      <c r="G522" s="4">
        <v>16997</v>
      </c>
      <c r="H522" s="4">
        <v>16976</v>
      </c>
      <c r="I522" s="4">
        <v>99.876000000000005</v>
      </c>
      <c r="J522" s="4">
        <v>6209</v>
      </c>
      <c r="K522" s="4">
        <v>36.575000000000003</v>
      </c>
      <c r="L522" s="4">
        <v>694</v>
      </c>
      <c r="M522" s="4">
        <v>4.0880000000000001</v>
      </c>
      <c r="N522" s="4">
        <v>11.177</v>
      </c>
    </row>
    <row r="523" spans="1:14" x14ac:dyDescent="0.25">
      <c r="A523" s="4" t="s">
        <v>173</v>
      </c>
      <c r="B523" s="4" t="str">
        <f t="shared" si="8"/>
        <v>julio 2022</v>
      </c>
      <c r="C523" s="32">
        <v>44743</v>
      </c>
      <c r="D523" s="4" t="s">
        <v>109</v>
      </c>
      <c r="E523" s="4" t="s">
        <v>572</v>
      </c>
      <c r="F523" s="4" t="s">
        <v>239</v>
      </c>
      <c r="G523" s="4">
        <v>16950</v>
      </c>
      <c r="H523" s="4">
        <v>16936</v>
      </c>
      <c r="I523" s="4">
        <v>99.917000000000002</v>
      </c>
      <c r="J523" s="4">
        <v>6591</v>
      </c>
      <c r="K523" s="4">
        <v>38.917000000000002</v>
      </c>
      <c r="L523" s="4">
        <v>552</v>
      </c>
      <c r="M523" s="4">
        <v>3.2589999999999999</v>
      </c>
      <c r="N523" s="4">
        <v>8.375</v>
      </c>
    </row>
    <row r="524" spans="1:14" x14ac:dyDescent="0.25">
      <c r="A524" s="4" t="s">
        <v>173</v>
      </c>
      <c r="B524" s="4" t="str">
        <f t="shared" si="8"/>
        <v>julio 2022</v>
      </c>
      <c r="C524" s="32">
        <v>44743</v>
      </c>
      <c r="D524" s="4" t="s">
        <v>109</v>
      </c>
      <c r="E524" s="4" t="s">
        <v>572</v>
      </c>
      <c r="F524" s="4" t="s">
        <v>576</v>
      </c>
      <c r="G524" s="4">
        <v>4127</v>
      </c>
      <c r="H524" s="4">
        <v>4125</v>
      </c>
      <c r="I524" s="4">
        <v>99.951999999999998</v>
      </c>
      <c r="J524" s="4">
        <v>2536</v>
      </c>
      <c r="K524" s="4">
        <v>61.478999999999999</v>
      </c>
      <c r="L524" s="4">
        <v>387</v>
      </c>
      <c r="M524" s="4">
        <v>9.3819999999999997</v>
      </c>
      <c r="N524" s="4">
        <v>15.26</v>
      </c>
    </row>
    <row r="525" spans="1:14" x14ac:dyDescent="0.25">
      <c r="A525" s="4" t="s">
        <v>173</v>
      </c>
      <c r="B525" s="4" t="str">
        <f t="shared" si="8"/>
        <v>julio 2022</v>
      </c>
      <c r="C525" s="32">
        <v>44743</v>
      </c>
      <c r="D525" s="4" t="s">
        <v>109</v>
      </c>
      <c r="E525" s="4" t="s">
        <v>574</v>
      </c>
      <c r="F525" s="4" t="s">
        <v>239</v>
      </c>
      <c r="G525" s="4">
        <v>16385</v>
      </c>
      <c r="H525" s="4">
        <v>16377</v>
      </c>
      <c r="I525" s="4">
        <v>99.950999999999993</v>
      </c>
      <c r="J525" s="4">
        <v>5705</v>
      </c>
      <c r="K525" s="4">
        <v>34.835000000000001</v>
      </c>
      <c r="L525" s="4">
        <v>175</v>
      </c>
      <c r="M525" s="4">
        <v>1.069</v>
      </c>
      <c r="N525" s="4">
        <v>3.0670000000000002</v>
      </c>
    </row>
    <row r="526" spans="1:14" x14ac:dyDescent="0.25">
      <c r="A526" s="4" t="s">
        <v>384</v>
      </c>
      <c r="B526" s="4" t="str">
        <f t="shared" si="8"/>
        <v>julio 2022</v>
      </c>
      <c r="C526" s="32">
        <v>44743</v>
      </c>
      <c r="D526" s="4" t="s">
        <v>109</v>
      </c>
      <c r="E526" s="4" t="s">
        <v>1133</v>
      </c>
      <c r="F526" s="4" t="s">
        <v>239</v>
      </c>
      <c r="G526" s="4">
        <v>33323</v>
      </c>
      <c r="H526" s="4">
        <v>33309</v>
      </c>
      <c r="I526" s="4">
        <v>99.957999999999998</v>
      </c>
      <c r="J526" s="4">
        <v>13669</v>
      </c>
      <c r="K526" s="4">
        <v>41.036999999999999</v>
      </c>
      <c r="L526" s="4">
        <v>501</v>
      </c>
      <c r="M526" s="4">
        <v>1.504</v>
      </c>
      <c r="N526" s="4">
        <v>3.665</v>
      </c>
    </row>
    <row r="527" spans="1:14" x14ac:dyDescent="0.25">
      <c r="A527" s="4" t="s">
        <v>221</v>
      </c>
      <c r="B527" s="4" t="str">
        <f t="shared" si="8"/>
        <v>julio 2022</v>
      </c>
      <c r="C527" s="32">
        <v>44743</v>
      </c>
      <c r="D527" s="4" t="s">
        <v>109</v>
      </c>
      <c r="E527" s="4" t="s">
        <v>261</v>
      </c>
      <c r="F527" s="4" t="s">
        <v>239</v>
      </c>
      <c r="G527" s="4">
        <v>26310</v>
      </c>
      <c r="H527" s="4">
        <v>26224</v>
      </c>
      <c r="I527" s="4">
        <v>99.673000000000002</v>
      </c>
      <c r="J527" s="4">
        <v>9496</v>
      </c>
      <c r="K527" s="4">
        <v>36.210999999999999</v>
      </c>
      <c r="L527" s="4">
        <v>1623</v>
      </c>
      <c r="M527" s="4">
        <v>6.1890000000000001</v>
      </c>
      <c r="N527" s="4">
        <v>17.091000000000001</v>
      </c>
    </row>
    <row r="528" spans="1:14" x14ac:dyDescent="0.25">
      <c r="A528" s="4" t="s">
        <v>221</v>
      </c>
      <c r="B528" s="4" t="str">
        <f t="shared" si="8"/>
        <v>julio 2022</v>
      </c>
      <c r="C528" s="32">
        <v>44743</v>
      </c>
      <c r="D528" s="4" t="s">
        <v>109</v>
      </c>
      <c r="E528" s="4" t="s">
        <v>260</v>
      </c>
      <c r="F528" s="4" t="s">
        <v>239</v>
      </c>
      <c r="G528" s="4">
        <v>32745</v>
      </c>
      <c r="H528" s="4">
        <v>32678</v>
      </c>
      <c r="I528" s="4">
        <v>99.795000000000002</v>
      </c>
      <c r="J528" s="4">
        <v>15520</v>
      </c>
      <c r="K528" s="4">
        <v>47.494</v>
      </c>
      <c r="L528" s="4">
        <v>2238</v>
      </c>
      <c r="M528" s="4">
        <v>6.8490000000000002</v>
      </c>
      <c r="N528" s="4">
        <v>14.42</v>
      </c>
    </row>
    <row r="529" spans="1:14" x14ac:dyDescent="0.25">
      <c r="A529" s="4" t="s">
        <v>221</v>
      </c>
      <c r="B529" s="4" t="str">
        <f t="shared" si="8"/>
        <v>julio 2022</v>
      </c>
      <c r="C529" s="32">
        <v>44743</v>
      </c>
      <c r="D529" s="4" t="s">
        <v>109</v>
      </c>
      <c r="E529" s="4" t="s">
        <v>259</v>
      </c>
      <c r="F529" s="4" t="s">
        <v>239</v>
      </c>
      <c r="G529" s="4">
        <v>32736</v>
      </c>
      <c r="H529" s="4">
        <v>32648</v>
      </c>
      <c r="I529" s="4">
        <v>99.730999999999995</v>
      </c>
      <c r="J529" s="4">
        <v>11756</v>
      </c>
      <c r="K529" s="4">
        <v>36.008000000000003</v>
      </c>
      <c r="L529" s="4">
        <v>1091</v>
      </c>
      <c r="M529" s="4">
        <v>3.3420000000000001</v>
      </c>
      <c r="N529" s="4">
        <v>9.2799999999999994</v>
      </c>
    </row>
    <row r="530" spans="1:14" x14ac:dyDescent="0.25">
      <c r="A530" s="4" t="s">
        <v>606</v>
      </c>
      <c r="B530" s="4" t="str">
        <f t="shared" si="8"/>
        <v>julio 2022</v>
      </c>
      <c r="C530" s="32">
        <v>44743</v>
      </c>
      <c r="D530" s="4" t="s">
        <v>109</v>
      </c>
      <c r="E530" s="4" t="s">
        <v>1134</v>
      </c>
      <c r="F530" s="4" t="s">
        <v>239</v>
      </c>
      <c r="G530" s="4">
        <v>4339</v>
      </c>
      <c r="H530" s="4">
        <v>4333</v>
      </c>
      <c r="I530" s="4">
        <v>99.861999999999995</v>
      </c>
      <c r="J530" s="4">
        <v>2492</v>
      </c>
      <c r="K530" s="4">
        <v>57.512</v>
      </c>
      <c r="L530" s="4">
        <v>218</v>
      </c>
      <c r="M530" s="4">
        <v>5.0309999999999997</v>
      </c>
      <c r="N530" s="4">
        <v>8.7479999999999993</v>
      </c>
    </row>
    <row r="531" spans="1:14" x14ac:dyDescent="0.25">
      <c r="A531" s="4" t="s">
        <v>606</v>
      </c>
      <c r="B531" s="4" t="str">
        <f t="shared" si="8"/>
        <v>julio 2022</v>
      </c>
      <c r="C531" s="32">
        <v>44743</v>
      </c>
      <c r="D531" s="4" t="s">
        <v>109</v>
      </c>
      <c r="E531" s="4" t="s">
        <v>1135</v>
      </c>
      <c r="F531" s="4" t="s">
        <v>239</v>
      </c>
      <c r="G531" s="4">
        <v>4015</v>
      </c>
      <c r="H531" s="4">
        <v>4015</v>
      </c>
      <c r="I531" s="4">
        <v>100</v>
      </c>
      <c r="J531" s="4">
        <v>2542</v>
      </c>
      <c r="K531" s="4">
        <v>63.313000000000002</v>
      </c>
      <c r="L531" s="4">
        <v>239</v>
      </c>
      <c r="M531" s="4">
        <v>5.9530000000000003</v>
      </c>
      <c r="N531" s="4">
        <v>9.4019999999999992</v>
      </c>
    </row>
    <row r="532" spans="1:14" x14ac:dyDescent="0.25">
      <c r="A532" s="4" t="s">
        <v>606</v>
      </c>
      <c r="B532" s="4" t="str">
        <f t="shared" si="8"/>
        <v>julio 2022</v>
      </c>
      <c r="C532" s="32">
        <v>44743</v>
      </c>
      <c r="D532" s="4" t="s">
        <v>109</v>
      </c>
      <c r="E532" s="4" t="s">
        <v>1136</v>
      </c>
      <c r="F532" s="4" t="s">
        <v>239</v>
      </c>
      <c r="G532" s="4">
        <v>3995</v>
      </c>
      <c r="H532" s="4">
        <v>3994</v>
      </c>
      <c r="I532" s="4">
        <v>99.974999999999994</v>
      </c>
      <c r="J532" s="4">
        <v>2467</v>
      </c>
      <c r="K532" s="4">
        <v>61.768000000000001</v>
      </c>
      <c r="L532" s="4">
        <v>250</v>
      </c>
      <c r="M532" s="4">
        <v>6.2590000000000003</v>
      </c>
      <c r="N532" s="4">
        <v>10.134</v>
      </c>
    </row>
    <row r="533" spans="1:14" x14ac:dyDescent="0.25">
      <c r="A533" s="4" t="s">
        <v>606</v>
      </c>
      <c r="B533" s="4" t="str">
        <f t="shared" si="8"/>
        <v>julio 2022</v>
      </c>
      <c r="C533" s="32">
        <v>44743</v>
      </c>
      <c r="D533" s="4" t="s">
        <v>109</v>
      </c>
      <c r="E533" s="4" t="s">
        <v>1137</v>
      </c>
      <c r="F533" s="4" t="s">
        <v>1138</v>
      </c>
      <c r="G533" s="4">
        <v>898</v>
      </c>
      <c r="H533" s="4">
        <v>896</v>
      </c>
      <c r="I533" s="4">
        <v>99.777000000000001</v>
      </c>
      <c r="J533" s="4">
        <v>668</v>
      </c>
      <c r="K533" s="4">
        <v>74.554000000000002</v>
      </c>
      <c r="L533" s="4">
        <v>219</v>
      </c>
      <c r="M533" s="4">
        <v>24.442</v>
      </c>
      <c r="N533" s="4">
        <v>32.783999999999999</v>
      </c>
    </row>
    <row r="534" spans="1:14" x14ac:dyDescent="0.25">
      <c r="A534" s="4" t="s">
        <v>606</v>
      </c>
      <c r="B534" s="4" t="str">
        <f t="shared" si="8"/>
        <v>julio 2022</v>
      </c>
      <c r="C534" s="32">
        <v>44743</v>
      </c>
      <c r="D534" s="4" t="s">
        <v>109</v>
      </c>
      <c r="E534" s="4" t="s">
        <v>1139</v>
      </c>
      <c r="F534" s="4" t="s">
        <v>1140</v>
      </c>
      <c r="G534" s="4">
        <v>796</v>
      </c>
      <c r="H534" s="4">
        <v>796</v>
      </c>
      <c r="I534" s="4">
        <v>100</v>
      </c>
      <c r="J534" s="4">
        <v>523</v>
      </c>
      <c r="K534" s="4">
        <v>65.703999999999994</v>
      </c>
      <c r="L534" s="4">
        <v>196</v>
      </c>
      <c r="M534" s="4">
        <v>24.623000000000001</v>
      </c>
      <c r="N534" s="4">
        <v>37.475999999999999</v>
      </c>
    </row>
    <row r="535" spans="1:14" x14ac:dyDescent="0.25">
      <c r="A535" s="4" t="s">
        <v>221</v>
      </c>
      <c r="B535" s="4" t="str">
        <f t="shared" si="8"/>
        <v>julio 2022</v>
      </c>
      <c r="C535" s="32">
        <v>44743</v>
      </c>
      <c r="D535" s="4" t="s">
        <v>109</v>
      </c>
      <c r="E535" s="4" t="s">
        <v>422</v>
      </c>
      <c r="F535" s="4" t="s">
        <v>239</v>
      </c>
      <c r="G535" s="4">
        <v>30972</v>
      </c>
      <c r="H535" s="4">
        <v>30932</v>
      </c>
      <c r="I535" s="4">
        <v>99.870999999999995</v>
      </c>
      <c r="J535" s="4">
        <v>12125</v>
      </c>
      <c r="K535" s="4">
        <v>39.198999999999998</v>
      </c>
      <c r="L535" s="4">
        <v>1569</v>
      </c>
      <c r="M535" s="4">
        <v>5.0720000000000001</v>
      </c>
      <c r="N535" s="4">
        <v>12.94</v>
      </c>
    </row>
    <row r="536" spans="1:14" x14ac:dyDescent="0.25">
      <c r="A536" s="4" t="s">
        <v>384</v>
      </c>
      <c r="B536" s="4" t="str">
        <f t="shared" si="8"/>
        <v>julio 2022</v>
      </c>
      <c r="C536" s="32">
        <v>44743</v>
      </c>
      <c r="D536" s="4" t="s">
        <v>109</v>
      </c>
      <c r="E536" s="4" t="s">
        <v>1141</v>
      </c>
      <c r="F536" s="4" t="s">
        <v>239</v>
      </c>
      <c r="G536" s="4">
        <v>26257</v>
      </c>
      <c r="H536" s="4">
        <v>26112</v>
      </c>
      <c r="I536" s="4">
        <v>99.447999999999993</v>
      </c>
      <c r="J536" s="4">
        <v>10849</v>
      </c>
      <c r="K536" s="4">
        <v>41.548000000000002</v>
      </c>
      <c r="L536" s="4">
        <v>792</v>
      </c>
      <c r="M536" s="4">
        <v>3.0329999999999999</v>
      </c>
      <c r="N536" s="4">
        <v>7.3</v>
      </c>
    </row>
    <row r="537" spans="1:14" x14ac:dyDescent="0.25">
      <c r="A537" s="4" t="s">
        <v>217</v>
      </c>
      <c r="B537" s="4" t="str">
        <f t="shared" si="8"/>
        <v>julio 2022</v>
      </c>
      <c r="C537" s="32">
        <v>44743</v>
      </c>
      <c r="D537" s="4" t="s">
        <v>110</v>
      </c>
      <c r="E537" s="4" t="s">
        <v>1142</v>
      </c>
      <c r="F537" s="4" t="s">
        <v>1143</v>
      </c>
      <c r="G537" s="4">
        <v>1925</v>
      </c>
      <c r="H537" s="4">
        <v>1925</v>
      </c>
      <c r="I537" s="4">
        <v>100</v>
      </c>
      <c r="J537" s="4">
        <v>1201</v>
      </c>
      <c r="K537" s="4">
        <v>62.39</v>
      </c>
      <c r="L537" s="4">
        <v>7</v>
      </c>
      <c r="M537" s="4">
        <v>0.36399999999999999</v>
      </c>
      <c r="N537" s="4">
        <v>0.58299999999999996</v>
      </c>
    </row>
    <row r="538" spans="1:14" x14ac:dyDescent="0.25">
      <c r="A538" s="4" t="s">
        <v>217</v>
      </c>
      <c r="B538" s="4" t="str">
        <f t="shared" si="8"/>
        <v>julio 2022</v>
      </c>
      <c r="C538" s="32">
        <v>44743</v>
      </c>
      <c r="D538" s="4" t="s">
        <v>109</v>
      </c>
      <c r="E538" s="4" t="s">
        <v>1144</v>
      </c>
      <c r="F538" s="4" t="s">
        <v>788</v>
      </c>
      <c r="G538" s="4">
        <v>993</v>
      </c>
      <c r="H538" s="4">
        <v>992</v>
      </c>
      <c r="I538" s="4">
        <v>99.899000000000001</v>
      </c>
      <c r="J538" s="4">
        <v>551</v>
      </c>
      <c r="K538" s="4">
        <v>55.543999999999997</v>
      </c>
      <c r="L538" s="4">
        <v>72</v>
      </c>
      <c r="M538" s="4">
        <v>7.258</v>
      </c>
      <c r="N538" s="4">
        <v>13.067</v>
      </c>
    </row>
    <row r="539" spans="1:14" x14ac:dyDescent="0.25">
      <c r="A539" s="4" t="s">
        <v>217</v>
      </c>
      <c r="B539" s="4" t="str">
        <f t="shared" si="8"/>
        <v>julio 2022</v>
      </c>
      <c r="C539" s="32">
        <v>44743</v>
      </c>
      <c r="D539" s="4" t="s">
        <v>109</v>
      </c>
      <c r="E539" s="4" t="s">
        <v>1145</v>
      </c>
      <c r="F539" s="4" t="s">
        <v>788</v>
      </c>
      <c r="G539" s="4">
        <v>30</v>
      </c>
      <c r="H539" s="4">
        <v>30</v>
      </c>
      <c r="I539" s="4">
        <v>100</v>
      </c>
      <c r="J539" s="4">
        <v>18</v>
      </c>
      <c r="K539" s="4">
        <v>60</v>
      </c>
      <c r="L539" s="4">
        <v>3</v>
      </c>
      <c r="M539" s="4">
        <v>10</v>
      </c>
      <c r="N539" s="4">
        <v>16.667000000000002</v>
      </c>
    </row>
    <row r="540" spans="1:14" x14ac:dyDescent="0.25">
      <c r="A540" s="4" t="s">
        <v>159</v>
      </c>
      <c r="B540" s="4" t="str">
        <f t="shared" si="8"/>
        <v>julio 2022</v>
      </c>
      <c r="C540" s="32">
        <v>44743</v>
      </c>
      <c r="D540" s="4" t="s">
        <v>109</v>
      </c>
      <c r="E540" s="4" t="s">
        <v>1146</v>
      </c>
      <c r="F540" s="4" t="s">
        <v>239</v>
      </c>
      <c r="G540" s="4">
        <v>10961</v>
      </c>
      <c r="H540" s="4">
        <v>10940</v>
      </c>
      <c r="I540" s="4">
        <v>99.808000000000007</v>
      </c>
      <c r="J540" s="4">
        <v>4413</v>
      </c>
      <c r="K540" s="4">
        <v>40.338000000000001</v>
      </c>
      <c r="L540" s="4">
        <v>56</v>
      </c>
      <c r="M540" s="4">
        <v>0.51200000000000001</v>
      </c>
      <c r="N540" s="4">
        <v>1.2689999999999999</v>
      </c>
    </row>
    <row r="541" spans="1:14" x14ac:dyDescent="0.25">
      <c r="A541" s="4" t="s">
        <v>159</v>
      </c>
      <c r="B541" s="4" t="str">
        <f t="shared" si="8"/>
        <v>julio 2022</v>
      </c>
      <c r="C541" s="32">
        <v>44743</v>
      </c>
      <c r="D541" s="4" t="s">
        <v>109</v>
      </c>
      <c r="E541" s="4" t="s">
        <v>1146</v>
      </c>
      <c r="F541" s="4" t="s">
        <v>239</v>
      </c>
      <c r="G541" s="4">
        <v>11386</v>
      </c>
      <c r="H541" s="4">
        <v>11353</v>
      </c>
      <c r="I541" s="4">
        <v>99.71</v>
      </c>
      <c r="J541" s="4">
        <v>3962</v>
      </c>
      <c r="K541" s="4">
        <v>34.898000000000003</v>
      </c>
      <c r="L541" s="4">
        <v>108</v>
      </c>
      <c r="M541" s="4">
        <v>0.95099999999999996</v>
      </c>
      <c r="N541" s="4">
        <v>2.726</v>
      </c>
    </row>
    <row r="542" spans="1:14" x14ac:dyDescent="0.25">
      <c r="A542" s="4" t="s">
        <v>159</v>
      </c>
      <c r="B542" s="4" t="str">
        <f t="shared" si="8"/>
        <v>julio 2022</v>
      </c>
      <c r="C542" s="32">
        <v>44743</v>
      </c>
      <c r="D542" s="4" t="s">
        <v>109</v>
      </c>
      <c r="E542" s="4" t="s">
        <v>1147</v>
      </c>
      <c r="F542" s="4" t="s">
        <v>239</v>
      </c>
      <c r="G542" s="4">
        <v>4093</v>
      </c>
      <c r="H542" s="4">
        <v>4086</v>
      </c>
      <c r="I542" s="4">
        <v>99.828999999999994</v>
      </c>
      <c r="J542" s="4">
        <v>1500</v>
      </c>
      <c r="K542" s="4">
        <v>36.710999999999999</v>
      </c>
      <c r="L542" s="4">
        <v>41</v>
      </c>
      <c r="M542" s="4">
        <v>1.0029999999999999</v>
      </c>
      <c r="N542" s="4">
        <v>2.7330000000000001</v>
      </c>
    </row>
    <row r="543" spans="1:14" x14ac:dyDescent="0.25">
      <c r="A543" s="4" t="s">
        <v>146</v>
      </c>
      <c r="B543" s="4" t="str">
        <f t="shared" si="8"/>
        <v>agosto 2022</v>
      </c>
      <c r="C543" s="32">
        <v>44774</v>
      </c>
      <c r="D543" s="4" t="s">
        <v>109</v>
      </c>
      <c r="E543" s="4" t="s">
        <v>1125</v>
      </c>
      <c r="F543" s="4" t="s">
        <v>239</v>
      </c>
      <c r="G543" s="4">
        <v>207</v>
      </c>
      <c r="H543" s="4">
        <v>205</v>
      </c>
      <c r="I543" s="4">
        <v>99.034000000000006</v>
      </c>
      <c r="J543" s="4">
        <v>133</v>
      </c>
      <c r="K543" s="4">
        <v>64.878</v>
      </c>
      <c r="L543" s="4">
        <v>6</v>
      </c>
      <c r="M543" s="4">
        <v>2.927</v>
      </c>
      <c r="N543" s="4">
        <v>4.5110000000000001</v>
      </c>
    </row>
    <row r="544" spans="1:14" x14ac:dyDescent="0.25">
      <c r="A544" s="4" t="s">
        <v>146</v>
      </c>
      <c r="B544" s="4" t="str">
        <f t="shared" si="8"/>
        <v>agosto 2022</v>
      </c>
      <c r="C544" s="32">
        <v>44774</v>
      </c>
      <c r="D544" s="4" t="s">
        <v>109</v>
      </c>
      <c r="E544" s="4" t="s">
        <v>1126</v>
      </c>
      <c r="F544" s="4" t="s">
        <v>239</v>
      </c>
      <c r="G544" s="4">
        <v>256</v>
      </c>
      <c r="H544" s="4">
        <v>256</v>
      </c>
      <c r="I544" s="4">
        <v>100</v>
      </c>
      <c r="J544" s="4">
        <v>189</v>
      </c>
      <c r="K544" s="4">
        <v>73.828000000000003</v>
      </c>
      <c r="L544" s="4">
        <v>7</v>
      </c>
      <c r="M544" s="4">
        <v>2.734</v>
      </c>
      <c r="N544" s="4">
        <v>3.7040000000000002</v>
      </c>
    </row>
    <row r="545" spans="1:14" x14ac:dyDescent="0.25">
      <c r="A545" s="4" t="s">
        <v>669</v>
      </c>
      <c r="B545" s="4" t="str">
        <f t="shared" si="8"/>
        <v>agosto 2022</v>
      </c>
      <c r="C545" s="32">
        <v>44774</v>
      </c>
      <c r="D545" s="4" t="s">
        <v>110</v>
      </c>
      <c r="E545" s="4" t="s">
        <v>769</v>
      </c>
      <c r="F545" s="4" t="s">
        <v>767</v>
      </c>
      <c r="G545" s="4">
        <v>2533</v>
      </c>
      <c r="H545" s="4">
        <v>2527</v>
      </c>
      <c r="I545" s="4">
        <v>99.763000000000005</v>
      </c>
      <c r="J545" s="4">
        <v>1548</v>
      </c>
      <c r="K545" s="4">
        <v>61.258000000000003</v>
      </c>
      <c r="L545" s="4">
        <v>83</v>
      </c>
      <c r="M545" s="4">
        <v>3.2850000000000001</v>
      </c>
      <c r="N545" s="4">
        <v>5.3620000000000001</v>
      </c>
    </row>
    <row r="546" spans="1:14" x14ac:dyDescent="0.25">
      <c r="A546" s="4" t="s">
        <v>669</v>
      </c>
      <c r="B546" s="4" t="str">
        <f t="shared" si="8"/>
        <v>agosto 2022</v>
      </c>
      <c r="C546" s="32">
        <v>44774</v>
      </c>
      <c r="D546" s="4" t="s">
        <v>110</v>
      </c>
      <c r="E546" s="4" t="s">
        <v>768</v>
      </c>
      <c r="F546" s="4" t="s">
        <v>767</v>
      </c>
      <c r="G546" s="4">
        <v>1796</v>
      </c>
      <c r="H546" s="4">
        <v>1789</v>
      </c>
      <c r="I546" s="4">
        <v>99.61</v>
      </c>
      <c r="J546" s="4">
        <v>1088</v>
      </c>
      <c r="K546" s="4">
        <v>60.816000000000003</v>
      </c>
      <c r="L546" s="4">
        <v>65</v>
      </c>
      <c r="M546" s="4">
        <v>3.633</v>
      </c>
      <c r="N546" s="4">
        <v>5.9740000000000002</v>
      </c>
    </row>
    <row r="547" spans="1:14" x14ac:dyDescent="0.25">
      <c r="A547" s="4" t="s">
        <v>611</v>
      </c>
      <c r="B547" s="4" t="str">
        <f t="shared" si="8"/>
        <v>agosto 2022</v>
      </c>
      <c r="C547" s="32">
        <v>44774</v>
      </c>
      <c r="D547" s="4" t="s">
        <v>109</v>
      </c>
      <c r="E547" s="4" t="s">
        <v>1148</v>
      </c>
      <c r="F547" s="4" t="s">
        <v>613</v>
      </c>
      <c r="G547" s="4">
        <v>12427</v>
      </c>
      <c r="H547" s="4">
        <v>12389</v>
      </c>
      <c r="I547" s="4">
        <v>99.694000000000003</v>
      </c>
      <c r="J547" s="4">
        <v>5183</v>
      </c>
      <c r="K547" s="4">
        <v>41.835000000000001</v>
      </c>
      <c r="L547" s="4">
        <v>280</v>
      </c>
      <c r="M547" s="4">
        <v>2.2599999999999998</v>
      </c>
      <c r="N547" s="4">
        <v>5.4020000000000001</v>
      </c>
    </row>
    <row r="548" spans="1:14" x14ac:dyDescent="0.25">
      <c r="A548" s="4" t="s">
        <v>85</v>
      </c>
      <c r="B548" s="4" t="str">
        <f t="shared" si="8"/>
        <v>agosto 2022</v>
      </c>
      <c r="C548" s="32">
        <v>44774</v>
      </c>
      <c r="D548" s="4" t="s">
        <v>109</v>
      </c>
      <c r="E548" s="4" t="s">
        <v>460</v>
      </c>
      <c r="F548" s="4" t="s">
        <v>239</v>
      </c>
      <c r="G548" s="4">
        <v>28846</v>
      </c>
      <c r="H548" s="4">
        <v>28780</v>
      </c>
      <c r="I548" s="4">
        <v>99.771000000000001</v>
      </c>
      <c r="J548" s="4">
        <v>11035</v>
      </c>
      <c r="K548" s="4">
        <v>38.343000000000004</v>
      </c>
      <c r="L548" s="4">
        <v>512</v>
      </c>
      <c r="M548" s="4">
        <v>1.7789999999999999</v>
      </c>
      <c r="N548" s="4">
        <v>4.6399999999999997</v>
      </c>
    </row>
    <row r="549" spans="1:14" x14ac:dyDescent="0.25">
      <c r="A549" s="4" t="s">
        <v>668</v>
      </c>
      <c r="B549" s="4" t="str">
        <f t="shared" si="8"/>
        <v>agosto 2022</v>
      </c>
      <c r="C549" s="32">
        <v>44774</v>
      </c>
      <c r="D549" s="4" t="s">
        <v>109</v>
      </c>
      <c r="E549" s="4" t="s">
        <v>736</v>
      </c>
      <c r="F549" s="4" t="s">
        <v>239</v>
      </c>
      <c r="G549" s="4">
        <v>16063</v>
      </c>
      <c r="H549" s="4">
        <v>15741</v>
      </c>
      <c r="I549" s="4">
        <v>97.995000000000005</v>
      </c>
      <c r="J549" s="4">
        <v>7401</v>
      </c>
      <c r="K549" s="4">
        <v>47.017000000000003</v>
      </c>
      <c r="L549" s="4">
        <v>1004</v>
      </c>
      <c r="M549" s="4">
        <v>6.3780000000000001</v>
      </c>
      <c r="N549" s="4">
        <v>13.566000000000001</v>
      </c>
    </row>
    <row r="550" spans="1:14" x14ac:dyDescent="0.25">
      <c r="A550" s="4" t="s">
        <v>395</v>
      </c>
      <c r="B550" s="4" t="str">
        <f t="shared" si="8"/>
        <v>agosto 2022</v>
      </c>
      <c r="C550" s="32">
        <v>44774</v>
      </c>
      <c r="D550" s="4" t="s">
        <v>109</v>
      </c>
      <c r="E550" s="4" t="s">
        <v>612</v>
      </c>
      <c r="F550" s="4" t="s">
        <v>613</v>
      </c>
      <c r="G550" s="4">
        <v>12378</v>
      </c>
      <c r="H550" s="4">
        <v>12356</v>
      </c>
      <c r="I550" s="4">
        <v>99.822000000000003</v>
      </c>
      <c r="J550" s="4">
        <v>5307</v>
      </c>
      <c r="K550" s="4">
        <v>42.951000000000001</v>
      </c>
      <c r="L550" s="4">
        <v>555</v>
      </c>
      <c r="M550" s="4">
        <v>4.492</v>
      </c>
      <c r="N550" s="4">
        <v>10.458</v>
      </c>
    </row>
    <row r="551" spans="1:14" x14ac:dyDescent="0.25">
      <c r="A551" s="4" t="s">
        <v>668</v>
      </c>
      <c r="B551" s="4" t="str">
        <f t="shared" si="8"/>
        <v>agosto 2022</v>
      </c>
      <c r="C551" s="32">
        <v>44774</v>
      </c>
      <c r="D551" s="4" t="s">
        <v>109</v>
      </c>
      <c r="E551" s="4" t="s">
        <v>724</v>
      </c>
      <c r="F551" s="4" t="s">
        <v>725</v>
      </c>
      <c r="G551" s="4">
        <v>722</v>
      </c>
      <c r="H551" s="4">
        <v>721</v>
      </c>
      <c r="I551" s="4">
        <v>99.861000000000004</v>
      </c>
      <c r="J551" s="4">
        <v>472</v>
      </c>
      <c r="K551" s="4">
        <v>65.465000000000003</v>
      </c>
      <c r="L551" s="4">
        <v>198</v>
      </c>
      <c r="M551" s="4">
        <v>27.462</v>
      </c>
      <c r="N551" s="4">
        <v>41.948999999999998</v>
      </c>
    </row>
    <row r="552" spans="1:14" x14ac:dyDescent="0.25">
      <c r="A552" s="4" t="s">
        <v>611</v>
      </c>
      <c r="B552" s="4" t="str">
        <f t="shared" si="8"/>
        <v>agosto 2022</v>
      </c>
      <c r="C552" s="32">
        <v>44774</v>
      </c>
      <c r="D552" s="4" t="s">
        <v>109</v>
      </c>
      <c r="E552" s="4" t="s">
        <v>1149</v>
      </c>
      <c r="F552" s="4" t="s">
        <v>239</v>
      </c>
      <c r="G552" s="4">
        <v>21888</v>
      </c>
      <c r="H552" s="4">
        <v>21736</v>
      </c>
      <c r="I552" s="4">
        <v>99.305999999999997</v>
      </c>
      <c r="J552" s="4">
        <v>8247</v>
      </c>
      <c r="K552" s="4">
        <v>37.942</v>
      </c>
      <c r="L552" s="4">
        <v>333</v>
      </c>
      <c r="M552" s="4">
        <v>1.532</v>
      </c>
      <c r="N552" s="4">
        <v>4.0380000000000003</v>
      </c>
    </row>
    <row r="553" spans="1:14" x14ac:dyDescent="0.25">
      <c r="A553" s="4" t="s">
        <v>604</v>
      </c>
      <c r="B553" s="4" t="str">
        <f t="shared" si="8"/>
        <v>agosto 2022</v>
      </c>
      <c r="C553" s="32">
        <v>44774</v>
      </c>
      <c r="D553" s="4" t="s">
        <v>109</v>
      </c>
      <c r="E553" s="4" t="s">
        <v>1150</v>
      </c>
      <c r="F553" s="4" t="s">
        <v>735</v>
      </c>
      <c r="G553" s="4">
        <v>2727</v>
      </c>
      <c r="H553" s="4">
        <v>2725</v>
      </c>
      <c r="I553" s="4">
        <v>99.927000000000007</v>
      </c>
      <c r="J553" s="4">
        <v>1537</v>
      </c>
      <c r="K553" s="4">
        <v>56.404000000000003</v>
      </c>
      <c r="L553" s="4">
        <v>208</v>
      </c>
      <c r="M553" s="4">
        <v>7.633</v>
      </c>
      <c r="N553" s="4">
        <v>13.532999999999999</v>
      </c>
    </row>
    <row r="554" spans="1:14" x14ac:dyDescent="0.25">
      <c r="A554" s="4" t="s">
        <v>159</v>
      </c>
      <c r="B554" s="4" t="str">
        <f t="shared" si="8"/>
        <v>agosto 2022</v>
      </c>
      <c r="C554" s="32">
        <v>44774</v>
      </c>
      <c r="D554" s="4" t="s">
        <v>109</v>
      </c>
      <c r="E554" s="4" t="s">
        <v>677</v>
      </c>
      <c r="F554" s="4" t="s">
        <v>239</v>
      </c>
      <c r="G554" s="4">
        <v>8770</v>
      </c>
      <c r="H554" s="4">
        <v>8742</v>
      </c>
      <c r="I554" s="4">
        <v>99.680999999999997</v>
      </c>
      <c r="J554" s="4">
        <v>3878</v>
      </c>
      <c r="K554" s="4">
        <v>44.360999999999997</v>
      </c>
      <c r="L554" s="4">
        <v>357</v>
      </c>
      <c r="M554" s="4">
        <v>4.0839999999999996</v>
      </c>
      <c r="N554" s="4">
        <v>9.2059999999999995</v>
      </c>
    </row>
    <row r="555" spans="1:14" x14ac:dyDescent="0.25">
      <c r="A555" s="4" t="s">
        <v>611</v>
      </c>
      <c r="B555" s="4" t="str">
        <f t="shared" si="8"/>
        <v>agosto 2022</v>
      </c>
      <c r="C555" s="32">
        <v>44774</v>
      </c>
      <c r="D555" s="4" t="s">
        <v>110</v>
      </c>
      <c r="E555" s="4" t="s">
        <v>761</v>
      </c>
      <c r="F555" s="4" t="s">
        <v>239</v>
      </c>
      <c r="G555" s="4">
        <v>10171</v>
      </c>
      <c r="H555" s="4">
        <v>10146</v>
      </c>
      <c r="I555" s="4">
        <v>99.754000000000005</v>
      </c>
      <c r="J555" s="4">
        <v>5217</v>
      </c>
      <c r="K555" s="4">
        <v>51.418999999999997</v>
      </c>
      <c r="L555" s="4">
        <v>321</v>
      </c>
      <c r="M555" s="4">
        <v>3.1640000000000001</v>
      </c>
      <c r="N555" s="4">
        <v>6.1529999999999996</v>
      </c>
    </row>
    <row r="556" spans="1:14" x14ac:dyDescent="0.25">
      <c r="A556" s="4" t="s">
        <v>156</v>
      </c>
      <c r="B556" s="4" t="str">
        <f t="shared" si="8"/>
        <v>agosto 2022</v>
      </c>
      <c r="C556" s="32">
        <v>44774</v>
      </c>
      <c r="D556" s="4" t="s">
        <v>109</v>
      </c>
      <c r="E556" s="4" t="s">
        <v>674</v>
      </c>
      <c r="F556" s="4" t="s">
        <v>239</v>
      </c>
      <c r="G556" s="4">
        <v>8612</v>
      </c>
      <c r="H556" s="4">
        <v>8586</v>
      </c>
      <c r="I556" s="4">
        <v>99.697999999999993</v>
      </c>
      <c r="J556" s="4">
        <v>3813</v>
      </c>
      <c r="K556" s="4">
        <v>44.41</v>
      </c>
      <c r="L556" s="4">
        <v>378</v>
      </c>
      <c r="M556" s="4">
        <v>4.4029999999999996</v>
      </c>
      <c r="N556" s="4">
        <v>9.9130000000000003</v>
      </c>
    </row>
    <row r="557" spans="1:14" x14ac:dyDescent="0.25">
      <c r="A557" s="4" t="s">
        <v>604</v>
      </c>
      <c r="B557" s="4" t="str">
        <f t="shared" si="8"/>
        <v>agosto 2022</v>
      </c>
      <c r="C557" s="32">
        <v>44774</v>
      </c>
      <c r="D557" s="4" t="s">
        <v>109</v>
      </c>
      <c r="E557" s="4" t="s">
        <v>1151</v>
      </c>
      <c r="F557" s="4" t="s">
        <v>735</v>
      </c>
      <c r="G557" s="4">
        <v>2942</v>
      </c>
      <c r="H557" s="4">
        <v>2935</v>
      </c>
      <c r="I557" s="4">
        <v>99.762</v>
      </c>
      <c r="J557" s="4">
        <v>1656</v>
      </c>
      <c r="K557" s="4">
        <v>56.421999999999997</v>
      </c>
      <c r="L557" s="4">
        <v>86</v>
      </c>
      <c r="M557" s="4">
        <v>2.93</v>
      </c>
      <c r="N557" s="4">
        <v>5.1929999999999996</v>
      </c>
    </row>
    <row r="558" spans="1:14" x14ac:dyDescent="0.25">
      <c r="A558" s="4" t="s">
        <v>166</v>
      </c>
      <c r="B558" s="4" t="str">
        <f t="shared" si="8"/>
        <v>agosto 2022</v>
      </c>
      <c r="C558" s="32">
        <v>44774</v>
      </c>
      <c r="D558" s="4" t="s">
        <v>110</v>
      </c>
      <c r="E558" s="4" t="s">
        <v>754</v>
      </c>
      <c r="F558" s="4" t="s">
        <v>753</v>
      </c>
      <c r="G558" s="4">
        <v>1697</v>
      </c>
      <c r="H558" s="4">
        <v>1693</v>
      </c>
      <c r="I558" s="4">
        <v>99.763999999999996</v>
      </c>
      <c r="J558" s="4">
        <v>739</v>
      </c>
      <c r="K558" s="4">
        <v>43.65</v>
      </c>
      <c r="L558" s="4">
        <v>49</v>
      </c>
      <c r="M558" s="4">
        <v>2.8940000000000001</v>
      </c>
      <c r="N558" s="4">
        <v>6.6310000000000002</v>
      </c>
    </row>
    <row r="559" spans="1:14" x14ac:dyDescent="0.25">
      <c r="A559" s="4" t="s">
        <v>208</v>
      </c>
      <c r="B559" s="4" t="str">
        <f t="shared" si="8"/>
        <v>agosto 2022</v>
      </c>
      <c r="C559" s="32">
        <v>44774</v>
      </c>
      <c r="D559" s="4" t="s">
        <v>109</v>
      </c>
      <c r="E559" s="4" t="s">
        <v>982</v>
      </c>
      <c r="F559" s="4" t="s">
        <v>981</v>
      </c>
      <c r="G559" s="4">
        <v>4391</v>
      </c>
      <c r="H559" s="4">
        <v>4372</v>
      </c>
      <c r="I559" s="4">
        <v>99.566999999999993</v>
      </c>
      <c r="J559" s="4">
        <v>2139</v>
      </c>
      <c r="K559" s="4">
        <v>48.924999999999997</v>
      </c>
      <c r="L559" s="4">
        <v>131</v>
      </c>
      <c r="M559" s="4">
        <v>2.996</v>
      </c>
      <c r="N559" s="4">
        <v>6.1239999999999997</v>
      </c>
    </row>
    <row r="560" spans="1:14" x14ac:dyDescent="0.25">
      <c r="A560" s="4" t="s">
        <v>208</v>
      </c>
      <c r="B560" s="4" t="str">
        <f t="shared" si="8"/>
        <v>agosto 2022</v>
      </c>
      <c r="C560" s="32">
        <v>44774</v>
      </c>
      <c r="D560" s="4" t="s">
        <v>109</v>
      </c>
      <c r="E560" s="4" t="s">
        <v>984</v>
      </c>
      <c r="F560" s="4" t="s">
        <v>981</v>
      </c>
      <c r="G560" s="4">
        <v>4388</v>
      </c>
      <c r="H560" s="4">
        <v>4361</v>
      </c>
      <c r="I560" s="4">
        <v>99.385000000000005</v>
      </c>
      <c r="J560" s="4">
        <v>2064</v>
      </c>
      <c r="K560" s="4">
        <v>47.329000000000001</v>
      </c>
      <c r="L560" s="4">
        <v>73</v>
      </c>
      <c r="M560" s="4">
        <v>1.6739999999999999</v>
      </c>
      <c r="N560" s="4">
        <v>3.5369999999999999</v>
      </c>
    </row>
    <row r="561" spans="1:14" x14ac:dyDescent="0.25">
      <c r="A561" s="4" t="s">
        <v>208</v>
      </c>
      <c r="B561" s="4" t="str">
        <f t="shared" si="8"/>
        <v>agosto 2022</v>
      </c>
      <c r="C561" s="32">
        <v>44774</v>
      </c>
      <c r="D561" s="4" t="s">
        <v>109</v>
      </c>
      <c r="E561" s="4" t="s">
        <v>980</v>
      </c>
      <c r="F561" s="4" t="s">
        <v>981</v>
      </c>
      <c r="G561" s="4">
        <v>4393</v>
      </c>
      <c r="H561" s="4">
        <v>4375</v>
      </c>
      <c r="I561" s="4">
        <v>99.59</v>
      </c>
      <c r="J561" s="4">
        <v>2039</v>
      </c>
      <c r="K561" s="4">
        <v>46.606000000000002</v>
      </c>
      <c r="L561" s="4">
        <v>183</v>
      </c>
      <c r="M561" s="4">
        <v>4.1829999999999998</v>
      </c>
      <c r="N561" s="4">
        <v>8.9749999999999996</v>
      </c>
    </row>
    <row r="562" spans="1:14" x14ac:dyDescent="0.25">
      <c r="A562" s="4" t="s">
        <v>208</v>
      </c>
      <c r="B562" s="4" t="str">
        <f t="shared" si="8"/>
        <v>agosto 2022</v>
      </c>
      <c r="C562" s="32">
        <v>44774</v>
      </c>
      <c r="D562" s="4" t="s">
        <v>109</v>
      </c>
      <c r="E562" s="4" t="s">
        <v>996</v>
      </c>
      <c r="F562" s="4" t="s">
        <v>981</v>
      </c>
      <c r="G562" s="4">
        <v>4388</v>
      </c>
      <c r="H562" s="4">
        <v>4358</v>
      </c>
      <c r="I562" s="4">
        <v>99.316000000000003</v>
      </c>
      <c r="J562" s="4">
        <v>2016</v>
      </c>
      <c r="K562" s="4">
        <v>46.26</v>
      </c>
      <c r="L562" s="4">
        <v>66</v>
      </c>
      <c r="M562" s="4">
        <v>1.514</v>
      </c>
      <c r="N562" s="4">
        <v>3.274</v>
      </c>
    </row>
    <row r="563" spans="1:14" x14ac:dyDescent="0.25">
      <c r="A563" s="4" t="s">
        <v>208</v>
      </c>
      <c r="B563" s="4" t="str">
        <f t="shared" si="8"/>
        <v>agosto 2022</v>
      </c>
      <c r="C563" s="32">
        <v>44774</v>
      </c>
      <c r="D563" s="4" t="s">
        <v>109</v>
      </c>
      <c r="E563" s="4" t="s">
        <v>983</v>
      </c>
      <c r="F563" s="4" t="s">
        <v>981</v>
      </c>
      <c r="G563" s="4">
        <v>4387</v>
      </c>
      <c r="H563" s="4">
        <v>4364</v>
      </c>
      <c r="I563" s="4">
        <v>99.475999999999999</v>
      </c>
      <c r="J563" s="4">
        <v>2169</v>
      </c>
      <c r="K563" s="4">
        <v>49.701999999999998</v>
      </c>
      <c r="L563" s="4">
        <v>93</v>
      </c>
      <c r="M563" s="4">
        <v>2.1309999999999998</v>
      </c>
      <c r="N563" s="4">
        <v>4.2880000000000003</v>
      </c>
    </row>
    <row r="564" spans="1:14" x14ac:dyDescent="0.25">
      <c r="A564" s="4" t="s">
        <v>210</v>
      </c>
      <c r="B564" s="4" t="str">
        <f t="shared" si="8"/>
        <v>agosto 2022</v>
      </c>
      <c r="C564" s="32">
        <v>44774</v>
      </c>
      <c r="D564" s="4" t="s">
        <v>109</v>
      </c>
      <c r="E564" s="4" t="s">
        <v>973</v>
      </c>
      <c r="F564" s="4" t="s">
        <v>834</v>
      </c>
      <c r="G564" s="4">
        <v>2505</v>
      </c>
      <c r="H564" s="4">
        <v>2501</v>
      </c>
      <c r="I564" s="4">
        <v>99.84</v>
      </c>
      <c r="J564" s="4">
        <v>1395</v>
      </c>
      <c r="K564" s="4">
        <v>55.777999999999999</v>
      </c>
      <c r="L564" s="4">
        <v>410</v>
      </c>
      <c r="M564" s="4">
        <v>16.393000000000001</v>
      </c>
      <c r="N564" s="4">
        <v>29.390999999999998</v>
      </c>
    </row>
    <row r="565" spans="1:14" x14ac:dyDescent="0.25">
      <c r="A565" s="4" t="s">
        <v>210</v>
      </c>
      <c r="B565" s="4" t="str">
        <f t="shared" si="8"/>
        <v>agosto 2022</v>
      </c>
      <c r="C565" s="32">
        <v>44774</v>
      </c>
      <c r="D565" s="4" t="s">
        <v>109</v>
      </c>
      <c r="E565" s="4" t="s">
        <v>966</v>
      </c>
      <c r="F565" s="4" t="s">
        <v>965</v>
      </c>
      <c r="G565" s="4">
        <v>2526</v>
      </c>
      <c r="H565" s="4">
        <v>2511</v>
      </c>
      <c r="I565" s="4">
        <v>99.406000000000006</v>
      </c>
      <c r="J565" s="4">
        <v>1123</v>
      </c>
      <c r="K565" s="4">
        <v>44.722999999999999</v>
      </c>
      <c r="L565" s="4">
        <v>167</v>
      </c>
      <c r="M565" s="4">
        <v>6.6509999999999998</v>
      </c>
      <c r="N565" s="4">
        <v>14.871</v>
      </c>
    </row>
    <row r="566" spans="1:14" x14ac:dyDescent="0.25">
      <c r="A566" s="4" t="s">
        <v>210</v>
      </c>
      <c r="B566" s="4" t="str">
        <f t="shared" si="8"/>
        <v>agosto 2022</v>
      </c>
      <c r="C566" s="32">
        <v>44774</v>
      </c>
      <c r="D566" s="4" t="s">
        <v>109</v>
      </c>
      <c r="E566" s="4" t="s">
        <v>964</v>
      </c>
      <c r="F566" s="4" t="s">
        <v>965</v>
      </c>
      <c r="G566" s="4">
        <v>2526</v>
      </c>
      <c r="H566" s="4">
        <v>2511</v>
      </c>
      <c r="I566" s="4">
        <v>99.406000000000006</v>
      </c>
      <c r="J566" s="4">
        <v>1135</v>
      </c>
      <c r="K566" s="4">
        <v>45.201000000000001</v>
      </c>
      <c r="L566" s="4">
        <v>181</v>
      </c>
      <c r="M566" s="4">
        <v>7.2080000000000002</v>
      </c>
      <c r="N566" s="4">
        <v>15.946999999999999</v>
      </c>
    </row>
    <row r="567" spans="1:14" x14ac:dyDescent="0.25">
      <c r="A567" s="4" t="s">
        <v>210</v>
      </c>
      <c r="B567" s="4" t="str">
        <f t="shared" si="8"/>
        <v>agosto 2022</v>
      </c>
      <c r="C567" s="32">
        <v>44774</v>
      </c>
      <c r="D567" s="4" t="s">
        <v>109</v>
      </c>
      <c r="E567" s="4" t="s">
        <v>970</v>
      </c>
      <c r="F567" s="4" t="s">
        <v>965</v>
      </c>
      <c r="G567" s="4">
        <v>2504</v>
      </c>
      <c r="H567" s="4">
        <v>2504</v>
      </c>
      <c r="I567" s="4">
        <v>100</v>
      </c>
      <c r="J567" s="4">
        <v>1182</v>
      </c>
      <c r="K567" s="4">
        <v>47.204000000000001</v>
      </c>
      <c r="L567" s="4">
        <v>281</v>
      </c>
      <c r="M567" s="4">
        <v>11.222</v>
      </c>
      <c r="N567" s="4">
        <v>23.773</v>
      </c>
    </row>
    <row r="568" spans="1:14" x14ac:dyDescent="0.25">
      <c r="A568" s="4" t="s">
        <v>210</v>
      </c>
      <c r="B568" s="4" t="str">
        <f t="shared" si="8"/>
        <v>agosto 2022</v>
      </c>
      <c r="C568" s="32">
        <v>44774</v>
      </c>
      <c r="D568" s="4" t="s">
        <v>109</v>
      </c>
      <c r="E568" s="4" t="s">
        <v>979</v>
      </c>
      <c r="F568" s="4" t="s">
        <v>834</v>
      </c>
      <c r="G568" s="4">
        <v>2592</v>
      </c>
      <c r="H568" s="4">
        <v>2583</v>
      </c>
      <c r="I568" s="4">
        <v>99.653000000000006</v>
      </c>
      <c r="J568" s="4">
        <v>1218</v>
      </c>
      <c r="K568" s="4">
        <v>47.154000000000003</v>
      </c>
      <c r="L568" s="4">
        <v>178</v>
      </c>
      <c r="M568" s="4">
        <v>6.891</v>
      </c>
      <c r="N568" s="4">
        <v>14.614000000000001</v>
      </c>
    </row>
    <row r="569" spans="1:14" x14ac:dyDescent="0.25">
      <c r="A569" s="4" t="s">
        <v>210</v>
      </c>
      <c r="B569" s="4" t="str">
        <f t="shared" si="8"/>
        <v>agosto 2022</v>
      </c>
      <c r="C569" s="32">
        <v>44774</v>
      </c>
      <c r="D569" s="4" t="s">
        <v>109</v>
      </c>
      <c r="E569" s="4" t="s">
        <v>976</v>
      </c>
      <c r="F569" s="4" t="s">
        <v>834</v>
      </c>
      <c r="G569" s="4">
        <v>2592</v>
      </c>
      <c r="H569" s="4">
        <v>2585</v>
      </c>
      <c r="I569" s="4">
        <v>99.73</v>
      </c>
      <c r="J569" s="4">
        <v>1199</v>
      </c>
      <c r="K569" s="4">
        <v>46.383000000000003</v>
      </c>
      <c r="L569" s="4">
        <v>193</v>
      </c>
      <c r="M569" s="4">
        <v>7.4660000000000002</v>
      </c>
      <c r="N569" s="4">
        <v>16.097000000000001</v>
      </c>
    </row>
    <row r="570" spans="1:14" x14ac:dyDescent="0.25">
      <c r="A570" s="4" t="s">
        <v>218</v>
      </c>
      <c r="B570" s="4" t="str">
        <f t="shared" si="8"/>
        <v>agosto 2022</v>
      </c>
      <c r="C570" s="32">
        <v>44774</v>
      </c>
      <c r="D570" s="4" t="s">
        <v>109</v>
      </c>
      <c r="E570" s="4" t="s">
        <v>802</v>
      </c>
      <c r="F570" s="4" t="s">
        <v>803</v>
      </c>
      <c r="G570" s="4">
        <v>3600</v>
      </c>
      <c r="H570" s="4">
        <v>3579</v>
      </c>
      <c r="I570" s="4">
        <v>99.417000000000002</v>
      </c>
      <c r="J570" s="4">
        <v>2226</v>
      </c>
      <c r="K570" s="4">
        <v>62.195999999999998</v>
      </c>
      <c r="L570" s="4">
        <v>340</v>
      </c>
      <c r="M570" s="4">
        <v>9.5</v>
      </c>
      <c r="N570" s="4">
        <v>15.273999999999999</v>
      </c>
    </row>
    <row r="571" spans="1:14" x14ac:dyDescent="0.25">
      <c r="A571" s="4" t="s">
        <v>226</v>
      </c>
      <c r="B571" s="4" t="str">
        <f t="shared" si="8"/>
        <v>agosto 2022</v>
      </c>
      <c r="C571" s="32">
        <v>44774</v>
      </c>
      <c r="D571" s="4" t="s">
        <v>109</v>
      </c>
      <c r="E571" s="4" t="s">
        <v>454</v>
      </c>
      <c r="F571" s="4" t="s">
        <v>239</v>
      </c>
      <c r="G571" s="4">
        <v>34369</v>
      </c>
      <c r="H571" s="4">
        <v>34305</v>
      </c>
      <c r="I571" s="4">
        <v>99.813999999999993</v>
      </c>
      <c r="J571" s="4">
        <v>14292</v>
      </c>
      <c r="K571" s="4">
        <v>41.661999999999999</v>
      </c>
      <c r="L571" s="4">
        <v>763</v>
      </c>
      <c r="M571" s="4">
        <v>2.2240000000000002</v>
      </c>
      <c r="N571" s="4">
        <v>5.3390000000000004</v>
      </c>
    </row>
    <row r="572" spans="1:14" x14ac:dyDescent="0.25">
      <c r="A572" s="4" t="s">
        <v>75</v>
      </c>
      <c r="B572" s="4" t="str">
        <f t="shared" si="8"/>
        <v>agosto 2022</v>
      </c>
      <c r="C572" s="32">
        <v>44774</v>
      </c>
      <c r="D572" s="4" t="s">
        <v>109</v>
      </c>
      <c r="E572" s="4" t="s">
        <v>457</v>
      </c>
      <c r="F572" s="4" t="s">
        <v>239</v>
      </c>
      <c r="G572" s="4">
        <v>22907</v>
      </c>
      <c r="H572" s="4">
        <v>22859</v>
      </c>
      <c r="I572" s="4">
        <v>99.79</v>
      </c>
      <c r="J572" s="4">
        <v>11515</v>
      </c>
      <c r="K572" s="4">
        <v>50.374000000000002</v>
      </c>
      <c r="L572" s="4">
        <v>1570</v>
      </c>
      <c r="M572" s="4">
        <v>6.8680000000000003</v>
      </c>
      <c r="N572" s="4">
        <v>13.634</v>
      </c>
    </row>
    <row r="573" spans="1:14" x14ac:dyDescent="0.25">
      <c r="A573" s="4" t="s">
        <v>75</v>
      </c>
      <c r="B573" s="4" t="str">
        <f t="shared" si="8"/>
        <v>agosto 2022</v>
      </c>
      <c r="C573" s="32">
        <v>44774</v>
      </c>
      <c r="D573" s="4" t="s">
        <v>109</v>
      </c>
      <c r="E573" s="4" t="s">
        <v>458</v>
      </c>
      <c r="F573" s="4" t="s">
        <v>239</v>
      </c>
      <c r="G573" s="4">
        <v>22903</v>
      </c>
      <c r="H573" s="4">
        <v>22867</v>
      </c>
      <c r="I573" s="4">
        <v>99.843000000000004</v>
      </c>
      <c r="J573" s="4">
        <v>12063</v>
      </c>
      <c r="K573" s="4">
        <v>52.753</v>
      </c>
      <c r="L573" s="4">
        <v>2647</v>
      </c>
      <c r="M573" s="4">
        <v>11.576000000000001</v>
      </c>
      <c r="N573" s="4">
        <v>21.943000000000001</v>
      </c>
    </row>
    <row r="574" spans="1:14" x14ac:dyDescent="0.25">
      <c r="A574" s="4" t="s">
        <v>203</v>
      </c>
      <c r="B574" s="4" t="str">
        <f t="shared" si="8"/>
        <v>agosto 2022</v>
      </c>
      <c r="C574" s="32">
        <v>44774</v>
      </c>
      <c r="D574" s="4" t="s">
        <v>109</v>
      </c>
      <c r="E574" s="4" t="s">
        <v>455</v>
      </c>
      <c r="F574" s="4" t="s">
        <v>239</v>
      </c>
      <c r="G574" s="4">
        <v>22836</v>
      </c>
      <c r="H574" s="4">
        <v>22809</v>
      </c>
      <c r="I574" s="4">
        <v>99.882000000000005</v>
      </c>
      <c r="J574" s="4">
        <v>10979</v>
      </c>
      <c r="K574" s="4">
        <v>48.134999999999998</v>
      </c>
      <c r="L574" s="4">
        <v>1221</v>
      </c>
      <c r="M574" s="4">
        <v>5.3529999999999998</v>
      </c>
      <c r="N574" s="4">
        <v>11.121</v>
      </c>
    </row>
    <row r="575" spans="1:14" x14ac:dyDescent="0.25">
      <c r="A575" s="4" t="s">
        <v>392</v>
      </c>
      <c r="B575" s="4" t="str">
        <f t="shared" si="8"/>
        <v>agosto 2022</v>
      </c>
      <c r="C575" s="32">
        <v>44774</v>
      </c>
      <c r="D575" s="4" t="s">
        <v>109</v>
      </c>
      <c r="E575" s="4" t="s">
        <v>451</v>
      </c>
      <c r="F575" s="4" t="s">
        <v>239</v>
      </c>
      <c r="G575" s="4">
        <v>27045</v>
      </c>
      <c r="H575" s="4">
        <v>26907</v>
      </c>
      <c r="I575" s="4">
        <v>99.49</v>
      </c>
      <c r="J575" s="4">
        <v>13243</v>
      </c>
      <c r="K575" s="4">
        <v>49.218000000000004</v>
      </c>
      <c r="L575" s="4">
        <v>2802</v>
      </c>
      <c r="M575" s="4">
        <v>10.414</v>
      </c>
      <c r="N575" s="4">
        <v>21.158000000000001</v>
      </c>
    </row>
    <row r="576" spans="1:14" x14ac:dyDescent="0.25">
      <c r="A576" s="4" t="s">
        <v>659</v>
      </c>
      <c r="B576" s="4" t="str">
        <f t="shared" si="8"/>
        <v>agosto 2022</v>
      </c>
      <c r="C576" s="32">
        <v>44774</v>
      </c>
      <c r="D576" s="4" t="s">
        <v>109</v>
      </c>
      <c r="E576" s="4" t="s">
        <v>461</v>
      </c>
      <c r="F576" s="4" t="s">
        <v>239</v>
      </c>
      <c r="G576" s="4">
        <v>1961</v>
      </c>
      <c r="H576" s="4">
        <v>1958</v>
      </c>
      <c r="I576" s="4">
        <v>99.846999999999994</v>
      </c>
      <c r="J576" s="4">
        <v>1153</v>
      </c>
      <c r="K576" s="4">
        <v>58.887</v>
      </c>
      <c r="L576" s="4">
        <v>49</v>
      </c>
      <c r="M576" s="4">
        <v>2.5030000000000001</v>
      </c>
      <c r="N576" s="4">
        <v>4.25</v>
      </c>
    </row>
    <row r="577" spans="1:14" x14ac:dyDescent="0.25">
      <c r="A577" s="4" t="s">
        <v>609</v>
      </c>
      <c r="B577" s="4" t="str">
        <f t="shared" si="8"/>
        <v>agosto 2022</v>
      </c>
      <c r="C577" s="32">
        <v>44774</v>
      </c>
      <c r="D577" s="4" t="s">
        <v>109</v>
      </c>
      <c r="E577" s="4" t="s">
        <v>815</v>
      </c>
      <c r="F577" s="4" t="s">
        <v>239</v>
      </c>
      <c r="G577" s="4">
        <v>4208</v>
      </c>
      <c r="H577" s="4">
        <v>4206</v>
      </c>
      <c r="I577" s="4">
        <v>99.951999999999998</v>
      </c>
      <c r="J577" s="4">
        <v>2114</v>
      </c>
      <c r="K577" s="4">
        <v>50.262</v>
      </c>
      <c r="L577" s="4">
        <v>852</v>
      </c>
      <c r="M577" s="4">
        <v>20.257000000000001</v>
      </c>
      <c r="N577" s="4">
        <v>40.302999999999997</v>
      </c>
    </row>
    <row r="578" spans="1:14" x14ac:dyDescent="0.25">
      <c r="A578" s="4" t="s">
        <v>659</v>
      </c>
      <c r="B578" s="4" t="str">
        <f t="shared" si="8"/>
        <v>agosto 2022</v>
      </c>
      <c r="C578" s="32">
        <v>44774</v>
      </c>
      <c r="D578" s="4" t="s">
        <v>109</v>
      </c>
      <c r="E578" s="4" t="s">
        <v>462</v>
      </c>
      <c r="F578" s="4" t="s">
        <v>239</v>
      </c>
      <c r="G578" s="4">
        <v>167</v>
      </c>
      <c r="H578" s="4">
        <v>167</v>
      </c>
      <c r="I578" s="4">
        <v>100</v>
      </c>
      <c r="J578" s="4">
        <v>117</v>
      </c>
      <c r="K578" s="4">
        <v>70.06</v>
      </c>
      <c r="L578" s="4">
        <v>68</v>
      </c>
      <c r="M578" s="4">
        <v>40.719000000000001</v>
      </c>
      <c r="N578" s="4">
        <v>58.12</v>
      </c>
    </row>
    <row r="579" spans="1:14" x14ac:dyDescent="0.25">
      <c r="A579" s="4" t="s">
        <v>88</v>
      </c>
      <c r="B579" s="4" t="str">
        <f t="shared" ref="B579:B642" si="9">TEXT(C579,"mmmm")&amp;" "&amp;TEXT(C579,"aaaa")</f>
        <v>agosto 2022</v>
      </c>
      <c r="C579" s="32">
        <v>44774</v>
      </c>
      <c r="D579" s="4" t="s">
        <v>109</v>
      </c>
      <c r="E579" s="4" t="s">
        <v>463</v>
      </c>
      <c r="F579" s="4" t="s">
        <v>239</v>
      </c>
      <c r="G579" s="4">
        <v>206</v>
      </c>
      <c r="H579" s="4">
        <v>204</v>
      </c>
      <c r="I579" s="4">
        <v>99.028999999999996</v>
      </c>
      <c r="J579" s="4">
        <v>125</v>
      </c>
      <c r="K579" s="4">
        <v>61.274999999999999</v>
      </c>
      <c r="L579" s="4">
        <v>1</v>
      </c>
      <c r="M579" s="4">
        <v>0.49</v>
      </c>
      <c r="N579" s="4">
        <v>0.8</v>
      </c>
    </row>
    <row r="580" spans="1:14" x14ac:dyDescent="0.25">
      <c r="A580" s="4" t="s">
        <v>659</v>
      </c>
      <c r="B580" s="4" t="str">
        <f t="shared" si="9"/>
        <v>agosto 2022</v>
      </c>
      <c r="C580" s="32">
        <v>44774</v>
      </c>
      <c r="D580" s="4" t="s">
        <v>109</v>
      </c>
      <c r="E580" s="4" t="s">
        <v>819</v>
      </c>
      <c r="F580" s="4" t="s">
        <v>239</v>
      </c>
      <c r="G580" s="4">
        <v>4038</v>
      </c>
      <c r="H580" s="4">
        <v>4037</v>
      </c>
      <c r="I580" s="4">
        <v>99.974999999999994</v>
      </c>
      <c r="J580" s="4">
        <v>1526</v>
      </c>
      <c r="K580" s="4">
        <v>37.799999999999997</v>
      </c>
      <c r="L580" s="4">
        <v>681</v>
      </c>
      <c r="M580" s="4">
        <v>16.869</v>
      </c>
      <c r="N580" s="4">
        <v>44.625999999999998</v>
      </c>
    </row>
    <row r="581" spans="1:14" x14ac:dyDescent="0.25">
      <c r="A581" s="4" t="s">
        <v>659</v>
      </c>
      <c r="B581" s="4" t="str">
        <f t="shared" si="9"/>
        <v>agosto 2022</v>
      </c>
      <c r="C581" s="32">
        <v>44774</v>
      </c>
      <c r="D581" s="4" t="s">
        <v>109</v>
      </c>
      <c r="E581" s="4" t="s">
        <v>464</v>
      </c>
      <c r="F581" s="4" t="s">
        <v>239</v>
      </c>
      <c r="G581" s="4">
        <v>134</v>
      </c>
      <c r="H581" s="4">
        <v>134</v>
      </c>
      <c r="I581" s="4">
        <v>100</v>
      </c>
      <c r="J581" s="4">
        <v>96</v>
      </c>
      <c r="K581" s="4">
        <v>71.641999999999996</v>
      </c>
      <c r="L581" s="4">
        <v>35</v>
      </c>
      <c r="M581" s="4">
        <v>26.119</v>
      </c>
      <c r="N581" s="4">
        <v>36.457999999999998</v>
      </c>
    </row>
    <row r="582" spans="1:14" x14ac:dyDescent="0.25">
      <c r="A582" s="4" t="s">
        <v>659</v>
      </c>
      <c r="B582" s="4" t="str">
        <f t="shared" si="9"/>
        <v>agosto 2022</v>
      </c>
      <c r="C582" s="32">
        <v>44774</v>
      </c>
      <c r="D582" s="4" t="s">
        <v>109</v>
      </c>
      <c r="E582" s="4" t="s">
        <v>465</v>
      </c>
      <c r="F582" s="4" t="s">
        <v>239</v>
      </c>
      <c r="G582" s="4">
        <v>1597</v>
      </c>
      <c r="H582" s="4">
        <v>1596</v>
      </c>
      <c r="I582" s="4">
        <v>99.936999999999998</v>
      </c>
      <c r="J582" s="4">
        <v>1024</v>
      </c>
      <c r="K582" s="4">
        <v>64.16</v>
      </c>
      <c r="L582" s="4">
        <v>234</v>
      </c>
      <c r="M582" s="4">
        <v>14.662000000000001</v>
      </c>
      <c r="N582" s="4">
        <v>22.852</v>
      </c>
    </row>
    <row r="583" spans="1:14" x14ac:dyDescent="0.25">
      <c r="A583" s="4" t="s">
        <v>659</v>
      </c>
      <c r="B583" s="4" t="str">
        <f t="shared" si="9"/>
        <v>agosto 2022</v>
      </c>
      <c r="C583" s="32">
        <v>44774</v>
      </c>
      <c r="D583" s="4" t="s">
        <v>109</v>
      </c>
      <c r="E583" s="4" t="s">
        <v>466</v>
      </c>
      <c r="F583" s="4" t="s">
        <v>239</v>
      </c>
      <c r="G583" s="4">
        <v>832</v>
      </c>
      <c r="H583" s="4">
        <v>831</v>
      </c>
      <c r="I583" s="4">
        <v>99.88</v>
      </c>
      <c r="J583" s="4">
        <v>499</v>
      </c>
      <c r="K583" s="4">
        <v>60.048000000000002</v>
      </c>
      <c r="L583" s="4">
        <v>137</v>
      </c>
      <c r="M583" s="4">
        <v>16.486000000000001</v>
      </c>
      <c r="N583" s="4">
        <v>27.454999999999998</v>
      </c>
    </row>
    <row r="584" spans="1:14" x14ac:dyDescent="0.25">
      <c r="A584" s="4" t="s">
        <v>182</v>
      </c>
      <c r="B584" s="4" t="str">
        <f t="shared" si="9"/>
        <v>agosto 2022</v>
      </c>
      <c r="C584" s="32">
        <v>44774</v>
      </c>
      <c r="D584" s="4" t="s">
        <v>109</v>
      </c>
      <c r="E584" s="4" t="s">
        <v>467</v>
      </c>
      <c r="F584" s="4" t="s">
        <v>239</v>
      </c>
      <c r="G584" s="4">
        <v>1548</v>
      </c>
      <c r="H584" s="4">
        <v>1547</v>
      </c>
      <c r="I584" s="4">
        <v>99.935000000000002</v>
      </c>
      <c r="J584" s="4">
        <v>793</v>
      </c>
      <c r="K584" s="4">
        <v>51.261000000000003</v>
      </c>
      <c r="L584" s="4">
        <v>48</v>
      </c>
      <c r="M584" s="4">
        <v>3.1030000000000002</v>
      </c>
      <c r="N584" s="4">
        <v>6.0529999999999999</v>
      </c>
    </row>
    <row r="585" spans="1:14" x14ac:dyDescent="0.25">
      <c r="A585" s="4" t="s">
        <v>609</v>
      </c>
      <c r="B585" s="4" t="str">
        <f t="shared" si="9"/>
        <v>agosto 2022</v>
      </c>
      <c r="C585" s="32">
        <v>44774</v>
      </c>
      <c r="D585" s="4" t="s">
        <v>109</v>
      </c>
      <c r="E585" s="4" t="s">
        <v>814</v>
      </c>
      <c r="F585" s="4" t="s">
        <v>239</v>
      </c>
      <c r="G585" s="4">
        <v>5723</v>
      </c>
      <c r="H585" s="4">
        <v>5722</v>
      </c>
      <c r="I585" s="4">
        <v>99.983000000000004</v>
      </c>
      <c r="J585" s="4">
        <v>3463</v>
      </c>
      <c r="K585" s="4">
        <v>60.521000000000001</v>
      </c>
      <c r="L585" s="4">
        <v>2183</v>
      </c>
      <c r="M585" s="4">
        <v>38.151000000000003</v>
      </c>
      <c r="N585" s="4">
        <v>63.037999999999997</v>
      </c>
    </row>
    <row r="586" spans="1:14" x14ac:dyDescent="0.25">
      <c r="A586" s="4" t="s">
        <v>176</v>
      </c>
      <c r="B586" s="4" t="str">
        <f t="shared" si="9"/>
        <v>agosto 2022</v>
      </c>
      <c r="C586" s="32">
        <v>44774</v>
      </c>
      <c r="D586" s="4" t="s">
        <v>109</v>
      </c>
      <c r="E586" s="4" t="s">
        <v>1131</v>
      </c>
      <c r="F586" s="4" t="s">
        <v>239</v>
      </c>
      <c r="G586" s="4">
        <v>4330</v>
      </c>
      <c r="H586" s="4">
        <v>4322</v>
      </c>
      <c r="I586" s="4">
        <v>99.814999999999998</v>
      </c>
      <c r="J586" s="4">
        <v>2375</v>
      </c>
      <c r="K586" s="4">
        <v>54.951000000000001</v>
      </c>
      <c r="L586" s="4">
        <v>271</v>
      </c>
      <c r="M586" s="4">
        <v>6.27</v>
      </c>
      <c r="N586" s="4">
        <v>11.411</v>
      </c>
    </row>
    <row r="587" spans="1:14" x14ac:dyDescent="0.25">
      <c r="A587" s="4" t="s">
        <v>603</v>
      </c>
      <c r="B587" s="4" t="str">
        <f t="shared" si="9"/>
        <v>agosto 2022</v>
      </c>
      <c r="C587" s="32">
        <v>44774</v>
      </c>
      <c r="D587" s="4" t="s">
        <v>109</v>
      </c>
      <c r="E587" s="4" t="s">
        <v>957</v>
      </c>
      <c r="F587" s="4" t="s">
        <v>958</v>
      </c>
      <c r="G587" s="4">
        <v>22905</v>
      </c>
      <c r="H587" s="4">
        <v>22877</v>
      </c>
      <c r="I587" s="4">
        <v>99.878</v>
      </c>
      <c r="J587" s="4">
        <v>10603</v>
      </c>
      <c r="K587" s="4">
        <v>46.347999999999999</v>
      </c>
      <c r="L587" s="4">
        <v>160</v>
      </c>
      <c r="M587" s="4">
        <v>0.69899999999999995</v>
      </c>
      <c r="N587" s="4">
        <v>1.5089999999999999</v>
      </c>
    </row>
    <row r="588" spans="1:14" x14ac:dyDescent="0.25">
      <c r="A588" s="4" t="s">
        <v>134</v>
      </c>
      <c r="B588" s="4" t="str">
        <f t="shared" si="9"/>
        <v>agosto 2022</v>
      </c>
      <c r="C588" s="32">
        <v>44774</v>
      </c>
      <c r="D588" s="4" t="s">
        <v>109</v>
      </c>
      <c r="E588" s="4" t="s">
        <v>944</v>
      </c>
      <c r="F588" s="4" t="s">
        <v>239</v>
      </c>
      <c r="G588" s="4">
        <v>7287</v>
      </c>
      <c r="H588" s="4">
        <v>7272</v>
      </c>
      <c r="I588" s="4">
        <v>99.793999999999997</v>
      </c>
      <c r="J588" s="4">
        <v>3149</v>
      </c>
      <c r="K588" s="4">
        <v>43.302999999999997</v>
      </c>
      <c r="L588" s="4">
        <v>1297</v>
      </c>
      <c r="M588" s="4">
        <v>17.835999999999999</v>
      </c>
      <c r="N588" s="4">
        <v>41.188000000000002</v>
      </c>
    </row>
    <row r="589" spans="1:14" x14ac:dyDescent="0.25">
      <c r="A589" s="4" t="s">
        <v>126</v>
      </c>
      <c r="B589" s="4" t="str">
        <f t="shared" si="9"/>
        <v>agosto 2022</v>
      </c>
      <c r="C589" s="32">
        <v>44774</v>
      </c>
      <c r="D589" s="4" t="s">
        <v>109</v>
      </c>
      <c r="E589" s="4" t="s">
        <v>852</v>
      </c>
      <c r="F589" s="4" t="s">
        <v>239</v>
      </c>
      <c r="G589" s="4">
        <v>25728</v>
      </c>
      <c r="H589" s="4">
        <v>25692</v>
      </c>
      <c r="I589" s="4">
        <v>99.86</v>
      </c>
      <c r="J589" s="4">
        <v>12408</v>
      </c>
      <c r="K589" s="4">
        <v>48.295000000000002</v>
      </c>
      <c r="L589" s="4">
        <v>2587</v>
      </c>
      <c r="M589" s="4">
        <v>10.069000000000001</v>
      </c>
      <c r="N589" s="4">
        <v>20.849</v>
      </c>
    </row>
    <row r="590" spans="1:14" x14ac:dyDescent="0.25">
      <c r="A590" s="4" t="s">
        <v>659</v>
      </c>
      <c r="B590" s="4" t="str">
        <f t="shared" si="9"/>
        <v>agosto 2022</v>
      </c>
      <c r="C590" s="32">
        <v>44774</v>
      </c>
      <c r="D590" s="4" t="s">
        <v>109</v>
      </c>
      <c r="E590" s="4" t="s">
        <v>818</v>
      </c>
      <c r="F590" s="4" t="s">
        <v>239</v>
      </c>
      <c r="G590" s="4">
        <v>7737</v>
      </c>
      <c r="H590" s="4">
        <v>7727</v>
      </c>
      <c r="I590" s="4">
        <v>99.870999999999995</v>
      </c>
      <c r="J590" s="4">
        <v>3732</v>
      </c>
      <c r="K590" s="4">
        <v>48.298000000000002</v>
      </c>
      <c r="L590" s="4">
        <v>1800</v>
      </c>
      <c r="M590" s="4">
        <v>23.295000000000002</v>
      </c>
      <c r="N590" s="4">
        <v>48.231999999999999</v>
      </c>
    </row>
    <row r="591" spans="1:14" x14ac:dyDescent="0.25">
      <c r="A591" s="4" t="s">
        <v>131</v>
      </c>
      <c r="B591" s="4" t="str">
        <f t="shared" si="9"/>
        <v>agosto 2022</v>
      </c>
      <c r="C591" s="32">
        <v>44774</v>
      </c>
      <c r="D591" s="4" t="s">
        <v>109</v>
      </c>
      <c r="E591" s="4" t="s">
        <v>829</v>
      </c>
      <c r="F591" s="4" t="s">
        <v>239</v>
      </c>
      <c r="G591" s="4">
        <v>14448</v>
      </c>
      <c r="H591" s="4">
        <v>14423</v>
      </c>
      <c r="I591" s="4">
        <v>99.826999999999998</v>
      </c>
      <c r="J591" s="4">
        <v>7540</v>
      </c>
      <c r="K591" s="4">
        <v>52.277999999999999</v>
      </c>
      <c r="L591" s="4">
        <v>376</v>
      </c>
      <c r="M591" s="4">
        <v>2.6070000000000002</v>
      </c>
      <c r="N591" s="4">
        <v>4.9870000000000001</v>
      </c>
    </row>
    <row r="592" spans="1:14" x14ac:dyDescent="0.25">
      <c r="A592" s="4" t="s">
        <v>659</v>
      </c>
      <c r="B592" s="4" t="str">
        <f t="shared" si="9"/>
        <v>agosto 2022</v>
      </c>
      <c r="C592" s="32">
        <v>44774</v>
      </c>
      <c r="D592" s="4" t="s">
        <v>109</v>
      </c>
      <c r="E592" s="4" t="s">
        <v>468</v>
      </c>
      <c r="F592" s="4" t="s">
        <v>239</v>
      </c>
      <c r="G592" s="4">
        <v>2390</v>
      </c>
      <c r="H592" s="4">
        <v>2388</v>
      </c>
      <c r="I592" s="4">
        <v>99.915999999999997</v>
      </c>
      <c r="J592" s="4">
        <v>1603</v>
      </c>
      <c r="K592" s="4">
        <v>67.126999999999995</v>
      </c>
      <c r="L592" s="4">
        <v>88</v>
      </c>
      <c r="M592" s="4">
        <v>3.6850000000000001</v>
      </c>
      <c r="N592" s="4">
        <v>5.49</v>
      </c>
    </row>
    <row r="593" spans="1:14" x14ac:dyDescent="0.25">
      <c r="A593" s="4" t="s">
        <v>659</v>
      </c>
      <c r="B593" s="4" t="str">
        <f t="shared" si="9"/>
        <v>agosto 2022</v>
      </c>
      <c r="C593" s="32">
        <v>44774</v>
      </c>
      <c r="D593" s="4" t="s">
        <v>109</v>
      </c>
      <c r="E593" s="4" t="s">
        <v>469</v>
      </c>
      <c r="F593" s="4" t="s">
        <v>239</v>
      </c>
      <c r="G593" s="4">
        <v>559</v>
      </c>
      <c r="H593" s="4">
        <v>558</v>
      </c>
      <c r="I593" s="4">
        <v>99.820999999999998</v>
      </c>
      <c r="J593" s="4">
        <v>318</v>
      </c>
      <c r="K593" s="4">
        <v>56.988999999999997</v>
      </c>
      <c r="L593" s="4">
        <v>9</v>
      </c>
      <c r="M593" s="4">
        <v>1.613</v>
      </c>
      <c r="N593" s="4">
        <v>2.83</v>
      </c>
    </row>
    <row r="594" spans="1:14" x14ac:dyDescent="0.25">
      <c r="A594" s="4" t="s">
        <v>126</v>
      </c>
      <c r="B594" s="4" t="str">
        <f t="shared" si="9"/>
        <v>agosto 2022</v>
      </c>
      <c r="C594" s="32">
        <v>44774</v>
      </c>
      <c r="D594" s="4" t="s">
        <v>110</v>
      </c>
      <c r="E594" s="4" t="s">
        <v>836</v>
      </c>
      <c r="F594" s="4" t="s">
        <v>834</v>
      </c>
      <c r="G594" s="4">
        <v>8</v>
      </c>
      <c r="H594" s="4">
        <v>8</v>
      </c>
      <c r="I594" s="4">
        <v>100</v>
      </c>
      <c r="J594" s="4">
        <v>7</v>
      </c>
      <c r="K594" s="4">
        <v>87.5</v>
      </c>
      <c r="L594" s="4">
        <v>0</v>
      </c>
      <c r="M594" s="4">
        <v>0</v>
      </c>
      <c r="N594" s="4">
        <v>0</v>
      </c>
    </row>
    <row r="595" spans="1:14" x14ac:dyDescent="0.25">
      <c r="A595" s="4" t="s">
        <v>126</v>
      </c>
      <c r="B595" s="4" t="str">
        <f t="shared" si="9"/>
        <v>agosto 2022</v>
      </c>
      <c r="C595" s="32">
        <v>44774</v>
      </c>
      <c r="D595" s="4" t="s">
        <v>110</v>
      </c>
      <c r="E595" s="4" t="s">
        <v>837</v>
      </c>
      <c r="F595" s="4" t="s">
        <v>834</v>
      </c>
      <c r="G595" s="4">
        <v>14</v>
      </c>
      <c r="H595" s="4">
        <v>14</v>
      </c>
      <c r="I595" s="4">
        <v>100</v>
      </c>
      <c r="J595" s="4">
        <v>11</v>
      </c>
      <c r="K595" s="4">
        <v>78.570999999999998</v>
      </c>
      <c r="L595" s="4">
        <v>0</v>
      </c>
      <c r="M595" s="4">
        <v>0</v>
      </c>
      <c r="N595" s="4">
        <v>0</v>
      </c>
    </row>
    <row r="596" spans="1:14" x14ac:dyDescent="0.25">
      <c r="A596" s="4" t="s">
        <v>659</v>
      </c>
      <c r="B596" s="4" t="str">
        <f t="shared" si="9"/>
        <v>agosto 2022</v>
      </c>
      <c r="C596" s="32">
        <v>44774</v>
      </c>
      <c r="D596" s="4" t="s">
        <v>109</v>
      </c>
      <c r="E596" s="4" t="s">
        <v>470</v>
      </c>
      <c r="F596" s="4" t="s">
        <v>239</v>
      </c>
      <c r="G596" s="4">
        <v>2382</v>
      </c>
      <c r="H596" s="4">
        <v>2380</v>
      </c>
      <c r="I596" s="4">
        <v>99.915999999999997</v>
      </c>
      <c r="J596" s="4">
        <v>1460</v>
      </c>
      <c r="K596" s="4">
        <v>61.344999999999999</v>
      </c>
      <c r="L596" s="4">
        <v>76</v>
      </c>
      <c r="M596" s="4">
        <v>3.1930000000000001</v>
      </c>
      <c r="N596" s="4">
        <v>5.2050000000000001</v>
      </c>
    </row>
    <row r="597" spans="1:14" x14ac:dyDescent="0.25">
      <c r="A597" s="4" t="s">
        <v>226</v>
      </c>
      <c r="B597" s="4" t="str">
        <f t="shared" si="9"/>
        <v>agosto 2022</v>
      </c>
      <c r="C597" s="32">
        <v>44774</v>
      </c>
      <c r="D597" s="4" t="s">
        <v>109</v>
      </c>
      <c r="E597" s="4" t="s">
        <v>454</v>
      </c>
      <c r="F597" s="4" t="s">
        <v>239</v>
      </c>
      <c r="G597" s="4">
        <v>1302</v>
      </c>
      <c r="H597" s="4">
        <v>1297</v>
      </c>
      <c r="I597" s="4">
        <v>99.616</v>
      </c>
      <c r="J597" s="4">
        <v>638</v>
      </c>
      <c r="K597" s="4">
        <v>49.19</v>
      </c>
      <c r="L597" s="4">
        <v>20</v>
      </c>
      <c r="M597" s="4">
        <v>1.542</v>
      </c>
      <c r="N597" s="4">
        <v>3.1349999999999998</v>
      </c>
    </row>
    <row r="598" spans="1:14" x14ac:dyDescent="0.25">
      <c r="A598" s="4" t="s">
        <v>182</v>
      </c>
      <c r="B598" s="4" t="str">
        <f t="shared" si="9"/>
        <v>agosto 2022</v>
      </c>
      <c r="C598" s="32">
        <v>44774</v>
      </c>
      <c r="D598" s="4" t="s">
        <v>109</v>
      </c>
      <c r="E598" s="4" t="s">
        <v>471</v>
      </c>
      <c r="F598" s="4" t="s">
        <v>239</v>
      </c>
      <c r="G598" s="4">
        <v>832</v>
      </c>
      <c r="H598" s="4">
        <v>831</v>
      </c>
      <c r="I598" s="4">
        <v>99.88</v>
      </c>
      <c r="J598" s="4">
        <v>376</v>
      </c>
      <c r="K598" s="4">
        <v>45.247</v>
      </c>
      <c r="L598" s="4">
        <v>33</v>
      </c>
      <c r="M598" s="4">
        <v>3.9710000000000001</v>
      </c>
      <c r="N598" s="4">
        <v>8.7769999999999992</v>
      </c>
    </row>
    <row r="599" spans="1:14" x14ac:dyDescent="0.25">
      <c r="A599" s="4" t="s">
        <v>131</v>
      </c>
      <c r="B599" s="4" t="str">
        <f t="shared" si="9"/>
        <v>agosto 2022</v>
      </c>
      <c r="C599" s="32">
        <v>44774</v>
      </c>
      <c r="D599" s="4" t="s">
        <v>109</v>
      </c>
      <c r="E599" s="4" t="s">
        <v>827</v>
      </c>
      <c r="F599" s="4" t="s">
        <v>239</v>
      </c>
      <c r="G599" s="4">
        <v>2958</v>
      </c>
      <c r="H599" s="4">
        <v>2953</v>
      </c>
      <c r="I599" s="4">
        <v>99.831000000000003</v>
      </c>
      <c r="J599" s="4">
        <v>1819</v>
      </c>
      <c r="K599" s="4">
        <v>61.597999999999999</v>
      </c>
      <c r="L599" s="4">
        <v>153</v>
      </c>
      <c r="M599" s="4">
        <v>5.181</v>
      </c>
      <c r="N599" s="4">
        <v>8.4109999999999996</v>
      </c>
    </row>
    <row r="600" spans="1:14" x14ac:dyDescent="0.25">
      <c r="A600" s="4" t="s">
        <v>659</v>
      </c>
      <c r="B600" s="4" t="str">
        <f t="shared" si="9"/>
        <v>agosto 2022</v>
      </c>
      <c r="C600" s="32">
        <v>44774</v>
      </c>
      <c r="D600" s="4" t="s">
        <v>109</v>
      </c>
      <c r="E600" s="4" t="s">
        <v>472</v>
      </c>
      <c r="F600" s="4" t="s">
        <v>239</v>
      </c>
      <c r="G600" s="4">
        <v>1635</v>
      </c>
      <c r="H600" s="4">
        <v>1633</v>
      </c>
      <c r="I600" s="4">
        <v>99.878</v>
      </c>
      <c r="J600" s="4">
        <v>964</v>
      </c>
      <c r="K600" s="4">
        <v>59.031999999999996</v>
      </c>
      <c r="L600" s="4">
        <v>184</v>
      </c>
      <c r="M600" s="4">
        <v>11.268000000000001</v>
      </c>
      <c r="N600" s="4">
        <v>19.087</v>
      </c>
    </row>
    <row r="601" spans="1:14" x14ac:dyDescent="0.25">
      <c r="A601" s="4" t="s">
        <v>131</v>
      </c>
      <c r="B601" s="4" t="str">
        <f t="shared" si="9"/>
        <v>agosto 2022</v>
      </c>
      <c r="C601" s="32">
        <v>44774</v>
      </c>
      <c r="D601" s="4" t="s">
        <v>109</v>
      </c>
      <c r="E601" s="4" t="s">
        <v>825</v>
      </c>
      <c r="F601" s="4" t="s">
        <v>239</v>
      </c>
      <c r="G601" s="4">
        <v>11492</v>
      </c>
      <c r="H601" s="4">
        <v>11472</v>
      </c>
      <c r="I601" s="4">
        <v>99.825999999999993</v>
      </c>
      <c r="J601" s="4">
        <v>6237</v>
      </c>
      <c r="K601" s="4">
        <v>54.366999999999997</v>
      </c>
      <c r="L601" s="4">
        <v>348</v>
      </c>
      <c r="M601" s="4">
        <v>3.0329999999999999</v>
      </c>
      <c r="N601" s="4">
        <v>5.58</v>
      </c>
    </row>
    <row r="602" spans="1:14" x14ac:dyDescent="0.25">
      <c r="A602" s="4" t="s">
        <v>131</v>
      </c>
      <c r="B602" s="4" t="str">
        <f t="shared" si="9"/>
        <v>agosto 2022</v>
      </c>
      <c r="C602" s="32">
        <v>44774</v>
      </c>
      <c r="D602" s="4" t="s">
        <v>109</v>
      </c>
      <c r="E602" s="4" t="s">
        <v>824</v>
      </c>
      <c r="F602" s="4" t="s">
        <v>239</v>
      </c>
      <c r="G602" s="4">
        <v>11494</v>
      </c>
      <c r="H602" s="4">
        <v>11478</v>
      </c>
      <c r="I602" s="4">
        <v>99.861000000000004</v>
      </c>
      <c r="J602" s="4">
        <v>6152</v>
      </c>
      <c r="K602" s="4">
        <v>53.597999999999999</v>
      </c>
      <c r="L602" s="4">
        <v>304</v>
      </c>
      <c r="M602" s="4">
        <v>2.649</v>
      </c>
      <c r="N602" s="4">
        <v>4.9409999999999998</v>
      </c>
    </row>
    <row r="603" spans="1:14" x14ac:dyDescent="0.25">
      <c r="A603" s="4" t="s">
        <v>182</v>
      </c>
      <c r="B603" s="4" t="str">
        <f t="shared" si="9"/>
        <v>agosto 2022</v>
      </c>
      <c r="C603" s="32">
        <v>44774</v>
      </c>
      <c r="D603" s="4" t="s">
        <v>109</v>
      </c>
      <c r="E603" s="4" t="s">
        <v>473</v>
      </c>
      <c r="F603" s="4" t="s">
        <v>239</v>
      </c>
      <c r="G603" s="4">
        <v>1548</v>
      </c>
      <c r="H603" s="4">
        <v>1546</v>
      </c>
      <c r="I603" s="4">
        <v>99.870999999999995</v>
      </c>
      <c r="J603" s="4">
        <v>794</v>
      </c>
      <c r="K603" s="4">
        <v>51.357999999999997</v>
      </c>
      <c r="L603" s="4">
        <v>21</v>
      </c>
      <c r="M603" s="4">
        <v>1.3580000000000001</v>
      </c>
      <c r="N603" s="4">
        <v>2.645</v>
      </c>
    </row>
    <row r="604" spans="1:14" x14ac:dyDescent="0.25">
      <c r="A604" s="4" t="s">
        <v>659</v>
      </c>
      <c r="B604" s="4" t="str">
        <f t="shared" si="9"/>
        <v>agosto 2022</v>
      </c>
      <c r="C604" s="32">
        <v>44774</v>
      </c>
      <c r="D604" s="4" t="s">
        <v>109</v>
      </c>
      <c r="E604" s="4" t="s">
        <v>474</v>
      </c>
      <c r="F604" s="4" t="s">
        <v>239</v>
      </c>
      <c r="G604" s="4">
        <v>103</v>
      </c>
      <c r="H604" s="4">
        <v>103</v>
      </c>
      <c r="I604" s="4">
        <v>100</v>
      </c>
      <c r="J604" s="4">
        <v>49</v>
      </c>
      <c r="K604" s="4">
        <v>47.573</v>
      </c>
      <c r="L604" s="4">
        <v>7</v>
      </c>
      <c r="M604" s="4">
        <v>6.7960000000000003</v>
      </c>
      <c r="N604" s="4">
        <v>14.286</v>
      </c>
    </row>
    <row r="605" spans="1:14" x14ac:dyDescent="0.25">
      <c r="A605" s="4" t="s">
        <v>131</v>
      </c>
      <c r="B605" s="4" t="str">
        <f t="shared" si="9"/>
        <v>agosto 2022</v>
      </c>
      <c r="C605" s="32">
        <v>44774</v>
      </c>
      <c r="D605" s="4" t="s">
        <v>109</v>
      </c>
      <c r="E605" s="4" t="s">
        <v>828</v>
      </c>
      <c r="F605" s="4" t="s">
        <v>239</v>
      </c>
      <c r="G605" s="4">
        <v>2958</v>
      </c>
      <c r="H605" s="4">
        <v>2953</v>
      </c>
      <c r="I605" s="4">
        <v>99.831000000000003</v>
      </c>
      <c r="J605" s="4">
        <v>1568</v>
      </c>
      <c r="K605" s="4">
        <v>53.098999999999997</v>
      </c>
      <c r="L605" s="4">
        <v>100</v>
      </c>
      <c r="M605" s="4">
        <v>3.3860000000000001</v>
      </c>
      <c r="N605" s="4">
        <v>6.3780000000000001</v>
      </c>
    </row>
    <row r="606" spans="1:14" x14ac:dyDescent="0.25">
      <c r="A606" s="4" t="s">
        <v>126</v>
      </c>
      <c r="B606" s="4" t="str">
        <f t="shared" si="9"/>
        <v>agosto 2022</v>
      </c>
      <c r="C606" s="32">
        <v>44774</v>
      </c>
      <c r="D606" s="4" t="s">
        <v>110</v>
      </c>
      <c r="E606" s="4" t="s">
        <v>833</v>
      </c>
      <c r="F606" s="4" t="s">
        <v>834</v>
      </c>
      <c r="G606" s="4">
        <v>155</v>
      </c>
      <c r="H606" s="4">
        <v>155</v>
      </c>
      <c r="I606" s="4">
        <v>100</v>
      </c>
      <c r="J606" s="4">
        <v>115</v>
      </c>
      <c r="K606" s="4">
        <v>74.194000000000003</v>
      </c>
      <c r="L606" s="4">
        <v>4</v>
      </c>
      <c r="M606" s="4">
        <v>2.581</v>
      </c>
      <c r="N606" s="4">
        <v>3.4780000000000002</v>
      </c>
    </row>
    <row r="607" spans="1:14" x14ac:dyDescent="0.25">
      <c r="A607" s="4" t="s">
        <v>126</v>
      </c>
      <c r="B607" s="4" t="str">
        <f t="shared" si="9"/>
        <v>agosto 2022</v>
      </c>
      <c r="C607" s="32">
        <v>44774</v>
      </c>
      <c r="D607" s="4" t="s">
        <v>110</v>
      </c>
      <c r="E607" s="4" t="s">
        <v>835</v>
      </c>
      <c r="F607" s="4" t="s">
        <v>834</v>
      </c>
      <c r="G607" s="4">
        <v>4</v>
      </c>
      <c r="H607" s="4">
        <v>4</v>
      </c>
      <c r="I607" s="4">
        <v>100</v>
      </c>
      <c r="J607" s="4">
        <v>3</v>
      </c>
      <c r="K607" s="4">
        <v>75</v>
      </c>
      <c r="L607" s="4">
        <v>0</v>
      </c>
      <c r="M607" s="4">
        <v>0</v>
      </c>
      <c r="N607" s="4">
        <v>0</v>
      </c>
    </row>
    <row r="608" spans="1:14" x14ac:dyDescent="0.25">
      <c r="A608" s="4" t="s">
        <v>659</v>
      </c>
      <c r="B608" s="4" t="str">
        <f t="shared" si="9"/>
        <v>agosto 2022</v>
      </c>
      <c r="C608" s="32">
        <v>44774</v>
      </c>
      <c r="D608" s="4" t="s">
        <v>109</v>
      </c>
      <c r="E608" s="4" t="s">
        <v>475</v>
      </c>
      <c r="F608" s="4" t="s">
        <v>239</v>
      </c>
      <c r="G608" s="4">
        <v>1610</v>
      </c>
      <c r="H608" s="4">
        <v>1609</v>
      </c>
      <c r="I608" s="4">
        <v>99.938000000000002</v>
      </c>
      <c r="J608" s="4">
        <v>983</v>
      </c>
      <c r="K608" s="4">
        <v>61.094000000000001</v>
      </c>
      <c r="L608" s="4">
        <v>276</v>
      </c>
      <c r="M608" s="4">
        <v>17.154</v>
      </c>
      <c r="N608" s="4">
        <v>28.077000000000002</v>
      </c>
    </row>
    <row r="609" spans="1:14" x14ac:dyDescent="0.25">
      <c r="A609" s="4" t="s">
        <v>131</v>
      </c>
      <c r="B609" s="4" t="str">
        <f t="shared" si="9"/>
        <v>agosto 2022</v>
      </c>
      <c r="C609" s="32">
        <v>44774</v>
      </c>
      <c r="D609" s="4" t="s">
        <v>109</v>
      </c>
      <c r="E609" s="4" t="s">
        <v>826</v>
      </c>
      <c r="F609" s="4" t="s">
        <v>239</v>
      </c>
      <c r="G609" s="4">
        <v>2960</v>
      </c>
      <c r="H609" s="4">
        <v>2955</v>
      </c>
      <c r="I609" s="4">
        <v>99.831000000000003</v>
      </c>
      <c r="J609" s="4">
        <v>2157</v>
      </c>
      <c r="K609" s="4">
        <v>72.995000000000005</v>
      </c>
      <c r="L609" s="4">
        <v>503</v>
      </c>
      <c r="M609" s="4">
        <v>17.021999999999998</v>
      </c>
      <c r="N609" s="4">
        <v>23.318999999999999</v>
      </c>
    </row>
    <row r="610" spans="1:14" x14ac:dyDescent="0.25">
      <c r="A610" s="4" t="s">
        <v>182</v>
      </c>
      <c r="B610" s="4" t="str">
        <f t="shared" si="9"/>
        <v>agosto 2022</v>
      </c>
      <c r="C610" s="32">
        <v>44774</v>
      </c>
      <c r="D610" s="4" t="s">
        <v>109</v>
      </c>
      <c r="E610" s="4" t="s">
        <v>476</v>
      </c>
      <c r="F610" s="4" t="s">
        <v>239</v>
      </c>
      <c r="G610" s="4">
        <v>817</v>
      </c>
      <c r="H610" s="4">
        <v>816</v>
      </c>
      <c r="I610" s="4">
        <v>99.878</v>
      </c>
      <c r="J610" s="4">
        <v>377</v>
      </c>
      <c r="K610" s="4">
        <v>46.201000000000001</v>
      </c>
      <c r="L610" s="4">
        <v>19</v>
      </c>
      <c r="M610" s="4">
        <v>2.3279999999999998</v>
      </c>
      <c r="N610" s="4">
        <v>5.04</v>
      </c>
    </row>
    <row r="611" spans="1:14" x14ac:dyDescent="0.25">
      <c r="A611" s="4" t="s">
        <v>75</v>
      </c>
      <c r="B611" s="4" t="str">
        <f t="shared" si="9"/>
        <v>agosto 2022</v>
      </c>
      <c r="C611" s="32">
        <v>44774</v>
      </c>
      <c r="D611" s="4" t="s">
        <v>110</v>
      </c>
      <c r="E611" s="4" t="s">
        <v>459</v>
      </c>
      <c r="F611" s="4" t="s">
        <v>239</v>
      </c>
      <c r="G611" s="4">
        <v>22837</v>
      </c>
      <c r="H611" s="4">
        <v>22813</v>
      </c>
      <c r="I611" s="4">
        <v>99.894999999999996</v>
      </c>
      <c r="J611" s="4">
        <v>10913</v>
      </c>
      <c r="K611" s="4">
        <v>47.837000000000003</v>
      </c>
      <c r="L611" s="4">
        <v>578</v>
      </c>
      <c r="M611" s="4">
        <v>2.5339999999999998</v>
      </c>
      <c r="N611" s="4">
        <v>5.2960000000000003</v>
      </c>
    </row>
    <row r="612" spans="1:14" x14ac:dyDescent="0.25">
      <c r="A612" s="4" t="s">
        <v>131</v>
      </c>
      <c r="B612" s="4" t="str">
        <f t="shared" si="9"/>
        <v>agosto 2022</v>
      </c>
      <c r="C612" s="32">
        <v>44774</v>
      </c>
      <c r="D612" s="4" t="s">
        <v>109</v>
      </c>
      <c r="E612" s="4" t="s">
        <v>823</v>
      </c>
      <c r="F612" s="4" t="s">
        <v>239</v>
      </c>
      <c r="G612" s="4">
        <v>11503</v>
      </c>
      <c r="H612" s="4">
        <v>11485</v>
      </c>
      <c r="I612" s="4">
        <v>99.843999999999994</v>
      </c>
      <c r="J612" s="4">
        <v>7605</v>
      </c>
      <c r="K612" s="4">
        <v>66.216999999999999</v>
      </c>
      <c r="L612" s="4">
        <v>974</v>
      </c>
      <c r="M612" s="4">
        <v>8.4809999999999999</v>
      </c>
      <c r="N612" s="4">
        <v>12.807</v>
      </c>
    </row>
    <row r="613" spans="1:14" x14ac:dyDescent="0.25">
      <c r="A613" s="4" t="s">
        <v>659</v>
      </c>
      <c r="B613" s="4" t="str">
        <f t="shared" si="9"/>
        <v>agosto 2022</v>
      </c>
      <c r="C613" s="32">
        <v>44774</v>
      </c>
      <c r="D613" s="4" t="s">
        <v>109</v>
      </c>
      <c r="E613" s="4" t="s">
        <v>477</v>
      </c>
      <c r="F613" s="4" t="s">
        <v>239</v>
      </c>
      <c r="G613" s="4">
        <v>2281</v>
      </c>
      <c r="H613" s="4">
        <v>2278</v>
      </c>
      <c r="I613" s="4">
        <v>99.867999999999995</v>
      </c>
      <c r="J613" s="4">
        <v>1475</v>
      </c>
      <c r="K613" s="4">
        <v>64.75</v>
      </c>
      <c r="L613" s="4">
        <v>417</v>
      </c>
      <c r="M613" s="4">
        <v>18.306000000000001</v>
      </c>
      <c r="N613" s="4">
        <v>28.271000000000001</v>
      </c>
    </row>
    <row r="614" spans="1:14" x14ac:dyDescent="0.25">
      <c r="A614" s="4" t="s">
        <v>128</v>
      </c>
      <c r="B614" s="4" t="str">
        <f t="shared" si="9"/>
        <v>agosto 2022</v>
      </c>
      <c r="C614" s="32">
        <v>44774</v>
      </c>
      <c r="D614" s="4" t="s">
        <v>109</v>
      </c>
      <c r="E614" s="4" t="s">
        <v>859</v>
      </c>
      <c r="F614" s="4" t="s">
        <v>239</v>
      </c>
      <c r="G614" s="4">
        <v>32392</v>
      </c>
      <c r="H614" s="4">
        <v>32361</v>
      </c>
      <c r="I614" s="4">
        <v>99.903999999999996</v>
      </c>
      <c r="J614" s="4">
        <v>12597</v>
      </c>
      <c r="K614" s="4">
        <v>38.926000000000002</v>
      </c>
      <c r="L614" s="4">
        <v>1034</v>
      </c>
      <c r="M614" s="4">
        <v>3.1949999999999998</v>
      </c>
      <c r="N614" s="4">
        <v>8.2080000000000002</v>
      </c>
    </row>
    <row r="615" spans="1:14" x14ac:dyDescent="0.25">
      <c r="A615" s="4" t="s">
        <v>92</v>
      </c>
      <c r="B615" s="4" t="str">
        <f t="shared" si="9"/>
        <v>agosto 2022</v>
      </c>
      <c r="C615" s="32">
        <v>44774</v>
      </c>
      <c r="D615" s="4" t="s">
        <v>109</v>
      </c>
      <c r="E615" s="4" t="s">
        <v>846</v>
      </c>
      <c r="F615" s="4" t="s">
        <v>239</v>
      </c>
      <c r="G615" s="4">
        <v>30117</v>
      </c>
      <c r="H615" s="4">
        <v>30101</v>
      </c>
      <c r="I615" s="4">
        <v>99.947000000000003</v>
      </c>
      <c r="J615" s="4">
        <v>15022</v>
      </c>
      <c r="K615" s="4">
        <v>49.905000000000001</v>
      </c>
      <c r="L615" s="4">
        <v>2981</v>
      </c>
      <c r="M615" s="4">
        <v>9.9030000000000005</v>
      </c>
      <c r="N615" s="4">
        <v>19.844000000000001</v>
      </c>
    </row>
    <row r="616" spans="1:14" x14ac:dyDescent="0.25">
      <c r="A616" s="4" t="s">
        <v>548</v>
      </c>
      <c r="B616" s="4" t="str">
        <f t="shared" si="9"/>
        <v>agosto 2022</v>
      </c>
      <c r="C616" s="32">
        <v>44774</v>
      </c>
      <c r="D616" s="4" t="s">
        <v>109</v>
      </c>
      <c r="E616" s="4" t="s">
        <v>870</v>
      </c>
      <c r="F616" s="4" t="s">
        <v>239</v>
      </c>
      <c r="G616" s="4">
        <v>26558</v>
      </c>
      <c r="H616" s="4">
        <v>26488</v>
      </c>
      <c r="I616" s="4">
        <v>99.736000000000004</v>
      </c>
      <c r="J616" s="4">
        <v>11346</v>
      </c>
      <c r="K616" s="4">
        <v>42.834000000000003</v>
      </c>
      <c r="L616" s="4">
        <v>1704</v>
      </c>
      <c r="M616" s="4">
        <v>6.4329999999999998</v>
      </c>
      <c r="N616" s="4">
        <v>15.019</v>
      </c>
    </row>
    <row r="617" spans="1:14" x14ac:dyDescent="0.25">
      <c r="A617" s="4" t="s">
        <v>548</v>
      </c>
      <c r="B617" s="4" t="str">
        <f t="shared" si="9"/>
        <v>agosto 2022</v>
      </c>
      <c r="C617" s="32">
        <v>44774</v>
      </c>
      <c r="D617" s="4" t="s">
        <v>109</v>
      </c>
      <c r="E617" s="4" t="s">
        <v>869</v>
      </c>
      <c r="F617" s="4" t="s">
        <v>239</v>
      </c>
      <c r="G617" s="4">
        <v>25842</v>
      </c>
      <c r="H617" s="4">
        <v>25787</v>
      </c>
      <c r="I617" s="4">
        <v>99.787000000000006</v>
      </c>
      <c r="J617" s="4">
        <v>11013</v>
      </c>
      <c r="K617" s="4">
        <v>42.707999999999998</v>
      </c>
      <c r="L617" s="4">
        <v>811</v>
      </c>
      <c r="M617" s="4">
        <v>3.145</v>
      </c>
      <c r="N617" s="4">
        <v>7.3639999999999999</v>
      </c>
    </row>
    <row r="618" spans="1:14" x14ac:dyDescent="0.25">
      <c r="A618" s="4" t="s">
        <v>662</v>
      </c>
      <c r="B618" s="4" t="str">
        <f t="shared" si="9"/>
        <v>agosto 2022</v>
      </c>
      <c r="C618" s="32">
        <v>44774</v>
      </c>
      <c r="D618" s="4" t="s">
        <v>109</v>
      </c>
      <c r="E618" s="4" t="s">
        <v>782</v>
      </c>
      <c r="F618" s="4" t="s">
        <v>239</v>
      </c>
      <c r="G618" s="4">
        <v>27042</v>
      </c>
      <c r="H618" s="4">
        <v>26898</v>
      </c>
      <c r="I618" s="4">
        <v>99.466999999999999</v>
      </c>
      <c r="J618" s="4">
        <v>10603</v>
      </c>
      <c r="K618" s="4">
        <v>39.418999999999997</v>
      </c>
      <c r="L618" s="4">
        <v>513</v>
      </c>
      <c r="M618" s="4">
        <v>1.907</v>
      </c>
      <c r="N618" s="4">
        <v>4.8380000000000001</v>
      </c>
    </row>
    <row r="619" spans="1:14" x14ac:dyDescent="0.25">
      <c r="A619" s="4" t="s">
        <v>166</v>
      </c>
      <c r="B619" s="4" t="str">
        <f t="shared" si="9"/>
        <v>agosto 2022</v>
      </c>
      <c r="C619" s="32">
        <v>44774</v>
      </c>
      <c r="D619" s="4" t="s">
        <v>109</v>
      </c>
      <c r="E619" s="4" t="s">
        <v>752</v>
      </c>
      <c r="F619" s="4" t="s">
        <v>753</v>
      </c>
      <c r="G619" s="4">
        <v>6364</v>
      </c>
      <c r="H619" s="4">
        <v>6348</v>
      </c>
      <c r="I619" s="4">
        <v>99.748999999999995</v>
      </c>
      <c r="J619" s="4">
        <v>3633</v>
      </c>
      <c r="K619" s="4">
        <v>57.231000000000002</v>
      </c>
      <c r="L619" s="4">
        <v>946</v>
      </c>
      <c r="M619" s="4">
        <v>14.901999999999999</v>
      </c>
      <c r="N619" s="4">
        <v>26.039000000000001</v>
      </c>
    </row>
    <row r="620" spans="1:14" x14ac:dyDescent="0.25">
      <c r="A620" s="4" t="s">
        <v>662</v>
      </c>
      <c r="B620" s="4" t="str">
        <f t="shared" si="9"/>
        <v>agosto 2022</v>
      </c>
      <c r="C620" s="32">
        <v>44774</v>
      </c>
      <c r="D620" s="4" t="s">
        <v>109</v>
      </c>
      <c r="E620" s="4" t="s">
        <v>783</v>
      </c>
      <c r="F620" s="4" t="s">
        <v>239</v>
      </c>
      <c r="G620" s="4">
        <v>12128</v>
      </c>
      <c r="H620" s="4">
        <v>12115</v>
      </c>
      <c r="I620" s="4">
        <v>99.893000000000001</v>
      </c>
      <c r="J620" s="4">
        <v>5678</v>
      </c>
      <c r="K620" s="4">
        <v>46.868000000000002</v>
      </c>
      <c r="L620" s="4">
        <v>508</v>
      </c>
      <c r="M620" s="4">
        <v>4.1929999999999996</v>
      </c>
      <c r="N620" s="4">
        <v>8.9469999999999992</v>
      </c>
    </row>
    <row r="621" spans="1:14" x14ac:dyDescent="0.25">
      <c r="A621" s="48" t="s">
        <v>116</v>
      </c>
      <c r="B621" s="4" t="str">
        <f t="shared" si="9"/>
        <v>agosto 2022</v>
      </c>
      <c r="C621" s="32">
        <v>44774</v>
      </c>
      <c r="D621" s="4" t="s">
        <v>109</v>
      </c>
      <c r="E621" s="4" t="s">
        <v>449</v>
      </c>
      <c r="F621" s="4" t="s">
        <v>239</v>
      </c>
      <c r="G621" s="4">
        <v>14995</v>
      </c>
      <c r="H621" s="4">
        <v>14947</v>
      </c>
      <c r="I621" s="4">
        <v>99.68</v>
      </c>
      <c r="J621" s="4">
        <v>5115</v>
      </c>
      <c r="K621" s="4">
        <v>34.220999999999997</v>
      </c>
      <c r="L621" s="4">
        <v>653</v>
      </c>
      <c r="M621" s="4">
        <v>4.3689999999999998</v>
      </c>
      <c r="N621" s="4">
        <v>12.766</v>
      </c>
    </row>
    <row r="622" spans="1:14" x14ac:dyDescent="0.25">
      <c r="A622" s="48" t="s">
        <v>116</v>
      </c>
      <c r="B622" s="4" t="str">
        <f t="shared" si="9"/>
        <v>agosto 2022</v>
      </c>
      <c r="C622" s="32">
        <v>44774</v>
      </c>
      <c r="D622" s="4" t="s">
        <v>109</v>
      </c>
      <c r="E622" s="4" t="s">
        <v>450</v>
      </c>
      <c r="F622" s="4" t="s">
        <v>239</v>
      </c>
      <c r="G622" s="4">
        <v>10087</v>
      </c>
      <c r="H622" s="4">
        <v>9993</v>
      </c>
      <c r="I622" s="4">
        <v>99.067999999999998</v>
      </c>
      <c r="J622" s="4">
        <v>6008</v>
      </c>
      <c r="K622" s="4">
        <v>60.122</v>
      </c>
      <c r="L622" s="4">
        <v>1125</v>
      </c>
      <c r="M622" s="4">
        <v>11.257999999999999</v>
      </c>
      <c r="N622" s="4">
        <v>18.725000000000001</v>
      </c>
    </row>
    <row r="623" spans="1:14" x14ac:dyDescent="0.25">
      <c r="A623" s="4" t="s">
        <v>76</v>
      </c>
      <c r="B623" s="4" t="str">
        <f t="shared" si="9"/>
        <v>agosto 2022</v>
      </c>
      <c r="C623" s="32">
        <v>44774</v>
      </c>
      <c r="D623" s="4" t="s">
        <v>109</v>
      </c>
      <c r="E623" s="4" t="s">
        <v>775</v>
      </c>
      <c r="F623" s="4" t="s">
        <v>239</v>
      </c>
      <c r="G623" s="4">
        <v>25375</v>
      </c>
      <c r="H623" s="4">
        <v>24736</v>
      </c>
      <c r="I623" s="4">
        <v>97.481999999999999</v>
      </c>
      <c r="J623" s="4">
        <v>10930</v>
      </c>
      <c r="K623" s="4">
        <v>44.186999999999998</v>
      </c>
      <c r="L623" s="4">
        <v>1710</v>
      </c>
      <c r="M623" s="4">
        <v>6.9130000000000003</v>
      </c>
      <c r="N623" s="4">
        <v>15.645</v>
      </c>
    </row>
    <row r="624" spans="1:14" x14ac:dyDescent="0.25">
      <c r="A624" s="4" t="s">
        <v>76</v>
      </c>
      <c r="B624" s="4" t="str">
        <f t="shared" si="9"/>
        <v>agosto 2022</v>
      </c>
      <c r="C624" s="32">
        <v>44774</v>
      </c>
      <c r="D624" s="4" t="s">
        <v>109</v>
      </c>
      <c r="E624" s="4" t="s">
        <v>772</v>
      </c>
      <c r="F624" s="4" t="s">
        <v>239</v>
      </c>
      <c r="G624" s="4">
        <v>22707</v>
      </c>
      <c r="H624" s="4">
        <v>22566</v>
      </c>
      <c r="I624" s="4">
        <v>99.379000000000005</v>
      </c>
      <c r="J624" s="4">
        <v>10467</v>
      </c>
      <c r="K624" s="4">
        <v>46.384</v>
      </c>
      <c r="L624" s="4">
        <v>2503</v>
      </c>
      <c r="M624" s="4">
        <v>11.092000000000001</v>
      </c>
      <c r="N624" s="4">
        <v>23.913</v>
      </c>
    </row>
    <row r="625" spans="1:14" x14ac:dyDescent="0.25">
      <c r="A625" s="4" t="s">
        <v>388</v>
      </c>
      <c r="B625" s="4" t="str">
        <f t="shared" si="9"/>
        <v>agosto 2022</v>
      </c>
      <c r="C625" s="32">
        <v>44774</v>
      </c>
      <c r="D625" s="4" t="s">
        <v>109</v>
      </c>
      <c r="E625" s="4" t="s">
        <v>1075</v>
      </c>
      <c r="F625" s="4" t="s">
        <v>239</v>
      </c>
      <c r="G625" s="4">
        <v>14442</v>
      </c>
      <c r="H625" s="4">
        <v>14408</v>
      </c>
      <c r="I625" s="4">
        <v>99.765000000000001</v>
      </c>
      <c r="J625" s="4">
        <v>7019</v>
      </c>
      <c r="K625" s="4">
        <v>48.716000000000001</v>
      </c>
      <c r="L625" s="4">
        <v>160</v>
      </c>
      <c r="M625" s="4">
        <v>1.1100000000000001</v>
      </c>
      <c r="N625" s="4">
        <v>2.2799999999999998</v>
      </c>
    </row>
    <row r="626" spans="1:14" x14ac:dyDescent="0.25">
      <c r="A626" s="4" t="s">
        <v>112</v>
      </c>
      <c r="B626" s="4" t="str">
        <f t="shared" si="9"/>
        <v>agosto 2022</v>
      </c>
      <c r="C626" s="32">
        <v>44774</v>
      </c>
      <c r="D626" s="4" t="s">
        <v>109</v>
      </c>
      <c r="E626" s="4" t="s">
        <v>1091</v>
      </c>
      <c r="F626" s="4" t="s">
        <v>239</v>
      </c>
      <c r="G626" s="4">
        <v>550</v>
      </c>
      <c r="H626" s="4">
        <v>541</v>
      </c>
      <c r="I626" s="4">
        <v>98.364000000000004</v>
      </c>
      <c r="J626" s="4">
        <v>333</v>
      </c>
      <c r="K626" s="4">
        <v>61.552999999999997</v>
      </c>
      <c r="L626" s="4">
        <v>74</v>
      </c>
      <c r="M626" s="4">
        <v>13.678000000000001</v>
      </c>
      <c r="N626" s="4">
        <v>22.222000000000001</v>
      </c>
    </row>
    <row r="627" spans="1:14" x14ac:dyDescent="0.25">
      <c r="A627" s="4" t="s">
        <v>112</v>
      </c>
      <c r="B627" s="4" t="str">
        <f t="shared" si="9"/>
        <v>agosto 2022</v>
      </c>
      <c r="C627" s="32">
        <v>44774</v>
      </c>
      <c r="D627" s="4" t="s">
        <v>109</v>
      </c>
      <c r="E627" s="4" t="s">
        <v>1095</v>
      </c>
      <c r="F627" s="4" t="s">
        <v>239</v>
      </c>
      <c r="G627" s="4">
        <v>551</v>
      </c>
      <c r="H627" s="4">
        <v>542</v>
      </c>
      <c r="I627" s="4">
        <v>98.367000000000004</v>
      </c>
      <c r="J627" s="4">
        <v>299</v>
      </c>
      <c r="K627" s="4">
        <v>55.165999999999997</v>
      </c>
      <c r="L627" s="4">
        <v>60</v>
      </c>
      <c r="M627" s="4">
        <v>11.07</v>
      </c>
      <c r="N627" s="4">
        <v>20.067</v>
      </c>
    </row>
    <row r="628" spans="1:14" x14ac:dyDescent="0.25">
      <c r="A628" s="4" t="s">
        <v>388</v>
      </c>
      <c r="B628" s="4" t="str">
        <f t="shared" si="9"/>
        <v>agosto 2022</v>
      </c>
      <c r="C628" s="32">
        <v>44774</v>
      </c>
      <c r="D628" s="4" t="s">
        <v>109</v>
      </c>
      <c r="E628" s="4" t="s">
        <v>1066</v>
      </c>
      <c r="F628" s="4" t="s">
        <v>239</v>
      </c>
      <c r="G628" s="4">
        <v>10762</v>
      </c>
      <c r="H628" s="4">
        <v>10744</v>
      </c>
      <c r="I628" s="4">
        <v>99.832999999999998</v>
      </c>
      <c r="J628" s="4">
        <v>5572</v>
      </c>
      <c r="K628" s="4">
        <v>51.862000000000002</v>
      </c>
      <c r="L628" s="4">
        <v>387</v>
      </c>
      <c r="M628" s="4">
        <v>3.6019999999999999</v>
      </c>
      <c r="N628" s="4">
        <v>6.9450000000000003</v>
      </c>
    </row>
    <row r="629" spans="1:14" x14ac:dyDescent="0.25">
      <c r="A629" s="4" t="s">
        <v>388</v>
      </c>
      <c r="B629" s="4" t="str">
        <f t="shared" si="9"/>
        <v>agosto 2022</v>
      </c>
      <c r="C629" s="32">
        <v>44774</v>
      </c>
      <c r="D629" s="4" t="s">
        <v>109</v>
      </c>
      <c r="E629" s="4" t="s">
        <v>1071</v>
      </c>
      <c r="F629" s="4" t="s">
        <v>239</v>
      </c>
      <c r="G629" s="4">
        <v>2310</v>
      </c>
      <c r="H629" s="4">
        <v>2307</v>
      </c>
      <c r="I629" s="4">
        <v>99.87</v>
      </c>
      <c r="J629" s="4">
        <v>1227</v>
      </c>
      <c r="K629" s="4">
        <v>53.186</v>
      </c>
      <c r="L629" s="4">
        <v>37</v>
      </c>
      <c r="M629" s="4">
        <v>1.6040000000000001</v>
      </c>
      <c r="N629" s="4">
        <v>3.0150000000000001</v>
      </c>
    </row>
    <row r="630" spans="1:14" x14ac:dyDescent="0.25">
      <c r="A630" s="4" t="s">
        <v>388</v>
      </c>
      <c r="B630" s="4" t="str">
        <f t="shared" si="9"/>
        <v>agosto 2022</v>
      </c>
      <c r="C630" s="32">
        <v>44774</v>
      </c>
      <c r="D630" s="4" t="s">
        <v>109</v>
      </c>
      <c r="E630" s="4" t="s">
        <v>1067</v>
      </c>
      <c r="F630" s="4" t="s">
        <v>239</v>
      </c>
      <c r="G630" s="4">
        <v>10754</v>
      </c>
      <c r="H630" s="4">
        <v>10727</v>
      </c>
      <c r="I630" s="4">
        <v>99.748999999999995</v>
      </c>
      <c r="J630" s="4">
        <v>5478</v>
      </c>
      <c r="K630" s="4">
        <v>51.067</v>
      </c>
      <c r="L630" s="4">
        <v>171</v>
      </c>
      <c r="M630" s="4">
        <v>1.5940000000000001</v>
      </c>
      <c r="N630" s="4">
        <v>3.1219999999999999</v>
      </c>
    </row>
    <row r="631" spans="1:14" x14ac:dyDescent="0.25">
      <c r="A631" s="4" t="s">
        <v>112</v>
      </c>
      <c r="B631" s="4" t="str">
        <f t="shared" si="9"/>
        <v>agosto 2022</v>
      </c>
      <c r="C631" s="32">
        <v>44774</v>
      </c>
      <c r="D631" s="4" t="s">
        <v>109</v>
      </c>
      <c r="E631" s="4" t="s">
        <v>1087</v>
      </c>
      <c r="F631" s="4" t="s">
        <v>239</v>
      </c>
      <c r="G631" s="4">
        <v>815</v>
      </c>
      <c r="H631" s="4">
        <v>797</v>
      </c>
      <c r="I631" s="4">
        <v>97.790999999999997</v>
      </c>
      <c r="J631" s="4">
        <v>407</v>
      </c>
      <c r="K631" s="4">
        <v>51.066000000000003</v>
      </c>
      <c r="L631" s="4">
        <v>80</v>
      </c>
      <c r="M631" s="4">
        <v>10.038</v>
      </c>
      <c r="N631" s="4">
        <v>19.655999999999999</v>
      </c>
    </row>
    <row r="632" spans="1:14" x14ac:dyDescent="0.25">
      <c r="A632" s="4" t="s">
        <v>112</v>
      </c>
      <c r="B632" s="4" t="str">
        <f t="shared" si="9"/>
        <v>agosto 2022</v>
      </c>
      <c r="C632" s="32">
        <v>44774</v>
      </c>
      <c r="D632" s="4" t="s">
        <v>109</v>
      </c>
      <c r="E632" s="4" t="s">
        <v>1086</v>
      </c>
      <c r="F632" s="4" t="s">
        <v>239</v>
      </c>
      <c r="G632" s="4">
        <v>818</v>
      </c>
      <c r="H632" s="4">
        <v>814</v>
      </c>
      <c r="I632" s="4">
        <v>99.510999999999996</v>
      </c>
      <c r="J632" s="4">
        <v>403</v>
      </c>
      <c r="K632" s="4">
        <v>49.509</v>
      </c>
      <c r="L632" s="4">
        <v>61</v>
      </c>
      <c r="M632" s="4">
        <v>7.4939999999999998</v>
      </c>
      <c r="N632" s="4">
        <v>15.135999999999999</v>
      </c>
    </row>
    <row r="633" spans="1:14" x14ac:dyDescent="0.25">
      <c r="A633" s="4" t="s">
        <v>388</v>
      </c>
      <c r="B633" s="4" t="str">
        <f t="shared" si="9"/>
        <v>agosto 2022</v>
      </c>
      <c r="C633" s="32">
        <v>44774</v>
      </c>
      <c r="D633" s="4" t="s">
        <v>109</v>
      </c>
      <c r="E633" s="4" t="s">
        <v>1070</v>
      </c>
      <c r="F633" s="4" t="s">
        <v>239</v>
      </c>
      <c r="G633" s="4">
        <v>1859</v>
      </c>
      <c r="H633" s="4">
        <v>1856</v>
      </c>
      <c r="I633" s="4">
        <v>99.838999999999999</v>
      </c>
      <c r="J633" s="4">
        <v>996</v>
      </c>
      <c r="K633" s="4">
        <v>53.664000000000001</v>
      </c>
      <c r="L633" s="4">
        <v>90</v>
      </c>
      <c r="M633" s="4">
        <v>4.8490000000000002</v>
      </c>
      <c r="N633" s="4">
        <v>9.0359999999999996</v>
      </c>
    </row>
    <row r="634" spans="1:14" x14ac:dyDescent="0.25">
      <c r="A634" s="4" t="s">
        <v>599</v>
      </c>
      <c r="B634" s="4" t="str">
        <f t="shared" si="9"/>
        <v>agosto 2022</v>
      </c>
      <c r="C634" s="32">
        <v>44774</v>
      </c>
      <c r="D634" s="4" t="s">
        <v>109</v>
      </c>
      <c r="E634" s="4" t="s">
        <v>614</v>
      </c>
      <c r="F634" s="4" t="s">
        <v>239</v>
      </c>
      <c r="G634" s="4">
        <v>12719</v>
      </c>
      <c r="H634" s="4">
        <v>12702</v>
      </c>
      <c r="I634" s="4">
        <v>99.866</v>
      </c>
      <c r="J634" s="4">
        <v>5823</v>
      </c>
      <c r="K634" s="4">
        <v>45.843000000000004</v>
      </c>
      <c r="L634" s="4">
        <v>278</v>
      </c>
      <c r="M634" s="4">
        <v>2.1890000000000001</v>
      </c>
      <c r="N634" s="4">
        <v>4.774</v>
      </c>
    </row>
    <row r="635" spans="1:14" x14ac:dyDescent="0.25">
      <c r="A635" s="4" t="s">
        <v>666</v>
      </c>
      <c r="B635" s="4" t="str">
        <f t="shared" si="9"/>
        <v>agosto 2022</v>
      </c>
      <c r="C635" s="32">
        <v>44774</v>
      </c>
      <c r="D635" s="4" t="s">
        <v>109</v>
      </c>
      <c r="E635" s="4" t="s">
        <v>1049</v>
      </c>
      <c r="F635" s="4" t="s">
        <v>238</v>
      </c>
      <c r="G635" s="4">
        <v>15727</v>
      </c>
      <c r="H635" s="4">
        <v>15698</v>
      </c>
      <c r="I635" s="4">
        <v>99.816000000000003</v>
      </c>
      <c r="J635" s="4">
        <v>7094</v>
      </c>
      <c r="K635" s="4">
        <v>45.19</v>
      </c>
      <c r="L635" s="4">
        <v>1011</v>
      </c>
      <c r="M635" s="4">
        <v>6.44</v>
      </c>
      <c r="N635" s="4">
        <v>14.250999999999999</v>
      </c>
    </row>
    <row r="636" spans="1:14" x14ac:dyDescent="0.25">
      <c r="A636" s="4" t="s">
        <v>666</v>
      </c>
      <c r="B636" s="4" t="str">
        <f t="shared" si="9"/>
        <v>agosto 2022</v>
      </c>
      <c r="C636" s="32">
        <v>44774</v>
      </c>
      <c r="D636" s="4" t="s">
        <v>109</v>
      </c>
      <c r="E636" s="4" t="s">
        <v>1047</v>
      </c>
      <c r="F636" s="4" t="s">
        <v>239</v>
      </c>
      <c r="G636" s="4">
        <v>19983</v>
      </c>
      <c r="H636" s="4">
        <v>19851</v>
      </c>
      <c r="I636" s="4">
        <v>99.338999999999999</v>
      </c>
      <c r="J636" s="4">
        <v>8654</v>
      </c>
      <c r="K636" s="4">
        <v>43.594999999999999</v>
      </c>
      <c r="L636" s="4">
        <v>445</v>
      </c>
      <c r="M636" s="4">
        <v>2.242</v>
      </c>
      <c r="N636" s="4">
        <v>5.1420000000000003</v>
      </c>
    </row>
    <row r="637" spans="1:14" x14ac:dyDescent="0.25">
      <c r="A637" s="4" t="s">
        <v>666</v>
      </c>
      <c r="B637" s="4" t="str">
        <f t="shared" si="9"/>
        <v>agosto 2022</v>
      </c>
      <c r="C637" s="32">
        <v>44774</v>
      </c>
      <c r="D637" s="4" t="s">
        <v>109</v>
      </c>
      <c r="E637" s="4" t="s">
        <v>1048</v>
      </c>
      <c r="F637" s="4" t="s">
        <v>239</v>
      </c>
      <c r="G637" s="4">
        <v>15721</v>
      </c>
      <c r="H637" s="4">
        <v>15687</v>
      </c>
      <c r="I637" s="4">
        <v>99.784000000000006</v>
      </c>
      <c r="J637" s="4">
        <v>6574</v>
      </c>
      <c r="K637" s="4">
        <v>41.906999999999996</v>
      </c>
      <c r="L637" s="4">
        <v>816</v>
      </c>
      <c r="M637" s="4">
        <v>5.202</v>
      </c>
      <c r="N637" s="4">
        <v>12.413</v>
      </c>
    </row>
    <row r="638" spans="1:14" x14ac:dyDescent="0.25">
      <c r="A638" s="4" t="s">
        <v>176</v>
      </c>
      <c r="B638" s="4" t="str">
        <f t="shared" si="9"/>
        <v>agosto 2022</v>
      </c>
      <c r="C638" s="32">
        <v>44774</v>
      </c>
      <c r="D638" s="4" t="s">
        <v>109</v>
      </c>
      <c r="E638" s="4" t="s">
        <v>1135</v>
      </c>
      <c r="F638" s="4" t="s">
        <v>239</v>
      </c>
      <c r="G638" s="4">
        <v>4015</v>
      </c>
      <c r="H638" s="4">
        <v>4015</v>
      </c>
      <c r="I638" s="4">
        <v>100</v>
      </c>
      <c r="J638" s="4">
        <v>2542</v>
      </c>
      <c r="K638" s="4">
        <v>63.313000000000002</v>
      </c>
      <c r="L638" s="4">
        <v>239</v>
      </c>
      <c r="M638" s="4">
        <v>5.9530000000000003</v>
      </c>
      <c r="N638" s="4">
        <v>9.4019999999999992</v>
      </c>
    </row>
    <row r="639" spans="1:14" x14ac:dyDescent="0.25">
      <c r="A639" s="4" t="s">
        <v>384</v>
      </c>
      <c r="B639" s="4" t="str">
        <f t="shared" si="9"/>
        <v>agosto 2022</v>
      </c>
      <c r="C639" s="32">
        <v>44774</v>
      </c>
      <c r="D639" s="4" t="s">
        <v>109</v>
      </c>
      <c r="E639" s="4" t="s">
        <v>1141</v>
      </c>
      <c r="F639" s="4" t="s">
        <v>239</v>
      </c>
      <c r="G639" s="4">
        <v>26257</v>
      </c>
      <c r="H639" s="4">
        <v>26112</v>
      </c>
      <c r="I639" s="4">
        <v>99.447999999999993</v>
      </c>
      <c r="J639" s="4">
        <v>10852</v>
      </c>
      <c r="K639" s="4">
        <v>41.558999999999997</v>
      </c>
      <c r="L639" s="4">
        <v>792</v>
      </c>
      <c r="M639" s="4">
        <v>3.0329999999999999</v>
      </c>
      <c r="N639" s="4">
        <v>7.298</v>
      </c>
    </row>
    <row r="640" spans="1:14" x14ac:dyDescent="0.25">
      <c r="A640" s="4" t="s">
        <v>176</v>
      </c>
      <c r="B640" s="4" t="str">
        <f t="shared" si="9"/>
        <v>agosto 2022</v>
      </c>
      <c r="C640" s="32">
        <v>44774</v>
      </c>
      <c r="D640" s="4" t="s">
        <v>109</v>
      </c>
      <c r="E640" s="4" t="s">
        <v>1136</v>
      </c>
      <c r="F640" s="4" t="s">
        <v>239</v>
      </c>
      <c r="G640" s="4">
        <v>3995</v>
      </c>
      <c r="H640" s="4">
        <v>3994</v>
      </c>
      <c r="I640" s="4">
        <v>99.974999999999994</v>
      </c>
      <c r="J640" s="4">
        <v>2467</v>
      </c>
      <c r="K640" s="4">
        <v>61.768000000000001</v>
      </c>
      <c r="L640" s="4">
        <v>250</v>
      </c>
      <c r="M640" s="4">
        <v>6.2590000000000003</v>
      </c>
      <c r="N640" s="4">
        <v>10.134</v>
      </c>
    </row>
    <row r="641" spans="1:14" x14ac:dyDescent="0.25">
      <c r="A641" s="4" t="s">
        <v>354</v>
      </c>
      <c r="B641" s="4" t="str">
        <f t="shared" si="9"/>
        <v>agosto 2022</v>
      </c>
      <c r="C641" s="32">
        <v>44774</v>
      </c>
      <c r="D641" s="4" t="s">
        <v>109</v>
      </c>
      <c r="E641" s="4" t="s">
        <v>456</v>
      </c>
      <c r="F641" s="4" t="s">
        <v>239</v>
      </c>
      <c r="G641" s="4">
        <v>22655</v>
      </c>
      <c r="H641" s="4">
        <v>22490</v>
      </c>
      <c r="I641" s="4">
        <v>99.272000000000006</v>
      </c>
      <c r="J641" s="4">
        <v>9842</v>
      </c>
      <c r="K641" s="4">
        <v>43.762</v>
      </c>
      <c r="L641" s="4">
        <v>467</v>
      </c>
      <c r="M641" s="4">
        <v>2.0760000000000001</v>
      </c>
      <c r="N641" s="4">
        <v>4.7450000000000001</v>
      </c>
    </row>
    <row r="642" spans="1:14" x14ac:dyDescent="0.25">
      <c r="A642" s="4" t="s">
        <v>176</v>
      </c>
      <c r="B642" s="4" t="str">
        <f t="shared" si="9"/>
        <v>agosto 2022</v>
      </c>
      <c r="C642" s="32">
        <v>44774</v>
      </c>
      <c r="D642" s="4" t="s">
        <v>109</v>
      </c>
      <c r="E642" s="4" t="s">
        <v>1134</v>
      </c>
      <c r="F642" s="4" t="s">
        <v>239</v>
      </c>
      <c r="G642" s="4">
        <v>4339</v>
      </c>
      <c r="H642" s="4">
        <v>4333</v>
      </c>
      <c r="I642" s="4">
        <v>99.861999999999995</v>
      </c>
      <c r="J642" s="4">
        <v>2492</v>
      </c>
      <c r="K642" s="4">
        <v>57.512</v>
      </c>
      <c r="L642" s="4">
        <v>218</v>
      </c>
      <c r="M642" s="4">
        <v>5.0309999999999997</v>
      </c>
      <c r="N642" s="4">
        <v>8.7479999999999993</v>
      </c>
    </row>
    <row r="643" spans="1:14" x14ac:dyDescent="0.25">
      <c r="A643" s="4" t="s">
        <v>79</v>
      </c>
      <c r="B643" s="4" t="str">
        <f t="shared" ref="B643:B706" si="10">TEXT(C643,"mmmm")&amp;" "&amp;TEXT(C643,"aaaa")</f>
        <v>septiembre 2022</v>
      </c>
      <c r="C643" s="32">
        <v>44805</v>
      </c>
      <c r="D643" s="4" t="s">
        <v>109</v>
      </c>
      <c r="E643" s="4" t="s">
        <v>671</v>
      </c>
      <c r="F643" s="4" t="s">
        <v>239</v>
      </c>
      <c r="G643" s="4">
        <v>14820</v>
      </c>
      <c r="H643" s="4">
        <v>14796</v>
      </c>
      <c r="I643" s="4">
        <v>99.837999999999994</v>
      </c>
      <c r="J643" s="4">
        <v>6010</v>
      </c>
      <c r="K643" s="4">
        <v>40.619</v>
      </c>
      <c r="L643" s="4">
        <v>485</v>
      </c>
      <c r="M643" s="4">
        <v>3.278</v>
      </c>
      <c r="N643" s="4">
        <v>8.07</v>
      </c>
    </row>
    <row r="644" spans="1:14" x14ac:dyDescent="0.25">
      <c r="A644" s="42" t="s">
        <v>91</v>
      </c>
      <c r="B644" s="4" t="str">
        <f t="shared" si="10"/>
        <v>septiembre 2022</v>
      </c>
      <c r="C644" s="32">
        <v>44805</v>
      </c>
      <c r="D644" s="4" t="s">
        <v>109</v>
      </c>
      <c r="E644" s="4" t="s">
        <v>653</v>
      </c>
      <c r="F644" s="4" t="s">
        <v>239</v>
      </c>
      <c r="G644" s="4">
        <v>14261</v>
      </c>
      <c r="H644" s="4">
        <v>14239</v>
      </c>
      <c r="I644" s="4">
        <v>99.846000000000004</v>
      </c>
      <c r="J644" s="4">
        <v>5110</v>
      </c>
      <c r="K644" s="4">
        <v>35.887</v>
      </c>
      <c r="L644" s="4">
        <v>224</v>
      </c>
      <c r="M644" s="4">
        <v>1.573</v>
      </c>
      <c r="N644" s="4">
        <v>4.3840000000000003</v>
      </c>
    </row>
    <row r="645" spans="1:14" x14ac:dyDescent="0.25">
      <c r="A645" s="42" t="s">
        <v>159</v>
      </c>
      <c r="B645" s="4" t="str">
        <f t="shared" si="10"/>
        <v>septiembre 2022</v>
      </c>
      <c r="C645" s="32">
        <v>44805</v>
      </c>
      <c r="D645" s="4" t="s">
        <v>109</v>
      </c>
      <c r="E645" s="4" t="s">
        <v>675</v>
      </c>
      <c r="F645" s="4" t="s">
        <v>239</v>
      </c>
      <c r="G645" s="4">
        <v>10941</v>
      </c>
      <c r="H645" s="4">
        <v>10897</v>
      </c>
      <c r="I645" s="4">
        <v>99.597999999999999</v>
      </c>
      <c r="J645" s="4">
        <v>4807</v>
      </c>
      <c r="K645" s="4">
        <v>44.113</v>
      </c>
      <c r="L645" s="4">
        <v>384</v>
      </c>
      <c r="M645" s="4">
        <v>3.524</v>
      </c>
      <c r="N645" s="4">
        <v>7.9880000000000004</v>
      </c>
    </row>
    <row r="646" spans="1:14" x14ac:dyDescent="0.25">
      <c r="A646" s="42" t="s">
        <v>159</v>
      </c>
      <c r="B646" s="4" t="str">
        <f t="shared" si="10"/>
        <v>septiembre 2022</v>
      </c>
      <c r="C646" s="32">
        <v>44805</v>
      </c>
      <c r="D646" s="4" t="s">
        <v>109</v>
      </c>
      <c r="E646" s="4" t="s">
        <v>676</v>
      </c>
      <c r="F646" s="4" t="s">
        <v>239</v>
      </c>
      <c r="G646" s="4">
        <v>10932</v>
      </c>
      <c r="H646" s="4">
        <v>10894</v>
      </c>
      <c r="I646" s="4">
        <v>99.652000000000001</v>
      </c>
      <c r="J646" s="4">
        <v>4680</v>
      </c>
      <c r="K646" s="4">
        <v>42.959000000000003</v>
      </c>
      <c r="L646" s="4">
        <v>298</v>
      </c>
      <c r="M646" s="4">
        <v>2.7349999999999999</v>
      </c>
      <c r="N646" s="4">
        <v>6.3680000000000003</v>
      </c>
    </row>
    <row r="647" spans="1:14" x14ac:dyDescent="0.25">
      <c r="A647" s="4" t="s">
        <v>597</v>
      </c>
      <c r="B647" s="4" t="str">
        <f t="shared" si="10"/>
        <v>septiembre 2022</v>
      </c>
      <c r="C647" s="32">
        <v>44805</v>
      </c>
      <c r="D647" s="4" t="s">
        <v>109</v>
      </c>
      <c r="E647" s="4" t="s">
        <v>678</v>
      </c>
      <c r="F647" s="4" t="s">
        <v>679</v>
      </c>
      <c r="G647" s="4">
        <v>8602</v>
      </c>
      <c r="H647" s="4">
        <v>8575</v>
      </c>
      <c r="I647" s="4">
        <v>99.686000000000007</v>
      </c>
      <c r="J647" s="4">
        <v>3548</v>
      </c>
      <c r="K647" s="4">
        <v>41.375999999999998</v>
      </c>
      <c r="L647" s="4">
        <v>530</v>
      </c>
      <c r="M647" s="4">
        <v>6.181</v>
      </c>
      <c r="N647" s="4">
        <v>14.938000000000001</v>
      </c>
    </row>
    <row r="648" spans="1:14" x14ac:dyDescent="0.25">
      <c r="A648" s="4" t="s">
        <v>597</v>
      </c>
      <c r="B648" s="4" t="str">
        <f t="shared" si="10"/>
        <v>septiembre 2022</v>
      </c>
      <c r="C648" s="32">
        <v>44805</v>
      </c>
      <c r="D648" s="4" t="s">
        <v>109</v>
      </c>
      <c r="E648" s="4" t="s">
        <v>680</v>
      </c>
      <c r="F648" s="4" t="s">
        <v>679</v>
      </c>
      <c r="G648" s="4">
        <v>9052</v>
      </c>
      <c r="H648" s="4">
        <v>9042</v>
      </c>
      <c r="I648" s="4">
        <v>99.89</v>
      </c>
      <c r="J648" s="4">
        <v>3577</v>
      </c>
      <c r="K648" s="4">
        <v>39.56</v>
      </c>
      <c r="L648" s="4">
        <v>432</v>
      </c>
      <c r="M648" s="4">
        <v>4.7779999999999996</v>
      </c>
      <c r="N648" s="4">
        <v>12.077</v>
      </c>
    </row>
    <row r="649" spans="1:14" x14ac:dyDescent="0.25">
      <c r="A649" s="4" t="s">
        <v>656</v>
      </c>
      <c r="B649" s="4" t="str">
        <f t="shared" si="10"/>
        <v>septiembre 2022</v>
      </c>
      <c r="C649" s="32">
        <v>44805</v>
      </c>
      <c r="D649" s="4" t="s">
        <v>109</v>
      </c>
      <c r="E649" s="4" t="s">
        <v>686</v>
      </c>
      <c r="F649" s="4" t="s">
        <v>239</v>
      </c>
      <c r="G649" s="4">
        <v>247</v>
      </c>
      <c r="H649" s="4">
        <v>244</v>
      </c>
      <c r="I649" s="4">
        <v>98.784999999999997</v>
      </c>
      <c r="J649" s="4">
        <v>119</v>
      </c>
      <c r="K649" s="4">
        <v>48.77</v>
      </c>
      <c r="L649" s="4">
        <v>18</v>
      </c>
      <c r="M649" s="4">
        <v>7.3769999999999998</v>
      </c>
      <c r="N649" s="4">
        <v>15.125999999999999</v>
      </c>
    </row>
    <row r="650" spans="1:14" x14ac:dyDescent="0.25">
      <c r="A650" s="4" t="s">
        <v>656</v>
      </c>
      <c r="B650" s="4" t="str">
        <f t="shared" si="10"/>
        <v>septiembre 2022</v>
      </c>
      <c r="C650" s="32">
        <v>44805</v>
      </c>
      <c r="D650" s="4" t="s">
        <v>109</v>
      </c>
      <c r="E650" s="4" t="s">
        <v>687</v>
      </c>
      <c r="F650" s="4" t="s">
        <v>239</v>
      </c>
      <c r="G650" s="4">
        <v>9504</v>
      </c>
      <c r="H650" s="4">
        <v>9494</v>
      </c>
      <c r="I650" s="4">
        <v>99.894999999999996</v>
      </c>
      <c r="J650" s="4">
        <v>4077</v>
      </c>
      <c r="K650" s="4">
        <v>42.942999999999998</v>
      </c>
      <c r="L650" s="4">
        <v>283</v>
      </c>
      <c r="M650" s="4">
        <v>2.9809999999999999</v>
      </c>
      <c r="N650" s="4">
        <v>6.9409999999999998</v>
      </c>
    </row>
    <row r="651" spans="1:14" x14ac:dyDescent="0.25">
      <c r="A651" s="42" t="s">
        <v>85</v>
      </c>
      <c r="B651" s="4" t="str">
        <f t="shared" si="10"/>
        <v>septiembre 2022</v>
      </c>
      <c r="C651" s="32">
        <v>44805</v>
      </c>
      <c r="D651" s="4" t="s">
        <v>109</v>
      </c>
      <c r="E651" s="4" t="s">
        <v>696</v>
      </c>
      <c r="F651" s="4" t="s">
        <v>239</v>
      </c>
      <c r="G651" s="4">
        <v>32310</v>
      </c>
      <c r="H651" s="4">
        <v>32248</v>
      </c>
      <c r="I651" s="4">
        <v>99.808000000000007</v>
      </c>
      <c r="J651" s="4">
        <v>12675</v>
      </c>
      <c r="K651" s="4">
        <v>39.305</v>
      </c>
      <c r="L651" s="4">
        <v>1849</v>
      </c>
      <c r="M651" s="4">
        <v>5.734</v>
      </c>
      <c r="N651" s="4">
        <v>14.587999999999999</v>
      </c>
    </row>
    <row r="652" spans="1:14" x14ac:dyDescent="0.25">
      <c r="A652" s="4" t="s">
        <v>208</v>
      </c>
      <c r="B652" s="4" t="str">
        <f t="shared" si="10"/>
        <v>septiembre 2022</v>
      </c>
      <c r="C652" s="32">
        <v>44805</v>
      </c>
      <c r="D652" s="4" t="s">
        <v>109</v>
      </c>
      <c r="E652" s="4" t="s">
        <v>987</v>
      </c>
      <c r="F652" s="4" t="s">
        <v>981</v>
      </c>
      <c r="G652" s="4">
        <v>4386</v>
      </c>
      <c r="H652" s="4">
        <v>4356</v>
      </c>
      <c r="I652" s="4">
        <v>99.316000000000003</v>
      </c>
      <c r="J652" s="4">
        <v>2095</v>
      </c>
      <c r="K652" s="4">
        <v>48.094999999999999</v>
      </c>
      <c r="L652" s="4">
        <v>72</v>
      </c>
      <c r="M652" s="4">
        <v>1.653</v>
      </c>
      <c r="N652" s="4">
        <v>3.4369999999999998</v>
      </c>
    </row>
    <row r="653" spans="1:14" x14ac:dyDescent="0.25">
      <c r="A653" s="4" t="s">
        <v>208</v>
      </c>
      <c r="B653" s="4" t="str">
        <f t="shared" si="10"/>
        <v>septiembre 2022</v>
      </c>
      <c r="C653" s="32">
        <v>44805</v>
      </c>
      <c r="D653" s="4" t="s">
        <v>109</v>
      </c>
      <c r="E653" s="4" t="s">
        <v>990</v>
      </c>
      <c r="F653" s="4" t="s">
        <v>981</v>
      </c>
      <c r="G653" s="4">
        <v>4383</v>
      </c>
      <c r="H653" s="4">
        <v>4353</v>
      </c>
      <c r="I653" s="4">
        <v>99.316000000000003</v>
      </c>
      <c r="J653" s="4">
        <v>2090</v>
      </c>
      <c r="K653" s="4">
        <v>48.012999999999998</v>
      </c>
      <c r="L653" s="4">
        <v>57</v>
      </c>
      <c r="M653" s="4">
        <v>1.3089999999999999</v>
      </c>
      <c r="N653" s="4">
        <v>2.7269999999999999</v>
      </c>
    </row>
    <row r="654" spans="1:14" x14ac:dyDescent="0.25">
      <c r="A654" s="4" t="s">
        <v>208</v>
      </c>
      <c r="B654" s="4" t="str">
        <f t="shared" si="10"/>
        <v>septiembre 2022</v>
      </c>
      <c r="C654" s="32">
        <v>44805</v>
      </c>
      <c r="D654" s="4" t="s">
        <v>109</v>
      </c>
      <c r="E654" s="4" t="s">
        <v>992</v>
      </c>
      <c r="F654" s="4" t="s">
        <v>981</v>
      </c>
      <c r="G654" s="4">
        <v>4381</v>
      </c>
      <c r="H654" s="4">
        <v>4352</v>
      </c>
      <c r="I654" s="4">
        <v>99.337999999999994</v>
      </c>
      <c r="J654" s="4">
        <v>1929</v>
      </c>
      <c r="K654" s="4">
        <v>44.323999999999998</v>
      </c>
      <c r="L654" s="4">
        <v>90</v>
      </c>
      <c r="M654" s="4">
        <v>2.0680000000000001</v>
      </c>
      <c r="N654" s="4">
        <v>4.6660000000000004</v>
      </c>
    </row>
    <row r="655" spans="1:14" x14ac:dyDescent="0.25">
      <c r="A655" s="4" t="s">
        <v>208</v>
      </c>
      <c r="B655" s="4" t="str">
        <f t="shared" si="10"/>
        <v>septiembre 2022</v>
      </c>
      <c r="C655" s="32">
        <v>44805</v>
      </c>
      <c r="D655" s="4" t="s">
        <v>109</v>
      </c>
      <c r="E655" s="4" t="s">
        <v>995</v>
      </c>
      <c r="F655" s="4" t="s">
        <v>981</v>
      </c>
      <c r="G655" s="4">
        <v>4387</v>
      </c>
      <c r="H655" s="4">
        <v>4354</v>
      </c>
      <c r="I655" s="4">
        <v>99.248000000000005</v>
      </c>
      <c r="J655" s="4">
        <v>2003</v>
      </c>
      <c r="K655" s="4">
        <v>46.003999999999998</v>
      </c>
      <c r="L655" s="4">
        <v>56</v>
      </c>
      <c r="M655" s="4">
        <v>1.286</v>
      </c>
      <c r="N655" s="4">
        <v>2.7959999999999998</v>
      </c>
    </row>
    <row r="656" spans="1:14" x14ac:dyDescent="0.25">
      <c r="A656" s="49" t="s">
        <v>210</v>
      </c>
      <c r="B656" s="4" t="str">
        <f t="shared" si="10"/>
        <v>septiembre 2022</v>
      </c>
      <c r="C656" s="32">
        <v>44805</v>
      </c>
      <c r="D656" s="4" t="s">
        <v>109</v>
      </c>
      <c r="E656" s="4" t="s">
        <v>969</v>
      </c>
      <c r="F656" s="4" t="s">
        <v>834</v>
      </c>
      <c r="G656" s="4">
        <v>2591</v>
      </c>
      <c r="H656" s="4">
        <v>2573</v>
      </c>
      <c r="I656" s="4">
        <v>99.305000000000007</v>
      </c>
      <c r="J656" s="4">
        <v>1197</v>
      </c>
      <c r="K656" s="4">
        <v>46.521999999999998</v>
      </c>
      <c r="L656" s="4">
        <v>158</v>
      </c>
      <c r="M656" s="4">
        <v>6.141</v>
      </c>
      <c r="N656" s="4">
        <v>13.2</v>
      </c>
    </row>
    <row r="657" spans="1:14" x14ac:dyDescent="0.25">
      <c r="A657" s="49" t="s">
        <v>210</v>
      </c>
      <c r="B657" s="4" t="str">
        <f t="shared" si="10"/>
        <v>septiembre 2022</v>
      </c>
      <c r="C657" s="32">
        <v>44805</v>
      </c>
      <c r="D657" s="4" t="s">
        <v>109</v>
      </c>
      <c r="E657" s="4" t="s">
        <v>972</v>
      </c>
      <c r="F657" s="4" t="s">
        <v>834</v>
      </c>
      <c r="G657" s="4">
        <v>2590</v>
      </c>
      <c r="H657" s="4">
        <v>2570</v>
      </c>
      <c r="I657" s="4">
        <v>99.227999999999994</v>
      </c>
      <c r="J657" s="4">
        <v>1194</v>
      </c>
      <c r="K657" s="4">
        <v>46.459000000000003</v>
      </c>
      <c r="L657" s="4">
        <v>157</v>
      </c>
      <c r="M657" s="4">
        <v>6.109</v>
      </c>
      <c r="N657" s="4">
        <v>13.148999999999999</v>
      </c>
    </row>
    <row r="658" spans="1:14" x14ac:dyDescent="0.25">
      <c r="A658" s="49" t="s">
        <v>210</v>
      </c>
      <c r="B658" s="4" t="str">
        <f t="shared" si="10"/>
        <v>septiembre 2022</v>
      </c>
      <c r="C658" s="32">
        <v>44805</v>
      </c>
      <c r="D658" s="4" t="s">
        <v>109</v>
      </c>
      <c r="E658" s="4" t="s">
        <v>974</v>
      </c>
      <c r="F658" s="4" t="s">
        <v>834</v>
      </c>
      <c r="G658" s="4">
        <v>2468</v>
      </c>
      <c r="H658" s="4">
        <v>2466</v>
      </c>
      <c r="I658" s="4">
        <v>99.918999999999997</v>
      </c>
      <c r="J658" s="4">
        <v>1259</v>
      </c>
      <c r="K658" s="4">
        <v>51.054000000000002</v>
      </c>
      <c r="L658" s="4">
        <v>114</v>
      </c>
      <c r="M658" s="4">
        <v>4.6230000000000002</v>
      </c>
      <c r="N658" s="4">
        <v>9.0549999999999997</v>
      </c>
    </row>
    <row r="659" spans="1:14" x14ac:dyDescent="0.25">
      <c r="A659" s="49" t="s">
        <v>210</v>
      </c>
      <c r="B659" s="4" t="str">
        <f t="shared" si="10"/>
        <v>septiembre 2022</v>
      </c>
      <c r="C659" s="32">
        <v>44805</v>
      </c>
      <c r="D659" s="4" t="s">
        <v>109</v>
      </c>
      <c r="E659" s="4" t="s">
        <v>978</v>
      </c>
      <c r="F659" s="4" t="s">
        <v>834</v>
      </c>
      <c r="G659" s="4">
        <v>2754</v>
      </c>
      <c r="H659" s="4">
        <v>2752</v>
      </c>
      <c r="I659" s="4">
        <v>99.927000000000007</v>
      </c>
      <c r="J659" s="4">
        <v>1245</v>
      </c>
      <c r="K659" s="4">
        <v>45.24</v>
      </c>
      <c r="L659" s="4">
        <v>121</v>
      </c>
      <c r="M659" s="4">
        <v>4.3970000000000002</v>
      </c>
      <c r="N659" s="4">
        <v>9.7189999999999994</v>
      </c>
    </row>
    <row r="660" spans="1:14" x14ac:dyDescent="0.25">
      <c r="A660" s="4" t="s">
        <v>217</v>
      </c>
      <c r="B660" s="4" t="str">
        <f t="shared" si="10"/>
        <v>septiembre 2022</v>
      </c>
      <c r="C660" s="32">
        <v>44805</v>
      </c>
      <c r="D660" s="4" t="s">
        <v>109</v>
      </c>
      <c r="E660" s="4" t="s">
        <v>789</v>
      </c>
      <c r="F660" s="4" t="s">
        <v>790</v>
      </c>
      <c r="G660" s="4">
        <v>4773</v>
      </c>
      <c r="H660" s="4">
        <v>4767</v>
      </c>
      <c r="I660" s="4">
        <v>99.873999999999995</v>
      </c>
      <c r="J660" s="4">
        <v>2398</v>
      </c>
      <c r="K660" s="4">
        <v>50.304000000000002</v>
      </c>
      <c r="L660" s="4">
        <v>170</v>
      </c>
      <c r="M660" s="4">
        <v>3.5659999999999998</v>
      </c>
      <c r="N660" s="4">
        <v>7.0890000000000004</v>
      </c>
    </row>
    <row r="661" spans="1:14" x14ac:dyDescent="0.25">
      <c r="A661" s="4" t="s">
        <v>217</v>
      </c>
      <c r="B661" s="4" t="str">
        <f t="shared" si="10"/>
        <v>septiembre 2022</v>
      </c>
      <c r="C661" s="32">
        <v>44805</v>
      </c>
      <c r="D661" s="4" t="s">
        <v>109</v>
      </c>
      <c r="E661" s="4" t="s">
        <v>804</v>
      </c>
      <c r="F661" s="4" t="s">
        <v>805</v>
      </c>
      <c r="G661" s="4">
        <v>285</v>
      </c>
      <c r="H661" s="4">
        <v>285</v>
      </c>
      <c r="I661" s="4">
        <v>100</v>
      </c>
      <c r="J661" s="4">
        <v>170</v>
      </c>
      <c r="K661" s="4">
        <v>59.649000000000001</v>
      </c>
      <c r="L661" s="4">
        <v>50</v>
      </c>
      <c r="M661" s="4">
        <v>17.544</v>
      </c>
      <c r="N661" s="4">
        <v>29.411999999999999</v>
      </c>
    </row>
    <row r="662" spans="1:14" x14ac:dyDescent="0.25">
      <c r="A662" s="4" t="s">
        <v>217</v>
      </c>
      <c r="B662" s="4" t="str">
        <f t="shared" si="10"/>
        <v>septiembre 2022</v>
      </c>
      <c r="C662" s="32">
        <v>44805</v>
      </c>
      <c r="D662" s="4" t="s">
        <v>109</v>
      </c>
      <c r="E662" s="4" t="s">
        <v>806</v>
      </c>
      <c r="F662" s="4" t="s">
        <v>807</v>
      </c>
      <c r="G662" s="4">
        <v>15142</v>
      </c>
      <c r="H662" s="4">
        <v>15080</v>
      </c>
      <c r="I662" s="4">
        <v>99.590999999999994</v>
      </c>
      <c r="J662" s="4">
        <v>6557</v>
      </c>
      <c r="K662" s="4">
        <v>43.481000000000002</v>
      </c>
      <c r="L662" s="4">
        <v>234</v>
      </c>
      <c r="M662" s="4">
        <v>1.552</v>
      </c>
      <c r="N662" s="4">
        <v>3.569</v>
      </c>
    </row>
    <row r="663" spans="1:14" x14ac:dyDescent="0.25">
      <c r="A663" s="4" t="s">
        <v>217</v>
      </c>
      <c r="B663" s="4" t="str">
        <f t="shared" si="10"/>
        <v>septiembre 2022</v>
      </c>
      <c r="C663" s="32">
        <v>44805</v>
      </c>
      <c r="D663" s="4" t="s">
        <v>109</v>
      </c>
      <c r="E663" s="4" t="s">
        <v>808</v>
      </c>
      <c r="F663" s="4" t="s">
        <v>807</v>
      </c>
      <c r="G663" s="4">
        <v>11622</v>
      </c>
      <c r="H663" s="4">
        <v>11615</v>
      </c>
      <c r="I663" s="4">
        <v>99.94</v>
      </c>
      <c r="J663" s="4">
        <v>5944</v>
      </c>
      <c r="K663" s="4">
        <v>51.174999999999997</v>
      </c>
      <c r="L663" s="4">
        <v>285</v>
      </c>
      <c r="M663" s="4">
        <v>2.4540000000000002</v>
      </c>
      <c r="N663" s="4">
        <v>4.7949999999999999</v>
      </c>
    </row>
    <row r="664" spans="1:14" x14ac:dyDescent="0.25">
      <c r="A664" s="4" t="s">
        <v>217</v>
      </c>
      <c r="B664" s="4" t="str">
        <f t="shared" si="10"/>
        <v>septiembre 2022</v>
      </c>
      <c r="C664" s="32">
        <v>44805</v>
      </c>
      <c r="D664" s="4" t="s">
        <v>109</v>
      </c>
      <c r="E664" s="4" t="s">
        <v>809</v>
      </c>
      <c r="F664" s="4" t="s">
        <v>797</v>
      </c>
      <c r="G664" s="4">
        <v>909</v>
      </c>
      <c r="H664" s="4">
        <v>907</v>
      </c>
      <c r="I664" s="4">
        <v>99.78</v>
      </c>
      <c r="J664" s="4">
        <v>539</v>
      </c>
      <c r="K664" s="4">
        <v>59.427</v>
      </c>
      <c r="L664" s="4">
        <v>141</v>
      </c>
      <c r="M664" s="4">
        <v>15.545999999999999</v>
      </c>
      <c r="N664" s="4">
        <v>26.16</v>
      </c>
    </row>
    <row r="665" spans="1:14" x14ac:dyDescent="0.25">
      <c r="A665" s="4" t="s">
        <v>133</v>
      </c>
      <c r="B665" s="4" t="str">
        <f t="shared" si="10"/>
        <v>septiembre 2022</v>
      </c>
      <c r="C665" s="32">
        <v>44805</v>
      </c>
      <c r="D665" s="4" t="s">
        <v>109</v>
      </c>
      <c r="E665" s="4" t="s">
        <v>770</v>
      </c>
      <c r="F665" s="4" t="s">
        <v>239</v>
      </c>
      <c r="G665" s="4">
        <v>12969</v>
      </c>
      <c r="H665" s="4">
        <v>12959</v>
      </c>
      <c r="I665" s="4">
        <v>99.923000000000002</v>
      </c>
      <c r="J665" s="4">
        <v>4040</v>
      </c>
      <c r="K665" s="4">
        <v>31.175000000000001</v>
      </c>
      <c r="L665" s="4">
        <v>498</v>
      </c>
      <c r="M665" s="4">
        <v>3.843</v>
      </c>
      <c r="N665" s="4">
        <v>12.327</v>
      </c>
    </row>
    <row r="666" spans="1:14" x14ac:dyDescent="0.25">
      <c r="A666" s="4" t="s">
        <v>133</v>
      </c>
      <c r="B666" s="4" t="str">
        <f t="shared" si="10"/>
        <v>septiembre 2022</v>
      </c>
      <c r="C666" s="32">
        <v>44805</v>
      </c>
      <c r="D666" s="4" t="s">
        <v>109</v>
      </c>
      <c r="E666" s="4" t="s">
        <v>770</v>
      </c>
      <c r="F666" s="4" t="s">
        <v>239</v>
      </c>
      <c r="G666" s="4">
        <v>12981</v>
      </c>
      <c r="H666" s="4">
        <v>12973</v>
      </c>
      <c r="I666" s="4">
        <v>99.938000000000002</v>
      </c>
      <c r="J666" s="4">
        <v>4726</v>
      </c>
      <c r="K666" s="4">
        <v>36.43</v>
      </c>
      <c r="L666" s="4">
        <v>638</v>
      </c>
      <c r="M666" s="4">
        <v>4.9180000000000001</v>
      </c>
      <c r="N666" s="4">
        <v>13.5</v>
      </c>
    </row>
    <row r="667" spans="1:14" x14ac:dyDescent="0.25">
      <c r="A667" s="4" t="s">
        <v>133</v>
      </c>
      <c r="B667" s="4" t="str">
        <f t="shared" si="10"/>
        <v>septiembre 2022</v>
      </c>
      <c r="C667" s="32">
        <v>44805</v>
      </c>
      <c r="D667" s="4" t="s">
        <v>110</v>
      </c>
      <c r="E667" s="4" t="s">
        <v>813</v>
      </c>
      <c r="F667" s="4" t="s">
        <v>239</v>
      </c>
      <c r="G667" s="4">
        <v>10398</v>
      </c>
      <c r="H667" s="4">
        <v>10395</v>
      </c>
      <c r="I667" s="4">
        <v>99.971000000000004</v>
      </c>
      <c r="J667" s="4">
        <v>7231</v>
      </c>
      <c r="K667" s="4">
        <v>69.561999999999998</v>
      </c>
      <c r="L667" s="4">
        <v>854</v>
      </c>
      <c r="M667" s="4">
        <v>8.2149999999999999</v>
      </c>
      <c r="N667" s="4">
        <v>11.81</v>
      </c>
    </row>
    <row r="668" spans="1:14" x14ac:dyDescent="0.25">
      <c r="A668" s="4" t="s">
        <v>659</v>
      </c>
      <c r="B668" s="4" t="str">
        <f t="shared" si="10"/>
        <v>septiembre 2022</v>
      </c>
      <c r="C668" s="32">
        <v>44805</v>
      </c>
      <c r="D668" s="4" t="s">
        <v>110</v>
      </c>
      <c r="E668" s="4" t="s">
        <v>820</v>
      </c>
      <c r="F668" s="4" t="s">
        <v>239</v>
      </c>
      <c r="G668" s="4">
        <v>558</v>
      </c>
      <c r="H668" s="4">
        <v>557</v>
      </c>
      <c r="I668" s="4">
        <v>99.820999999999998</v>
      </c>
      <c r="J668" s="4">
        <v>341</v>
      </c>
      <c r="K668" s="4">
        <v>61.220999999999997</v>
      </c>
      <c r="L668" s="4">
        <v>16</v>
      </c>
      <c r="M668" s="4">
        <v>2.8730000000000002</v>
      </c>
      <c r="N668" s="4">
        <v>4.6920000000000002</v>
      </c>
    </row>
    <row r="669" spans="1:14" x14ac:dyDescent="0.25">
      <c r="A669" s="4" t="s">
        <v>149</v>
      </c>
      <c r="B669" s="4" t="str">
        <f t="shared" si="10"/>
        <v>septiembre 2022</v>
      </c>
      <c r="C669" s="32">
        <v>44805</v>
      </c>
      <c r="D669" s="4" t="s">
        <v>109</v>
      </c>
      <c r="E669" s="4" t="s">
        <v>1110</v>
      </c>
      <c r="F669" s="4" t="s">
        <v>865</v>
      </c>
      <c r="G669" s="4">
        <v>20</v>
      </c>
      <c r="H669" s="4">
        <v>20</v>
      </c>
      <c r="I669" s="4">
        <v>100</v>
      </c>
      <c r="J669" s="4">
        <v>19</v>
      </c>
      <c r="K669" s="4">
        <v>95</v>
      </c>
      <c r="L669" s="4">
        <v>15</v>
      </c>
      <c r="M669" s="4">
        <v>75</v>
      </c>
      <c r="N669" s="4">
        <v>78.947000000000003</v>
      </c>
    </row>
    <row r="670" spans="1:14" x14ac:dyDescent="0.25">
      <c r="A670" s="4" t="s">
        <v>149</v>
      </c>
      <c r="B670" s="4" t="str">
        <f t="shared" si="10"/>
        <v>septiembre 2022</v>
      </c>
      <c r="C670" s="32">
        <v>44805</v>
      </c>
      <c r="D670" s="4" t="s">
        <v>109</v>
      </c>
      <c r="E670" s="4" t="s">
        <v>1110</v>
      </c>
      <c r="F670" s="4" t="s">
        <v>865</v>
      </c>
      <c r="G670" s="4">
        <v>1163</v>
      </c>
      <c r="H670" s="4">
        <v>1146</v>
      </c>
      <c r="I670" s="4">
        <v>98.537999999999997</v>
      </c>
      <c r="J670" s="4">
        <v>1007</v>
      </c>
      <c r="K670" s="4">
        <v>87.870999999999995</v>
      </c>
      <c r="L670" s="4">
        <v>733</v>
      </c>
      <c r="M670" s="4">
        <v>63.962000000000003</v>
      </c>
      <c r="N670" s="4">
        <v>72.790000000000006</v>
      </c>
    </row>
    <row r="671" spans="1:14" x14ac:dyDescent="0.25">
      <c r="A671" s="4" t="s">
        <v>133</v>
      </c>
      <c r="B671" s="4" t="str">
        <f t="shared" si="10"/>
        <v>septiembre 2022</v>
      </c>
      <c r="C671" s="32">
        <v>44805</v>
      </c>
      <c r="D671" s="4" t="s">
        <v>110</v>
      </c>
      <c r="E671" s="4" t="s">
        <v>1127</v>
      </c>
      <c r="F671" s="4" t="s">
        <v>239</v>
      </c>
      <c r="G671" s="4">
        <v>3880</v>
      </c>
      <c r="H671" s="4">
        <v>3880</v>
      </c>
      <c r="I671" s="4">
        <v>100</v>
      </c>
      <c r="J671" s="4">
        <v>2124</v>
      </c>
      <c r="K671" s="4">
        <v>54.741999999999997</v>
      </c>
      <c r="L671" s="4">
        <v>38</v>
      </c>
      <c r="M671" s="4">
        <v>0.97899999999999998</v>
      </c>
      <c r="N671" s="4">
        <v>1.7889999999999999</v>
      </c>
    </row>
    <row r="672" spans="1:14" x14ac:dyDescent="0.25">
      <c r="A672" s="4" t="s">
        <v>75</v>
      </c>
      <c r="B672" s="4" t="str">
        <f t="shared" si="10"/>
        <v>septiembre 2022</v>
      </c>
      <c r="C672" s="32">
        <v>44805</v>
      </c>
      <c r="D672" s="4" t="s">
        <v>110</v>
      </c>
      <c r="E672" s="4" t="s">
        <v>433</v>
      </c>
      <c r="F672" s="4" t="s">
        <v>239</v>
      </c>
      <c r="G672" s="4">
        <v>31097</v>
      </c>
      <c r="H672" s="4">
        <v>31058</v>
      </c>
      <c r="I672" s="4">
        <v>99.875</v>
      </c>
      <c r="J672" s="4">
        <v>13973</v>
      </c>
      <c r="K672" s="4">
        <v>44.99</v>
      </c>
      <c r="L672" s="4">
        <v>814</v>
      </c>
      <c r="M672" s="4">
        <v>2.621</v>
      </c>
      <c r="N672" s="4">
        <v>5.8259999999999996</v>
      </c>
    </row>
    <row r="673" spans="1:14" x14ac:dyDescent="0.25">
      <c r="A673" s="4" t="s">
        <v>84</v>
      </c>
      <c r="B673" s="4" t="str">
        <f t="shared" si="10"/>
        <v>septiembre 2022</v>
      </c>
      <c r="C673" s="32">
        <v>44805</v>
      </c>
      <c r="D673" s="4" t="s">
        <v>109</v>
      </c>
      <c r="E673" s="4" t="s">
        <v>881</v>
      </c>
      <c r="F673" s="4" t="s">
        <v>239</v>
      </c>
      <c r="G673" s="4">
        <v>3148</v>
      </c>
      <c r="H673" s="4">
        <v>3143</v>
      </c>
      <c r="I673" s="4">
        <v>99.840999999999994</v>
      </c>
      <c r="J673" s="4">
        <v>2675</v>
      </c>
      <c r="K673" s="4">
        <v>85.11</v>
      </c>
      <c r="L673" s="4">
        <v>678</v>
      </c>
      <c r="M673" s="4">
        <v>21.571999999999999</v>
      </c>
      <c r="N673" s="4">
        <v>25.346</v>
      </c>
    </row>
    <row r="674" spans="1:14" x14ac:dyDescent="0.25">
      <c r="A674" s="4" t="s">
        <v>130</v>
      </c>
      <c r="B674" s="4" t="str">
        <f t="shared" si="10"/>
        <v>septiembre 2022</v>
      </c>
      <c r="C674" s="32">
        <v>44805</v>
      </c>
      <c r="D674" s="4" t="s">
        <v>109</v>
      </c>
      <c r="E674" s="4" t="s">
        <v>419</v>
      </c>
      <c r="F674" s="4" t="s">
        <v>239</v>
      </c>
      <c r="G674" s="4">
        <v>33836</v>
      </c>
      <c r="H674" s="4">
        <v>33788</v>
      </c>
      <c r="I674" s="4">
        <v>99.858000000000004</v>
      </c>
      <c r="J674" s="4">
        <v>11370</v>
      </c>
      <c r="K674" s="4">
        <v>33.651000000000003</v>
      </c>
      <c r="L674" s="4">
        <v>801</v>
      </c>
      <c r="M674" s="4">
        <v>2.371</v>
      </c>
      <c r="N674" s="4">
        <v>7.0449999999999999</v>
      </c>
    </row>
    <row r="675" spans="1:14" x14ac:dyDescent="0.25">
      <c r="A675" s="4" t="s">
        <v>130</v>
      </c>
      <c r="B675" s="4" t="str">
        <f t="shared" si="10"/>
        <v>septiembre 2022</v>
      </c>
      <c r="C675" s="32">
        <v>44805</v>
      </c>
      <c r="D675" s="4" t="s">
        <v>109</v>
      </c>
      <c r="E675" s="4" t="s">
        <v>417</v>
      </c>
      <c r="F675" s="4" t="s">
        <v>239</v>
      </c>
      <c r="G675" s="4">
        <v>4336</v>
      </c>
      <c r="H675" s="4">
        <v>4326</v>
      </c>
      <c r="I675" s="4">
        <v>99.769000000000005</v>
      </c>
      <c r="J675" s="4">
        <v>2139</v>
      </c>
      <c r="K675" s="4">
        <v>49.445</v>
      </c>
      <c r="L675" s="4">
        <v>411</v>
      </c>
      <c r="M675" s="4">
        <v>9.5009999999999994</v>
      </c>
      <c r="N675" s="4">
        <v>19.215</v>
      </c>
    </row>
    <row r="676" spans="1:14" x14ac:dyDescent="0.25">
      <c r="A676" s="4" t="s">
        <v>130</v>
      </c>
      <c r="B676" s="4" t="str">
        <f t="shared" si="10"/>
        <v>septiembre 2022</v>
      </c>
      <c r="C676" s="32">
        <v>44805</v>
      </c>
      <c r="D676" s="4" t="s">
        <v>109</v>
      </c>
      <c r="E676" s="4" t="s">
        <v>420</v>
      </c>
      <c r="F676" s="4" t="s">
        <v>239</v>
      </c>
      <c r="G676" s="4">
        <v>33816</v>
      </c>
      <c r="H676" s="4">
        <v>33772</v>
      </c>
      <c r="I676" s="4">
        <v>99.87</v>
      </c>
      <c r="J676" s="4">
        <v>11617</v>
      </c>
      <c r="K676" s="4">
        <v>34.398000000000003</v>
      </c>
      <c r="L676" s="4">
        <v>984</v>
      </c>
      <c r="M676" s="4">
        <v>2.9140000000000001</v>
      </c>
      <c r="N676" s="4">
        <v>8.4700000000000006</v>
      </c>
    </row>
    <row r="677" spans="1:14" x14ac:dyDescent="0.25">
      <c r="A677" s="4" t="s">
        <v>130</v>
      </c>
      <c r="B677" s="4" t="str">
        <f t="shared" si="10"/>
        <v>septiembre 2022</v>
      </c>
      <c r="C677" s="32">
        <v>44805</v>
      </c>
      <c r="D677" s="4" t="s">
        <v>109</v>
      </c>
      <c r="E677" s="4" t="s">
        <v>418</v>
      </c>
      <c r="F677" s="4" t="s">
        <v>239</v>
      </c>
      <c r="G677" s="4">
        <v>16784</v>
      </c>
      <c r="H677" s="4">
        <v>16740</v>
      </c>
      <c r="I677" s="4">
        <v>99.738</v>
      </c>
      <c r="J677" s="4">
        <v>4538</v>
      </c>
      <c r="K677" s="4">
        <v>27.109000000000002</v>
      </c>
      <c r="L677" s="4">
        <v>213</v>
      </c>
      <c r="M677" s="4">
        <v>1.272</v>
      </c>
      <c r="N677" s="4">
        <v>4.694</v>
      </c>
    </row>
    <row r="678" spans="1:14" x14ac:dyDescent="0.25">
      <c r="A678" s="4" t="s">
        <v>130</v>
      </c>
      <c r="B678" s="4" t="str">
        <f t="shared" si="10"/>
        <v>septiembre 2022</v>
      </c>
      <c r="C678" s="32">
        <v>44805</v>
      </c>
      <c r="D678" s="4" t="s">
        <v>109</v>
      </c>
      <c r="E678" s="4" t="s">
        <v>415</v>
      </c>
      <c r="F678" s="4" t="s">
        <v>239</v>
      </c>
      <c r="G678" s="4">
        <v>34052</v>
      </c>
      <c r="H678" s="4">
        <v>34007</v>
      </c>
      <c r="I678" s="4">
        <v>99.867999999999995</v>
      </c>
      <c r="J678" s="4">
        <v>11752</v>
      </c>
      <c r="K678" s="4">
        <v>34.558</v>
      </c>
      <c r="L678" s="4">
        <v>871</v>
      </c>
      <c r="M678" s="4">
        <v>2.5609999999999999</v>
      </c>
      <c r="N678" s="4">
        <v>7.4119999999999999</v>
      </c>
    </row>
    <row r="679" spans="1:14" x14ac:dyDescent="0.25">
      <c r="A679" s="4" t="s">
        <v>548</v>
      </c>
      <c r="B679" s="4" t="str">
        <f t="shared" si="10"/>
        <v>septiembre 2022</v>
      </c>
      <c r="C679" s="32">
        <v>44805</v>
      </c>
      <c r="D679" s="4" t="s">
        <v>109</v>
      </c>
      <c r="E679" s="4" t="s">
        <v>935</v>
      </c>
      <c r="F679" s="4" t="s">
        <v>239</v>
      </c>
      <c r="G679" s="4">
        <v>26515</v>
      </c>
      <c r="H679" s="4">
        <v>25469</v>
      </c>
      <c r="I679" s="4">
        <v>96.055000000000007</v>
      </c>
      <c r="J679" s="4">
        <v>11516</v>
      </c>
      <c r="K679" s="4">
        <v>45.216000000000001</v>
      </c>
      <c r="L679" s="4">
        <v>3463</v>
      </c>
      <c r="M679" s="4">
        <v>13.597</v>
      </c>
      <c r="N679" s="4">
        <v>30.071000000000002</v>
      </c>
    </row>
    <row r="680" spans="1:14" x14ac:dyDescent="0.25">
      <c r="A680" s="4" t="s">
        <v>88</v>
      </c>
      <c r="B680" s="4" t="str">
        <f t="shared" si="10"/>
        <v>septiembre 2022</v>
      </c>
      <c r="C680" s="32">
        <v>44805</v>
      </c>
      <c r="D680" s="4" t="s">
        <v>110</v>
      </c>
      <c r="E680" s="4" t="s">
        <v>432</v>
      </c>
      <c r="F680" s="4" t="s">
        <v>239</v>
      </c>
      <c r="G680" s="4">
        <v>235</v>
      </c>
      <c r="H680" s="4">
        <v>234</v>
      </c>
      <c r="I680" s="4">
        <v>99.573999999999998</v>
      </c>
      <c r="J680" s="4">
        <v>183</v>
      </c>
      <c r="K680" s="4">
        <v>78.204999999999998</v>
      </c>
      <c r="L680" s="4">
        <v>7</v>
      </c>
      <c r="M680" s="4">
        <v>2.9910000000000001</v>
      </c>
      <c r="N680" s="4">
        <v>3.8250000000000002</v>
      </c>
    </row>
    <row r="681" spans="1:14" x14ac:dyDescent="0.25">
      <c r="A681" s="4" t="s">
        <v>659</v>
      </c>
      <c r="B681" s="4" t="str">
        <f t="shared" si="10"/>
        <v>septiembre 2022</v>
      </c>
      <c r="C681" s="32">
        <v>44805</v>
      </c>
      <c r="D681" s="4" t="s">
        <v>110</v>
      </c>
      <c r="E681" s="4" t="s">
        <v>821</v>
      </c>
      <c r="F681" s="4" t="s">
        <v>239</v>
      </c>
      <c r="G681" s="4">
        <v>278</v>
      </c>
      <c r="H681" s="4">
        <v>277</v>
      </c>
      <c r="I681" s="4">
        <v>99.64</v>
      </c>
      <c r="J681" s="4">
        <v>183</v>
      </c>
      <c r="K681" s="4">
        <v>66.064999999999998</v>
      </c>
      <c r="L681" s="4">
        <v>10</v>
      </c>
      <c r="M681" s="4">
        <v>3.61</v>
      </c>
      <c r="N681" s="4">
        <v>5.4640000000000004</v>
      </c>
    </row>
    <row r="682" spans="1:14" x14ac:dyDescent="0.25">
      <c r="A682" s="4" t="s">
        <v>126</v>
      </c>
      <c r="B682" s="4" t="str">
        <f t="shared" si="10"/>
        <v>septiembre 2022</v>
      </c>
      <c r="C682" s="32">
        <v>44805</v>
      </c>
      <c r="D682" s="4" t="s">
        <v>110</v>
      </c>
      <c r="E682" s="4" t="s">
        <v>854</v>
      </c>
      <c r="F682" s="4" t="s">
        <v>834</v>
      </c>
      <c r="G682" s="4">
        <v>95</v>
      </c>
      <c r="H682" s="4">
        <v>94</v>
      </c>
      <c r="I682" s="4">
        <v>98.947000000000003</v>
      </c>
      <c r="J682" s="4">
        <v>49</v>
      </c>
      <c r="K682" s="4">
        <v>52.128</v>
      </c>
      <c r="L682" s="4">
        <v>1</v>
      </c>
      <c r="M682" s="4">
        <v>1.0640000000000001</v>
      </c>
      <c r="N682" s="4">
        <v>2.0409999999999999</v>
      </c>
    </row>
    <row r="683" spans="1:14" x14ac:dyDescent="0.25">
      <c r="A683" s="4" t="s">
        <v>126</v>
      </c>
      <c r="B683" s="4" t="str">
        <f t="shared" si="10"/>
        <v>septiembre 2022</v>
      </c>
      <c r="C683" s="32">
        <v>44805</v>
      </c>
      <c r="D683" s="4" t="s">
        <v>110</v>
      </c>
      <c r="E683" s="4" t="s">
        <v>855</v>
      </c>
      <c r="F683" s="4" t="s">
        <v>834</v>
      </c>
      <c r="G683" s="4">
        <v>110</v>
      </c>
      <c r="H683" s="4">
        <v>107</v>
      </c>
      <c r="I683" s="4">
        <v>97.272999999999996</v>
      </c>
      <c r="J683" s="4">
        <v>70</v>
      </c>
      <c r="K683" s="4">
        <v>65.421000000000006</v>
      </c>
      <c r="L683" s="4">
        <v>3</v>
      </c>
      <c r="M683" s="4">
        <v>2.8039999999999998</v>
      </c>
      <c r="N683" s="4">
        <v>4.2859999999999996</v>
      </c>
    </row>
    <row r="684" spans="1:14" x14ac:dyDescent="0.25">
      <c r="A684" s="4" t="s">
        <v>128</v>
      </c>
      <c r="B684" s="4" t="str">
        <f t="shared" si="10"/>
        <v>septiembre 2022</v>
      </c>
      <c r="C684" s="32">
        <v>44805</v>
      </c>
      <c r="D684" s="4" t="s">
        <v>109</v>
      </c>
      <c r="E684" s="4" t="s">
        <v>858</v>
      </c>
      <c r="F684" s="4" t="s">
        <v>239</v>
      </c>
      <c r="G684" s="4">
        <v>32424</v>
      </c>
      <c r="H684" s="4">
        <v>32399</v>
      </c>
      <c r="I684" s="4">
        <v>99.923000000000002</v>
      </c>
      <c r="J684" s="4">
        <v>12106</v>
      </c>
      <c r="K684" s="4">
        <v>37.365000000000002</v>
      </c>
      <c r="L684" s="4">
        <v>859</v>
      </c>
      <c r="M684" s="4">
        <v>2.6509999999999998</v>
      </c>
      <c r="N684" s="4">
        <v>7.0960000000000001</v>
      </c>
    </row>
    <row r="685" spans="1:14" x14ac:dyDescent="0.25">
      <c r="A685" s="4" t="s">
        <v>134</v>
      </c>
      <c r="B685" s="4" t="str">
        <f t="shared" si="10"/>
        <v>septiembre 2022</v>
      </c>
      <c r="C685" s="32">
        <v>44805</v>
      </c>
      <c r="D685" s="4" t="s">
        <v>109</v>
      </c>
      <c r="E685" s="4" t="s">
        <v>945</v>
      </c>
      <c r="F685" s="4" t="s">
        <v>239</v>
      </c>
      <c r="G685" s="4">
        <v>7464</v>
      </c>
      <c r="H685" s="4">
        <v>7430</v>
      </c>
      <c r="I685" s="4">
        <v>99.543999999999997</v>
      </c>
      <c r="J685" s="4">
        <v>3005</v>
      </c>
      <c r="K685" s="4">
        <v>40.444000000000003</v>
      </c>
      <c r="L685" s="4">
        <v>1155</v>
      </c>
      <c r="M685" s="4">
        <v>15.545</v>
      </c>
      <c r="N685" s="4">
        <v>38.436</v>
      </c>
    </row>
    <row r="686" spans="1:14" x14ac:dyDescent="0.25">
      <c r="A686" s="4" t="s">
        <v>134</v>
      </c>
      <c r="B686" s="4" t="str">
        <f t="shared" si="10"/>
        <v>septiembre 2022</v>
      </c>
      <c r="C686" s="32">
        <v>44805</v>
      </c>
      <c r="D686" s="4" t="s">
        <v>109</v>
      </c>
      <c r="E686" s="4" t="s">
        <v>946</v>
      </c>
      <c r="F686" s="4" t="s">
        <v>239</v>
      </c>
      <c r="G686" s="4">
        <v>5797</v>
      </c>
      <c r="H686" s="4">
        <v>5779</v>
      </c>
      <c r="I686" s="4">
        <v>99.688999999999993</v>
      </c>
      <c r="J686" s="4">
        <v>2069</v>
      </c>
      <c r="K686" s="4">
        <v>35.802</v>
      </c>
      <c r="L686" s="4">
        <v>775</v>
      </c>
      <c r="M686" s="4">
        <v>13.411</v>
      </c>
      <c r="N686" s="4">
        <v>37.457999999999998</v>
      </c>
    </row>
    <row r="687" spans="1:14" x14ac:dyDescent="0.25">
      <c r="A687" s="4" t="s">
        <v>543</v>
      </c>
      <c r="B687" s="4" t="str">
        <f t="shared" si="10"/>
        <v>septiembre 2022</v>
      </c>
      <c r="C687" s="32">
        <v>44805</v>
      </c>
      <c r="D687" s="4" t="s">
        <v>109</v>
      </c>
      <c r="E687" s="4" t="s">
        <v>1036</v>
      </c>
      <c r="F687" s="4" t="s">
        <v>735</v>
      </c>
      <c r="G687" s="4">
        <v>61</v>
      </c>
      <c r="H687" s="4">
        <v>61</v>
      </c>
      <c r="I687" s="4">
        <v>100</v>
      </c>
      <c r="J687" s="4">
        <v>36</v>
      </c>
      <c r="K687" s="4">
        <v>59.015999999999998</v>
      </c>
      <c r="L687" s="4">
        <v>2</v>
      </c>
      <c r="M687" s="4">
        <v>3.2789999999999999</v>
      </c>
      <c r="N687" s="4">
        <v>5.556</v>
      </c>
    </row>
    <row r="688" spans="1:14" x14ac:dyDescent="0.25">
      <c r="A688" s="4" t="s">
        <v>659</v>
      </c>
      <c r="B688" s="4" t="str">
        <f t="shared" si="10"/>
        <v>septiembre 2022</v>
      </c>
      <c r="C688" s="32">
        <v>44805</v>
      </c>
      <c r="D688" s="4" t="s">
        <v>110</v>
      </c>
      <c r="E688" s="4" t="s">
        <v>1053</v>
      </c>
      <c r="F688" s="4" t="s">
        <v>239</v>
      </c>
      <c r="G688" s="4">
        <v>257</v>
      </c>
      <c r="H688" s="4">
        <v>257</v>
      </c>
      <c r="I688" s="4">
        <v>100</v>
      </c>
      <c r="J688" s="4">
        <v>182</v>
      </c>
      <c r="K688" s="4">
        <v>70.816999999999993</v>
      </c>
      <c r="L688" s="4">
        <v>48</v>
      </c>
      <c r="M688" s="4">
        <v>18.677</v>
      </c>
      <c r="N688" s="4">
        <v>26.373999999999999</v>
      </c>
    </row>
    <row r="689" spans="1:14" x14ac:dyDescent="0.25">
      <c r="A689" s="4" t="s">
        <v>116</v>
      </c>
      <c r="B689" s="4" t="str">
        <f t="shared" si="10"/>
        <v>septiembre 2022</v>
      </c>
      <c r="C689" s="32">
        <v>44805</v>
      </c>
      <c r="D689" s="4" t="s">
        <v>109</v>
      </c>
      <c r="E689" s="4" t="s">
        <v>414</v>
      </c>
      <c r="F689" s="4" t="s">
        <v>239</v>
      </c>
      <c r="G689" s="4">
        <v>22207</v>
      </c>
      <c r="H689" s="4">
        <v>21141</v>
      </c>
      <c r="I689" s="4">
        <v>95.2</v>
      </c>
      <c r="J689" s="4">
        <v>8733</v>
      </c>
      <c r="K689" s="4">
        <v>41.308</v>
      </c>
      <c r="L689" s="4">
        <v>1469</v>
      </c>
      <c r="M689" s="4">
        <v>6.9489999999999998</v>
      </c>
      <c r="N689" s="4">
        <v>16.821000000000002</v>
      </c>
    </row>
    <row r="690" spans="1:14" x14ac:dyDescent="0.25">
      <c r="A690" s="4" t="s">
        <v>130</v>
      </c>
      <c r="B690" s="4" t="str">
        <f t="shared" si="10"/>
        <v>septiembre 2022</v>
      </c>
      <c r="C690" s="32">
        <v>44805</v>
      </c>
      <c r="D690" s="4" t="s">
        <v>109</v>
      </c>
      <c r="E690" s="4" t="s">
        <v>421</v>
      </c>
      <c r="F690" s="4" t="s">
        <v>239</v>
      </c>
      <c r="G690" s="4">
        <v>27557</v>
      </c>
      <c r="H690" s="4">
        <v>27370</v>
      </c>
      <c r="I690" s="4">
        <v>99.320999999999998</v>
      </c>
      <c r="J690" s="4">
        <v>11318</v>
      </c>
      <c r="K690" s="4">
        <v>41.351999999999997</v>
      </c>
      <c r="L690" s="4">
        <v>1385</v>
      </c>
      <c r="M690" s="4">
        <v>5.0599999999999996</v>
      </c>
      <c r="N690" s="4">
        <v>12.237</v>
      </c>
    </row>
    <row r="691" spans="1:14" x14ac:dyDescent="0.25">
      <c r="A691" s="4" t="s">
        <v>130</v>
      </c>
      <c r="B691" s="4" t="str">
        <f t="shared" si="10"/>
        <v>septiembre 2022</v>
      </c>
      <c r="C691" s="32">
        <v>44805</v>
      </c>
      <c r="D691" s="4" t="s">
        <v>109</v>
      </c>
      <c r="E691" s="4" t="s">
        <v>416</v>
      </c>
      <c r="F691" s="4" t="s">
        <v>239</v>
      </c>
      <c r="G691" s="4">
        <v>17567</v>
      </c>
      <c r="H691" s="4">
        <v>17560</v>
      </c>
      <c r="I691" s="4">
        <v>99.96</v>
      </c>
      <c r="J691" s="4">
        <v>8490</v>
      </c>
      <c r="K691" s="4">
        <v>48.348999999999997</v>
      </c>
      <c r="L691" s="4">
        <v>1161</v>
      </c>
      <c r="M691" s="4">
        <v>6.6120000000000001</v>
      </c>
      <c r="N691" s="4">
        <v>13.675000000000001</v>
      </c>
    </row>
    <row r="692" spans="1:14" x14ac:dyDescent="0.25">
      <c r="A692" s="4" t="s">
        <v>662</v>
      </c>
      <c r="B692" s="4" t="str">
        <f t="shared" si="10"/>
        <v>septiembre 2022</v>
      </c>
      <c r="C692" s="32">
        <v>44805</v>
      </c>
      <c r="D692" s="4" t="s">
        <v>109</v>
      </c>
      <c r="E692" s="4" t="s">
        <v>779</v>
      </c>
      <c r="F692" s="4" t="s">
        <v>239</v>
      </c>
      <c r="G692" s="4">
        <v>23586</v>
      </c>
      <c r="H692" s="4">
        <v>23477</v>
      </c>
      <c r="I692" s="4">
        <v>99.537999999999997</v>
      </c>
      <c r="J692" s="4">
        <v>11415</v>
      </c>
      <c r="K692" s="4">
        <v>48.622</v>
      </c>
      <c r="L692" s="4">
        <v>1689</v>
      </c>
      <c r="M692" s="4">
        <v>7.194</v>
      </c>
      <c r="N692" s="4">
        <v>14.795999999999999</v>
      </c>
    </row>
    <row r="693" spans="1:14" x14ac:dyDescent="0.25">
      <c r="A693" s="4" t="s">
        <v>390</v>
      </c>
      <c r="B693" s="4" t="str">
        <f t="shared" si="10"/>
        <v>septiembre 2022</v>
      </c>
      <c r="C693" s="32">
        <v>44805</v>
      </c>
      <c r="D693" s="4" t="s">
        <v>109</v>
      </c>
      <c r="E693" s="4" t="s">
        <v>438</v>
      </c>
      <c r="F693" s="4" t="s">
        <v>239</v>
      </c>
      <c r="G693" s="4">
        <v>27562</v>
      </c>
      <c r="H693" s="4">
        <v>27401</v>
      </c>
      <c r="I693" s="4">
        <v>99.415999999999997</v>
      </c>
      <c r="J693" s="4">
        <v>11711</v>
      </c>
      <c r="K693" s="4">
        <v>42.738999999999997</v>
      </c>
      <c r="L693" s="4">
        <v>1750</v>
      </c>
      <c r="M693" s="4">
        <v>6.3869999999999996</v>
      </c>
      <c r="N693" s="4">
        <v>14.943</v>
      </c>
    </row>
    <row r="694" spans="1:14" x14ac:dyDescent="0.25">
      <c r="A694" s="4" t="s">
        <v>117</v>
      </c>
      <c r="B694" s="4" t="str">
        <f t="shared" si="10"/>
        <v>septiembre 2022</v>
      </c>
      <c r="C694" s="32">
        <v>44805</v>
      </c>
      <c r="D694" s="4" t="s">
        <v>109</v>
      </c>
      <c r="E694" s="4" t="s">
        <v>412</v>
      </c>
      <c r="F694" s="4" t="s">
        <v>239</v>
      </c>
      <c r="G694" s="4">
        <v>22006</v>
      </c>
      <c r="H694" s="4">
        <v>21879</v>
      </c>
      <c r="I694" s="4">
        <v>99.423000000000002</v>
      </c>
      <c r="J694" s="4">
        <v>9346</v>
      </c>
      <c r="K694" s="4">
        <v>42.716999999999999</v>
      </c>
      <c r="L694" s="4">
        <v>1678</v>
      </c>
      <c r="M694" s="4">
        <v>7.6689999999999996</v>
      </c>
      <c r="N694" s="4">
        <v>17.954000000000001</v>
      </c>
    </row>
    <row r="695" spans="1:14" x14ac:dyDescent="0.25">
      <c r="A695" s="4" t="s">
        <v>117</v>
      </c>
      <c r="B695" s="4" t="str">
        <f t="shared" si="10"/>
        <v>septiembre 2022</v>
      </c>
      <c r="C695" s="32">
        <v>44805</v>
      </c>
      <c r="D695" s="4" t="s">
        <v>109</v>
      </c>
      <c r="E695" s="4" t="s">
        <v>409</v>
      </c>
      <c r="F695" s="4" t="s">
        <v>239</v>
      </c>
      <c r="G695" s="4">
        <v>20951</v>
      </c>
      <c r="H695" s="4">
        <v>20810</v>
      </c>
      <c r="I695" s="4">
        <v>99.326999999999998</v>
      </c>
      <c r="J695" s="4">
        <v>8787</v>
      </c>
      <c r="K695" s="4">
        <v>42.225000000000001</v>
      </c>
      <c r="L695" s="4">
        <v>1261</v>
      </c>
      <c r="M695" s="4">
        <v>6.06</v>
      </c>
      <c r="N695" s="4">
        <v>14.351000000000001</v>
      </c>
    </row>
    <row r="696" spans="1:14" x14ac:dyDescent="0.25">
      <c r="A696" s="4" t="s">
        <v>117</v>
      </c>
      <c r="B696" s="4" t="str">
        <f t="shared" si="10"/>
        <v>septiembre 2022</v>
      </c>
      <c r="C696" s="32">
        <v>44805</v>
      </c>
      <c r="D696" s="4" t="s">
        <v>109</v>
      </c>
      <c r="E696" s="4" t="s">
        <v>413</v>
      </c>
      <c r="F696" s="4" t="s">
        <v>239</v>
      </c>
      <c r="G696" s="4">
        <v>2323</v>
      </c>
      <c r="H696" s="4">
        <v>2323</v>
      </c>
      <c r="I696" s="4">
        <v>100</v>
      </c>
      <c r="J696" s="4">
        <v>1761</v>
      </c>
      <c r="K696" s="4">
        <v>75.807000000000002</v>
      </c>
      <c r="L696" s="4">
        <v>870</v>
      </c>
      <c r="M696" s="4">
        <v>37.451999999999998</v>
      </c>
      <c r="N696" s="4">
        <v>49.404000000000003</v>
      </c>
    </row>
    <row r="697" spans="1:14" x14ac:dyDescent="0.25">
      <c r="A697" s="4" t="s">
        <v>117</v>
      </c>
      <c r="B697" s="4" t="str">
        <f t="shared" si="10"/>
        <v>septiembre 2022</v>
      </c>
      <c r="C697" s="32">
        <v>44805</v>
      </c>
      <c r="D697" s="4" t="s">
        <v>109</v>
      </c>
      <c r="E697" s="4" t="s">
        <v>410</v>
      </c>
      <c r="F697" s="4" t="s">
        <v>239</v>
      </c>
      <c r="G697" s="4">
        <v>2286</v>
      </c>
      <c r="H697" s="4">
        <v>2286</v>
      </c>
      <c r="I697" s="4">
        <v>100</v>
      </c>
      <c r="J697" s="4">
        <v>1910</v>
      </c>
      <c r="K697" s="4">
        <v>83.552000000000007</v>
      </c>
      <c r="L697" s="4">
        <v>1258</v>
      </c>
      <c r="M697" s="4">
        <v>55.030999999999999</v>
      </c>
      <c r="N697" s="4">
        <v>65.864000000000004</v>
      </c>
    </row>
    <row r="698" spans="1:14" x14ac:dyDescent="0.25">
      <c r="A698" s="4" t="s">
        <v>117</v>
      </c>
      <c r="B698" s="4" t="str">
        <f t="shared" si="10"/>
        <v>septiembre 2022</v>
      </c>
      <c r="C698" s="32">
        <v>44805</v>
      </c>
      <c r="D698" s="4" t="s">
        <v>109</v>
      </c>
      <c r="E698" s="4" t="s">
        <v>408</v>
      </c>
      <c r="F698" s="4" t="s">
        <v>239</v>
      </c>
      <c r="G698" s="4">
        <v>817</v>
      </c>
      <c r="H698" s="4">
        <v>812</v>
      </c>
      <c r="I698" s="4">
        <v>99.388000000000005</v>
      </c>
      <c r="J698" s="4">
        <v>687</v>
      </c>
      <c r="K698" s="4">
        <v>84.605999999999995</v>
      </c>
      <c r="L698" s="4">
        <v>512</v>
      </c>
      <c r="M698" s="4">
        <v>63.054000000000002</v>
      </c>
      <c r="N698" s="4">
        <v>74.527000000000001</v>
      </c>
    </row>
    <row r="699" spans="1:14" x14ac:dyDescent="0.25">
      <c r="A699" s="4" t="s">
        <v>117</v>
      </c>
      <c r="B699" s="4" t="str">
        <f t="shared" si="10"/>
        <v>septiembre 2022</v>
      </c>
      <c r="C699" s="32">
        <v>44805</v>
      </c>
      <c r="D699" s="4" t="s">
        <v>109</v>
      </c>
      <c r="E699" s="4" t="s">
        <v>411</v>
      </c>
      <c r="F699" s="4" t="s">
        <v>239</v>
      </c>
      <c r="G699" s="4">
        <v>23585</v>
      </c>
      <c r="H699" s="4">
        <v>23476</v>
      </c>
      <c r="I699" s="4">
        <v>99.537999999999997</v>
      </c>
      <c r="J699" s="4">
        <v>11341</v>
      </c>
      <c r="K699" s="4">
        <v>48.308999999999997</v>
      </c>
      <c r="L699" s="4">
        <v>2410</v>
      </c>
      <c r="M699" s="4">
        <v>10.266</v>
      </c>
      <c r="N699" s="4">
        <v>21.25</v>
      </c>
    </row>
    <row r="700" spans="1:14" x14ac:dyDescent="0.25">
      <c r="A700" s="4" t="s">
        <v>80</v>
      </c>
      <c r="B700" s="4" t="str">
        <f t="shared" si="10"/>
        <v>septiembre 2022</v>
      </c>
      <c r="C700" s="32">
        <v>44805</v>
      </c>
      <c r="D700" s="4" t="s">
        <v>109</v>
      </c>
      <c r="E700" s="4" t="s">
        <v>406</v>
      </c>
      <c r="F700" s="4" t="s">
        <v>239</v>
      </c>
      <c r="G700" s="4">
        <v>32199</v>
      </c>
      <c r="H700" s="4">
        <v>31992</v>
      </c>
      <c r="I700" s="4">
        <v>99.356999999999999</v>
      </c>
      <c r="J700" s="4">
        <v>12407</v>
      </c>
      <c r="K700" s="4">
        <v>38.781999999999996</v>
      </c>
      <c r="L700" s="4">
        <v>2495</v>
      </c>
      <c r="M700" s="4">
        <v>7.7990000000000004</v>
      </c>
      <c r="N700" s="4">
        <v>20.11</v>
      </c>
    </row>
    <row r="701" spans="1:14" x14ac:dyDescent="0.25">
      <c r="A701" s="4" t="s">
        <v>80</v>
      </c>
      <c r="B701" s="4" t="str">
        <f t="shared" si="10"/>
        <v>septiembre 2022</v>
      </c>
      <c r="C701" s="32">
        <v>44805</v>
      </c>
      <c r="D701" s="4" t="s">
        <v>109</v>
      </c>
      <c r="E701" s="4" t="s">
        <v>404</v>
      </c>
      <c r="F701" s="4" t="s">
        <v>239</v>
      </c>
      <c r="G701" s="4">
        <v>35216</v>
      </c>
      <c r="H701" s="4">
        <v>35140</v>
      </c>
      <c r="I701" s="4">
        <v>99.784000000000006</v>
      </c>
      <c r="J701" s="4">
        <v>13992</v>
      </c>
      <c r="K701" s="4">
        <v>39.817999999999998</v>
      </c>
      <c r="L701" s="4">
        <v>3019</v>
      </c>
      <c r="M701" s="4">
        <v>8.5909999999999993</v>
      </c>
      <c r="N701" s="4">
        <v>21.577000000000002</v>
      </c>
    </row>
    <row r="702" spans="1:14" x14ac:dyDescent="0.25">
      <c r="A702" s="4" t="s">
        <v>543</v>
      </c>
      <c r="B702" s="4" t="str">
        <f t="shared" si="10"/>
        <v>septiembre 2022</v>
      </c>
      <c r="C702" s="32">
        <v>44805</v>
      </c>
      <c r="D702" s="4" t="s">
        <v>109</v>
      </c>
      <c r="E702" s="4" t="s">
        <v>1035</v>
      </c>
      <c r="F702" s="4" t="s">
        <v>239</v>
      </c>
      <c r="G702" s="4">
        <v>15182</v>
      </c>
      <c r="H702" s="4">
        <v>15107</v>
      </c>
      <c r="I702" s="4">
        <v>99.506</v>
      </c>
      <c r="J702" s="4">
        <v>6329</v>
      </c>
      <c r="K702" s="4">
        <v>41.893999999999998</v>
      </c>
      <c r="L702" s="4">
        <v>486</v>
      </c>
      <c r="M702" s="4">
        <v>3.2170000000000001</v>
      </c>
      <c r="N702" s="4">
        <v>7.6790000000000003</v>
      </c>
    </row>
    <row r="703" spans="1:14" x14ac:dyDescent="0.25">
      <c r="A703" s="4" t="s">
        <v>388</v>
      </c>
      <c r="B703" s="4" t="str">
        <f t="shared" si="10"/>
        <v>septiembre 2022</v>
      </c>
      <c r="C703" s="32">
        <v>44805</v>
      </c>
      <c r="D703" s="4" t="s">
        <v>109</v>
      </c>
      <c r="E703" s="4" t="s">
        <v>428</v>
      </c>
      <c r="F703" s="4" t="s">
        <v>239</v>
      </c>
      <c r="G703" s="4">
        <v>9120</v>
      </c>
      <c r="H703" s="4">
        <v>9112</v>
      </c>
      <c r="I703" s="4">
        <v>99.912000000000006</v>
      </c>
      <c r="J703" s="4">
        <v>4611</v>
      </c>
      <c r="K703" s="4">
        <v>50.603999999999999</v>
      </c>
      <c r="L703" s="4">
        <v>243</v>
      </c>
      <c r="M703" s="4">
        <v>2.6669999999999998</v>
      </c>
      <c r="N703" s="4">
        <v>5.27</v>
      </c>
    </row>
    <row r="704" spans="1:14" x14ac:dyDescent="0.25">
      <c r="A704" s="4" t="s">
        <v>388</v>
      </c>
      <c r="B704" s="4" t="str">
        <f t="shared" si="10"/>
        <v>septiembre 2022</v>
      </c>
      <c r="C704" s="32">
        <v>44805</v>
      </c>
      <c r="D704" s="4" t="s">
        <v>110</v>
      </c>
      <c r="E704" s="4" t="s">
        <v>431</v>
      </c>
      <c r="F704" s="4" t="s">
        <v>239</v>
      </c>
      <c r="G704" s="4">
        <v>4421</v>
      </c>
      <c r="H704" s="4">
        <v>4413</v>
      </c>
      <c r="I704" s="4">
        <v>99.819000000000003</v>
      </c>
      <c r="J704" s="4">
        <v>2554</v>
      </c>
      <c r="K704" s="4">
        <v>57.874000000000002</v>
      </c>
      <c r="L704" s="4">
        <v>94</v>
      </c>
      <c r="M704" s="4">
        <v>2.13</v>
      </c>
      <c r="N704" s="4">
        <v>3.681</v>
      </c>
    </row>
    <row r="705" spans="1:14" x14ac:dyDescent="0.25">
      <c r="A705" s="4" t="s">
        <v>388</v>
      </c>
      <c r="B705" s="4" t="str">
        <f t="shared" si="10"/>
        <v>septiembre 2022</v>
      </c>
      <c r="C705" s="32">
        <v>44805</v>
      </c>
      <c r="D705" s="4" t="s">
        <v>109</v>
      </c>
      <c r="E705" s="4" t="s">
        <v>425</v>
      </c>
      <c r="F705" s="4" t="s">
        <v>239</v>
      </c>
      <c r="G705" s="4">
        <v>10751</v>
      </c>
      <c r="H705" s="4">
        <v>10696</v>
      </c>
      <c r="I705" s="4">
        <v>99.488</v>
      </c>
      <c r="J705" s="4">
        <v>5169</v>
      </c>
      <c r="K705" s="4">
        <v>48.326000000000001</v>
      </c>
      <c r="L705" s="4">
        <v>144</v>
      </c>
      <c r="M705" s="4">
        <v>1.3460000000000001</v>
      </c>
      <c r="N705" s="4">
        <v>2.786</v>
      </c>
    </row>
    <row r="706" spans="1:14" x14ac:dyDescent="0.25">
      <c r="A706" s="4" t="s">
        <v>388</v>
      </c>
      <c r="B706" s="4" t="str">
        <f t="shared" si="10"/>
        <v>septiembre 2022</v>
      </c>
      <c r="C706" s="32">
        <v>44805</v>
      </c>
      <c r="D706" s="4" t="s">
        <v>109</v>
      </c>
      <c r="E706" s="4" t="s">
        <v>429</v>
      </c>
      <c r="F706" s="4" t="s">
        <v>239</v>
      </c>
      <c r="G706" s="4">
        <v>9652</v>
      </c>
      <c r="H706" s="4">
        <v>9645</v>
      </c>
      <c r="I706" s="4">
        <v>99.927000000000007</v>
      </c>
      <c r="J706" s="4">
        <v>4899</v>
      </c>
      <c r="K706" s="4">
        <v>50.792999999999999</v>
      </c>
      <c r="L706" s="4">
        <v>901</v>
      </c>
      <c r="M706" s="4">
        <v>9.3420000000000005</v>
      </c>
      <c r="N706" s="4">
        <v>18.391999999999999</v>
      </c>
    </row>
    <row r="707" spans="1:14" x14ac:dyDescent="0.25">
      <c r="A707" s="4" t="s">
        <v>388</v>
      </c>
      <c r="B707" s="4" t="str">
        <f t="shared" ref="B707:B770" si="11">TEXT(C707,"mmmm")&amp;" "&amp;TEXT(C707,"aaaa")</f>
        <v>septiembre 2022</v>
      </c>
      <c r="C707" s="32">
        <v>44805</v>
      </c>
      <c r="D707" s="4" t="s">
        <v>109</v>
      </c>
      <c r="E707" s="4" t="s">
        <v>423</v>
      </c>
      <c r="F707" s="4" t="s">
        <v>239</v>
      </c>
      <c r="G707" s="4">
        <v>2312</v>
      </c>
      <c r="H707" s="4">
        <v>2307</v>
      </c>
      <c r="I707" s="4">
        <v>99.784000000000006</v>
      </c>
      <c r="J707" s="4">
        <v>1230</v>
      </c>
      <c r="K707" s="4">
        <v>53.316000000000003</v>
      </c>
      <c r="L707" s="4">
        <v>46</v>
      </c>
      <c r="M707" s="4">
        <v>1.994</v>
      </c>
      <c r="N707" s="4">
        <v>3.74</v>
      </c>
    </row>
    <row r="708" spans="1:14" x14ac:dyDescent="0.25">
      <c r="A708" s="4" t="s">
        <v>388</v>
      </c>
      <c r="B708" s="4" t="str">
        <f t="shared" si="11"/>
        <v>septiembre 2022</v>
      </c>
      <c r="C708" s="32">
        <v>44805</v>
      </c>
      <c r="D708" s="4" t="s">
        <v>109</v>
      </c>
      <c r="E708" s="4" t="s">
        <v>427</v>
      </c>
      <c r="F708" s="4" t="s">
        <v>239</v>
      </c>
      <c r="G708" s="4">
        <v>2047</v>
      </c>
      <c r="H708" s="4">
        <v>2044</v>
      </c>
      <c r="I708" s="4">
        <v>99.852999999999994</v>
      </c>
      <c r="J708" s="4">
        <v>1021</v>
      </c>
      <c r="K708" s="4">
        <v>49.951000000000001</v>
      </c>
      <c r="L708" s="4">
        <v>91</v>
      </c>
      <c r="M708" s="4">
        <v>4.452</v>
      </c>
      <c r="N708" s="4">
        <v>8.9130000000000003</v>
      </c>
    </row>
    <row r="709" spans="1:14" x14ac:dyDescent="0.25">
      <c r="A709" s="4" t="s">
        <v>388</v>
      </c>
      <c r="B709" s="4" t="str">
        <f t="shared" si="11"/>
        <v>septiembre 2022</v>
      </c>
      <c r="C709" s="32">
        <v>44805</v>
      </c>
      <c r="D709" s="4" t="s">
        <v>109</v>
      </c>
      <c r="E709" s="4" t="s">
        <v>430</v>
      </c>
      <c r="F709" s="4" t="s">
        <v>239</v>
      </c>
      <c r="G709" s="4">
        <v>2553</v>
      </c>
      <c r="H709" s="4">
        <v>2552</v>
      </c>
      <c r="I709" s="4">
        <v>99.960999999999999</v>
      </c>
      <c r="J709" s="4">
        <v>1360</v>
      </c>
      <c r="K709" s="4">
        <v>53.292000000000002</v>
      </c>
      <c r="L709" s="4">
        <v>53</v>
      </c>
      <c r="M709" s="4">
        <v>2.077</v>
      </c>
      <c r="N709" s="4">
        <v>3.8969999999999998</v>
      </c>
    </row>
    <row r="710" spans="1:14" x14ac:dyDescent="0.25">
      <c r="A710" s="4" t="s">
        <v>388</v>
      </c>
      <c r="B710" s="4" t="str">
        <f t="shared" si="11"/>
        <v>septiembre 2022</v>
      </c>
      <c r="C710" s="32">
        <v>44805</v>
      </c>
      <c r="D710" s="4" t="s">
        <v>109</v>
      </c>
      <c r="E710" s="4" t="s">
        <v>426</v>
      </c>
      <c r="F710" s="4" t="s">
        <v>239</v>
      </c>
      <c r="G710" s="4">
        <v>1576</v>
      </c>
      <c r="H710" s="4">
        <v>1575</v>
      </c>
      <c r="I710" s="4">
        <v>99.936999999999998</v>
      </c>
      <c r="J710" s="4">
        <v>896</v>
      </c>
      <c r="K710" s="4">
        <v>56.889000000000003</v>
      </c>
      <c r="L710" s="4">
        <v>18</v>
      </c>
      <c r="M710" s="4">
        <v>1.143</v>
      </c>
      <c r="N710" s="4">
        <v>2.0089999999999999</v>
      </c>
    </row>
    <row r="711" spans="1:14" x14ac:dyDescent="0.25">
      <c r="A711" s="4" t="s">
        <v>388</v>
      </c>
      <c r="B711" s="4" t="str">
        <f t="shared" si="11"/>
        <v>septiembre 2022</v>
      </c>
      <c r="C711" s="32">
        <v>44805</v>
      </c>
      <c r="D711" s="4" t="s">
        <v>109</v>
      </c>
      <c r="E711" s="4" t="s">
        <v>424</v>
      </c>
      <c r="F711" s="4" t="s">
        <v>239</v>
      </c>
      <c r="G711" s="4">
        <v>14421</v>
      </c>
      <c r="H711" s="4">
        <v>14324</v>
      </c>
      <c r="I711" s="4">
        <v>99.326999999999998</v>
      </c>
      <c r="J711" s="4">
        <v>8967</v>
      </c>
      <c r="K711" s="4">
        <v>62.600999999999999</v>
      </c>
      <c r="L711" s="4">
        <v>465</v>
      </c>
      <c r="M711" s="4">
        <v>3.246</v>
      </c>
      <c r="N711" s="4">
        <v>5.1859999999999999</v>
      </c>
    </row>
    <row r="712" spans="1:14" x14ac:dyDescent="0.25">
      <c r="A712" s="4" t="s">
        <v>112</v>
      </c>
      <c r="B712" s="4" t="str">
        <f t="shared" si="11"/>
        <v>septiembre 2022</v>
      </c>
      <c r="C712" s="32">
        <v>44805</v>
      </c>
      <c r="D712" s="4" t="s">
        <v>109</v>
      </c>
      <c r="E712" s="4" t="s">
        <v>1083</v>
      </c>
      <c r="F712" s="4" t="s">
        <v>239</v>
      </c>
      <c r="G712" s="4">
        <v>608</v>
      </c>
      <c r="H712" s="4">
        <v>598</v>
      </c>
      <c r="I712" s="4">
        <v>98.355000000000004</v>
      </c>
      <c r="J712" s="4">
        <v>323</v>
      </c>
      <c r="K712" s="4">
        <v>54.012999999999998</v>
      </c>
      <c r="L712" s="4">
        <v>64</v>
      </c>
      <c r="M712" s="4">
        <v>10.702</v>
      </c>
      <c r="N712" s="4">
        <v>19.814</v>
      </c>
    </row>
    <row r="713" spans="1:14" x14ac:dyDescent="0.25">
      <c r="A713" s="4" t="s">
        <v>112</v>
      </c>
      <c r="B713" s="4" t="str">
        <f t="shared" si="11"/>
        <v>septiembre 2022</v>
      </c>
      <c r="C713" s="32">
        <v>44805</v>
      </c>
      <c r="D713" s="4" t="s">
        <v>109</v>
      </c>
      <c r="E713" s="4" t="s">
        <v>1085</v>
      </c>
      <c r="F713" s="4" t="s">
        <v>239</v>
      </c>
      <c r="G713" s="4">
        <v>563</v>
      </c>
      <c r="H713" s="4">
        <v>550</v>
      </c>
      <c r="I713" s="4">
        <v>97.691000000000003</v>
      </c>
      <c r="J713" s="4">
        <v>292</v>
      </c>
      <c r="K713" s="4">
        <v>53.091000000000001</v>
      </c>
      <c r="L713" s="4">
        <v>59</v>
      </c>
      <c r="M713" s="4">
        <v>10.727</v>
      </c>
      <c r="N713" s="4">
        <v>20.204999999999998</v>
      </c>
    </row>
    <row r="714" spans="1:14" x14ac:dyDescent="0.25">
      <c r="A714" s="4" t="s">
        <v>112</v>
      </c>
      <c r="B714" s="4" t="str">
        <f t="shared" si="11"/>
        <v>septiembre 2022</v>
      </c>
      <c r="C714" s="32">
        <v>44805</v>
      </c>
      <c r="D714" s="4" t="s">
        <v>109</v>
      </c>
      <c r="E714" s="4" t="s">
        <v>1089</v>
      </c>
      <c r="F714" s="4" t="s">
        <v>239</v>
      </c>
      <c r="G714" s="4">
        <v>113</v>
      </c>
      <c r="H714" s="4">
        <v>113</v>
      </c>
      <c r="I714" s="4">
        <v>100</v>
      </c>
      <c r="J714" s="4">
        <v>64</v>
      </c>
      <c r="K714" s="4">
        <v>56.637</v>
      </c>
      <c r="L714" s="4">
        <v>32</v>
      </c>
      <c r="M714" s="4">
        <v>28.318999999999999</v>
      </c>
      <c r="N714" s="4">
        <v>50</v>
      </c>
    </row>
    <row r="715" spans="1:14" x14ac:dyDescent="0.25">
      <c r="A715" s="4" t="s">
        <v>112</v>
      </c>
      <c r="B715" s="4" t="str">
        <f t="shared" si="11"/>
        <v>septiembre 2022</v>
      </c>
      <c r="C715" s="32">
        <v>44805</v>
      </c>
      <c r="D715" s="4" t="s">
        <v>109</v>
      </c>
      <c r="E715" s="4" t="s">
        <v>1093</v>
      </c>
      <c r="F715" s="4" t="s">
        <v>239</v>
      </c>
      <c r="G715" s="4">
        <v>421</v>
      </c>
      <c r="H715" s="4">
        <v>421</v>
      </c>
      <c r="I715" s="4">
        <v>100</v>
      </c>
      <c r="J715" s="4">
        <v>228</v>
      </c>
      <c r="K715" s="4">
        <v>54.156999999999996</v>
      </c>
      <c r="L715" s="4">
        <v>30</v>
      </c>
      <c r="M715" s="4">
        <v>7.1260000000000003</v>
      </c>
      <c r="N715" s="4">
        <v>13.157999999999999</v>
      </c>
    </row>
    <row r="716" spans="1:14" x14ac:dyDescent="0.25">
      <c r="A716" s="4" t="s">
        <v>602</v>
      </c>
      <c r="B716" s="4" t="str">
        <f t="shared" si="11"/>
        <v>septiembre 2022</v>
      </c>
      <c r="C716" s="32">
        <v>44805</v>
      </c>
      <c r="D716" s="4" t="s">
        <v>110</v>
      </c>
      <c r="E716" s="4" t="s">
        <v>1037</v>
      </c>
      <c r="F716" s="4" t="s">
        <v>238</v>
      </c>
      <c r="G716" s="4">
        <v>27574</v>
      </c>
      <c r="H716" s="4">
        <v>27439</v>
      </c>
      <c r="I716" s="4">
        <v>99.51</v>
      </c>
      <c r="J716" s="4">
        <v>10454</v>
      </c>
      <c r="K716" s="4">
        <v>38.098999999999997</v>
      </c>
      <c r="L716" s="4">
        <v>132</v>
      </c>
      <c r="M716" s="4">
        <v>0.48099999999999998</v>
      </c>
      <c r="N716" s="4">
        <v>1.2629999999999999</v>
      </c>
    </row>
    <row r="717" spans="1:14" x14ac:dyDescent="0.25">
      <c r="A717" s="4" t="s">
        <v>389</v>
      </c>
      <c r="B717" s="4" t="str">
        <f t="shared" si="11"/>
        <v>septiembre 2022</v>
      </c>
      <c r="C717" s="32">
        <v>44805</v>
      </c>
      <c r="D717" s="4" t="s">
        <v>109</v>
      </c>
      <c r="E717" s="4" t="s">
        <v>1055</v>
      </c>
      <c r="F717" s="4" t="s">
        <v>239</v>
      </c>
      <c r="G717" s="4">
        <v>23579</v>
      </c>
      <c r="H717" s="4">
        <v>23448</v>
      </c>
      <c r="I717" s="4">
        <v>99.444000000000003</v>
      </c>
      <c r="J717" s="4">
        <v>10826</v>
      </c>
      <c r="K717" s="4">
        <v>46.17</v>
      </c>
      <c r="L717" s="4">
        <v>897</v>
      </c>
      <c r="M717" s="4">
        <v>3.8250000000000002</v>
      </c>
      <c r="N717" s="4">
        <v>8.2859999999999996</v>
      </c>
    </row>
    <row r="718" spans="1:14" x14ac:dyDescent="0.25">
      <c r="A718" s="4" t="s">
        <v>80</v>
      </c>
      <c r="B718" s="4" t="str">
        <f t="shared" si="11"/>
        <v>septiembre 2022</v>
      </c>
      <c r="C718" s="32">
        <v>44805</v>
      </c>
      <c r="D718" s="4" t="s">
        <v>109</v>
      </c>
      <c r="E718" s="4" t="s">
        <v>407</v>
      </c>
      <c r="F718" s="4" t="s">
        <v>238</v>
      </c>
      <c r="G718" s="4">
        <v>35029</v>
      </c>
      <c r="H718" s="4">
        <v>34962</v>
      </c>
      <c r="I718" s="4">
        <v>99.808999999999997</v>
      </c>
      <c r="J718" s="4">
        <v>14602</v>
      </c>
      <c r="K718" s="4">
        <v>41.765000000000001</v>
      </c>
      <c r="L718" s="4">
        <v>1654</v>
      </c>
      <c r="M718" s="4">
        <v>4.7309999999999999</v>
      </c>
      <c r="N718" s="4">
        <v>11.327</v>
      </c>
    </row>
    <row r="719" spans="1:14" x14ac:dyDescent="0.25">
      <c r="A719" s="4" t="s">
        <v>80</v>
      </c>
      <c r="B719" s="4" t="str">
        <f t="shared" si="11"/>
        <v>septiembre 2022</v>
      </c>
      <c r="C719" s="32">
        <v>44805</v>
      </c>
      <c r="D719" s="4" t="s">
        <v>109</v>
      </c>
      <c r="E719" s="4" t="s">
        <v>405</v>
      </c>
      <c r="F719" s="4" t="s">
        <v>239</v>
      </c>
      <c r="G719" s="4">
        <v>32206</v>
      </c>
      <c r="H719" s="4">
        <v>32039</v>
      </c>
      <c r="I719" s="4">
        <v>99.480999999999995</v>
      </c>
      <c r="J719" s="4">
        <v>14052</v>
      </c>
      <c r="K719" s="4">
        <v>43.859000000000002</v>
      </c>
      <c r="L719" s="4">
        <v>3275</v>
      </c>
      <c r="M719" s="4">
        <v>10.222</v>
      </c>
      <c r="N719" s="4">
        <v>23.306000000000001</v>
      </c>
    </row>
    <row r="720" spans="1:14" x14ac:dyDescent="0.25">
      <c r="A720" s="4" t="s">
        <v>80</v>
      </c>
      <c r="B720" s="4" t="str">
        <f t="shared" si="11"/>
        <v>septiembre 2022</v>
      </c>
      <c r="C720" s="32">
        <v>44805</v>
      </c>
      <c r="D720" s="4" t="s">
        <v>109</v>
      </c>
      <c r="E720" s="4" t="s">
        <v>404</v>
      </c>
      <c r="F720" s="4" t="s">
        <v>239</v>
      </c>
      <c r="G720" s="4">
        <v>35302</v>
      </c>
      <c r="H720" s="4">
        <v>35223</v>
      </c>
      <c r="I720" s="4">
        <v>99.775999999999996</v>
      </c>
      <c r="J720" s="4">
        <v>13955</v>
      </c>
      <c r="K720" s="4">
        <v>39.619</v>
      </c>
      <c r="L720" s="4">
        <v>1991</v>
      </c>
      <c r="M720" s="4">
        <v>5.6529999999999996</v>
      </c>
      <c r="N720" s="4">
        <v>14.266999999999999</v>
      </c>
    </row>
    <row r="721" spans="1:14" x14ac:dyDescent="0.25">
      <c r="A721" s="4" t="s">
        <v>171</v>
      </c>
      <c r="B721" s="4" t="str">
        <f t="shared" si="11"/>
        <v>septiembre 2022</v>
      </c>
      <c r="C721" s="32">
        <v>44805</v>
      </c>
      <c r="D721" s="4" t="s">
        <v>109</v>
      </c>
      <c r="E721" s="4" t="s">
        <v>1137</v>
      </c>
      <c r="F721" s="4" t="s">
        <v>1138</v>
      </c>
      <c r="G721" s="4">
        <v>898</v>
      </c>
      <c r="H721" s="4">
        <v>896</v>
      </c>
      <c r="I721" s="4">
        <v>99.777000000000001</v>
      </c>
      <c r="J721" s="4">
        <v>669</v>
      </c>
      <c r="K721" s="4">
        <v>74.665000000000006</v>
      </c>
      <c r="L721" s="4">
        <v>219</v>
      </c>
      <c r="M721" s="4">
        <v>24.442</v>
      </c>
      <c r="N721" s="4">
        <v>32.734999999999999</v>
      </c>
    </row>
    <row r="722" spans="1:14" x14ac:dyDescent="0.25">
      <c r="A722" s="4" t="s">
        <v>221</v>
      </c>
      <c r="B722" s="4" t="str">
        <f t="shared" si="11"/>
        <v>septiembre 2022</v>
      </c>
      <c r="C722" s="32">
        <v>44805</v>
      </c>
      <c r="D722" s="4" t="s">
        <v>109</v>
      </c>
      <c r="E722" s="4" t="s">
        <v>422</v>
      </c>
      <c r="F722" s="4" t="s">
        <v>239</v>
      </c>
      <c r="G722" s="4">
        <v>30972</v>
      </c>
      <c r="H722" s="4">
        <v>30932</v>
      </c>
      <c r="I722" s="4">
        <v>99.870999999999995</v>
      </c>
      <c r="J722" s="4">
        <v>12130</v>
      </c>
      <c r="K722" s="4">
        <v>39.215000000000003</v>
      </c>
      <c r="L722" s="4">
        <v>1569</v>
      </c>
      <c r="M722" s="4">
        <v>5.0720000000000001</v>
      </c>
      <c r="N722" s="4">
        <v>12.935</v>
      </c>
    </row>
    <row r="723" spans="1:14" x14ac:dyDescent="0.25">
      <c r="A723" s="4" t="s">
        <v>606</v>
      </c>
      <c r="B723" s="4" t="str">
        <f t="shared" si="11"/>
        <v>septiembre 2022</v>
      </c>
      <c r="C723" s="32">
        <v>44805</v>
      </c>
      <c r="D723" s="4" t="s">
        <v>109</v>
      </c>
      <c r="E723" s="4" t="s">
        <v>1152</v>
      </c>
      <c r="F723" s="4" t="s">
        <v>805</v>
      </c>
      <c r="G723" s="4">
        <v>1469</v>
      </c>
      <c r="H723" s="4">
        <v>1441</v>
      </c>
      <c r="I723" s="4">
        <v>98.093999999999994</v>
      </c>
      <c r="J723" s="4">
        <v>677</v>
      </c>
      <c r="K723" s="4">
        <v>46.981000000000002</v>
      </c>
      <c r="L723" s="4">
        <v>42</v>
      </c>
      <c r="M723" s="4">
        <v>2.915</v>
      </c>
      <c r="N723" s="4">
        <v>6.2039999999999997</v>
      </c>
    </row>
    <row r="724" spans="1:14" x14ac:dyDescent="0.25">
      <c r="A724" s="4" t="s">
        <v>222</v>
      </c>
      <c r="B724" s="4" t="str">
        <f t="shared" si="11"/>
        <v>septiembre 2022</v>
      </c>
      <c r="C724" s="32">
        <v>44805</v>
      </c>
      <c r="D724" s="4" t="s">
        <v>109</v>
      </c>
      <c r="E724" s="4" t="s">
        <v>434</v>
      </c>
      <c r="F724" s="4" t="s">
        <v>239</v>
      </c>
      <c r="G724" s="4">
        <v>12977</v>
      </c>
      <c r="H724" s="4">
        <v>12394</v>
      </c>
      <c r="I724" s="4">
        <v>95.507000000000005</v>
      </c>
      <c r="J724" s="4">
        <v>4192</v>
      </c>
      <c r="K724" s="4">
        <v>33.823</v>
      </c>
      <c r="L724" s="4">
        <v>674</v>
      </c>
      <c r="M724" s="4">
        <v>5.4379999999999997</v>
      </c>
      <c r="N724" s="4">
        <v>16.077999999999999</v>
      </c>
    </row>
    <row r="725" spans="1:14" x14ac:dyDescent="0.25">
      <c r="A725" s="4" t="s">
        <v>446</v>
      </c>
      <c r="B725" s="4" t="str">
        <f t="shared" si="11"/>
        <v>octubre 2022</v>
      </c>
      <c r="C725" s="32">
        <v>44835</v>
      </c>
      <c r="D725" s="4" t="s">
        <v>109</v>
      </c>
      <c r="E725" s="4" t="s">
        <v>448</v>
      </c>
      <c r="F725" s="4" t="s">
        <v>239</v>
      </c>
      <c r="G725" s="4">
        <v>13011</v>
      </c>
      <c r="H725" s="4">
        <v>12975</v>
      </c>
      <c r="I725" s="4">
        <v>99.722999999999999</v>
      </c>
      <c r="J725" s="4">
        <v>4759</v>
      </c>
      <c r="K725" s="4">
        <v>36.677999999999997</v>
      </c>
      <c r="L725" s="4">
        <v>278</v>
      </c>
      <c r="M725" s="4">
        <v>2.1429999999999998</v>
      </c>
      <c r="N725" s="4">
        <v>5.8419999999999996</v>
      </c>
    </row>
    <row r="726" spans="1:14" x14ac:dyDescent="0.25">
      <c r="A726" s="4" t="s">
        <v>79</v>
      </c>
      <c r="B726" s="4" t="str">
        <f t="shared" si="11"/>
        <v>octubre 2022</v>
      </c>
      <c r="C726" s="32">
        <v>44835</v>
      </c>
      <c r="D726" s="4" t="s">
        <v>109</v>
      </c>
      <c r="E726" s="4" t="s">
        <v>672</v>
      </c>
      <c r="F726" s="4" t="s">
        <v>239</v>
      </c>
      <c r="G726" s="4">
        <v>14559</v>
      </c>
      <c r="H726" s="4">
        <v>14522</v>
      </c>
      <c r="I726" s="4">
        <v>99.745999999999995</v>
      </c>
      <c r="J726" s="4">
        <v>5003</v>
      </c>
      <c r="K726" s="4">
        <v>34.451000000000001</v>
      </c>
      <c r="L726" s="4">
        <v>197</v>
      </c>
      <c r="M726" s="4">
        <v>1.357</v>
      </c>
      <c r="N726" s="4">
        <v>3.9380000000000002</v>
      </c>
    </row>
    <row r="727" spans="1:14" x14ac:dyDescent="0.25">
      <c r="A727" s="4" t="s">
        <v>446</v>
      </c>
      <c r="B727" s="4" t="str">
        <f t="shared" si="11"/>
        <v>octubre 2022</v>
      </c>
      <c r="C727" s="32">
        <v>44835</v>
      </c>
      <c r="D727" s="4" t="s">
        <v>109</v>
      </c>
      <c r="E727" s="4" t="s">
        <v>447</v>
      </c>
      <c r="F727" s="4" t="s">
        <v>239</v>
      </c>
      <c r="G727" s="4">
        <v>12969</v>
      </c>
      <c r="H727" s="4">
        <v>12930</v>
      </c>
      <c r="I727" s="4">
        <v>99.698999999999998</v>
      </c>
      <c r="J727" s="4">
        <v>4790</v>
      </c>
      <c r="K727" s="4">
        <v>37.045999999999999</v>
      </c>
      <c r="L727" s="4">
        <v>175</v>
      </c>
      <c r="M727" s="4">
        <v>1.353</v>
      </c>
      <c r="N727" s="4">
        <v>3.653</v>
      </c>
    </row>
    <row r="728" spans="1:14" x14ac:dyDescent="0.25">
      <c r="A728" s="4" t="s">
        <v>656</v>
      </c>
      <c r="B728" s="4" t="str">
        <f t="shared" si="11"/>
        <v>octubre 2022</v>
      </c>
      <c r="C728" s="32">
        <v>44835</v>
      </c>
      <c r="D728" s="4" t="s">
        <v>109</v>
      </c>
      <c r="E728" s="4" t="s">
        <v>673</v>
      </c>
      <c r="F728" s="4" t="s">
        <v>239</v>
      </c>
      <c r="G728" s="4">
        <v>9531</v>
      </c>
      <c r="H728" s="4">
        <v>9507</v>
      </c>
      <c r="I728" s="4">
        <v>99.748000000000005</v>
      </c>
      <c r="J728" s="4">
        <v>3836</v>
      </c>
      <c r="K728" s="4">
        <v>40.348999999999997</v>
      </c>
      <c r="L728" s="4">
        <v>204</v>
      </c>
      <c r="M728" s="4">
        <v>2.1459999999999999</v>
      </c>
      <c r="N728" s="4">
        <v>5.3179999999999996</v>
      </c>
    </row>
    <row r="729" spans="1:14" x14ac:dyDescent="0.25">
      <c r="A729" s="4" t="s">
        <v>604</v>
      </c>
      <c r="B729" s="4" t="str">
        <f t="shared" si="11"/>
        <v>octubre 2022</v>
      </c>
      <c r="C729" s="32">
        <v>44835</v>
      </c>
      <c r="D729" s="4" t="s">
        <v>109</v>
      </c>
      <c r="E729" s="4" t="s">
        <v>1153</v>
      </c>
      <c r="F729" s="4" t="s">
        <v>735</v>
      </c>
      <c r="G729" s="4">
        <v>2985</v>
      </c>
      <c r="H729" s="4">
        <v>2951</v>
      </c>
      <c r="I729" s="4">
        <v>98.861000000000004</v>
      </c>
      <c r="J729" s="4">
        <v>1261</v>
      </c>
      <c r="K729" s="4">
        <v>42.731000000000002</v>
      </c>
      <c r="L729" s="4">
        <v>34</v>
      </c>
      <c r="M729" s="4">
        <v>1.1519999999999999</v>
      </c>
      <c r="N729" s="4">
        <v>2.6960000000000002</v>
      </c>
    </row>
    <row r="730" spans="1:14" x14ac:dyDescent="0.25">
      <c r="A730" s="4" t="s">
        <v>91</v>
      </c>
      <c r="B730" s="4" t="str">
        <f t="shared" si="11"/>
        <v>octubre 2022</v>
      </c>
      <c r="C730" s="32">
        <v>44835</v>
      </c>
      <c r="D730" s="4" t="s">
        <v>109</v>
      </c>
      <c r="E730" s="4" t="s">
        <v>292</v>
      </c>
      <c r="F730" s="4" t="s">
        <v>239</v>
      </c>
      <c r="G730" s="4">
        <v>14140</v>
      </c>
      <c r="H730" s="4">
        <v>14103</v>
      </c>
      <c r="I730" s="4">
        <v>99.738</v>
      </c>
      <c r="J730" s="4">
        <v>4946</v>
      </c>
      <c r="K730" s="4">
        <v>35.070999999999998</v>
      </c>
      <c r="L730" s="4">
        <v>127</v>
      </c>
      <c r="M730" s="4">
        <v>0.90100000000000002</v>
      </c>
      <c r="N730" s="4">
        <v>2.5680000000000001</v>
      </c>
    </row>
    <row r="731" spans="1:14" x14ac:dyDescent="0.25">
      <c r="A731" s="42" t="s">
        <v>85</v>
      </c>
      <c r="B731" s="4" t="str">
        <f t="shared" si="11"/>
        <v>octubre 2022</v>
      </c>
      <c r="C731" s="32">
        <v>44835</v>
      </c>
      <c r="D731" s="4" t="s">
        <v>109</v>
      </c>
      <c r="E731" s="4" t="s">
        <v>285</v>
      </c>
      <c r="F731" s="4" t="s">
        <v>239</v>
      </c>
      <c r="G731" s="4">
        <v>32229</v>
      </c>
      <c r="H731" s="4">
        <v>32100</v>
      </c>
      <c r="I731" s="4">
        <v>99.6</v>
      </c>
      <c r="J731" s="4">
        <v>12178</v>
      </c>
      <c r="K731" s="4">
        <v>37.938000000000002</v>
      </c>
      <c r="L731" s="4">
        <v>1381</v>
      </c>
      <c r="M731" s="4">
        <v>4.3019999999999996</v>
      </c>
      <c r="N731" s="4">
        <v>11.34</v>
      </c>
    </row>
    <row r="732" spans="1:14" x14ac:dyDescent="0.25">
      <c r="A732" s="4" t="s">
        <v>604</v>
      </c>
      <c r="B732" s="4" t="str">
        <f t="shared" si="11"/>
        <v>octubre 2022</v>
      </c>
      <c r="C732" s="32">
        <v>44835</v>
      </c>
      <c r="D732" s="4" t="s">
        <v>109</v>
      </c>
      <c r="E732" s="4" t="s">
        <v>1151</v>
      </c>
      <c r="F732" s="4" t="s">
        <v>735</v>
      </c>
      <c r="G732" s="4">
        <v>2985</v>
      </c>
      <c r="H732" s="4">
        <v>2950</v>
      </c>
      <c r="I732" s="4">
        <v>98.826999999999998</v>
      </c>
      <c r="J732" s="4">
        <v>1407</v>
      </c>
      <c r="K732" s="4">
        <v>47.695</v>
      </c>
      <c r="L732" s="4">
        <v>32</v>
      </c>
      <c r="M732" s="4">
        <v>1.085</v>
      </c>
      <c r="N732" s="4">
        <v>2.274</v>
      </c>
    </row>
    <row r="733" spans="1:14" x14ac:dyDescent="0.25">
      <c r="A733" s="4" t="s">
        <v>604</v>
      </c>
      <c r="B733" s="4" t="str">
        <f t="shared" si="11"/>
        <v>octubre 2022</v>
      </c>
      <c r="C733" s="32">
        <v>44835</v>
      </c>
      <c r="D733" s="4" t="s">
        <v>109</v>
      </c>
      <c r="E733" s="4" t="s">
        <v>1154</v>
      </c>
      <c r="F733" s="4" t="s">
        <v>735</v>
      </c>
      <c r="G733" s="4">
        <v>2977</v>
      </c>
      <c r="H733" s="4">
        <v>2942</v>
      </c>
      <c r="I733" s="4">
        <v>98.823999999999998</v>
      </c>
      <c r="J733" s="4">
        <v>1273</v>
      </c>
      <c r="K733" s="4">
        <v>43.27</v>
      </c>
      <c r="L733" s="4">
        <v>156</v>
      </c>
      <c r="M733" s="4">
        <v>5.3029999999999999</v>
      </c>
      <c r="N733" s="4">
        <v>12.255000000000001</v>
      </c>
    </row>
    <row r="734" spans="1:14" x14ac:dyDescent="0.25">
      <c r="A734" s="4" t="s">
        <v>208</v>
      </c>
      <c r="B734" s="4" t="str">
        <f t="shared" si="11"/>
        <v>octubre 2022</v>
      </c>
      <c r="C734" s="32">
        <v>44835</v>
      </c>
      <c r="D734" s="4" t="s">
        <v>109</v>
      </c>
      <c r="E734" s="4" t="s">
        <v>985</v>
      </c>
      <c r="F734" s="4" t="s">
        <v>981</v>
      </c>
      <c r="G734" s="4">
        <v>4387</v>
      </c>
      <c r="H734" s="4">
        <v>4344</v>
      </c>
      <c r="I734" s="4">
        <v>99.02</v>
      </c>
      <c r="J734" s="4">
        <v>2012</v>
      </c>
      <c r="K734" s="4">
        <v>46.317</v>
      </c>
      <c r="L734" s="4">
        <v>342</v>
      </c>
      <c r="M734" s="4">
        <v>7.8730000000000002</v>
      </c>
      <c r="N734" s="4">
        <v>16.998000000000001</v>
      </c>
    </row>
    <row r="735" spans="1:14" x14ac:dyDescent="0.25">
      <c r="A735" s="4" t="s">
        <v>208</v>
      </c>
      <c r="B735" s="4" t="str">
        <f t="shared" si="11"/>
        <v>octubre 2022</v>
      </c>
      <c r="C735" s="32">
        <v>44835</v>
      </c>
      <c r="D735" s="4" t="s">
        <v>109</v>
      </c>
      <c r="E735" s="4" t="s">
        <v>988</v>
      </c>
      <c r="F735" s="4" t="s">
        <v>981</v>
      </c>
      <c r="G735" s="4">
        <v>4383</v>
      </c>
      <c r="H735" s="4">
        <v>4340</v>
      </c>
      <c r="I735" s="4">
        <v>99.019000000000005</v>
      </c>
      <c r="J735" s="4">
        <v>1854</v>
      </c>
      <c r="K735" s="4">
        <v>42.719000000000001</v>
      </c>
      <c r="L735" s="4">
        <v>100</v>
      </c>
      <c r="M735" s="4">
        <v>2.3039999999999998</v>
      </c>
      <c r="N735" s="4">
        <v>5.3940000000000001</v>
      </c>
    </row>
    <row r="736" spans="1:14" x14ac:dyDescent="0.25">
      <c r="A736" s="4" t="s">
        <v>208</v>
      </c>
      <c r="B736" s="4" t="str">
        <f t="shared" si="11"/>
        <v>octubre 2022</v>
      </c>
      <c r="C736" s="32">
        <v>44835</v>
      </c>
      <c r="D736" s="4" t="s">
        <v>109</v>
      </c>
      <c r="E736" s="4" t="s">
        <v>991</v>
      </c>
      <c r="F736" s="4" t="s">
        <v>981</v>
      </c>
      <c r="G736" s="4">
        <v>4339</v>
      </c>
      <c r="H736" s="4">
        <v>4286</v>
      </c>
      <c r="I736" s="4">
        <v>98.778999999999996</v>
      </c>
      <c r="J736" s="4">
        <v>2022</v>
      </c>
      <c r="K736" s="4">
        <v>47.177</v>
      </c>
      <c r="L736" s="4">
        <v>132</v>
      </c>
      <c r="M736" s="4">
        <v>3.08</v>
      </c>
      <c r="N736" s="4">
        <v>6.5279999999999996</v>
      </c>
    </row>
    <row r="737" spans="1:14" x14ac:dyDescent="0.25">
      <c r="A737" s="4" t="s">
        <v>208</v>
      </c>
      <c r="B737" s="4" t="str">
        <f t="shared" si="11"/>
        <v>octubre 2022</v>
      </c>
      <c r="C737" s="32">
        <v>44835</v>
      </c>
      <c r="D737" s="4" t="s">
        <v>109</v>
      </c>
      <c r="E737" s="4" t="s">
        <v>993</v>
      </c>
      <c r="F737" s="4" t="s">
        <v>981</v>
      </c>
      <c r="G737" s="4">
        <v>4302</v>
      </c>
      <c r="H737" s="4">
        <v>4251</v>
      </c>
      <c r="I737" s="4">
        <v>98.814999999999998</v>
      </c>
      <c r="J737" s="4">
        <v>2101</v>
      </c>
      <c r="K737" s="4">
        <v>49.423999999999999</v>
      </c>
      <c r="L737" s="4">
        <v>86</v>
      </c>
      <c r="M737" s="4">
        <v>2.0230000000000001</v>
      </c>
      <c r="N737" s="4">
        <v>4.093</v>
      </c>
    </row>
    <row r="738" spans="1:14" x14ac:dyDescent="0.25">
      <c r="A738" s="4" t="s">
        <v>210</v>
      </c>
      <c r="B738" s="4" t="str">
        <f t="shared" si="11"/>
        <v>octubre 2022</v>
      </c>
      <c r="C738" s="32">
        <v>44835</v>
      </c>
      <c r="D738" s="4" t="s">
        <v>109</v>
      </c>
      <c r="E738" s="4" t="s">
        <v>967</v>
      </c>
      <c r="F738" s="4" t="s">
        <v>834</v>
      </c>
      <c r="G738" s="4">
        <v>2410</v>
      </c>
      <c r="H738" s="4">
        <v>2407</v>
      </c>
      <c r="I738" s="4">
        <v>99.876000000000005</v>
      </c>
      <c r="J738" s="4">
        <v>1236</v>
      </c>
      <c r="K738" s="4">
        <v>51.35</v>
      </c>
      <c r="L738" s="4">
        <v>125</v>
      </c>
      <c r="M738" s="4">
        <v>5.1929999999999996</v>
      </c>
      <c r="N738" s="4">
        <v>10.113</v>
      </c>
    </row>
    <row r="739" spans="1:14" x14ac:dyDescent="0.25">
      <c r="A739" s="4" t="s">
        <v>210</v>
      </c>
      <c r="B739" s="4" t="str">
        <f t="shared" si="11"/>
        <v>octubre 2022</v>
      </c>
      <c r="C739" s="32">
        <v>44835</v>
      </c>
      <c r="D739" s="4" t="s">
        <v>109</v>
      </c>
      <c r="E739" s="4" t="s">
        <v>1000</v>
      </c>
      <c r="F739" s="4" t="s">
        <v>834</v>
      </c>
      <c r="G739" s="4">
        <v>2718</v>
      </c>
      <c r="H739" s="4">
        <v>2707</v>
      </c>
      <c r="I739" s="4">
        <v>99.594999999999999</v>
      </c>
      <c r="J739" s="4">
        <v>1189</v>
      </c>
      <c r="K739" s="4">
        <v>43.923000000000002</v>
      </c>
      <c r="L739" s="4">
        <v>94</v>
      </c>
      <c r="M739" s="4">
        <v>3.472</v>
      </c>
      <c r="N739" s="4">
        <v>7.9059999999999997</v>
      </c>
    </row>
    <row r="740" spans="1:14" x14ac:dyDescent="0.25">
      <c r="A740" s="4" t="s">
        <v>210</v>
      </c>
      <c r="B740" s="4" t="str">
        <f t="shared" si="11"/>
        <v>octubre 2022</v>
      </c>
      <c r="C740" s="32">
        <v>44835</v>
      </c>
      <c r="D740" s="4" t="s">
        <v>109</v>
      </c>
      <c r="E740" s="4" t="s">
        <v>1003</v>
      </c>
      <c r="F740" s="4" t="s">
        <v>834</v>
      </c>
      <c r="G740" s="4">
        <v>1532</v>
      </c>
      <c r="H740" s="4">
        <v>1526</v>
      </c>
      <c r="I740" s="4">
        <v>99.608000000000004</v>
      </c>
      <c r="J740" s="4">
        <v>680</v>
      </c>
      <c r="K740" s="4">
        <v>44.561</v>
      </c>
      <c r="L740" s="4">
        <v>52</v>
      </c>
      <c r="M740" s="4">
        <v>3.4079999999999999</v>
      </c>
      <c r="N740" s="4">
        <v>7.6470000000000002</v>
      </c>
    </row>
    <row r="741" spans="1:14" x14ac:dyDescent="0.25">
      <c r="A741" s="4" t="s">
        <v>210</v>
      </c>
      <c r="B741" s="4" t="str">
        <f t="shared" si="11"/>
        <v>octubre 2022</v>
      </c>
      <c r="C741" s="32">
        <v>44835</v>
      </c>
      <c r="D741" s="4" t="s">
        <v>109</v>
      </c>
      <c r="E741" s="4" t="s">
        <v>1006</v>
      </c>
      <c r="F741" s="4" t="s">
        <v>834</v>
      </c>
      <c r="G741" s="4">
        <v>1521</v>
      </c>
      <c r="H741" s="4">
        <v>1515</v>
      </c>
      <c r="I741" s="4">
        <v>99.605999999999995</v>
      </c>
      <c r="J741" s="4">
        <v>710</v>
      </c>
      <c r="K741" s="4">
        <v>46.865000000000002</v>
      </c>
      <c r="L741" s="4">
        <v>83</v>
      </c>
      <c r="M741" s="4">
        <v>5.4790000000000001</v>
      </c>
      <c r="N741" s="4">
        <v>11.69</v>
      </c>
    </row>
    <row r="742" spans="1:14" x14ac:dyDescent="0.25">
      <c r="A742" s="42" t="s">
        <v>217</v>
      </c>
      <c r="B742" s="4" t="str">
        <f t="shared" si="11"/>
        <v>octubre 2022</v>
      </c>
      <c r="C742" s="32">
        <v>44835</v>
      </c>
      <c r="D742" s="4" t="s">
        <v>109</v>
      </c>
      <c r="E742" s="4" t="s">
        <v>784</v>
      </c>
      <c r="F742" s="4" t="s">
        <v>785</v>
      </c>
      <c r="G742" s="4">
        <v>223</v>
      </c>
      <c r="H742" s="4">
        <v>222</v>
      </c>
      <c r="I742" s="4">
        <v>99.552000000000007</v>
      </c>
      <c r="J742" s="4">
        <v>145</v>
      </c>
      <c r="K742" s="4">
        <v>65.314999999999998</v>
      </c>
      <c r="L742" s="4">
        <v>51</v>
      </c>
      <c r="M742" s="4">
        <v>22.972999999999999</v>
      </c>
      <c r="N742" s="4">
        <v>35.171999999999997</v>
      </c>
    </row>
    <row r="743" spans="1:14" x14ac:dyDescent="0.25">
      <c r="A743" s="4" t="s">
        <v>149</v>
      </c>
      <c r="B743" s="4" t="str">
        <f t="shared" si="11"/>
        <v>octubre 2022</v>
      </c>
      <c r="C743" s="32">
        <v>44835</v>
      </c>
      <c r="D743" s="4" t="s">
        <v>109</v>
      </c>
      <c r="E743" s="4" t="s">
        <v>792</v>
      </c>
      <c r="F743" s="4" t="s">
        <v>242</v>
      </c>
      <c r="G743" s="4">
        <v>1775</v>
      </c>
      <c r="H743" s="4">
        <v>1746</v>
      </c>
      <c r="I743" s="4">
        <v>98.366</v>
      </c>
      <c r="J743" s="4">
        <v>1082</v>
      </c>
      <c r="K743" s="4">
        <v>61.97</v>
      </c>
      <c r="L743" s="4">
        <v>260</v>
      </c>
      <c r="M743" s="4">
        <v>14.891</v>
      </c>
      <c r="N743" s="4">
        <v>24.03</v>
      </c>
    </row>
    <row r="744" spans="1:14" x14ac:dyDescent="0.25">
      <c r="A744" s="4" t="s">
        <v>149</v>
      </c>
      <c r="B744" s="4" t="str">
        <f t="shared" si="11"/>
        <v>octubre 2022</v>
      </c>
      <c r="C744" s="32">
        <v>44835</v>
      </c>
      <c r="D744" s="4" t="s">
        <v>109</v>
      </c>
      <c r="E744" s="4" t="s">
        <v>793</v>
      </c>
      <c r="F744" s="4" t="s">
        <v>242</v>
      </c>
      <c r="G744" s="4">
        <v>237</v>
      </c>
      <c r="H744" s="4">
        <v>237</v>
      </c>
      <c r="I744" s="4">
        <v>100</v>
      </c>
      <c r="J744" s="4">
        <v>113</v>
      </c>
      <c r="K744" s="4">
        <v>47.679000000000002</v>
      </c>
      <c r="L744" s="4">
        <v>22</v>
      </c>
      <c r="M744" s="4">
        <v>9.2829999999999995</v>
      </c>
      <c r="N744" s="4">
        <v>19.469000000000001</v>
      </c>
    </row>
    <row r="745" spans="1:14" x14ac:dyDescent="0.25">
      <c r="A745" s="42" t="s">
        <v>217</v>
      </c>
      <c r="B745" s="4" t="str">
        <f t="shared" si="11"/>
        <v>octubre 2022</v>
      </c>
      <c r="C745" s="32">
        <v>44835</v>
      </c>
      <c r="D745" s="4" t="s">
        <v>110</v>
      </c>
      <c r="E745" s="4" t="s">
        <v>794</v>
      </c>
      <c r="F745" s="4" t="s">
        <v>795</v>
      </c>
      <c r="G745" s="4">
        <v>635</v>
      </c>
      <c r="H745" s="4">
        <v>634</v>
      </c>
      <c r="I745" s="4">
        <v>99.843000000000004</v>
      </c>
      <c r="J745" s="4">
        <v>317</v>
      </c>
      <c r="K745" s="4">
        <v>50</v>
      </c>
      <c r="L745" s="4">
        <v>12</v>
      </c>
      <c r="M745" s="4">
        <v>1.893</v>
      </c>
      <c r="N745" s="4">
        <v>3.7850000000000001</v>
      </c>
    </row>
    <row r="746" spans="1:14" x14ac:dyDescent="0.25">
      <c r="A746" s="4" t="s">
        <v>149</v>
      </c>
      <c r="B746" s="4" t="str">
        <f t="shared" si="11"/>
        <v>octubre 2022</v>
      </c>
      <c r="C746" s="32">
        <v>44835</v>
      </c>
      <c r="D746" s="4" t="s">
        <v>109</v>
      </c>
      <c r="E746" s="4" t="s">
        <v>1099</v>
      </c>
      <c r="F746" s="4" t="s">
        <v>1100</v>
      </c>
      <c r="G746" s="4">
        <v>119</v>
      </c>
      <c r="H746" s="4">
        <v>118</v>
      </c>
      <c r="I746" s="4">
        <v>99.16</v>
      </c>
      <c r="J746" s="4">
        <v>79</v>
      </c>
      <c r="K746" s="4">
        <v>66.948999999999998</v>
      </c>
      <c r="L746" s="4">
        <v>34</v>
      </c>
      <c r="M746" s="4">
        <v>28.814</v>
      </c>
      <c r="N746" s="4">
        <v>43.037999999999997</v>
      </c>
    </row>
    <row r="747" spans="1:14" x14ac:dyDescent="0.25">
      <c r="A747" s="4" t="s">
        <v>149</v>
      </c>
      <c r="B747" s="4" t="str">
        <f t="shared" si="11"/>
        <v>octubre 2022</v>
      </c>
      <c r="C747" s="32">
        <v>44835</v>
      </c>
      <c r="D747" s="4" t="s">
        <v>109</v>
      </c>
      <c r="E747" s="4" t="s">
        <v>1101</v>
      </c>
      <c r="F747" s="4" t="s">
        <v>1100</v>
      </c>
      <c r="G747" s="4">
        <v>4</v>
      </c>
      <c r="H747" s="4">
        <v>4</v>
      </c>
      <c r="I747" s="4">
        <v>100</v>
      </c>
      <c r="J747" s="4">
        <v>4</v>
      </c>
      <c r="K747" s="4">
        <v>100</v>
      </c>
      <c r="L747" s="4">
        <v>3</v>
      </c>
      <c r="M747" s="4">
        <v>75</v>
      </c>
      <c r="N747" s="4">
        <v>75</v>
      </c>
    </row>
    <row r="748" spans="1:14" x14ac:dyDescent="0.25">
      <c r="A748" s="4" t="s">
        <v>149</v>
      </c>
      <c r="B748" s="4" t="str">
        <f t="shared" si="11"/>
        <v>octubre 2022</v>
      </c>
      <c r="C748" s="32">
        <v>44835</v>
      </c>
      <c r="D748" s="4" t="s">
        <v>109</v>
      </c>
      <c r="E748" s="4" t="s">
        <v>1104</v>
      </c>
      <c r="F748" s="4" t="s">
        <v>1105</v>
      </c>
      <c r="G748" s="4">
        <v>1357</v>
      </c>
      <c r="H748" s="4">
        <v>1326</v>
      </c>
      <c r="I748" s="4">
        <v>97.715999999999994</v>
      </c>
      <c r="J748" s="4">
        <v>823</v>
      </c>
      <c r="K748" s="4">
        <v>62.066000000000003</v>
      </c>
      <c r="L748" s="4">
        <v>260</v>
      </c>
      <c r="M748" s="4">
        <v>19.608000000000001</v>
      </c>
      <c r="N748" s="4">
        <v>31.591999999999999</v>
      </c>
    </row>
    <row r="749" spans="1:14" x14ac:dyDescent="0.25">
      <c r="A749" s="4" t="s">
        <v>149</v>
      </c>
      <c r="B749" s="4" t="str">
        <f t="shared" si="11"/>
        <v>octubre 2022</v>
      </c>
      <c r="C749" s="32">
        <v>44835</v>
      </c>
      <c r="D749" s="4" t="s">
        <v>109</v>
      </c>
      <c r="E749" s="4" t="s">
        <v>1111</v>
      </c>
      <c r="F749" s="4" t="s">
        <v>865</v>
      </c>
      <c r="G749" s="4">
        <v>254</v>
      </c>
      <c r="H749" s="4">
        <v>242</v>
      </c>
      <c r="I749" s="4">
        <v>95.275999999999996</v>
      </c>
      <c r="J749" s="4">
        <v>145</v>
      </c>
      <c r="K749" s="4">
        <v>59.917000000000002</v>
      </c>
      <c r="L749" s="4">
        <v>75</v>
      </c>
      <c r="M749" s="4">
        <v>30.992000000000001</v>
      </c>
      <c r="N749" s="4">
        <v>51.723999999999997</v>
      </c>
    </row>
    <row r="750" spans="1:14" x14ac:dyDescent="0.25">
      <c r="A750" s="4" t="s">
        <v>149</v>
      </c>
      <c r="B750" s="4" t="str">
        <f t="shared" si="11"/>
        <v>octubre 2022</v>
      </c>
      <c r="C750" s="32">
        <v>44835</v>
      </c>
      <c r="D750" s="4" t="s">
        <v>110</v>
      </c>
      <c r="E750" s="4" t="s">
        <v>1122</v>
      </c>
      <c r="F750" s="4" t="s">
        <v>865</v>
      </c>
      <c r="G750" s="4">
        <v>1028</v>
      </c>
      <c r="H750" s="4">
        <v>1022</v>
      </c>
      <c r="I750" s="4">
        <v>99.415999999999997</v>
      </c>
      <c r="J750" s="4">
        <v>712</v>
      </c>
      <c r="K750" s="4">
        <v>69.667000000000002</v>
      </c>
      <c r="L750" s="4">
        <v>188</v>
      </c>
      <c r="M750" s="4">
        <v>18.395</v>
      </c>
      <c r="N750" s="4">
        <v>26.404</v>
      </c>
    </row>
    <row r="751" spans="1:14" x14ac:dyDescent="0.25">
      <c r="A751" s="4" t="s">
        <v>75</v>
      </c>
      <c r="B751" s="4" t="str">
        <f t="shared" si="11"/>
        <v>octubre 2022</v>
      </c>
      <c r="C751" s="32">
        <v>44835</v>
      </c>
      <c r="D751" s="4" t="s">
        <v>109</v>
      </c>
      <c r="E751" s="4" t="s">
        <v>956</v>
      </c>
      <c r="F751" s="4" t="s">
        <v>239</v>
      </c>
      <c r="G751" s="4">
        <v>32747</v>
      </c>
      <c r="H751" s="4">
        <v>32682</v>
      </c>
      <c r="I751" s="4">
        <v>99.802000000000007</v>
      </c>
      <c r="J751" s="4">
        <v>12679</v>
      </c>
      <c r="K751" s="4">
        <v>38.795000000000002</v>
      </c>
      <c r="L751" s="4">
        <v>541</v>
      </c>
      <c r="M751" s="4">
        <v>1.655</v>
      </c>
      <c r="N751" s="4">
        <v>4.2670000000000003</v>
      </c>
    </row>
    <row r="752" spans="1:14" x14ac:dyDescent="0.25">
      <c r="A752" s="4" t="s">
        <v>75</v>
      </c>
      <c r="B752" s="4" t="str">
        <f t="shared" si="11"/>
        <v>octubre 2022</v>
      </c>
      <c r="C752" s="32">
        <v>44835</v>
      </c>
      <c r="D752" s="4" t="s">
        <v>109</v>
      </c>
      <c r="E752" s="4" t="s">
        <v>251</v>
      </c>
      <c r="F752" s="4" t="s">
        <v>239</v>
      </c>
      <c r="G752" s="4">
        <v>36583</v>
      </c>
      <c r="H752" s="4">
        <v>34876</v>
      </c>
      <c r="I752" s="4">
        <v>95.334000000000003</v>
      </c>
      <c r="J752" s="4">
        <v>12698</v>
      </c>
      <c r="K752" s="4">
        <v>36.408999999999999</v>
      </c>
      <c r="L752" s="4">
        <v>356</v>
      </c>
      <c r="M752" s="4">
        <v>1.0209999999999999</v>
      </c>
      <c r="N752" s="4">
        <v>2.8039999999999998</v>
      </c>
    </row>
    <row r="753" spans="1:14" x14ac:dyDescent="0.25">
      <c r="A753" s="4" t="s">
        <v>84</v>
      </c>
      <c r="B753" s="4" t="str">
        <f t="shared" si="11"/>
        <v>octubre 2022</v>
      </c>
      <c r="C753" s="32">
        <v>44835</v>
      </c>
      <c r="D753" s="4" t="s">
        <v>109</v>
      </c>
      <c r="E753" s="4" t="s">
        <v>882</v>
      </c>
      <c r="F753" s="4" t="s">
        <v>239</v>
      </c>
      <c r="G753" s="4">
        <v>580</v>
      </c>
      <c r="H753" s="4">
        <v>576</v>
      </c>
      <c r="I753" s="4">
        <v>99.31</v>
      </c>
      <c r="J753" s="4">
        <v>458</v>
      </c>
      <c r="K753" s="4">
        <v>79.513999999999996</v>
      </c>
      <c r="L753" s="4">
        <v>188</v>
      </c>
      <c r="M753" s="4">
        <v>32.639000000000003</v>
      </c>
      <c r="N753" s="4">
        <v>41.048000000000002</v>
      </c>
    </row>
    <row r="754" spans="1:14" x14ac:dyDescent="0.25">
      <c r="A754" s="4" t="s">
        <v>659</v>
      </c>
      <c r="B754" s="4" t="str">
        <f t="shared" si="11"/>
        <v>octubre 2022</v>
      </c>
      <c r="C754" s="32">
        <v>44835</v>
      </c>
      <c r="D754" s="4" t="s">
        <v>109</v>
      </c>
      <c r="E754" s="4" t="s">
        <v>887</v>
      </c>
      <c r="F754" s="4" t="s">
        <v>238</v>
      </c>
      <c r="G754" s="4">
        <v>12</v>
      </c>
      <c r="H754" s="4">
        <v>12</v>
      </c>
      <c r="I754" s="4">
        <v>100</v>
      </c>
      <c r="J754" s="4">
        <v>11</v>
      </c>
      <c r="K754" s="4">
        <v>91.667000000000002</v>
      </c>
      <c r="L754" s="4">
        <v>2</v>
      </c>
      <c r="M754" s="4">
        <v>16.667000000000002</v>
      </c>
      <c r="N754" s="4">
        <v>18.181999999999999</v>
      </c>
    </row>
    <row r="755" spans="1:14" x14ac:dyDescent="0.25">
      <c r="A755" s="4" t="s">
        <v>659</v>
      </c>
      <c r="B755" s="4" t="str">
        <f t="shared" si="11"/>
        <v>octubre 2022</v>
      </c>
      <c r="C755" s="32">
        <v>44835</v>
      </c>
      <c r="D755" s="4" t="s">
        <v>109</v>
      </c>
      <c r="E755" s="4" t="s">
        <v>888</v>
      </c>
      <c r="F755" s="4" t="s">
        <v>238</v>
      </c>
      <c r="G755" s="4">
        <v>15</v>
      </c>
      <c r="H755" s="4">
        <v>15</v>
      </c>
      <c r="I755" s="4">
        <v>100</v>
      </c>
      <c r="J755" s="4">
        <v>14</v>
      </c>
      <c r="K755" s="4">
        <v>93.332999999999998</v>
      </c>
      <c r="L755" s="4">
        <v>9</v>
      </c>
      <c r="M755" s="4">
        <v>60</v>
      </c>
      <c r="N755" s="4">
        <v>64.286000000000001</v>
      </c>
    </row>
    <row r="756" spans="1:14" x14ac:dyDescent="0.25">
      <c r="A756" s="4" t="s">
        <v>659</v>
      </c>
      <c r="B756" s="4" t="str">
        <f t="shared" si="11"/>
        <v>octubre 2022</v>
      </c>
      <c r="C756" s="32">
        <v>44835</v>
      </c>
      <c r="D756" s="4" t="s">
        <v>109</v>
      </c>
      <c r="E756" s="4" t="s">
        <v>889</v>
      </c>
      <c r="F756" s="4" t="s">
        <v>238</v>
      </c>
      <c r="G756" s="4">
        <v>701</v>
      </c>
      <c r="H756" s="4">
        <v>699</v>
      </c>
      <c r="I756" s="4">
        <v>99.715000000000003</v>
      </c>
      <c r="J756" s="4">
        <v>518</v>
      </c>
      <c r="K756" s="4">
        <v>74.105999999999995</v>
      </c>
      <c r="L756" s="4">
        <v>306</v>
      </c>
      <c r="M756" s="4">
        <v>43.777000000000001</v>
      </c>
      <c r="N756" s="4">
        <v>59.073</v>
      </c>
    </row>
    <row r="757" spans="1:14" x14ac:dyDescent="0.25">
      <c r="A757" s="4" t="s">
        <v>659</v>
      </c>
      <c r="B757" s="4" t="str">
        <f t="shared" si="11"/>
        <v>octubre 2022</v>
      </c>
      <c r="C757" s="32">
        <v>44835</v>
      </c>
      <c r="D757" s="4" t="s">
        <v>109</v>
      </c>
      <c r="E757" s="4" t="s">
        <v>890</v>
      </c>
      <c r="F757" s="4" t="s">
        <v>267</v>
      </c>
      <c r="G757" s="4">
        <v>107</v>
      </c>
      <c r="H757" s="4">
        <v>107</v>
      </c>
      <c r="I757" s="4">
        <v>100</v>
      </c>
      <c r="J757" s="4">
        <v>85</v>
      </c>
      <c r="K757" s="4">
        <v>79.438999999999993</v>
      </c>
      <c r="L757" s="4">
        <v>56</v>
      </c>
      <c r="M757" s="4">
        <v>52.335999999999999</v>
      </c>
      <c r="N757" s="4">
        <v>65.882000000000005</v>
      </c>
    </row>
    <row r="758" spans="1:14" x14ac:dyDescent="0.25">
      <c r="A758" s="4" t="s">
        <v>659</v>
      </c>
      <c r="B758" s="4" t="str">
        <f t="shared" si="11"/>
        <v>octubre 2022</v>
      </c>
      <c r="C758" s="32">
        <v>44835</v>
      </c>
      <c r="D758" s="4" t="s">
        <v>109</v>
      </c>
      <c r="E758" s="4" t="s">
        <v>891</v>
      </c>
      <c r="F758" s="4" t="s">
        <v>263</v>
      </c>
      <c r="G758" s="4">
        <v>37</v>
      </c>
      <c r="H758" s="4">
        <v>37</v>
      </c>
      <c r="I758" s="4">
        <v>100</v>
      </c>
      <c r="J758" s="4">
        <v>29</v>
      </c>
      <c r="K758" s="4">
        <v>78.378</v>
      </c>
      <c r="L758" s="4">
        <v>27</v>
      </c>
      <c r="M758" s="4">
        <v>72.972999999999999</v>
      </c>
      <c r="N758" s="4">
        <v>93.102999999999994</v>
      </c>
    </row>
    <row r="759" spans="1:14" x14ac:dyDescent="0.25">
      <c r="A759" s="4" t="s">
        <v>659</v>
      </c>
      <c r="B759" s="4" t="str">
        <f t="shared" si="11"/>
        <v>octubre 2022</v>
      </c>
      <c r="C759" s="32">
        <v>44835</v>
      </c>
      <c r="D759" s="4" t="s">
        <v>109</v>
      </c>
      <c r="E759" s="4" t="s">
        <v>898</v>
      </c>
      <c r="F759" s="4" t="s">
        <v>271</v>
      </c>
      <c r="G759" s="4">
        <v>16715</v>
      </c>
      <c r="H759" s="4">
        <v>16668</v>
      </c>
      <c r="I759" s="4">
        <v>99.718999999999994</v>
      </c>
      <c r="J759" s="4">
        <v>9641</v>
      </c>
      <c r="K759" s="4">
        <v>57.841000000000001</v>
      </c>
      <c r="L759" s="4">
        <v>2216</v>
      </c>
      <c r="M759" s="4">
        <v>13.295</v>
      </c>
      <c r="N759" s="4">
        <v>22.984999999999999</v>
      </c>
    </row>
    <row r="760" spans="1:14" x14ac:dyDescent="0.25">
      <c r="A760" s="4" t="s">
        <v>659</v>
      </c>
      <c r="B760" s="4" t="str">
        <f t="shared" si="11"/>
        <v>octubre 2022</v>
      </c>
      <c r="C760" s="32">
        <v>44835</v>
      </c>
      <c r="D760" s="4" t="s">
        <v>109</v>
      </c>
      <c r="E760" s="4" t="s">
        <v>901</v>
      </c>
      <c r="F760" s="4" t="s">
        <v>239</v>
      </c>
      <c r="G760" s="4">
        <v>16711</v>
      </c>
      <c r="H760" s="4">
        <v>16665</v>
      </c>
      <c r="I760" s="4">
        <v>99.724999999999994</v>
      </c>
      <c r="J760" s="4">
        <v>8856</v>
      </c>
      <c r="K760" s="4">
        <v>53.140999999999998</v>
      </c>
      <c r="L760" s="4">
        <v>1662</v>
      </c>
      <c r="M760" s="4">
        <v>9.9730000000000008</v>
      </c>
      <c r="N760" s="4">
        <v>18.766999999999999</v>
      </c>
    </row>
    <row r="761" spans="1:14" x14ac:dyDescent="0.25">
      <c r="A761" s="4" t="s">
        <v>659</v>
      </c>
      <c r="B761" s="4" t="str">
        <f t="shared" si="11"/>
        <v>octubre 2022</v>
      </c>
      <c r="C761" s="32">
        <v>44835</v>
      </c>
      <c r="D761" s="4" t="s">
        <v>109</v>
      </c>
      <c r="E761" s="4" t="s">
        <v>906</v>
      </c>
      <c r="F761" s="4" t="s">
        <v>239</v>
      </c>
      <c r="G761" s="4">
        <v>14436</v>
      </c>
      <c r="H761" s="4">
        <v>14427</v>
      </c>
      <c r="I761" s="4">
        <v>99.938000000000002</v>
      </c>
      <c r="J761" s="4">
        <v>8527</v>
      </c>
      <c r="K761" s="4">
        <v>59.103999999999999</v>
      </c>
      <c r="L761" s="4">
        <v>2447</v>
      </c>
      <c r="M761" s="4">
        <v>16.960999999999999</v>
      </c>
      <c r="N761" s="4">
        <v>28.696999999999999</v>
      </c>
    </row>
    <row r="762" spans="1:14" x14ac:dyDescent="0.25">
      <c r="A762" s="4" t="s">
        <v>548</v>
      </c>
      <c r="B762" s="4" t="str">
        <f t="shared" si="11"/>
        <v>octubre 2022</v>
      </c>
      <c r="C762" s="32">
        <v>44835</v>
      </c>
      <c r="D762" s="4" t="s">
        <v>109</v>
      </c>
      <c r="E762" s="4" t="s">
        <v>927</v>
      </c>
      <c r="F762" s="4" t="s">
        <v>271</v>
      </c>
      <c r="G762" s="4">
        <v>35280</v>
      </c>
      <c r="H762" s="4">
        <v>35205</v>
      </c>
      <c r="I762" s="4">
        <v>99.787000000000006</v>
      </c>
      <c r="J762" s="4">
        <v>14578</v>
      </c>
      <c r="K762" s="4">
        <v>41.408999999999999</v>
      </c>
      <c r="L762" s="4">
        <v>823</v>
      </c>
      <c r="M762" s="4">
        <v>2.3380000000000001</v>
      </c>
      <c r="N762" s="4">
        <v>5.6449999999999996</v>
      </c>
    </row>
    <row r="763" spans="1:14" x14ac:dyDescent="0.25">
      <c r="A763" s="4" t="s">
        <v>548</v>
      </c>
      <c r="B763" s="4" t="str">
        <f t="shared" si="11"/>
        <v>octubre 2022</v>
      </c>
      <c r="C763" s="32">
        <v>44835</v>
      </c>
      <c r="D763" s="4" t="s">
        <v>109</v>
      </c>
      <c r="E763" s="4" t="s">
        <v>928</v>
      </c>
      <c r="F763" s="4" t="s">
        <v>239</v>
      </c>
      <c r="G763" s="4">
        <v>26507</v>
      </c>
      <c r="H763" s="4">
        <v>25485</v>
      </c>
      <c r="I763" s="4">
        <v>96.144000000000005</v>
      </c>
      <c r="J763" s="4">
        <v>11865</v>
      </c>
      <c r="K763" s="4">
        <v>46.557000000000002</v>
      </c>
      <c r="L763" s="4">
        <v>2787</v>
      </c>
      <c r="M763" s="4">
        <v>10.936</v>
      </c>
      <c r="N763" s="4">
        <v>23.489000000000001</v>
      </c>
    </row>
    <row r="764" spans="1:14" x14ac:dyDescent="0.25">
      <c r="A764" s="4" t="s">
        <v>548</v>
      </c>
      <c r="B764" s="4" t="str">
        <f t="shared" si="11"/>
        <v>octubre 2022</v>
      </c>
      <c r="C764" s="32">
        <v>44835</v>
      </c>
      <c r="D764" s="4" t="s">
        <v>109</v>
      </c>
      <c r="E764" s="4" t="s">
        <v>931</v>
      </c>
      <c r="F764" s="4" t="s">
        <v>239</v>
      </c>
      <c r="G764" s="4">
        <v>1583</v>
      </c>
      <c r="H764" s="4">
        <v>1579</v>
      </c>
      <c r="I764" s="4">
        <v>99.747</v>
      </c>
      <c r="J764" s="4">
        <v>538</v>
      </c>
      <c r="K764" s="4">
        <v>34.072000000000003</v>
      </c>
      <c r="L764" s="4">
        <v>191</v>
      </c>
      <c r="M764" s="4">
        <v>12.096</v>
      </c>
      <c r="N764" s="4">
        <v>35.502000000000002</v>
      </c>
    </row>
    <row r="765" spans="1:14" x14ac:dyDescent="0.25">
      <c r="A765" s="4" t="s">
        <v>548</v>
      </c>
      <c r="B765" s="4" t="str">
        <f t="shared" si="11"/>
        <v>octubre 2022</v>
      </c>
      <c r="C765" s="32">
        <v>44835</v>
      </c>
      <c r="D765" s="4" t="s">
        <v>109</v>
      </c>
      <c r="E765" s="4" t="s">
        <v>934</v>
      </c>
      <c r="F765" s="4" t="s">
        <v>239</v>
      </c>
      <c r="G765" s="4">
        <v>1406</v>
      </c>
      <c r="H765" s="4">
        <v>1402</v>
      </c>
      <c r="I765" s="4">
        <v>99.715999999999994</v>
      </c>
      <c r="J765" s="4">
        <v>549</v>
      </c>
      <c r="K765" s="4">
        <v>39.158000000000001</v>
      </c>
      <c r="L765" s="4">
        <v>177</v>
      </c>
      <c r="M765" s="4">
        <v>12.625</v>
      </c>
      <c r="N765" s="4">
        <v>32.24</v>
      </c>
    </row>
    <row r="766" spans="1:14" x14ac:dyDescent="0.25">
      <c r="A766" s="42" t="s">
        <v>92</v>
      </c>
      <c r="B766" s="4" t="str">
        <f t="shared" si="11"/>
        <v>octubre 2022</v>
      </c>
      <c r="C766" s="32">
        <v>44835</v>
      </c>
      <c r="D766" s="4" t="s">
        <v>109</v>
      </c>
      <c r="E766" s="4" t="s">
        <v>286</v>
      </c>
      <c r="F766" s="4" t="s">
        <v>239</v>
      </c>
      <c r="G766" s="4">
        <v>32597</v>
      </c>
      <c r="H766" s="4">
        <v>32563</v>
      </c>
      <c r="I766" s="4">
        <v>99.896000000000001</v>
      </c>
      <c r="J766" s="4">
        <v>14977</v>
      </c>
      <c r="K766" s="4">
        <v>45.994</v>
      </c>
      <c r="L766" s="4">
        <v>2574</v>
      </c>
      <c r="M766" s="4">
        <v>7.9050000000000002</v>
      </c>
      <c r="N766" s="4">
        <v>17.186</v>
      </c>
    </row>
    <row r="767" spans="1:14" x14ac:dyDescent="0.25">
      <c r="A767" s="4" t="s">
        <v>126</v>
      </c>
      <c r="B767" s="4" t="str">
        <f t="shared" si="11"/>
        <v>octubre 2022</v>
      </c>
      <c r="C767" s="32">
        <v>44835</v>
      </c>
      <c r="D767" s="4" t="s">
        <v>109</v>
      </c>
      <c r="E767" s="4" t="s">
        <v>850</v>
      </c>
      <c r="F767" s="4" t="s">
        <v>239</v>
      </c>
      <c r="G767" s="4">
        <v>30545</v>
      </c>
      <c r="H767" s="4">
        <v>30515</v>
      </c>
      <c r="I767" s="4">
        <v>99.902000000000001</v>
      </c>
      <c r="J767" s="4">
        <v>12949</v>
      </c>
      <c r="K767" s="4">
        <v>42.435000000000002</v>
      </c>
      <c r="L767" s="4">
        <v>2344</v>
      </c>
      <c r="M767" s="4">
        <v>7.681</v>
      </c>
      <c r="N767" s="4">
        <v>18.102</v>
      </c>
    </row>
    <row r="768" spans="1:14" x14ac:dyDescent="0.25">
      <c r="A768" s="4" t="s">
        <v>126</v>
      </c>
      <c r="B768" s="4" t="str">
        <f t="shared" si="11"/>
        <v>octubre 2022</v>
      </c>
      <c r="C768" s="32">
        <v>44835</v>
      </c>
      <c r="D768" s="4" t="s">
        <v>109</v>
      </c>
      <c r="E768" s="4" t="s">
        <v>851</v>
      </c>
      <c r="F768" s="4" t="s">
        <v>239</v>
      </c>
      <c r="G768" s="4">
        <v>1669</v>
      </c>
      <c r="H768" s="4">
        <v>1664</v>
      </c>
      <c r="I768" s="4">
        <v>99.7</v>
      </c>
      <c r="J768" s="4">
        <v>611</v>
      </c>
      <c r="K768" s="4">
        <v>36.719000000000001</v>
      </c>
      <c r="L768" s="4">
        <v>178</v>
      </c>
      <c r="M768" s="4">
        <v>10.696999999999999</v>
      </c>
      <c r="N768" s="4">
        <v>29.132999999999999</v>
      </c>
    </row>
    <row r="769" spans="1:14" x14ac:dyDescent="0.25">
      <c r="A769" s="4" t="s">
        <v>128</v>
      </c>
      <c r="B769" s="4" t="str">
        <f t="shared" si="11"/>
        <v>octubre 2022</v>
      </c>
      <c r="C769" s="32">
        <v>44835</v>
      </c>
      <c r="D769" s="4" t="s">
        <v>109</v>
      </c>
      <c r="E769" s="4" t="s">
        <v>857</v>
      </c>
      <c r="F769" s="4" t="s">
        <v>239</v>
      </c>
      <c r="G769" s="4">
        <v>32784</v>
      </c>
      <c r="H769" s="4">
        <v>32749</v>
      </c>
      <c r="I769" s="4">
        <v>99.893000000000001</v>
      </c>
      <c r="J769" s="4">
        <v>10677</v>
      </c>
      <c r="K769" s="4">
        <v>32.603000000000002</v>
      </c>
      <c r="L769" s="4">
        <v>666</v>
      </c>
      <c r="M769" s="4">
        <v>2.0339999999999998</v>
      </c>
      <c r="N769" s="4">
        <v>6.2380000000000004</v>
      </c>
    </row>
    <row r="770" spans="1:14" x14ac:dyDescent="0.25">
      <c r="A770" s="4" t="s">
        <v>134</v>
      </c>
      <c r="B770" s="4" t="str">
        <f t="shared" si="11"/>
        <v>octubre 2022</v>
      </c>
      <c r="C770" s="32">
        <v>44835</v>
      </c>
      <c r="D770" s="4" t="s">
        <v>109</v>
      </c>
      <c r="E770" s="4" t="s">
        <v>947</v>
      </c>
      <c r="F770" s="4" t="s">
        <v>239</v>
      </c>
      <c r="G770" s="4">
        <v>4484</v>
      </c>
      <c r="H770" s="4">
        <v>4466</v>
      </c>
      <c r="I770" s="4">
        <v>99.599000000000004</v>
      </c>
      <c r="J770" s="4">
        <v>1428</v>
      </c>
      <c r="K770" s="4">
        <v>31.975000000000001</v>
      </c>
      <c r="L770" s="4">
        <v>486</v>
      </c>
      <c r="M770" s="4">
        <v>10.882</v>
      </c>
      <c r="N770" s="4">
        <v>34.033999999999999</v>
      </c>
    </row>
    <row r="771" spans="1:14" x14ac:dyDescent="0.25">
      <c r="A771" s="4" t="s">
        <v>541</v>
      </c>
      <c r="B771" s="4" t="str">
        <f t="shared" ref="B771:B804" si="12">TEXT(C771,"mmmm")&amp;" "&amp;TEXT(C771,"aaaa")</f>
        <v>octubre 2022</v>
      </c>
      <c r="C771" s="32">
        <v>44835</v>
      </c>
      <c r="D771" s="4" t="s">
        <v>109</v>
      </c>
      <c r="E771" s="4" t="s">
        <v>948</v>
      </c>
      <c r="F771" s="4" t="s">
        <v>239</v>
      </c>
      <c r="G771" s="4">
        <v>375</v>
      </c>
      <c r="H771" s="4">
        <v>373</v>
      </c>
      <c r="I771" s="4">
        <v>99.466999999999999</v>
      </c>
      <c r="J771" s="4">
        <v>134</v>
      </c>
      <c r="K771" s="4">
        <v>35.924999999999997</v>
      </c>
      <c r="L771" s="4">
        <v>7</v>
      </c>
      <c r="M771" s="4">
        <v>1.877</v>
      </c>
      <c r="N771" s="4">
        <v>5.2240000000000002</v>
      </c>
    </row>
    <row r="772" spans="1:14" x14ac:dyDescent="0.25">
      <c r="A772" s="4" t="s">
        <v>541</v>
      </c>
      <c r="B772" s="4" t="str">
        <f t="shared" si="12"/>
        <v>octubre 2022</v>
      </c>
      <c r="C772" s="32">
        <v>44835</v>
      </c>
      <c r="D772" s="4" t="s">
        <v>109</v>
      </c>
      <c r="E772" s="4" t="s">
        <v>949</v>
      </c>
      <c r="F772" s="4" t="s">
        <v>239</v>
      </c>
      <c r="G772" s="4">
        <v>25272</v>
      </c>
      <c r="H772" s="4">
        <v>25227</v>
      </c>
      <c r="I772" s="4">
        <v>99.822000000000003</v>
      </c>
      <c r="J772" s="4">
        <v>10736</v>
      </c>
      <c r="K772" s="4">
        <v>42.558</v>
      </c>
      <c r="L772" s="4">
        <v>880</v>
      </c>
      <c r="M772" s="4">
        <v>3.488</v>
      </c>
      <c r="N772" s="4">
        <v>8.1969999999999992</v>
      </c>
    </row>
    <row r="773" spans="1:14" x14ac:dyDescent="0.25">
      <c r="A773" s="4" t="s">
        <v>541</v>
      </c>
      <c r="B773" s="4" t="str">
        <f t="shared" si="12"/>
        <v>octubre 2022</v>
      </c>
      <c r="C773" s="32">
        <v>44835</v>
      </c>
      <c r="D773" s="4" t="s">
        <v>109</v>
      </c>
      <c r="E773" s="4" t="s">
        <v>950</v>
      </c>
      <c r="F773" s="4" t="s">
        <v>239</v>
      </c>
      <c r="G773" s="4">
        <v>7621</v>
      </c>
      <c r="H773" s="4">
        <v>7604</v>
      </c>
      <c r="I773" s="4">
        <v>99.777000000000001</v>
      </c>
      <c r="J773" s="4">
        <v>2103</v>
      </c>
      <c r="K773" s="4">
        <v>27.655999999999999</v>
      </c>
      <c r="L773" s="4">
        <v>199</v>
      </c>
      <c r="M773" s="4">
        <v>2.617</v>
      </c>
      <c r="N773" s="4">
        <v>9.4629999999999992</v>
      </c>
    </row>
    <row r="774" spans="1:14" x14ac:dyDescent="0.25">
      <c r="A774" s="4" t="s">
        <v>541</v>
      </c>
      <c r="B774" s="4" t="str">
        <f t="shared" si="12"/>
        <v>octubre 2022</v>
      </c>
      <c r="C774" s="32">
        <v>44835</v>
      </c>
      <c r="D774" s="4" t="s">
        <v>109</v>
      </c>
      <c r="E774" s="4" t="s">
        <v>951</v>
      </c>
      <c r="F774" s="4" t="s">
        <v>239</v>
      </c>
      <c r="G774" s="4">
        <v>1486</v>
      </c>
      <c r="H774" s="4">
        <v>1480</v>
      </c>
      <c r="I774" s="4">
        <v>99.596000000000004</v>
      </c>
      <c r="J774" s="4">
        <v>368</v>
      </c>
      <c r="K774" s="4">
        <v>24.864999999999998</v>
      </c>
      <c r="L774" s="4">
        <v>24</v>
      </c>
      <c r="M774" s="4">
        <v>1.6220000000000001</v>
      </c>
      <c r="N774" s="4">
        <v>6.5220000000000002</v>
      </c>
    </row>
    <row r="775" spans="1:14" x14ac:dyDescent="0.25">
      <c r="A775" s="4" t="s">
        <v>81</v>
      </c>
      <c r="B775" s="4" t="str">
        <f t="shared" si="12"/>
        <v>octubre 2022</v>
      </c>
      <c r="C775" s="32">
        <v>44835</v>
      </c>
      <c r="D775" s="4" t="s">
        <v>109</v>
      </c>
      <c r="E775" s="4" t="s">
        <v>256</v>
      </c>
      <c r="F775" s="4" t="s">
        <v>239</v>
      </c>
      <c r="G775" s="4">
        <v>21564</v>
      </c>
      <c r="H775" s="4">
        <v>21509</v>
      </c>
      <c r="I775" s="4">
        <v>99.745000000000005</v>
      </c>
      <c r="J775" s="4">
        <v>9690</v>
      </c>
      <c r="K775" s="4">
        <v>45.051000000000002</v>
      </c>
      <c r="L775" s="4">
        <v>893</v>
      </c>
      <c r="M775" s="4">
        <v>4.1520000000000001</v>
      </c>
      <c r="N775" s="4">
        <v>9.2159999999999993</v>
      </c>
    </row>
    <row r="776" spans="1:14" x14ac:dyDescent="0.25">
      <c r="A776" s="4" t="s">
        <v>81</v>
      </c>
      <c r="B776" s="4" t="str">
        <f t="shared" si="12"/>
        <v>octubre 2022</v>
      </c>
      <c r="C776" s="32">
        <v>44835</v>
      </c>
      <c r="D776" s="4" t="s">
        <v>109</v>
      </c>
      <c r="E776" s="4" t="s">
        <v>255</v>
      </c>
      <c r="F776" s="4" t="s">
        <v>239</v>
      </c>
      <c r="G776" s="4">
        <v>21338</v>
      </c>
      <c r="H776" s="4">
        <v>21282</v>
      </c>
      <c r="I776" s="4">
        <v>99.738</v>
      </c>
      <c r="J776" s="4">
        <v>8465</v>
      </c>
      <c r="K776" s="4">
        <v>39.774999999999999</v>
      </c>
      <c r="L776" s="4">
        <v>568</v>
      </c>
      <c r="M776" s="4">
        <v>2.669</v>
      </c>
      <c r="N776" s="4">
        <v>6.71</v>
      </c>
    </row>
    <row r="777" spans="1:14" x14ac:dyDescent="0.25">
      <c r="A777" s="4" t="s">
        <v>81</v>
      </c>
      <c r="B777" s="4" t="str">
        <f t="shared" si="12"/>
        <v>octubre 2022</v>
      </c>
      <c r="C777" s="32">
        <v>44835</v>
      </c>
      <c r="D777" s="4" t="s">
        <v>109</v>
      </c>
      <c r="E777" s="4" t="s">
        <v>258</v>
      </c>
      <c r="F777" s="4" t="s">
        <v>239</v>
      </c>
      <c r="G777" s="4">
        <v>6234</v>
      </c>
      <c r="H777" s="4">
        <v>6217</v>
      </c>
      <c r="I777" s="4">
        <v>99.727000000000004</v>
      </c>
      <c r="J777" s="4">
        <v>2873</v>
      </c>
      <c r="K777" s="4">
        <v>46.212000000000003</v>
      </c>
      <c r="L777" s="4">
        <v>1302</v>
      </c>
      <c r="M777" s="4">
        <v>20.943000000000001</v>
      </c>
      <c r="N777" s="4">
        <v>45.317999999999998</v>
      </c>
    </row>
    <row r="778" spans="1:14" x14ac:dyDescent="0.25">
      <c r="A778" s="42" t="s">
        <v>80</v>
      </c>
      <c r="B778" s="4" t="str">
        <f t="shared" si="12"/>
        <v>octubre 2022</v>
      </c>
      <c r="C778" s="32">
        <v>44835</v>
      </c>
      <c r="D778" s="4" t="s">
        <v>109</v>
      </c>
      <c r="E778" s="4" t="s">
        <v>1063</v>
      </c>
      <c r="F778" s="4" t="s">
        <v>239</v>
      </c>
      <c r="G778" s="4">
        <v>33905</v>
      </c>
      <c r="H778" s="4">
        <v>33773</v>
      </c>
      <c r="I778" s="4">
        <v>99.611000000000004</v>
      </c>
      <c r="J778" s="4">
        <v>12902</v>
      </c>
      <c r="K778" s="4">
        <v>38.201999999999998</v>
      </c>
      <c r="L778" s="4">
        <v>1466</v>
      </c>
      <c r="M778" s="4">
        <v>4.3410000000000002</v>
      </c>
      <c r="N778" s="4">
        <v>11.363</v>
      </c>
    </row>
    <row r="779" spans="1:14" x14ac:dyDescent="0.25">
      <c r="A779" s="42" t="s">
        <v>80</v>
      </c>
      <c r="B779" s="4" t="str">
        <f t="shared" si="12"/>
        <v>octubre 2022</v>
      </c>
      <c r="C779" s="32">
        <v>44835</v>
      </c>
      <c r="D779" s="4" t="s">
        <v>109</v>
      </c>
      <c r="E779" s="4" t="s">
        <v>1064</v>
      </c>
      <c r="F779" s="4" t="s">
        <v>238</v>
      </c>
      <c r="G779" s="4">
        <v>33809</v>
      </c>
      <c r="H779" s="4">
        <v>33687</v>
      </c>
      <c r="I779" s="4">
        <v>99.638999999999996</v>
      </c>
      <c r="J779" s="4">
        <v>11560</v>
      </c>
      <c r="K779" s="4">
        <v>34.316000000000003</v>
      </c>
      <c r="L779" s="4">
        <v>1125</v>
      </c>
      <c r="M779" s="4">
        <v>3.34</v>
      </c>
      <c r="N779" s="4">
        <v>9.7319999999999993</v>
      </c>
    </row>
    <row r="780" spans="1:14" x14ac:dyDescent="0.25">
      <c r="A780" s="4" t="s">
        <v>227</v>
      </c>
      <c r="B780" s="4" t="str">
        <f t="shared" si="12"/>
        <v>octubre 2022</v>
      </c>
      <c r="C780" s="32">
        <v>44835</v>
      </c>
      <c r="D780" s="4" t="s">
        <v>109</v>
      </c>
      <c r="E780" s="4" t="s">
        <v>441</v>
      </c>
      <c r="F780" s="4" t="s">
        <v>239</v>
      </c>
      <c r="G780" s="4">
        <v>10487</v>
      </c>
      <c r="H780" s="4">
        <v>10452</v>
      </c>
      <c r="I780" s="4">
        <v>99.665999999999997</v>
      </c>
      <c r="J780" s="4">
        <v>5779</v>
      </c>
      <c r="K780" s="4">
        <v>55.290999999999997</v>
      </c>
      <c r="L780" s="4">
        <v>834</v>
      </c>
      <c r="M780" s="4">
        <v>7.9790000000000001</v>
      </c>
      <c r="N780" s="4">
        <v>14.432</v>
      </c>
    </row>
    <row r="781" spans="1:14" x14ac:dyDescent="0.25">
      <c r="A781" s="4" t="s">
        <v>227</v>
      </c>
      <c r="B781" s="4" t="str">
        <f t="shared" si="12"/>
        <v>octubre 2022</v>
      </c>
      <c r="C781" s="32">
        <v>44835</v>
      </c>
      <c r="D781" s="4" t="s">
        <v>109</v>
      </c>
      <c r="E781" s="4" t="s">
        <v>444</v>
      </c>
      <c r="F781" s="4" t="s">
        <v>239</v>
      </c>
      <c r="G781" s="4">
        <v>10485</v>
      </c>
      <c r="H781" s="4">
        <v>10451</v>
      </c>
      <c r="I781" s="4">
        <v>99.676000000000002</v>
      </c>
      <c r="J781" s="4">
        <v>6016</v>
      </c>
      <c r="K781" s="4">
        <v>57.564</v>
      </c>
      <c r="L781" s="4">
        <v>730</v>
      </c>
      <c r="M781" s="4">
        <v>6.9850000000000003</v>
      </c>
      <c r="N781" s="4">
        <v>12.134</v>
      </c>
    </row>
    <row r="782" spans="1:14" x14ac:dyDescent="0.25">
      <c r="A782" s="4" t="s">
        <v>227</v>
      </c>
      <c r="B782" s="4" t="str">
        <f t="shared" si="12"/>
        <v>octubre 2022</v>
      </c>
      <c r="C782" s="32">
        <v>44835</v>
      </c>
      <c r="D782" s="4" t="s">
        <v>109</v>
      </c>
      <c r="E782" s="4" t="s">
        <v>439</v>
      </c>
      <c r="F782" s="4" t="s">
        <v>239</v>
      </c>
      <c r="G782" s="4">
        <v>10329</v>
      </c>
      <c r="H782" s="4">
        <v>10260</v>
      </c>
      <c r="I782" s="4">
        <v>99.331999999999994</v>
      </c>
      <c r="J782" s="4">
        <v>4284</v>
      </c>
      <c r="K782" s="4">
        <v>41.753999999999998</v>
      </c>
      <c r="L782" s="4">
        <v>499</v>
      </c>
      <c r="M782" s="4">
        <v>4.8639999999999999</v>
      </c>
      <c r="N782" s="4">
        <v>11.648</v>
      </c>
    </row>
    <row r="783" spans="1:14" x14ac:dyDescent="0.25">
      <c r="A783" s="4" t="s">
        <v>227</v>
      </c>
      <c r="B783" s="4" t="str">
        <f t="shared" si="12"/>
        <v>octubre 2022</v>
      </c>
      <c r="C783" s="32">
        <v>44835</v>
      </c>
      <c r="D783" s="4" t="s">
        <v>109</v>
      </c>
      <c r="E783" s="4" t="s">
        <v>442</v>
      </c>
      <c r="F783" s="4" t="s">
        <v>239</v>
      </c>
      <c r="G783" s="4">
        <v>10325</v>
      </c>
      <c r="H783" s="4">
        <v>10256</v>
      </c>
      <c r="I783" s="4">
        <v>99.331999999999994</v>
      </c>
      <c r="J783" s="4">
        <v>5299</v>
      </c>
      <c r="K783" s="4">
        <v>51.667000000000002</v>
      </c>
      <c r="L783" s="4">
        <v>493</v>
      </c>
      <c r="M783" s="4">
        <v>4.8070000000000004</v>
      </c>
      <c r="N783" s="4">
        <v>9.3040000000000003</v>
      </c>
    </row>
    <row r="784" spans="1:14" x14ac:dyDescent="0.25">
      <c r="A784" s="4" t="s">
        <v>227</v>
      </c>
      <c r="B784" s="4" t="str">
        <f t="shared" si="12"/>
        <v>octubre 2022</v>
      </c>
      <c r="C784" s="32">
        <v>44835</v>
      </c>
      <c r="D784" s="4" t="s">
        <v>109</v>
      </c>
      <c r="E784" s="4" t="s">
        <v>445</v>
      </c>
      <c r="F784" s="4" t="s">
        <v>239</v>
      </c>
      <c r="G784" s="4">
        <v>10323</v>
      </c>
      <c r="H784" s="4">
        <v>10236</v>
      </c>
      <c r="I784" s="4">
        <v>99.156999999999996</v>
      </c>
      <c r="J784" s="4">
        <v>5168</v>
      </c>
      <c r="K784" s="4">
        <v>50.488</v>
      </c>
      <c r="L784" s="4">
        <v>639</v>
      </c>
      <c r="M784" s="4">
        <v>6.2430000000000003</v>
      </c>
      <c r="N784" s="4">
        <v>12.365</v>
      </c>
    </row>
    <row r="785" spans="1:14" x14ac:dyDescent="0.25">
      <c r="A785" s="4" t="s">
        <v>227</v>
      </c>
      <c r="B785" s="4" t="str">
        <f t="shared" si="12"/>
        <v>octubre 2022</v>
      </c>
      <c r="C785" s="32">
        <v>44835</v>
      </c>
      <c r="D785" s="4" t="s">
        <v>109</v>
      </c>
      <c r="E785" s="4" t="s">
        <v>443</v>
      </c>
      <c r="F785" s="4" t="s">
        <v>239</v>
      </c>
      <c r="G785" s="4">
        <v>10398</v>
      </c>
      <c r="H785" s="4">
        <v>10332</v>
      </c>
      <c r="I785" s="4">
        <v>99.364999999999995</v>
      </c>
      <c r="J785" s="4">
        <v>5475</v>
      </c>
      <c r="K785" s="4">
        <v>52.991</v>
      </c>
      <c r="L785" s="4">
        <v>595</v>
      </c>
      <c r="M785" s="4">
        <v>5.7590000000000003</v>
      </c>
      <c r="N785" s="4">
        <v>10.868</v>
      </c>
    </row>
    <row r="786" spans="1:14" x14ac:dyDescent="0.25">
      <c r="A786" s="4" t="s">
        <v>227</v>
      </c>
      <c r="B786" s="4" t="str">
        <f t="shared" si="12"/>
        <v>octubre 2022</v>
      </c>
      <c r="C786" s="32">
        <v>44835</v>
      </c>
      <c r="D786" s="4" t="s">
        <v>109</v>
      </c>
      <c r="E786" s="4" t="s">
        <v>440</v>
      </c>
      <c r="F786" s="4" t="s">
        <v>239</v>
      </c>
      <c r="G786" s="4">
        <v>10413</v>
      </c>
      <c r="H786" s="4">
        <v>10353</v>
      </c>
      <c r="I786" s="4">
        <v>99.424000000000007</v>
      </c>
      <c r="J786" s="4">
        <v>5325</v>
      </c>
      <c r="K786" s="4">
        <v>51.433999999999997</v>
      </c>
      <c r="L786" s="4">
        <v>754</v>
      </c>
      <c r="M786" s="4">
        <v>7.2830000000000004</v>
      </c>
      <c r="N786" s="4">
        <v>14.16</v>
      </c>
    </row>
    <row r="787" spans="1:14" x14ac:dyDescent="0.25">
      <c r="A787" s="4" t="s">
        <v>112</v>
      </c>
      <c r="B787" s="4" t="str">
        <f t="shared" si="12"/>
        <v>octubre 2022</v>
      </c>
      <c r="C787" s="32">
        <v>44835</v>
      </c>
      <c r="D787" s="4" t="s">
        <v>109</v>
      </c>
      <c r="E787" s="4" t="s">
        <v>1081</v>
      </c>
      <c r="F787" s="4" t="s">
        <v>239</v>
      </c>
      <c r="G787" s="4">
        <v>510</v>
      </c>
      <c r="H787" s="4">
        <v>493</v>
      </c>
      <c r="I787" s="4">
        <v>96.667000000000002</v>
      </c>
      <c r="J787" s="4">
        <v>243</v>
      </c>
      <c r="K787" s="4">
        <v>49.29</v>
      </c>
      <c r="L787" s="4">
        <v>40</v>
      </c>
      <c r="M787" s="4">
        <v>8.1140000000000008</v>
      </c>
      <c r="N787" s="4">
        <v>16.460999999999999</v>
      </c>
    </row>
    <row r="788" spans="1:14" x14ac:dyDescent="0.25">
      <c r="A788" s="4" t="s">
        <v>112</v>
      </c>
      <c r="B788" s="4" t="str">
        <f t="shared" si="12"/>
        <v>octubre 2022</v>
      </c>
      <c r="C788" s="32">
        <v>44835</v>
      </c>
      <c r="D788" s="4" t="s">
        <v>109</v>
      </c>
      <c r="E788" s="4" t="s">
        <v>1082</v>
      </c>
      <c r="F788" s="4" t="s">
        <v>239</v>
      </c>
      <c r="G788" s="4">
        <v>463</v>
      </c>
      <c r="H788" s="4">
        <v>440</v>
      </c>
      <c r="I788" s="4">
        <v>95.031999999999996</v>
      </c>
      <c r="J788" s="4">
        <v>245</v>
      </c>
      <c r="K788" s="4">
        <v>55.682000000000002</v>
      </c>
      <c r="L788" s="4">
        <v>38</v>
      </c>
      <c r="M788" s="4">
        <v>8.6359999999999992</v>
      </c>
      <c r="N788" s="4">
        <v>15.51</v>
      </c>
    </row>
    <row r="789" spans="1:14" x14ac:dyDescent="0.25">
      <c r="A789" s="4" t="s">
        <v>112</v>
      </c>
      <c r="B789" s="4" t="str">
        <f t="shared" si="12"/>
        <v>octubre 2022</v>
      </c>
      <c r="C789" s="32">
        <v>44835</v>
      </c>
      <c r="D789" s="4" t="s">
        <v>109</v>
      </c>
      <c r="E789" s="4" t="s">
        <v>1084</v>
      </c>
      <c r="F789" s="4" t="s">
        <v>239</v>
      </c>
      <c r="G789" s="4">
        <v>402</v>
      </c>
      <c r="H789" s="4">
        <v>401</v>
      </c>
      <c r="I789" s="4">
        <v>99.751000000000005</v>
      </c>
      <c r="J789" s="4">
        <v>200</v>
      </c>
      <c r="K789" s="4">
        <v>49.875</v>
      </c>
      <c r="L789" s="4">
        <v>32</v>
      </c>
      <c r="M789" s="4">
        <v>7.98</v>
      </c>
      <c r="N789" s="4">
        <v>16</v>
      </c>
    </row>
    <row r="790" spans="1:14" x14ac:dyDescent="0.25">
      <c r="A790" s="4" t="s">
        <v>112</v>
      </c>
      <c r="B790" s="4" t="str">
        <f t="shared" si="12"/>
        <v>octubre 2022</v>
      </c>
      <c r="C790" s="32">
        <v>44835</v>
      </c>
      <c r="D790" s="4" t="s">
        <v>109</v>
      </c>
      <c r="E790" s="4" t="s">
        <v>1088</v>
      </c>
      <c r="F790" s="4" t="s">
        <v>239</v>
      </c>
      <c r="G790" s="4">
        <v>107</v>
      </c>
      <c r="H790" s="4">
        <v>107</v>
      </c>
      <c r="I790" s="4">
        <v>100</v>
      </c>
      <c r="J790" s="4">
        <v>56</v>
      </c>
      <c r="K790" s="4">
        <v>52.335999999999999</v>
      </c>
      <c r="L790" s="4">
        <v>28</v>
      </c>
      <c r="M790" s="4">
        <v>26.167999999999999</v>
      </c>
      <c r="N790" s="4">
        <v>50</v>
      </c>
    </row>
    <row r="791" spans="1:14" x14ac:dyDescent="0.25">
      <c r="A791" s="4" t="s">
        <v>112</v>
      </c>
      <c r="B791" s="4" t="str">
        <f t="shared" si="12"/>
        <v>octubre 2022</v>
      </c>
      <c r="C791" s="32">
        <v>44835</v>
      </c>
      <c r="D791" s="4" t="s">
        <v>109</v>
      </c>
      <c r="E791" s="4" t="s">
        <v>1090</v>
      </c>
      <c r="F791" s="4" t="s">
        <v>239</v>
      </c>
      <c r="G791" s="4">
        <v>373</v>
      </c>
      <c r="H791" s="4">
        <v>372</v>
      </c>
      <c r="I791" s="4">
        <v>99.731999999999999</v>
      </c>
      <c r="J791" s="4">
        <v>214</v>
      </c>
      <c r="K791" s="4">
        <v>57.527000000000001</v>
      </c>
      <c r="L791" s="4">
        <v>31</v>
      </c>
      <c r="M791" s="4">
        <v>8.3330000000000002</v>
      </c>
      <c r="N791" s="4">
        <v>14.486000000000001</v>
      </c>
    </row>
    <row r="792" spans="1:14" x14ac:dyDescent="0.25">
      <c r="A792" s="4" t="s">
        <v>112</v>
      </c>
      <c r="B792" s="4" t="str">
        <f t="shared" si="12"/>
        <v>octubre 2022</v>
      </c>
      <c r="C792" s="32">
        <v>44835</v>
      </c>
      <c r="D792" s="4" t="s">
        <v>109</v>
      </c>
      <c r="E792" s="4" t="s">
        <v>1092</v>
      </c>
      <c r="F792" s="4" t="s">
        <v>239</v>
      </c>
      <c r="G792" s="4">
        <v>337</v>
      </c>
      <c r="H792" s="4">
        <v>336</v>
      </c>
      <c r="I792" s="4">
        <v>99.703000000000003</v>
      </c>
      <c r="J792" s="4">
        <v>208</v>
      </c>
      <c r="K792" s="4">
        <v>61.905000000000001</v>
      </c>
      <c r="L792" s="4">
        <v>31</v>
      </c>
      <c r="M792" s="4">
        <v>9.2260000000000009</v>
      </c>
      <c r="N792" s="4">
        <v>14.904</v>
      </c>
    </row>
    <row r="793" spans="1:14" x14ac:dyDescent="0.25">
      <c r="A793" s="4" t="s">
        <v>112</v>
      </c>
      <c r="B793" s="4" t="str">
        <f t="shared" si="12"/>
        <v>octubre 2022</v>
      </c>
      <c r="C793" s="32">
        <v>44835</v>
      </c>
      <c r="D793" s="4" t="s">
        <v>109</v>
      </c>
      <c r="E793" s="4" t="s">
        <v>1094</v>
      </c>
      <c r="F793" s="4" t="s">
        <v>239</v>
      </c>
      <c r="G793" s="4">
        <v>299</v>
      </c>
      <c r="H793" s="4">
        <v>299</v>
      </c>
      <c r="I793" s="4">
        <v>100</v>
      </c>
      <c r="J793" s="4">
        <v>164</v>
      </c>
      <c r="K793" s="4">
        <v>54.848999999999997</v>
      </c>
      <c r="L793" s="4">
        <v>25</v>
      </c>
      <c r="M793" s="4">
        <v>8.3610000000000007</v>
      </c>
      <c r="N793" s="4">
        <v>15.244</v>
      </c>
    </row>
    <row r="794" spans="1:14" x14ac:dyDescent="0.25">
      <c r="A794" s="4" t="s">
        <v>664</v>
      </c>
      <c r="B794" s="4" t="str">
        <f t="shared" si="12"/>
        <v>octubre 2022</v>
      </c>
      <c r="C794" s="32">
        <v>44835</v>
      </c>
      <c r="D794" s="4" t="s">
        <v>109</v>
      </c>
      <c r="E794" s="4" t="s">
        <v>1056</v>
      </c>
      <c r="F794" s="4" t="s">
        <v>239</v>
      </c>
      <c r="G794" s="4">
        <v>22797</v>
      </c>
      <c r="H794" s="4">
        <v>22742</v>
      </c>
      <c r="I794" s="4">
        <v>99.759</v>
      </c>
      <c r="J794" s="4">
        <v>7556</v>
      </c>
      <c r="K794" s="4">
        <v>33.225000000000001</v>
      </c>
      <c r="L794" s="4">
        <v>291</v>
      </c>
      <c r="M794" s="4">
        <v>1.28</v>
      </c>
      <c r="N794" s="4">
        <v>3.851</v>
      </c>
    </row>
    <row r="795" spans="1:14" x14ac:dyDescent="0.25">
      <c r="A795" s="4" t="s">
        <v>664</v>
      </c>
      <c r="B795" s="4" t="str">
        <f t="shared" si="12"/>
        <v>octubre 2022</v>
      </c>
      <c r="C795" s="32">
        <v>44835</v>
      </c>
      <c r="D795" s="4" t="s">
        <v>109</v>
      </c>
      <c r="E795" s="4" t="s">
        <v>1057</v>
      </c>
      <c r="F795" s="4" t="s">
        <v>239</v>
      </c>
      <c r="G795" s="4">
        <v>34326</v>
      </c>
      <c r="H795" s="4">
        <v>34260</v>
      </c>
      <c r="I795" s="4">
        <v>99.808000000000007</v>
      </c>
      <c r="J795" s="4">
        <v>11377</v>
      </c>
      <c r="K795" s="4">
        <v>33.207999999999998</v>
      </c>
      <c r="L795" s="4">
        <v>334</v>
      </c>
      <c r="M795" s="4">
        <v>0.97499999999999998</v>
      </c>
      <c r="N795" s="4">
        <v>2.9359999999999999</v>
      </c>
    </row>
    <row r="796" spans="1:14" x14ac:dyDescent="0.25">
      <c r="A796" s="4" t="s">
        <v>192</v>
      </c>
      <c r="B796" s="4" t="str">
        <f t="shared" si="12"/>
        <v>octubre 2022</v>
      </c>
      <c r="C796" s="32">
        <v>44835</v>
      </c>
      <c r="D796" s="4" t="s">
        <v>109</v>
      </c>
      <c r="E796" s="4" t="s">
        <v>283</v>
      </c>
      <c r="F796" s="4" t="s">
        <v>239</v>
      </c>
      <c r="G796" s="4">
        <v>21732</v>
      </c>
      <c r="H796" s="4">
        <v>21663</v>
      </c>
      <c r="I796" s="4">
        <v>99.682000000000002</v>
      </c>
      <c r="J796" s="4">
        <v>9582</v>
      </c>
      <c r="K796" s="4">
        <v>44.231999999999999</v>
      </c>
      <c r="L796" s="4">
        <v>970</v>
      </c>
      <c r="M796" s="4">
        <v>4.4779999999999998</v>
      </c>
      <c r="N796" s="4">
        <v>10.122999999999999</v>
      </c>
    </row>
    <row r="797" spans="1:14" x14ac:dyDescent="0.25">
      <c r="A797" s="4" t="s">
        <v>80</v>
      </c>
      <c r="B797" s="4" t="str">
        <f t="shared" si="12"/>
        <v>octubre 2022</v>
      </c>
      <c r="C797" s="32">
        <v>44835</v>
      </c>
      <c r="D797" s="4" t="s">
        <v>109</v>
      </c>
      <c r="E797" s="4" t="s">
        <v>237</v>
      </c>
      <c r="F797" s="4" t="s">
        <v>242</v>
      </c>
      <c r="G797" s="4">
        <v>229</v>
      </c>
      <c r="H797" s="4">
        <v>228</v>
      </c>
      <c r="I797" s="4">
        <v>99.563000000000002</v>
      </c>
      <c r="J797" s="4">
        <v>127</v>
      </c>
      <c r="K797" s="4">
        <v>55.701999999999998</v>
      </c>
      <c r="L797" s="4">
        <v>21</v>
      </c>
      <c r="M797" s="4">
        <v>9.2110000000000003</v>
      </c>
      <c r="N797" s="4">
        <v>16.535</v>
      </c>
    </row>
    <row r="798" spans="1:14" x14ac:dyDescent="0.25">
      <c r="A798" s="4" t="s">
        <v>80</v>
      </c>
      <c r="B798" s="4" t="str">
        <f t="shared" si="12"/>
        <v>octubre 2022</v>
      </c>
      <c r="C798" s="32">
        <v>44835</v>
      </c>
      <c r="D798" s="4" t="s">
        <v>109</v>
      </c>
      <c r="E798" s="4" t="s">
        <v>1029</v>
      </c>
      <c r="F798" s="4" t="s">
        <v>239</v>
      </c>
      <c r="G798" s="4">
        <v>31035</v>
      </c>
      <c r="H798" s="4">
        <v>30948</v>
      </c>
      <c r="I798" s="4">
        <v>99.72</v>
      </c>
      <c r="J798" s="4">
        <v>10592</v>
      </c>
      <c r="K798" s="4">
        <v>34.225000000000001</v>
      </c>
      <c r="L798" s="4">
        <v>346</v>
      </c>
      <c r="M798" s="4">
        <v>1.1180000000000001</v>
      </c>
      <c r="N798" s="4">
        <v>3.2669999999999999</v>
      </c>
    </row>
    <row r="799" spans="1:14" x14ac:dyDescent="0.25">
      <c r="A799" s="4" t="s">
        <v>80</v>
      </c>
      <c r="B799" s="4" t="str">
        <f t="shared" si="12"/>
        <v>octubre 2022</v>
      </c>
      <c r="C799" s="32">
        <v>44835</v>
      </c>
      <c r="D799" s="4" t="s">
        <v>109</v>
      </c>
      <c r="E799" s="4" t="s">
        <v>235</v>
      </c>
      <c r="F799" s="4" t="s">
        <v>239</v>
      </c>
      <c r="G799" s="4">
        <v>24924</v>
      </c>
      <c r="H799" s="4">
        <v>24898</v>
      </c>
      <c r="I799" s="4">
        <v>99.896000000000001</v>
      </c>
      <c r="J799" s="4">
        <v>12448</v>
      </c>
      <c r="K799" s="4">
        <v>49.996000000000002</v>
      </c>
      <c r="L799" s="4">
        <v>1903</v>
      </c>
      <c r="M799" s="4">
        <v>7.6429999999999998</v>
      </c>
      <c r="N799" s="4">
        <v>15.288</v>
      </c>
    </row>
    <row r="800" spans="1:14" x14ac:dyDescent="0.25">
      <c r="A800" s="4" t="s">
        <v>221</v>
      </c>
      <c r="B800" s="4" t="str">
        <f t="shared" si="12"/>
        <v>octubre 2022</v>
      </c>
      <c r="C800" s="32">
        <v>44835</v>
      </c>
      <c r="D800" s="4" t="s">
        <v>109</v>
      </c>
      <c r="E800" s="4" t="s">
        <v>261</v>
      </c>
      <c r="F800" s="4" t="s">
        <v>239</v>
      </c>
      <c r="G800" s="4">
        <v>26310</v>
      </c>
      <c r="H800" s="4">
        <v>26224</v>
      </c>
      <c r="I800" s="4">
        <v>99.673000000000002</v>
      </c>
      <c r="J800" s="4">
        <v>9504</v>
      </c>
      <c r="K800" s="4">
        <v>36.241999999999997</v>
      </c>
      <c r="L800" s="4">
        <v>1623</v>
      </c>
      <c r="M800" s="4">
        <v>6.1890000000000001</v>
      </c>
      <c r="N800" s="4">
        <v>17.077000000000002</v>
      </c>
    </row>
    <row r="801" spans="1:14" x14ac:dyDescent="0.25">
      <c r="A801" s="4" t="s">
        <v>221</v>
      </c>
      <c r="B801" s="4" t="str">
        <f t="shared" si="12"/>
        <v>octubre 2022</v>
      </c>
      <c r="C801" s="32">
        <v>44835</v>
      </c>
      <c r="D801" s="4" t="s">
        <v>109</v>
      </c>
      <c r="E801" s="4" t="s">
        <v>260</v>
      </c>
      <c r="F801" s="4" t="s">
        <v>239</v>
      </c>
      <c r="G801" s="4">
        <v>32745</v>
      </c>
      <c r="H801" s="4">
        <v>32678</v>
      </c>
      <c r="I801" s="4">
        <v>99.795000000000002</v>
      </c>
      <c r="J801" s="4">
        <v>15524</v>
      </c>
      <c r="K801" s="4">
        <v>47.506</v>
      </c>
      <c r="L801" s="4">
        <v>2238</v>
      </c>
      <c r="M801" s="4">
        <v>6.8490000000000002</v>
      </c>
      <c r="N801" s="4">
        <v>14.416</v>
      </c>
    </row>
    <row r="802" spans="1:14" x14ac:dyDescent="0.25">
      <c r="A802" s="4" t="s">
        <v>221</v>
      </c>
      <c r="B802" s="4" t="str">
        <f t="shared" si="12"/>
        <v>octubre 2022</v>
      </c>
      <c r="C802" s="32">
        <v>44835</v>
      </c>
      <c r="D802" s="4" t="s">
        <v>109</v>
      </c>
      <c r="E802" s="4" t="s">
        <v>259</v>
      </c>
      <c r="F802" s="4" t="s">
        <v>239</v>
      </c>
      <c r="G802" s="4">
        <v>32736</v>
      </c>
      <c r="H802" s="4">
        <v>32648</v>
      </c>
      <c r="I802" s="4">
        <v>99.730999999999995</v>
      </c>
      <c r="J802" s="4">
        <v>11761</v>
      </c>
      <c r="K802" s="4">
        <v>36.024000000000001</v>
      </c>
      <c r="L802" s="4">
        <v>1091</v>
      </c>
      <c r="M802" s="4">
        <v>3.3420000000000001</v>
      </c>
      <c r="N802" s="4">
        <v>9.2759999999999998</v>
      </c>
    </row>
    <row r="803" spans="1:14" x14ac:dyDescent="0.25">
      <c r="A803" s="4" t="s">
        <v>171</v>
      </c>
      <c r="B803" s="4" t="str">
        <f t="shared" si="12"/>
        <v>octubre 2022</v>
      </c>
      <c r="C803" s="32">
        <v>44835</v>
      </c>
      <c r="D803" s="4" t="s">
        <v>109</v>
      </c>
      <c r="E803" s="4" t="s">
        <v>1139</v>
      </c>
      <c r="F803" s="4" t="s">
        <v>1140</v>
      </c>
      <c r="G803" s="4">
        <v>796</v>
      </c>
      <c r="H803" s="4">
        <v>796</v>
      </c>
      <c r="I803" s="4">
        <v>100</v>
      </c>
      <c r="J803" s="4">
        <v>523</v>
      </c>
      <c r="K803" s="4">
        <v>65.703999999999994</v>
      </c>
      <c r="L803" s="4">
        <v>196</v>
      </c>
      <c r="M803" s="4">
        <v>24.623000000000001</v>
      </c>
      <c r="N803" s="4">
        <v>37.475999999999999</v>
      </c>
    </row>
    <row r="804" spans="1:14" x14ac:dyDescent="0.25">
      <c r="A804" s="42" t="s">
        <v>159</v>
      </c>
      <c r="B804" s="4" t="str">
        <f t="shared" si="12"/>
        <v>octubre 2022</v>
      </c>
      <c r="C804" s="32">
        <v>44835</v>
      </c>
      <c r="D804" s="4" t="s">
        <v>109</v>
      </c>
      <c r="E804" s="4" t="s">
        <v>1146</v>
      </c>
      <c r="F804" s="4" t="s">
        <v>239</v>
      </c>
      <c r="G804" s="4">
        <v>11386</v>
      </c>
      <c r="H804" s="4">
        <v>11353</v>
      </c>
      <c r="I804" s="4">
        <v>99.71</v>
      </c>
      <c r="J804" s="4">
        <v>3964</v>
      </c>
      <c r="K804" s="4">
        <v>34.915999999999997</v>
      </c>
      <c r="L804" s="4">
        <v>108</v>
      </c>
      <c r="M804" s="4">
        <v>0.95099999999999996</v>
      </c>
      <c r="N804" s="4">
        <v>2.7250000000000001</v>
      </c>
    </row>
    <row r="805" spans="1:14" x14ac:dyDescent="0.25">
      <c r="A805" s="4" t="s">
        <v>80</v>
      </c>
      <c r="B805" s="4" t="str">
        <f>TEXT(C805,"mmmm")&amp;" "&amp;TEXT(C805,"aaaa")</f>
        <v>noviembre 2022</v>
      </c>
      <c r="C805" s="32">
        <v>44866</v>
      </c>
      <c r="D805" s="4" t="s">
        <v>109</v>
      </c>
      <c r="E805" s="4" t="s">
        <v>1031</v>
      </c>
      <c r="F805" s="4" t="s">
        <v>1013</v>
      </c>
      <c r="G805" s="4">
        <v>4094</v>
      </c>
      <c r="H805" s="4">
        <v>4092</v>
      </c>
      <c r="I805" s="4">
        <v>99.950999999999993</v>
      </c>
      <c r="J805" s="4">
        <v>2727</v>
      </c>
      <c r="K805" s="4">
        <v>66.641999999999996</v>
      </c>
      <c r="L805" s="4">
        <v>937</v>
      </c>
      <c r="M805" s="4">
        <v>22.898</v>
      </c>
      <c r="N805" s="4">
        <v>34.36</v>
      </c>
    </row>
    <row r="806" spans="1:14" x14ac:dyDescent="0.25">
      <c r="A806" s="4" t="s">
        <v>217</v>
      </c>
      <c r="B806" s="4" t="str">
        <f t="shared" ref="B806:B869" si="13">TEXT(C806,"mmmm")&amp;" "&amp;TEXT(C806,"aaaa")</f>
        <v>noviembre 2022</v>
      </c>
      <c r="C806" s="32">
        <v>44866</v>
      </c>
      <c r="D806" s="4" t="s">
        <v>109</v>
      </c>
      <c r="E806" s="4" t="s">
        <v>1054</v>
      </c>
      <c r="F806" s="4" t="s">
        <v>576</v>
      </c>
      <c r="G806" s="4">
        <v>73</v>
      </c>
      <c r="H806" s="4">
        <v>73</v>
      </c>
      <c r="I806" s="4">
        <v>100</v>
      </c>
      <c r="J806" s="4">
        <v>62</v>
      </c>
      <c r="K806" s="4">
        <v>84.932000000000002</v>
      </c>
      <c r="L806" s="4">
        <v>51</v>
      </c>
      <c r="M806" s="4">
        <v>69.863</v>
      </c>
      <c r="N806" s="4">
        <v>82.257999999999996</v>
      </c>
    </row>
    <row r="807" spans="1:14" x14ac:dyDescent="0.25">
      <c r="A807" s="4" t="s">
        <v>545</v>
      </c>
      <c r="B807" s="4" t="str">
        <f t="shared" si="13"/>
        <v>noviembre 2022</v>
      </c>
      <c r="C807" s="32">
        <v>44866</v>
      </c>
      <c r="D807" s="4" t="s">
        <v>109</v>
      </c>
      <c r="E807" s="4" t="s">
        <v>883</v>
      </c>
      <c r="F807" s="4" t="s">
        <v>239</v>
      </c>
      <c r="G807" s="4">
        <v>33412</v>
      </c>
      <c r="H807" s="4">
        <v>33366</v>
      </c>
      <c r="I807" s="4">
        <v>99.861999999999995</v>
      </c>
      <c r="J807" s="4">
        <v>13422</v>
      </c>
      <c r="K807" s="4">
        <v>40.226999999999997</v>
      </c>
      <c r="L807" s="4">
        <v>2008</v>
      </c>
      <c r="M807" s="4">
        <v>6.0179999999999998</v>
      </c>
      <c r="N807" s="4">
        <v>14.961</v>
      </c>
    </row>
    <row r="808" spans="1:14" x14ac:dyDescent="0.25">
      <c r="A808" s="4" t="s">
        <v>149</v>
      </c>
      <c r="B808" s="4" t="str">
        <f t="shared" si="13"/>
        <v>noviembre 2022</v>
      </c>
      <c r="C808" s="32">
        <v>44866</v>
      </c>
      <c r="D808" s="4" t="s">
        <v>109</v>
      </c>
      <c r="E808" s="4" t="s">
        <v>1098</v>
      </c>
      <c r="F808" s="4" t="s">
        <v>239</v>
      </c>
      <c r="G808" s="4">
        <v>599</v>
      </c>
      <c r="H808" s="4">
        <v>599</v>
      </c>
      <c r="I808" s="4">
        <v>100</v>
      </c>
      <c r="J808" s="4">
        <v>374</v>
      </c>
      <c r="K808" s="4">
        <v>62.436999999999998</v>
      </c>
      <c r="L808" s="4">
        <v>141</v>
      </c>
      <c r="M808" s="4">
        <v>23.539000000000001</v>
      </c>
      <c r="N808" s="4">
        <v>37.701000000000001</v>
      </c>
    </row>
    <row r="809" spans="1:14" x14ac:dyDescent="0.25">
      <c r="A809" s="4" t="s">
        <v>659</v>
      </c>
      <c r="B809" s="4" t="str">
        <f t="shared" si="13"/>
        <v>noviembre 2022</v>
      </c>
      <c r="C809" s="32">
        <v>44866</v>
      </c>
      <c r="D809" s="4" t="s">
        <v>109</v>
      </c>
      <c r="E809" s="4" t="s">
        <v>911</v>
      </c>
      <c r="F809" s="4" t="s">
        <v>239</v>
      </c>
      <c r="G809" s="4">
        <v>16676</v>
      </c>
      <c r="H809" s="4">
        <v>16576</v>
      </c>
      <c r="I809" s="4">
        <v>99.4</v>
      </c>
      <c r="J809" s="4">
        <v>8482</v>
      </c>
      <c r="K809" s="4">
        <v>51.17</v>
      </c>
      <c r="L809" s="4">
        <v>897</v>
      </c>
      <c r="M809" s="4">
        <v>5.4109999999999996</v>
      </c>
      <c r="N809" s="4">
        <v>10.574999999999999</v>
      </c>
    </row>
    <row r="810" spans="1:14" x14ac:dyDescent="0.25">
      <c r="A810" s="4" t="s">
        <v>80</v>
      </c>
      <c r="B810" s="4" t="str">
        <f t="shared" si="13"/>
        <v>noviembre 2022</v>
      </c>
      <c r="C810" s="32">
        <v>44866</v>
      </c>
      <c r="D810" s="4" t="s">
        <v>109</v>
      </c>
      <c r="E810" s="4" t="s">
        <v>1021</v>
      </c>
      <c r="F810" s="4" t="s">
        <v>1013</v>
      </c>
      <c r="G810" s="4">
        <v>4</v>
      </c>
      <c r="H810" s="4">
        <v>4</v>
      </c>
      <c r="I810" s="4">
        <v>100</v>
      </c>
      <c r="J810" s="4">
        <v>2</v>
      </c>
      <c r="K810" s="4">
        <v>50</v>
      </c>
      <c r="L810" s="4">
        <v>2</v>
      </c>
      <c r="M810" s="4">
        <v>50</v>
      </c>
      <c r="N810" s="4">
        <v>100</v>
      </c>
    </row>
    <row r="811" spans="1:14" x14ac:dyDescent="0.25">
      <c r="A811" s="4" t="s">
        <v>210</v>
      </c>
      <c r="B811" s="4" t="str">
        <f t="shared" si="13"/>
        <v>noviembre 2022</v>
      </c>
      <c r="C811" s="32">
        <v>44866</v>
      </c>
      <c r="D811" s="4" t="s">
        <v>109</v>
      </c>
      <c r="E811" s="4" t="s">
        <v>998</v>
      </c>
      <c r="F811" s="4" t="s">
        <v>834</v>
      </c>
      <c r="G811" s="4">
        <v>2409</v>
      </c>
      <c r="H811" s="4">
        <v>2408</v>
      </c>
      <c r="I811" s="4">
        <v>99.957999999999998</v>
      </c>
      <c r="J811" s="4">
        <v>1342</v>
      </c>
      <c r="K811" s="4">
        <v>55.731000000000002</v>
      </c>
      <c r="L811" s="4">
        <v>274</v>
      </c>
      <c r="M811" s="4">
        <v>11.379</v>
      </c>
      <c r="N811" s="4">
        <v>20.417000000000002</v>
      </c>
    </row>
    <row r="812" spans="1:14" x14ac:dyDescent="0.25">
      <c r="A812" s="4" t="s">
        <v>227</v>
      </c>
      <c r="B812" s="4" t="str">
        <f t="shared" si="13"/>
        <v>noviembre 2022</v>
      </c>
      <c r="C812" s="32">
        <v>44866</v>
      </c>
      <c r="D812" s="4" t="s">
        <v>109</v>
      </c>
      <c r="E812" s="4" t="s">
        <v>590</v>
      </c>
      <c r="F812" s="4" t="s">
        <v>239</v>
      </c>
      <c r="G812" s="4">
        <v>285</v>
      </c>
      <c r="H812" s="4">
        <v>285</v>
      </c>
      <c r="I812" s="4">
        <v>100</v>
      </c>
      <c r="J812" s="4">
        <v>184</v>
      </c>
      <c r="K812" s="4">
        <v>64.561000000000007</v>
      </c>
      <c r="L812" s="4">
        <v>19</v>
      </c>
      <c r="M812" s="4">
        <v>6.6669999999999998</v>
      </c>
      <c r="N812" s="4">
        <v>10.326000000000001</v>
      </c>
    </row>
    <row r="813" spans="1:14" x14ac:dyDescent="0.25">
      <c r="A813" s="4" t="s">
        <v>659</v>
      </c>
      <c r="B813" s="4" t="str">
        <f t="shared" si="13"/>
        <v>noviembre 2022</v>
      </c>
      <c r="C813" s="32">
        <v>44866</v>
      </c>
      <c r="D813" s="4" t="s">
        <v>109</v>
      </c>
      <c r="E813" s="4" t="s">
        <v>920</v>
      </c>
      <c r="F813" s="4" t="s">
        <v>239</v>
      </c>
      <c r="G813" s="4">
        <v>9580</v>
      </c>
      <c r="H813" s="4">
        <v>9446</v>
      </c>
      <c r="I813" s="4">
        <v>98.600999999999999</v>
      </c>
      <c r="J813" s="4">
        <v>4478</v>
      </c>
      <c r="K813" s="4">
        <v>47.405999999999999</v>
      </c>
      <c r="L813" s="4">
        <v>671</v>
      </c>
      <c r="M813" s="4">
        <v>7.1040000000000001</v>
      </c>
      <c r="N813" s="4">
        <v>14.984</v>
      </c>
    </row>
    <row r="814" spans="1:14" x14ac:dyDescent="0.25">
      <c r="A814" s="4" t="s">
        <v>667</v>
      </c>
      <c r="B814" s="4" t="str">
        <f t="shared" si="13"/>
        <v>noviembre 2022</v>
      </c>
      <c r="C814" s="32">
        <v>44866</v>
      </c>
      <c r="D814" s="4" t="s">
        <v>109</v>
      </c>
      <c r="E814" s="4" t="s">
        <v>712</v>
      </c>
      <c r="F814" s="4" t="s">
        <v>695</v>
      </c>
      <c r="G814" s="4">
        <v>41</v>
      </c>
      <c r="H814" s="4">
        <v>41</v>
      </c>
      <c r="I814" s="4">
        <v>100</v>
      </c>
      <c r="J814" s="4">
        <v>33</v>
      </c>
      <c r="K814" s="4">
        <v>80.488</v>
      </c>
      <c r="L814" s="4">
        <v>25</v>
      </c>
      <c r="M814" s="4">
        <v>60.975999999999999</v>
      </c>
      <c r="N814" s="4">
        <v>75.757999999999996</v>
      </c>
    </row>
    <row r="815" spans="1:14" x14ac:dyDescent="0.25">
      <c r="A815" s="4" t="s">
        <v>146</v>
      </c>
      <c r="B815" s="4" t="str">
        <f t="shared" si="13"/>
        <v>noviembre 2022</v>
      </c>
      <c r="C815" s="32">
        <v>44866</v>
      </c>
      <c r="D815" s="4" t="s">
        <v>109</v>
      </c>
      <c r="E815" s="4" t="s">
        <v>902</v>
      </c>
      <c r="F815" s="4" t="s">
        <v>239</v>
      </c>
      <c r="G815" s="4">
        <v>1222</v>
      </c>
      <c r="H815" s="4">
        <v>1202</v>
      </c>
      <c r="I815" s="4">
        <v>98.363</v>
      </c>
      <c r="J815" s="4">
        <v>806</v>
      </c>
      <c r="K815" s="4">
        <v>67.055000000000007</v>
      </c>
      <c r="L815" s="4">
        <v>345</v>
      </c>
      <c r="M815" s="4">
        <v>28.702000000000002</v>
      </c>
      <c r="N815" s="4">
        <v>42.804000000000002</v>
      </c>
    </row>
    <row r="816" spans="1:14" x14ac:dyDescent="0.25">
      <c r="A816" s="4" t="s">
        <v>659</v>
      </c>
      <c r="B816" s="4" t="str">
        <f t="shared" si="13"/>
        <v>noviembre 2022</v>
      </c>
      <c r="C816" s="32">
        <v>44866</v>
      </c>
      <c r="D816" s="4" t="s">
        <v>110</v>
      </c>
      <c r="E816" s="4" t="s">
        <v>830</v>
      </c>
      <c r="F816" s="4" t="s">
        <v>239</v>
      </c>
      <c r="G816" s="4">
        <v>84</v>
      </c>
      <c r="H816" s="4">
        <v>82</v>
      </c>
      <c r="I816" s="4">
        <v>97.619</v>
      </c>
      <c r="J816" s="4">
        <v>67</v>
      </c>
      <c r="K816" s="4">
        <v>81.706999999999994</v>
      </c>
      <c r="L816" s="4">
        <v>3</v>
      </c>
      <c r="M816" s="4">
        <v>3.6589999999999998</v>
      </c>
      <c r="N816" s="4">
        <v>4.4779999999999998</v>
      </c>
    </row>
    <row r="817" spans="1:14" x14ac:dyDescent="0.25">
      <c r="A817" s="4" t="s">
        <v>659</v>
      </c>
      <c r="B817" s="4" t="str">
        <f t="shared" si="13"/>
        <v>noviembre 2022</v>
      </c>
      <c r="C817" s="32">
        <v>44866</v>
      </c>
      <c r="D817" s="4" t="s">
        <v>109</v>
      </c>
      <c r="E817" s="4" t="s">
        <v>930</v>
      </c>
      <c r="F817" s="4" t="s">
        <v>239</v>
      </c>
      <c r="G817" s="4">
        <v>19788</v>
      </c>
      <c r="H817" s="4">
        <v>19557</v>
      </c>
      <c r="I817" s="4">
        <v>98.832999999999998</v>
      </c>
      <c r="J817" s="4">
        <v>11315</v>
      </c>
      <c r="K817" s="4">
        <v>57.856999999999999</v>
      </c>
      <c r="L817" s="4">
        <v>1818</v>
      </c>
      <c r="M817" s="4">
        <v>9.2959999999999994</v>
      </c>
      <c r="N817" s="4">
        <v>16.067</v>
      </c>
    </row>
    <row r="818" spans="1:14" x14ac:dyDescent="0.25">
      <c r="A818" s="4" t="s">
        <v>173</v>
      </c>
      <c r="B818" s="4" t="str">
        <f t="shared" si="13"/>
        <v>noviembre 2022</v>
      </c>
      <c r="C818" s="32">
        <v>44866</v>
      </c>
      <c r="D818" s="4" t="s">
        <v>109</v>
      </c>
      <c r="E818" s="4" t="s">
        <v>572</v>
      </c>
      <c r="F818" s="4" t="s">
        <v>239</v>
      </c>
      <c r="G818" s="4">
        <v>16950</v>
      </c>
      <c r="H818" s="4">
        <v>16936</v>
      </c>
      <c r="I818" s="4">
        <v>99.917000000000002</v>
      </c>
      <c r="J818" s="4">
        <v>6591</v>
      </c>
      <c r="K818" s="4">
        <v>38.917000000000002</v>
      </c>
      <c r="L818" s="4">
        <v>552</v>
      </c>
      <c r="M818" s="4">
        <v>3.2589999999999999</v>
      </c>
      <c r="N818" s="4">
        <v>8.375</v>
      </c>
    </row>
    <row r="819" spans="1:14" x14ac:dyDescent="0.25">
      <c r="A819" s="4" t="s">
        <v>80</v>
      </c>
      <c r="B819" s="4" t="str">
        <f t="shared" si="13"/>
        <v>noviembre 2022</v>
      </c>
      <c r="C819" s="32">
        <v>44866</v>
      </c>
      <c r="D819" s="4" t="s">
        <v>109</v>
      </c>
      <c r="E819" s="4" t="s">
        <v>1059</v>
      </c>
      <c r="F819" s="4" t="s">
        <v>1013</v>
      </c>
      <c r="G819" s="4">
        <v>1163</v>
      </c>
      <c r="H819" s="4">
        <v>1163</v>
      </c>
      <c r="I819" s="4">
        <v>100</v>
      </c>
      <c r="J819" s="4">
        <v>854</v>
      </c>
      <c r="K819" s="4">
        <v>73.430999999999997</v>
      </c>
      <c r="L819" s="4">
        <v>491</v>
      </c>
      <c r="M819" s="4">
        <v>42.218000000000004</v>
      </c>
      <c r="N819" s="4">
        <v>57.494</v>
      </c>
    </row>
    <row r="820" spans="1:14" x14ac:dyDescent="0.25">
      <c r="A820" s="4" t="s">
        <v>603</v>
      </c>
      <c r="B820" s="4" t="str">
        <f t="shared" si="13"/>
        <v>noviembre 2022</v>
      </c>
      <c r="C820" s="32">
        <v>44866</v>
      </c>
      <c r="D820" s="4" t="s">
        <v>109</v>
      </c>
      <c r="E820" s="4" t="s">
        <v>960</v>
      </c>
      <c r="F820" s="4" t="s">
        <v>239</v>
      </c>
      <c r="G820" s="4">
        <v>469</v>
      </c>
      <c r="H820" s="4">
        <v>469</v>
      </c>
      <c r="I820" s="4">
        <v>100</v>
      </c>
      <c r="J820" s="4">
        <v>244</v>
      </c>
      <c r="K820" s="4">
        <v>52.026000000000003</v>
      </c>
      <c r="L820" s="4">
        <v>74</v>
      </c>
      <c r="M820" s="4">
        <v>15.778</v>
      </c>
      <c r="N820" s="4">
        <v>30.327999999999999</v>
      </c>
    </row>
    <row r="821" spans="1:14" x14ac:dyDescent="0.25">
      <c r="A821" s="4" t="s">
        <v>659</v>
      </c>
      <c r="B821" s="4" t="str">
        <f t="shared" si="13"/>
        <v>noviembre 2022</v>
      </c>
      <c r="C821" s="32">
        <v>44866</v>
      </c>
      <c r="D821" s="4" t="s">
        <v>109</v>
      </c>
      <c r="E821" s="4" t="s">
        <v>907</v>
      </c>
      <c r="F821" s="4" t="s">
        <v>239</v>
      </c>
      <c r="G821" s="4">
        <v>16678</v>
      </c>
      <c r="H821" s="4">
        <v>16580</v>
      </c>
      <c r="I821" s="4">
        <v>99.412000000000006</v>
      </c>
      <c r="J821" s="4">
        <v>8585</v>
      </c>
      <c r="K821" s="4">
        <v>51.779000000000003</v>
      </c>
      <c r="L821" s="4">
        <v>1073</v>
      </c>
      <c r="M821" s="4">
        <v>6.4720000000000004</v>
      </c>
      <c r="N821" s="4">
        <v>12.499000000000001</v>
      </c>
    </row>
    <row r="822" spans="1:14" x14ac:dyDescent="0.25">
      <c r="A822" s="4" t="s">
        <v>644</v>
      </c>
      <c r="B822" s="4" t="str">
        <f t="shared" si="13"/>
        <v>noviembre 2022</v>
      </c>
      <c r="C822" s="32">
        <v>44866</v>
      </c>
      <c r="D822" s="4" t="s">
        <v>109</v>
      </c>
      <c r="E822" s="4" t="s">
        <v>1043</v>
      </c>
      <c r="F822" s="4" t="s">
        <v>239</v>
      </c>
      <c r="G822" s="4">
        <v>23085</v>
      </c>
      <c r="H822" s="4">
        <v>23075</v>
      </c>
      <c r="I822" s="4">
        <v>99.956999999999994</v>
      </c>
      <c r="J822" s="4">
        <v>9415</v>
      </c>
      <c r="K822" s="4">
        <v>40.802</v>
      </c>
      <c r="L822" s="4">
        <v>635</v>
      </c>
      <c r="M822" s="4">
        <v>2.7519999999999998</v>
      </c>
      <c r="N822" s="4">
        <v>6.7450000000000001</v>
      </c>
    </row>
    <row r="823" spans="1:14" x14ac:dyDescent="0.25">
      <c r="A823" s="4" t="s">
        <v>149</v>
      </c>
      <c r="B823" s="4" t="str">
        <f t="shared" si="13"/>
        <v>noviembre 2022</v>
      </c>
      <c r="C823" s="32">
        <v>44866</v>
      </c>
      <c r="D823" s="4" t="s">
        <v>109</v>
      </c>
      <c r="E823" s="4" t="s">
        <v>1113</v>
      </c>
      <c r="F823" s="4" t="s">
        <v>865</v>
      </c>
      <c r="G823" s="4">
        <v>1070</v>
      </c>
      <c r="H823" s="4">
        <v>1059</v>
      </c>
      <c r="I823" s="4">
        <v>98.971999999999994</v>
      </c>
      <c r="J823" s="4">
        <v>720</v>
      </c>
      <c r="K823" s="4">
        <v>67.989000000000004</v>
      </c>
      <c r="L823" s="4">
        <v>358</v>
      </c>
      <c r="M823" s="4">
        <v>33.805</v>
      </c>
      <c r="N823" s="4">
        <v>49.722000000000001</v>
      </c>
    </row>
    <row r="824" spans="1:14" x14ac:dyDescent="0.25">
      <c r="A824" s="4" t="s">
        <v>659</v>
      </c>
      <c r="B824" s="4" t="str">
        <f t="shared" si="13"/>
        <v>noviembre 2022</v>
      </c>
      <c r="C824" s="32">
        <v>44866</v>
      </c>
      <c r="D824" s="4" t="s">
        <v>109</v>
      </c>
      <c r="E824" s="4" t="s">
        <v>914</v>
      </c>
      <c r="F824" s="4" t="s">
        <v>239</v>
      </c>
      <c r="G824" s="4">
        <v>1051</v>
      </c>
      <c r="H824" s="4">
        <v>1051</v>
      </c>
      <c r="I824" s="4">
        <v>100</v>
      </c>
      <c r="J824" s="4">
        <v>530</v>
      </c>
      <c r="K824" s="4">
        <v>50.427999999999997</v>
      </c>
      <c r="L824" s="4">
        <v>80</v>
      </c>
      <c r="M824" s="4">
        <v>7.6120000000000001</v>
      </c>
      <c r="N824" s="4">
        <v>15.093999999999999</v>
      </c>
    </row>
    <row r="825" spans="1:14" x14ac:dyDescent="0.25">
      <c r="A825" s="4" t="s">
        <v>664</v>
      </c>
      <c r="B825" s="4" t="str">
        <f t="shared" si="13"/>
        <v>noviembre 2022</v>
      </c>
      <c r="C825" s="32">
        <v>44866</v>
      </c>
      <c r="D825" s="4" t="s">
        <v>109</v>
      </c>
      <c r="E825" s="4" t="s">
        <v>1058</v>
      </c>
      <c r="F825" s="4" t="s">
        <v>239</v>
      </c>
      <c r="G825" s="4">
        <v>34317</v>
      </c>
      <c r="H825" s="4">
        <v>34215</v>
      </c>
      <c r="I825" s="4">
        <v>99.703000000000003</v>
      </c>
      <c r="J825" s="4">
        <v>11080</v>
      </c>
      <c r="K825" s="4">
        <v>32.383000000000003</v>
      </c>
      <c r="L825" s="4">
        <v>226</v>
      </c>
      <c r="M825" s="4">
        <v>0.66100000000000003</v>
      </c>
      <c r="N825" s="4">
        <v>2.04</v>
      </c>
    </row>
    <row r="826" spans="1:14" x14ac:dyDescent="0.25">
      <c r="A826" s="4" t="s">
        <v>173</v>
      </c>
      <c r="B826" s="4" t="str">
        <f t="shared" si="13"/>
        <v>noviembre 2022</v>
      </c>
      <c r="C826" s="32">
        <v>44866</v>
      </c>
      <c r="D826" s="4" t="s">
        <v>109</v>
      </c>
      <c r="E826" s="4" t="s">
        <v>573</v>
      </c>
      <c r="F826" s="4" t="s">
        <v>239</v>
      </c>
      <c r="G826" s="4">
        <v>10271</v>
      </c>
      <c r="H826" s="4">
        <v>10237</v>
      </c>
      <c r="I826" s="4">
        <v>99.668999999999997</v>
      </c>
      <c r="J826" s="4">
        <v>4054</v>
      </c>
      <c r="K826" s="4">
        <v>39.600999999999999</v>
      </c>
      <c r="L826" s="4">
        <v>288</v>
      </c>
      <c r="M826" s="4">
        <v>2.8130000000000002</v>
      </c>
      <c r="N826" s="4">
        <v>7.1040000000000001</v>
      </c>
    </row>
    <row r="827" spans="1:14" x14ac:dyDescent="0.25">
      <c r="A827" s="4" t="s">
        <v>173</v>
      </c>
      <c r="B827" s="4" t="str">
        <f t="shared" si="13"/>
        <v>noviembre 2022</v>
      </c>
      <c r="C827" s="32">
        <v>44866</v>
      </c>
      <c r="D827" s="4" t="s">
        <v>109</v>
      </c>
      <c r="E827" s="4" t="s">
        <v>574</v>
      </c>
      <c r="F827" s="4" t="s">
        <v>239</v>
      </c>
      <c r="G827" s="4">
        <v>16385</v>
      </c>
      <c r="H827" s="4">
        <v>16377</v>
      </c>
      <c r="I827" s="4">
        <v>99.950999999999993</v>
      </c>
      <c r="J827" s="4">
        <v>5705</v>
      </c>
      <c r="K827" s="4">
        <v>34.835000000000001</v>
      </c>
      <c r="L827" s="4">
        <v>175</v>
      </c>
      <c r="M827" s="4">
        <v>1.069</v>
      </c>
      <c r="N827" s="4">
        <v>3.0670000000000002</v>
      </c>
    </row>
    <row r="828" spans="1:14" x14ac:dyDescent="0.25">
      <c r="A828" s="4" t="s">
        <v>227</v>
      </c>
      <c r="B828" s="4" t="str">
        <f t="shared" si="13"/>
        <v>noviembre 2022</v>
      </c>
      <c r="C828" s="32">
        <v>44866</v>
      </c>
      <c r="D828" s="4" t="s">
        <v>109</v>
      </c>
      <c r="E828" s="4" t="s">
        <v>591</v>
      </c>
      <c r="F828" s="4" t="s">
        <v>239</v>
      </c>
      <c r="G828" s="4">
        <v>3707</v>
      </c>
      <c r="H828" s="4">
        <v>3689</v>
      </c>
      <c r="I828" s="4">
        <v>99.513999999999996</v>
      </c>
      <c r="J828" s="4">
        <v>2341</v>
      </c>
      <c r="K828" s="4">
        <v>63.459000000000003</v>
      </c>
      <c r="L828" s="4">
        <v>232</v>
      </c>
      <c r="M828" s="4">
        <v>6.2889999999999997</v>
      </c>
      <c r="N828" s="4">
        <v>9.91</v>
      </c>
    </row>
    <row r="829" spans="1:14" x14ac:dyDescent="0.25">
      <c r="A829" s="4" t="s">
        <v>548</v>
      </c>
      <c r="B829" s="4" t="str">
        <f t="shared" si="13"/>
        <v>noviembre 2022</v>
      </c>
      <c r="C829" s="32">
        <v>44866</v>
      </c>
      <c r="D829" s="4" t="s">
        <v>109</v>
      </c>
      <c r="E829" s="4" t="s">
        <v>936</v>
      </c>
      <c r="F829" s="4" t="s">
        <v>239</v>
      </c>
      <c r="G829" s="4">
        <v>35237</v>
      </c>
      <c r="H829" s="4">
        <v>35097</v>
      </c>
      <c r="I829" s="4">
        <v>99.602999999999994</v>
      </c>
      <c r="J829" s="4">
        <v>16700</v>
      </c>
      <c r="K829" s="4">
        <v>47.582000000000001</v>
      </c>
      <c r="L829" s="4">
        <v>4074</v>
      </c>
      <c r="M829" s="4">
        <v>11.608000000000001</v>
      </c>
      <c r="N829" s="4">
        <v>24.395</v>
      </c>
    </row>
    <row r="830" spans="1:14" x14ac:dyDescent="0.25">
      <c r="A830" s="4" t="s">
        <v>173</v>
      </c>
      <c r="B830" s="4" t="str">
        <f t="shared" si="13"/>
        <v>noviembre 2022</v>
      </c>
      <c r="C830" s="32">
        <v>44866</v>
      </c>
      <c r="D830" s="4" t="s">
        <v>109</v>
      </c>
      <c r="E830" s="4" t="s">
        <v>575</v>
      </c>
      <c r="F830" s="4" t="s">
        <v>239</v>
      </c>
      <c r="G830" s="4">
        <v>11386</v>
      </c>
      <c r="H830" s="4">
        <v>11353</v>
      </c>
      <c r="I830" s="4">
        <v>99.71</v>
      </c>
      <c r="J830" s="4">
        <v>4914</v>
      </c>
      <c r="K830" s="4">
        <v>43.283999999999999</v>
      </c>
      <c r="L830" s="4">
        <v>609</v>
      </c>
      <c r="M830" s="4">
        <v>5.3639999999999999</v>
      </c>
      <c r="N830" s="4">
        <v>12.393000000000001</v>
      </c>
    </row>
    <row r="831" spans="1:14" x14ac:dyDescent="0.25">
      <c r="A831" s="4" t="s">
        <v>149</v>
      </c>
      <c r="B831" s="4" t="str">
        <f t="shared" si="13"/>
        <v>noviembre 2022</v>
      </c>
      <c r="C831" s="32">
        <v>44866</v>
      </c>
      <c r="D831" s="4" t="s">
        <v>109</v>
      </c>
      <c r="E831" s="4" t="s">
        <v>1114</v>
      </c>
      <c r="F831" s="4" t="s">
        <v>239</v>
      </c>
      <c r="G831" s="4">
        <v>2137</v>
      </c>
      <c r="H831" s="4">
        <v>2127</v>
      </c>
      <c r="I831" s="4">
        <v>99.531999999999996</v>
      </c>
      <c r="J831" s="4">
        <v>1318</v>
      </c>
      <c r="K831" s="4">
        <v>61.965000000000003</v>
      </c>
      <c r="L831" s="4">
        <v>132</v>
      </c>
      <c r="M831" s="4">
        <v>6.2060000000000004</v>
      </c>
      <c r="N831" s="4">
        <v>10.015000000000001</v>
      </c>
    </row>
    <row r="832" spans="1:14" x14ac:dyDescent="0.25">
      <c r="A832" s="4" t="s">
        <v>227</v>
      </c>
      <c r="B832" s="4" t="str">
        <f t="shared" si="13"/>
        <v>noviembre 2022</v>
      </c>
      <c r="C832" s="32">
        <v>44866</v>
      </c>
      <c r="D832" s="4" t="s">
        <v>109</v>
      </c>
      <c r="E832" s="4" t="s">
        <v>592</v>
      </c>
      <c r="F832" s="4" t="s">
        <v>239</v>
      </c>
      <c r="G832" s="4">
        <v>483</v>
      </c>
      <c r="H832" s="4">
        <v>483</v>
      </c>
      <c r="I832" s="4">
        <v>100</v>
      </c>
      <c r="J832" s="4">
        <v>397</v>
      </c>
      <c r="K832" s="4">
        <v>82.194999999999993</v>
      </c>
      <c r="L832" s="4">
        <v>139</v>
      </c>
      <c r="M832" s="4">
        <v>28.777999999999999</v>
      </c>
      <c r="N832" s="4">
        <v>35.012999999999998</v>
      </c>
    </row>
    <row r="833" spans="1:14" x14ac:dyDescent="0.25">
      <c r="A833" s="4" t="s">
        <v>668</v>
      </c>
      <c r="B833" s="4" t="str">
        <f t="shared" si="13"/>
        <v>noviembre 2022</v>
      </c>
      <c r="C833" s="32">
        <v>44866</v>
      </c>
      <c r="D833" s="4" t="s">
        <v>109</v>
      </c>
      <c r="E833" s="4" t="s">
        <v>732</v>
      </c>
      <c r="F833" s="4" t="s">
        <v>733</v>
      </c>
      <c r="G833" s="4">
        <v>1442</v>
      </c>
      <c r="H833" s="4">
        <v>1430</v>
      </c>
      <c r="I833" s="4">
        <v>99.168000000000006</v>
      </c>
      <c r="J833" s="4">
        <v>1051</v>
      </c>
      <c r="K833" s="4">
        <v>73.497</v>
      </c>
      <c r="L833" s="4">
        <v>428</v>
      </c>
      <c r="M833" s="4">
        <v>29.93</v>
      </c>
      <c r="N833" s="4">
        <v>40.722999999999999</v>
      </c>
    </row>
    <row r="834" spans="1:14" x14ac:dyDescent="0.25">
      <c r="A834" s="4" t="s">
        <v>221</v>
      </c>
      <c r="B834" s="4" t="str">
        <f t="shared" si="13"/>
        <v>noviembre 2022</v>
      </c>
      <c r="C834" s="32">
        <v>44866</v>
      </c>
      <c r="D834" s="4" t="s">
        <v>109</v>
      </c>
      <c r="E834" s="4" t="s">
        <v>571</v>
      </c>
      <c r="F834" s="4" t="s">
        <v>242</v>
      </c>
      <c r="G834" s="4">
        <v>1419</v>
      </c>
      <c r="H834" s="4">
        <v>1419</v>
      </c>
      <c r="I834" s="4">
        <v>100</v>
      </c>
      <c r="J834" s="4">
        <v>730</v>
      </c>
      <c r="K834" s="4">
        <v>51.445</v>
      </c>
      <c r="L834" s="4">
        <v>162</v>
      </c>
      <c r="M834" s="4">
        <v>11.416</v>
      </c>
      <c r="N834" s="4">
        <v>22.192</v>
      </c>
    </row>
    <row r="835" spans="1:14" x14ac:dyDescent="0.25">
      <c r="A835" s="4" t="s">
        <v>116</v>
      </c>
      <c r="B835" s="4" t="str">
        <f t="shared" si="13"/>
        <v>noviembre 2022</v>
      </c>
      <c r="C835" s="32">
        <v>44866</v>
      </c>
      <c r="D835" s="4" t="s">
        <v>109</v>
      </c>
      <c r="E835" s="4" t="s">
        <v>578</v>
      </c>
      <c r="F835" s="4" t="s">
        <v>239</v>
      </c>
      <c r="G835" s="4">
        <v>9608</v>
      </c>
      <c r="H835" s="4">
        <v>9571</v>
      </c>
      <c r="I835" s="4">
        <v>99.614999999999995</v>
      </c>
      <c r="J835" s="4">
        <v>3444</v>
      </c>
      <c r="K835" s="4">
        <v>35.984000000000002</v>
      </c>
      <c r="L835" s="4">
        <v>474</v>
      </c>
      <c r="M835" s="4">
        <v>4.952</v>
      </c>
      <c r="N835" s="4">
        <v>13.763</v>
      </c>
    </row>
    <row r="836" spans="1:14" x14ac:dyDescent="0.25">
      <c r="A836" s="4" t="s">
        <v>217</v>
      </c>
      <c r="B836" s="4" t="str">
        <f t="shared" si="13"/>
        <v>noviembre 2022</v>
      </c>
      <c r="C836" s="32">
        <v>44866</v>
      </c>
      <c r="D836" s="4" t="s">
        <v>109</v>
      </c>
      <c r="E836" s="4" t="s">
        <v>810</v>
      </c>
      <c r="F836" s="4" t="s">
        <v>238</v>
      </c>
      <c r="G836" s="4">
        <v>35865</v>
      </c>
      <c r="H836" s="4">
        <v>34931</v>
      </c>
      <c r="I836" s="4">
        <v>97.396000000000001</v>
      </c>
      <c r="J836" s="4">
        <v>13872</v>
      </c>
      <c r="K836" s="4">
        <v>39.713000000000001</v>
      </c>
      <c r="L836" s="4">
        <v>2354</v>
      </c>
      <c r="M836" s="4">
        <v>6.7389999999999999</v>
      </c>
      <c r="N836" s="4">
        <v>16.969000000000001</v>
      </c>
    </row>
    <row r="837" spans="1:14" x14ac:dyDescent="0.25">
      <c r="A837" s="4" t="s">
        <v>667</v>
      </c>
      <c r="B837" s="4" t="str">
        <f t="shared" si="13"/>
        <v>noviembre 2022</v>
      </c>
      <c r="C837" s="32">
        <v>44866</v>
      </c>
      <c r="D837" s="4" t="s">
        <v>109</v>
      </c>
      <c r="E837" s="4" t="s">
        <v>694</v>
      </c>
      <c r="F837" s="4" t="s">
        <v>695</v>
      </c>
      <c r="G837" s="4">
        <v>12502</v>
      </c>
      <c r="H837" s="4">
        <v>12117</v>
      </c>
      <c r="I837" s="4">
        <v>96.92</v>
      </c>
      <c r="J837" s="4">
        <v>6018</v>
      </c>
      <c r="K837" s="4">
        <v>49.665999999999997</v>
      </c>
      <c r="L837" s="4">
        <v>1347</v>
      </c>
      <c r="M837" s="4">
        <v>11.117000000000001</v>
      </c>
      <c r="N837" s="4">
        <v>22.382999999999999</v>
      </c>
    </row>
    <row r="838" spans="1:14" x14ac:dyDescent="0.25">
      <c r="A838" s="4" t="s">
        <v>173</v>
      </c>
      <c r="B838" s="4" t="str">
        <f t="shared" si="13"/>
        <v>noviembre 2022</v>
      </c>
      <c r="C838" s="32">
        <v>44866</v>
      </c>
      <c r="D838" s="4" t="s">
        <v>109</v>
      </c>
      <c r="E838" s="4" t="s">
        <v>572</v>
      </c>
      <c r="F838" s="4" t="s">
        <v>576</v>
      </c>
      <c r="G838" s="4">
        <v>4127</v>
      </c>
      <c r="H838" s="4">
        <v>4125</v>
      </c>
      <c r="I838" s="4">
        <v>99.951999999999998</v>
      </c>
      <c r="J838" s="4">
        <v>2536</v>
      </c>
      <c r="K838" s="4">
        <v>61.478999999999999</v>
      </c>
      <c r="L838" s="4">
        <v>387</v>
      </c>
      <c r="M838" s="4">
        <v>9.3819999999999997</v>
      </c>
      <c r="N838" s="4">
        <v>15.26</v>
      </c>
    </row>
    <row r="839" spans="1:14" x14ac:dyDescent="0.25">
      <c r="A839" s="4" t="s">
        <v>146</v>
      </c>
      <c r="B839" s="4" t="str">
        <f t="shared" si="13"/>
        <v>noviembre 2022</v>
      </c>
      <c r="C839" s="32">
        <v>44866</v>
      </c>
      <c r="D839" s="4" t="s">
        <v>109</v>
      </c>
      <c r="E839" s="4" t="s">
        <v>922</v>
      </c>
      <c r="F839" s="4" t="s">
        <v>239</v>
      </c>
      <c r="G839" s="4">
        <v>926</v>
      </c>
      <c r="H839" s="4">
        <v>908</v>
      </c>
      <c r="I839" s="4">
        <v>98.055999999999997</v>
      </c>
      <c r="J839" s="4">
        <v>547</v>
      </c>
      <c r="K839" s="4">
        <v>60.241999999999997</v>
      </c>
      <c r="L839" s="4">
        <v>147</v>
      </c>
      <c r="M839" s="4">
        <v>16.189</v>
      </c>
      <c r="N839" s="4">
        <v>26.873999999999999</v>
      </c>
    </row>
    <row r="840" spans="1:14" x14ac:dyDescent="0.25">
      <c r="A840" s="4" t="s">
        <v>172</v>
      </c>
      <c r="B840" s="4" t="str">
        <f t="shared" si="13"/>
        <v>noviembre 2022</v>
      </c>
      <c r="C840" s="32">
        <v>44866</v>
      </c>
      <c r="D840" s="4" t="s">
        <v>109</v>
      </c>
      <c r="E840" s="4" t="s">
        <v>1132</v>
      </c>
      <c r="F840" s="4" t="s">
        <v>239</v>
      </c>
      <c r="G840" s="4">
        <v>32666</v>
      </c>
      <c r="H840" s="4">
        <v>32561</v>
      </c>
      <c r="I840" s="4">
        <v>99.679000000000002</v>
      </c>
      <c r="J840" s="4">
        <v>11473</v>
      </c>
      <c r="K840" s="4">
        <v>35.234999999999999</v>
      </c>
      <c r="L840" s="4">
        <v>940</v>
      </c>
      <c r="M840" s="4">
        <v>2.887</v>
      </c>
      <c r="N840" s="4">
        <v>8.1929999999999996</v>
      </c>
    </row>
    <row r="841" spans="1:14" x14ac:dyDescent="0.25">
      <c r="A841" s="4" t="s">
        <v>210</v>
      </c>
      <c r="B841" s="4" t="str">
        <f t="shared" si="13"/>
        <v>noviembre 2022</v>
      </c>
      <c r="C841" s="32">
        <v>44866</v>
      </c>
      <c r="D841" s="4" t="s">
        <v>109</v>
      </c>
      <c r="E841" s="4" t="s">
        <v>997</v>
      </c>
      <c r="F841" s="4" t="s">
        <v>834</v>
      </c>
      <c r="G841" s="4">
        <v>2780</v>
      </c>
      <c r="H841" s="4">
        <v>2767</v>
      </c>
      <c r="I841" s="4">
        <v>99.531999999999996</v>
      </c>
      <c r="J841" s="4">
        <v>1367</v>
      </c>
      <c r="K841" s="4">
        <v>49.404000000000003</v>
      </c>
      <c r="L841" s="4">
        <v>349</v>
      </c>
      <c r="M841" s="4">
        <v>12.613</v>
      </c>
      <c r="N841" s="4">
        <v>25.53</v>
      </c>
    </row>
    <row r="842" spans="1:14" x14ac:dyDescent="0.25">
      <c r="A842" s="4" t="s">
        <v>667</v>
      </c>
      <c r="B842" s="4" t="str">
        <f t="shared" si="13"/>
        <v>noviembre 2022</v>
      </c>
      <c r="C842" s="32">
        <v>44866</v>
      </c>
      <c r="D842" s="4" t="s">
        <v>109</v>
      </c>
      <c r="E842" s="4" t="s">
        <v>713</v>
      </c>
      <c r="F842" s="4" t="s">
        <v>695</v>
      </c>
      <c r="G842" s="4">
        <v>526</v>
      </c>
      <c r="H842" s="4">
        <v>525</v>
      </c>
      <c r="I842" s="4">
        <v>99.81</v>
      </c>
      <c r="J842" s="4">
        <v>421</v>
      </c>
      <c r="K842" s="4">
        <v>80.19</v>
      </c>
      <c r="L842" s="4">
        <v>294</v>
      </c>
      <c r="M842" s="4">
        <v>56</v>
      </c>
      <c r="N842" s="4">
        <v>69.834000000000003</v>
      </c>
    </row>
    <row r="843" spans="1:14" x14ac:dyDescent="0.25">
      <c r="A843" s="4" t="s">
        <v>659</v>
      </c>
      <c r="B843" s="4" t="str">
        <f t="shared" si="13"/>
        <v>noviembre 2022</v>
      </c>
      <c r="C843" s="32">
        <v>44866</v>
      </c>
      <c r="D843" s="4" t="s">
        <v>109</v>
      </c>
      <c r="E843" s="4" t="s">
        <v>903</v>
      </c>
      <c r="F843" s="4" t="s">
        <v>239</v>
      </c>
      <c r="G843" s="4">
        <v>16681</v>
      </c>
      <c r="H843" s="4">
        <v>16584</v>
      </c>
      <c r="I843" s="4">
        <v>99.418999999999997</v>
      </c>
      <c r="J843" s="4">
        <v>11346</v>
      </c>
      <c r="K843" s="4">
        <v>68.415000000000006</v>
      </c>
      <c r="L843" s="4">
        <v>4828</v>
      </c>
      <c r="M843" s="4">
        <v>29.111999999999998</v>
      </c>
      <c r="N843" s="4">
        <v>42.552</v>
      </c>
    </row>
    <row r="844" spans="1:14" x14ac:dyDescent="0.25">
      <c r="A844" s="4" t="s">
        <v>659</v>
      </c>
      <c r="B844" s="4" t="str">
        <f t="shared" si="13"/>
        <v>noviembre 2022</v>
      </c>
      <c r="C844" s="32">
        <v>44866</v>
      </c>
      <c r="D844" s="4" t="s">
        <v>109</v>
      </c>
      <c r="E844" s="4" t="s">
        <v>895</v>
      </c>
      <c r="F844" s="4" t="s">
        <v>239</v>
      </c>
      <c r="G844" s="4">
        <v>16691</v>
      </c>
      <c r="H844" s="4">
        <v>16600</v>
      </c>
      <c r="I844" s="4">
        <v>99.454999999999998</v>
      </c>
      <c r="J844" s="4">
        <v>8170</v>
      </c>
      <c r="K844" s="4">
        <v>49.216999999999999</v>
      </c>
      <c r="L844" s="4">
        <v>2124</v>
      </c>
      <c r="M844" s="4">
        <v>12.795</v>
      </c>
      <c r="N844" s="4">
        <v>25.998000000000001</v>
      </c>
    </row>
    <row r="845" spans="1:14" x14ac:dyDescent="0.25">
      <c r="A845" s="4" t="s">
        <v>643</v>
      </c>
      <c r="B845" s="4" t="str">
        <f t="shared" si="13"/>
        <v>noviembre 2022</v>
      </c>
      <c r="C845" s="32">
        <v>44866</v>
      </c>
      <c r="D845" s="4" t="s">
        <v>109</v>
      </c>
      <c r="E845" s="4" t="s">
        <v>723</v>
      </c>
      <c r="F845" s="4" t="s">
        <v>239</v>
      </c>
      <c r="G845" s="4">
        <v>35826</v>
      </c>
      <c r="H845" s="4">
        <v>35773</v>
      </c>
      <c r="I845" s="4">
        <v>99.852000000000004</v>
      </c>
      <c r="J845" s="4">
        <v>13111</v>
      </c>
      <c r="K845" s="4">
        <v>36.651000000000003</v>
      </c>
      <c r="L845" s="4">
        <v>332</v>
      </c>
      <c r="M845" s="4">
        <v>0.92800000000000005</v>
      </c>
      <c r="N845" s="4">
        <v>2.532</v>
      </c>
    </row>
    <row r="846" spans="1:14" x14ac:dyDescent="0.25">
      <c r="A846" s="4" t="s">
        <v>659</v>
      </c>
      <c r="B846" s="4" t="str">
        <f t="shared" si="13"/>
        <v>noviembre 2022</v>
      </c>
      <c r="C846" s="32">
        <v>44866</v>
      </c>
      <c r="D846" s="4" t="s">
        <v>109</v>
      </c>
      <c r="E846" s="4" t="s">
        <v>915</v>
      </c>
      <c r="F846" s="4" t="s">
        <v>239</v>
      </c>
      <c r="G846" s="4">
        <v>862</v>
      </c>
      <c r="H846" s="4">
        <v>861</v>
      </c>
      <c r="I846" s="4">
        <v>99.884</v>
      </c>
      <c r="J846" s="4">
        <v>626</v>
      </c>
      <c r="K846" s="4">
        <v>72.706000000000003</v>
      </c>
      <c r="L846" s="4">
        <v>123</v>
      </c>
      <c r="M846" s="4">
        <v>14.286</v>
      </c>
      <c r="N846" s="4">
        <v>19.649000000000001</v>
      </c>
    </row>
    <row r="847" spans="1:14" x14ac:dyDescent="0.25">
      <c r="A847" s="4" t="s">
        <v>548</v>
      </c>
      <c r="B847" s="4" t="str">
        <f t="shared" si="13"/>
        <v>noviembre 2022</v>
      </c>
      <c r="C847" s="32">
        <v>44866</v>
      </c>
      <c r="D847" s="4" t="s">
        <v>109</v>
      </c>
      <c r="E847" s="4" t="s">
        <v>938</v>
      </c>
      <c r="F847" s="4" t="s">
        <v>239</v>
      </c>
      <c r="G847" s="4">
        <v>25075</v>
      </c>
      <c r="H847" s="4">
        <v>25053</v>
      </c>
      <c r="I847" s="4">
        <v>99.912000000000006</v>
      </c>
      <c r="J847" s="4">
        <v>14487</v>
      </c>
      <c r="K847" s="4">
        <v>57.825000000000003</v>
      </c>
      <c r="L847" s="4">
        <v>1501</v>
      </c>
      <c r="M847" s="4">
        <v>5.9909999999999997</v>
      </c>
      <c r="N847" s="4">
        <v>10.361000000000001</v>
      </c>
    </row>
    <row r="848" spans="1:14" x14ac:dyDescent="0.25">
      <c r="A848" s="4" t="s">
        <v>217</v>
      </c>
      <c r="B848" s="4" t="str">
        <f t="shared" si="13"/>
        <v>noviembre 2022</v>
      </c>
      <c r="C848" s="32">
        <v>44866</v>
      </c>
      <c r="D848" s="4" t="s">
        <v>109</v>
      </c>
      <c r="E848" s="4" t="s">
        <v>811</v>
      </c>
      <c r="F848" s="4" t="s">
        <v>238</v>
      </c>
      <c r="G848" s="4">
        <v>35864</v>
      </c>
      <c r="H848" s="4">
        <v>34925</v>
      </c>
      <c r="I848" s="4">
        <v>97.382000000000005</v>
      </c>
      <c r="J848" s="4">
        <v>11575</v>
      </c>
      <c r="K848" s="4">
        <v>33.142000000000003</v>
      </c>
      <c r="L848" s="4">
        <v>540</v>
      </c>
      <c r="M848" s="4">
        <v>1.546</v>
      </c>
      <c r="N848" s="4">
        <v>4.665</v>
      </c>
    </row>
    <row r="849" spans="1:14" x14ac:dyDescent="0.25">
      <c r="A849" s="4" t="s">
        <v>80</v>
      </c>
      <c r="B849" s="4" t="str">
        <f t="shared" si="13"/>
        <v>noviembre 2022</v>
      </c>
      <c r="C849" s="32">
        <v>44866</v>
      </c>
      <c r="D849" s="4" t="s">
        <v>109</v>
      </c>
      <c r="E849" s="4" t="s">
        <v>1022</v>
      </c>
      <c r="F849" s="4" t="s">
        <v>1013</v>
      </c>
      <c r="G849" s="4">
        <v>4</v>
      </c>
      <c r="H849" s="4">
        <v>4</v>
      </c>
      <c r="I849" s="4">
        <v>100</v>
      </c>
      <c r="J849" s="4">
        <v>2</v>
      </c>
      <c r="K849" s="4">
        <v>50</v>
      </c>
      <c r="L849" s="4">
        <v>1</v>
      </c>
      <c r="M849" s="4">
        <v>25</v>
      </c>
      <c r="N849" s="4">
        <v>50</v>
      </c>
    </row>
    <row r="850" spans="1:14" x14ac:dyDescent="0.25">
      <c r="A850" s="4" t="s">
        <v>541</v>
      </c>
      <c r="B850" s="4" t="str">
        <f t="shared" si="13"/>
        <v>noviembre 2022</v>
      </c>
      <c r="C850" s="32">
        <v>44866</v>
      </c>
      <c r="D850" s="4" t="s">
        <v>109</v>
      </c>
      <c r="E850" s="4" t="s">
        <v>954</v>
      </c>
      <c r="F850" s="4" t="s">
        <v>239</v>
      </c>
      <c r="G850" s="4">
        <v>26190</v>
      </c>
      <c r="H850" s="4">
        <v>26178</v>
      </c>
      <c r="I850" s="4">
        <v>99.953999999999994</v>
      </c>
      <c r="J850" s="4">
        <v>13228</v>
      </c>
      <c r="K850" s="4">
        <v>50.530999999999999</v>
      </c>
      <c r="L850" s="4">
        <v>2961</v>
      </c>
      <c r="M850" s="4">
        <v>11.311</v>
      </c>
      <c r="N850" s="4">
        <v>22.384</v>
      </c>
    </row>
    <row r="851" spans="1:14" x14ac:dyDescent="0.25">
      <c r="A851" s="4" t="s">
        <v>659</v>
      </c>
      <c r="B851" s="4" t="str">
        <f t="shared" si="13"/>
        <v>noviembre 2022</v>
      </c>
      <c r="C851" s="32">
        <v>44866</v>
      </c>
      <c r="D851" s="4" t="s">
        <v>109</v>
      </c>
      <c r="E851" s="4" t="s">
        <v>909</v>
      </c>
      <c r="F851" s="4" t="s">
        <v>239</v>
      </c>
      <c r="G851" s="4">
        <v>16703</v>
      </c>
      <c r="H851" s="4">
        <v>16622</v>
      </c>
      <c r="I851" s="4">
        <v>99.515000000000001</v>
      </c>
      <c r="J851" s="4">
        <v>9063</v>
      </c>
      <c r="K851" s="4">
        <v>54.524000000000001</v>
      </c>
      <c r="L851" s="4">
        <v>2491</v>
      </c>
      <c r="M851" s="4">
        <v>14.986000000000001</v>
      </c>
      <c r="N851" s="4">
        <v>27.484999999999999</v>
      </c>
    </row>
    <row r="852" spans="1:14" x14ac:dyDescent="0.25">
      <c r="A852" s="4" t="s">
        <v>611</v>
      </c>
      <c r="B852" s="4" t="str">
        <f t="shared" si="13"/>
        <v>noviembre 2022</v>
      </c>
      <c r="C852" s="32">
        <v>44866</v>
      </c>
      <c r="D852" s="4" t="s">
        <v>109</v>
      </c>
      <c r="E852" s="4" t="s">
        <v>720</v>
      </c>
      <c r="F852" s="4" t="s">
        <v>721</v>
      </c>
      <c r="G852" s="4">
        <v>198</v>
      </c>
      <c r="H852" s="4">
        <v>198</v>
      </c>
      <c r="I852" s="4">
        <v>100</v>
      </c>
      <c r="J852" s="4">
        <v>123</v>
      </c>
      <c r="K852" s="4">
        <v>62.121000000000002</v>
      </c>
      <c r="L852" s="4">
        <v>0</v>
      </c>
      <c r="M852" s="4">
        <v>0</v>
      </c>
      <c r="N852" s="4">
        <v>0</v>
      </c>
    </row>
    <row r="853" spans="1:14" x14ac:dyDescent="0.25">
      <c r="A853" s="4" t="s">
        <v>116</v>
      </c>
      <c r="B853" s="4" t="str">
        <f t="shared" si="13"/>
        <v>noviembre 2022</v>
      </c>
      <c r="C853" s="32">
        <v>44866</v>
      </c>
      <c r="D853" s="4" t="s">
        <v>109</v>
      </c>
      <c r="E853" s="4" t="s">
        <v>579</v>
      </c>
      <c r="F853" s="4" t="s">
        <v>239</v>
      </c>
      <c r="G853" s="4">
        <v>7805</v>
      </c>
      <c r="H853" s="4">
        <v>7778</v>
      </c>
      <c r="I853" s="4">
        <v>99.653999999999996</v>
      </c>
      <c r="J853" s="4">
        <v>2675</v>
      </c>
      <c r="K853" s="4">
        <v>34.392000000000003</v>
      </c>
      <c r="L853" s="4">
        <v>265</v>
      </c>
      <c r="M853" s="4">
        <v>3.407</v>
      </c>
      <c r="N853" s="4">
        <v>9.907</v>
      </c>
    </row>
    <row r="854" spans="1:14" x14ac:dyDescent="0.25">
      <c r="A854" s="4" t="s">
        <v>80</v>
      </c>
      <c r="B854" s="4" t="str">
        <f t="shared" si="13"/>
        <v>noviembre 2022</v>
      </c>
      <c r="C854" s="32">
        <v>44866</v>
      </c>
      <c r="D854" s="4" t="s">
        <v>109</v>
      </c>
      <c r="E854" s="4" t="s">
        <v>1017</v>
      </c>
      <c r="F854" s="4" t="s">
        <v>1013</v>
      </c>
      <c r="G854" s="4">
        <v>4</v>
      </c>
      <c r="H854" s="4">
        <v>4</v>
      </c>
      <c r="I854" s="4">
        <v>100</v>
      </c>
      <c r="J854" s="4">
        <v>3</v>
      </c>
      <c r="K854" s="4">
        <v>75</v>
      </c>
      <c r="L854" s="4">
        <v>2</v>
      </c>
      <c r="M854" s="4">
        <v>50</v>
      </c>
      <c r="N854" s="4">
        <v>66.667000000000002</v>
      </c>
    </row>
    <row r="855" spans="1:14" x14ac:dyDescent="0.25">
      <c r="A855" s="4" t="s">
        <v>80</v>
      </c>
      <c r="B855" s="4" t="str">
        <f t="shared" si="13"/>
        <v>noviembre 2022</v>
      </c>
      <c r="C855" s="32">
        <v>44866</v>
      </c>
      <c r="D855" s="4" t="s">
        <v>109</v>
      </c>
      <c r="E855" s="4" t="s">
        <v>1016</v>
      </c>
      <c r="F855" s="4" t="s">
        <v>1013</v>
      </c>
      <c r="G855" s="4">
        <v>4</v>
      </c>
      <c r="H855" s="4">
        <v>4</v>
      </c>
      <c r="I855" s="4">
        <v>100</v>
      </c>
      <c r="J855" s="4">
        <v>3</v>
      </c>
      <c r="K855" s="4">
        <v>75</v>
      </c>
      <c r="L855" s="4">
        <v>2</v>
      </c>
      <c r="M855" s="4">
        <v>50</v>
      </c>
      <c r="N855" s="4">
        <v>66.667000000000002</v>
      </c>
    </row>
    <row r="856" spans="1:14" x14ac:dyDescent="0.25">
      <c r="A856" s="4" t="s">
        <v>210</v>
      </c>
      <c r="B856" s="4" t="str">
        <f t="shared" si="13"/>
        <v>noviembre 2022</v>
      </c>
      <c r="C856" s="32">
        <v>44866</v>
      </c>
      <c r="D856" s="4" t="s">
        <v>109</v>
      </c>
      <c r="E856" s="4" t="s">
        <v>1005</v>
      </c>
      <c r="F856" s="4" t="s">
        <v>834</v>
      </c>
      <c r="G856" s="4">
        <v>2819</v>
      </c>
      <c r="H856" s="4">
        <v>2819</v>
      </c>
      <c r="I856" s="4">
        <v>100</v>
      </c>
      <c r="J856" s="4">
        <v>1535</v>
      </c>
      <c r="K856" s="4">
        <v>54.451999999999998</v>
      </c>
      <c r="L856" s="4">
        <v>407</v>
      </c>
      <c r="M856" s="4">
        <v>14.438000000000001</v>
      </c>
      <c r="N856" s="4">
        <v>26.515000000000001</v>
      </c>
    </row>
    <row r="857" spans="1:14" x14ac:dyDescent="0.25">
      <c r="A857" s="4" t="s">
        <v>659</v>
      </c>
      <c r="B857" s="4" t="str">
        <f t="shared" si="13"/>
        <v>noviembre 2022</v>
      </c>
      <c r="C857" s="32">
        <v>44866</v>
      </c>
      <c r="D857" s="4" t="s">
        <v>109</v>
      </c>
      <c r="E857" s="4" t="s">
        <v>925</v>
      </c>
      <c r="F857" s="4" t="s">
        <v>239</v>
      </c>
      <c r="G857" s="4">
        <v>88</v>
      </c>
      <c r="H857" s="4">
        <v>88</v>
      </c>
      <c r="I857" s="4">
        <v>100</v>
      </c>
      <c r="J857" s="4">
        <v>73</v>
      </c>
      <c r="K857" s="4">
        <v>82.954999999999998</v>
      </c>
      <c r="L857" s="4">
        <v>51</v>
      </c>
      <c r="M857" s="4">
        <v>57.954999999999998</v>
      </c>
      <c r="N857" s="4">
        <v>69.863</v>
      </c>
    </row>
    <row r="858" spans="1:14" x14ac:dyDescent="0.25">
      <c r="A858" s="4" t="s">
        <v>546</v>
      </c>
      <c r="B858" s="4" t="str">
        <f t="shared" si="13"/>
        <v>noviembre 2022</v>
      </c>
      <c r="C858" s="32">
        <v>44866</v>
      </c>
      <c r="D858" s="4" t="s">
        <v>109</v>
      </c>
      <c r="E858" s="4" t="s">
        <v>581</v>
      </c>
      <c r="F858" s="4" t="s">
        <v>239</v>
      </c>
      <c r="G858" s="4">
        <v>22392</v>
      </c>
      <c r="H858" s="4">
        <v>22325</v>
      </c>
      <c r="I858" s="4">
        <v>99.700999999999993</v>
      </c>
      <c r="J858" s="4">
        <v>9451</v>
      </c>
      <c r="K858" s="4">
        <v>42.334000000000003</v>
      </c>
      <c r="L858" s="4">
        <v>1996</v>
      </c>
      <c r="M858" s="4">
        <v>8.9410000000000007</v>
      </c>
      <c r="N858" s="4">
        <v>21.119</v>
      </c>
    </row>
    <row r="859" spans="1:14" x14ac:dyDescent="0.25">
      <c r="A859" s="4" t="s">
        <v>80</v>
      </c>
      <c r="B859" s="4" t="str">
        <f t="shared" si="13"/>
        <v>noviembre 2022</v>
      </c>
      <c r="C859" s="32">
        <v>44866</v>
      </c>
      <c r="D859" s="4" t="s">
        <v>109</v>
      </c>
      <c r="E859" s="4" t="s">
        <v>1024</v>
      </c>
      <c r="F859" s="4" t="s">
        <v>1013</v>
      </c>
      <c r="G859" s="4">
        <v>4</v>
      </c>
      <c r="H859" s="4">
        <v>4</v>
      </c>
      <c r="I859" s="4">
        <v>100</v>
      </c>
      <c r="J859" s="4">
        <v>2</v>
      </c>
      <c r="K859" s="4">
        <v>50</v>
      </c>
      <c r="L859" s="4">
        <v>2</v>
      </c>
      <c r="M859" s="4">
        <v>50</v>
      </c>
      <c r="N859" s="4">
        <v>100</v>
      </c>
    </row>
    <row r="860" spans="1:14" x14ac:dyDescent="0.25">
      <c r="A860" s="4" t="s">
        <v>80</v>
      </c>
      <c r="B860" s="4" t="str">
        <f t="shared" si="13"/>
        <v>noviembre 2022</v>
      </c>
      <c r="C860" s="32">
        <v>44866</v>
      </c>
      <c r="D860" s="4" t="s">
        <v>109</v>
      </c>
      <c r="E860" s="4" t="s">
        <v>1023</v>
      </c>
      <c r="F860" s="4" t="s">
        <v>1013</v>
      </c>
      <c r="G860" s="4">
        <v>4</v>
      </c>
      <c r="H860" s="4">
        <v>4</v>
      </c>
      <c r="I860" s="4">
        <v>100</v>
      </c>
      <c r="J860" s="4">
        <v>1</v>
      </c>
      <c r="K860" s="4">
        <v>25</v>
      </c>
      <c r="L860" s="4">
        <v>1</v>
      </c>
      <c r="M860" s="4">
        <v>25</v>
      </c>
      <c r="N860" s="4">
        <v>100</v>
      </c>
    </row>
    <row r="861" spans="1:14" x14ac:dyDescent="0.25">
      <c r="A861" s="4" t="s">
        <v>644</v>
      </c>
      <c r="B861" s="4" t="str">
        <f t="shared" si="13"/>
        <v>noviembre 2022</v>
      </c>
      <c r="C861" s="32">
        <v>44866</v>
      </c>
      <c r="D861" s="4" t="s">
        <v>109</v>
      </c>
      <c r="E861" s="4" t="s">
        <v>1044</v>
      </c>
      <c r="F861" s="4" t="s">
        <v>239</v>
      </c>
      <c r="G861" s="4">
        <v>23082</v>
      </c>
      <c r="H861" s="4">
        <v>23070</v>
      </c>
      <c r="I861" s="4">
        <v>99.947999999999993</v>
      </c>
      <c r="J861" s="4">
        <v>9338</v>
      </c>
      <c r="K861" s="4">
        <v>40.476999999999997</v>
      </c>
      <c r="L861" s="4">
        <v>1302</v>
      </c>
      <c r="M861" s="4">
        <v>5.6440000000000001</v>
      </c>
      <c r="N861" s="4">
        <v>13.943</v>
      </c>
    </row>
    <row r="862" spans="1:14" x14ac:dyDescent="0.25">
      <c r="A862" s="60" t="s">
        <v>116</v>
      </c>
      <c r="B862" s="4" t="str">
        <f t="shared" si="13"/>
        <v>noviembre 2022</v>
      </c>
      <c r="C862" s="32">
        <v>44866</v>
      </c>
      <c r="D862" s="4" t="s">
        <v>109</v>
      </c>
      <c r="E862" s="4" t="s">
        <v>580</v>
      </c>
      <c r="F862" s="4" t="s">
        <v>239</v>
      </c>
      <c r="G862" s="4">
        <v>1904</v>
      </c>
      <c r="H862" s="4">
        <v>1900</v>
      </c>
      <c r="I862" s="4">
        <v>99.79</v>
      </c>
      <c r="J862" s="4">
        <v>1079</v>
      </c>
      <c r="K862" s="4">
        <v>56.789000000000001</v>
      </c>
      <c r="L862" s="4">
        <v>151</v>
      </c>
      <c r="M862" s="4">
        <v>7.9470000000000001</v>
      </c>
      <c r="N862" s="4">
        <v>13.994</v>
      </c>
    </row>
    <row r="863" spans="1:14" x14ac:dyDescent="0.25">
      <c r="A863" s="4" t="s">
        <v>659</v>
      </c>
      <c r="B863" s="4" t="str">
        <f t="shared" si="13"/>
        <v>noviembre 2022</v>
      </c>
      <c r="C863" s="32">
        <v>44866</v>
      </c>
      <c r="D863" s="4" t="s">
        <v>109</v>
      </c>
      <c r="E863" s="4" t="s">
        <v>913</v>
      </c>
      <c r="F863" s="4" t="s">
        <v>239</v>
      </c>
      <c r="G863" s="4">
        <v>59</v>
      </c>
      <c r="H863" s="4">
        <v>59</v>
      </c>
      <c r="I863" s="4">
        <v>100</v>
      </c>
      <c r="J863" s="4">
        <v>25</v>
      </c>
      <c r="K863" s="4">
        <v>42.372999999999998</v>
      </c>
      <c r="L863" s="4">
        <v>2</v>
      </c>
      <c r="M863" s="4">
        <v>3.39</v>
      </c>
      <c r="N863" s="4">
        <v>8</v>
      </c>
    </row>
    <row r="864" spans="1:14" x14ac:dyDescent="0.25">
      <c r="A864" s="4" t="s">
        <v>667</v>
      </c>
      <c r="B864" s="4" t="str">
        <f t="shared" si="13"/>
        <v>noviembre 2022</v>
      </c>
      <c r="C864" s="32">
        <v>44866</v>
      </c>
      <c r="D864" s="4" t="s">
        <v>109</v>
      </c>
      <c r="E864" s="4" t="s">
        <v>711</v>
      </c>
      <c r="F864" s="4" t="s">
        <v>695</v>
      </c>
      <c r="G864" s="4">
        <v>205</v>
      </c>
      <c r="H864" s="4">
        <v>205</v>
      </c>
      <c r="I864" s="4">
        <v>100</v>
      </c>
      <c r="J864" s="4">
        <v>148</v>
      </c>
      <c r="K864" s="4">
        <v>72.194999999999993</v>
      </c>
      <c r="L864" s="4">
        <v>86</v>
      </c>
      <c r="M864" s="4">
        <v>41.951000000000001</v>
      </c>
      <c r="N864" s="4">
        <v>58.107999999999997</v>
      </c>
    </row>
    <row r="865" spans="1:14" x14ac:dyDescent="0.25">
      <c r="A865" s="4" t="s">
        <v>659</v>
      </c>
      <c r="B865" s="4" t="str">
        <f t="shared" si="13"/>
        <v>noviembre 2022</v>
      </c>
      <c r="C865" s="32">
        <v>44866</v>
      </c>
      <c r="D865" s="4" t="s">
        <v>109</v>
      </c>
      <c r="E865" s="4" t="s">
        <v>900</v>
      </c>
      <c r="F865" s="4" t="s">
        <v>239</v>
      </c>
      <c r="G865" s="4">
        <v>617</v>
      </c>
      <c r="H865" s="4">
        <v>617</v>
      </c>
      <c r="I865" s="4">
        <v>100</v>
      </c>
      <c r="J865" s="4">
        <v>391</v>
      </c>
      <c r="K865" s="4">
        <v>63.371000000000002</v>
      </c>
      <c r="L865" s="4">
        <v>248</v>
      </c>
      <c r="M865" s="4">
        <v>40.194000000000003</v>
      </c>
      <c r="N865" s="4">
        <v>63.427</v>
      </c>
    </row>
    <row r="866" spans="1:14" x14ac:dyDescent="0.25">
      <c r="A866" s="4" t="s">
        <v>80</v>
      </c>
      <c r="B866" s="4" t="str">
        <f t="shared" si="13"/>
        <v>noviembre 2022</v>
      </c>
      <c r="C866" s="32">
        <v>44866</v>
      </c>
      <c r="D866" s="4" t="s">
        <v>110</v>
      </c>
      <c r="E866" s="4" t="s">
        <v>1012</v>
      </c>
      <c r="F866" s="4" t="s">
        <v>1013</v>
      </c>
      <c r="G866" s="4">
        <v>17741</v>
      </c>
      <c r="H866" s="4">
        <v>17718</v>
      </c>
      <c r="I866" s="4">
        <v>99.87</v>
      </c>
      <c r="J866" s="4">
        <v>7554</v>
      </c>
      <c r="K866" s="4">
        <v>42.634999999999998</v>
      </c>
      <c r="L866" s="4">
        <v>1054</v>
      </c>
      <c r="M866" s="4">
        <v>5.9489999999999998</v>
      </c>
      <c r="N866" s="4">
        <v>13.952999999999999</v>
      </c>
    </row>
    <row r="867" spans="1:14" x14ac:dyDescent="0.25">
      <c r="A867" s="4" t="s">
        <v>548</v>
      </c>
      <c r="B867" s="4" t="str">
        <f t="shared" si="13"/>
        <v>noviembre 2022</v>
      </c>
      <c r="C867" s="32">
        <v>44866</v>
      </c>
      <c r="D867" s="4" t="s">
        <v>109</v>
      </c>
      <c r="E867" s="4" t="s">
        <v>937</v>
      </c>
      <c r="F867" s="4" t="s">
        <v>239</v>
      </c>
      <c r="G867" s="4">
        <v>33707</v>
      </c>
      <c r="H867" s="4">
        <v>33531</v>
      </c>
      <c r="I867" s="4">
        <v>99.477999999999994</v>
      </c>
      <c r="J867" s="4">
        <v>14515</v>
      </c>
      <c r="K867" s="4">
        <v>43.287999999999997</v>
      </c>
      <c r="L867" s="4">
        <v>1294</v>
      </c>
      <c r="M867" s="4">
        <v>3.859</v>
      </c>
      <c r="N867" s="4">
        <v>8.9149999999999991</v>
      </c>
    </row>
    <row r="868" spans="1:14" x14ac:dyDescent="0.25">
      <c r="A868" s="4" t="s">
        <v>603</v>
      </c>
      <c r="B868" s="4" t="str">
        <f t="shared" si="13"/>
        <v>noviembre 2022</v>
      </c>
      <c r="C868" s="32">
        <v>44866</v>
      </c>
      <c r="D868" s="4" t="s">
        <v>109</v>
      </c>
      <c r="E868" s="4" t="s">
        <v>959</v>
      </c>
      <c r="F868" s="4" t="s">
        <v>865</v>
      </c>
      <c r="G868" s="4">
        <v>1072</v>
      </c>
      <c r="H868" s="4">
        <v>1061</v>
      </c>
      <c r="I868" s="4">
        <v>98.974000000000004</v>
      </c>
      <c r="J868" s="4">
        <v>598</v>
      </c>
      <c r="K868" s="4">
        <v>56.362000000000002</v>
      </c>
      <c r="L868" s="4">
        <v>27</v>
      </c>
      <c r="M868" s="4">
        <v>2.5449999999999999</v>
      </c>
      <c r="N868" s="4">
        <v>4.5149999999999997</v>
      </c>
    </row>
    <row r="869" spans="1:14" x14ac:dyDescent="0.25">
      <c r="A869" s="4" t="s">
        <v>659</v>
      </c>
      <c r="B869" s="4" t="str">
        <f t="shared" si="13"/>
        <v>noviembre 2022</v>
      </c>
      <c r="C869" s="32">
        <v>44866</v>
      </c>
      <c r="D869" s="4" t="s">
        <v>109</v>
      </c>
      <c r="E869" s="4" t="s">
        <v>924</v>
      </c>
      <c r="F869" s="4" t="s">
        <v>239</v>
      </c>
      <c r="G869" s="4">
        <v>389</v>
      </c>
      <c r="H869" s="4">
        <v>389</v>
      </c>
      <c r="I869" s="4">
        <v>100</v>
      </c>
      <c r="J869" s="4">
        <v>235</v>
      </c>
      <c r="K869" s="4">
        <v>60.411000000000001</v>
      </c>
      <c r="L869" s="4">
        <v>61</v>
      </c>
      <c r="M869" s="4">
        <v>15.680999999999999</v>
      </c>
      <c r="N869" s="4">
        <v>25.957000000000001</v>
      </c>
    </row>
    <row r="870" spans="1:14" x14ac:dyDescent="0.25">
      <c r="A870" s="4" t="s">
        <v>210</v>
      </c>
      <c r="B870" s="4" t="str">
        <f t="shared" ref="B870:B933" si="14">TEXT(C870,"mmmm")&amp;" "&amp;TEXT(C870,"aaaa")</f>
        <v>noviembre 2022</v>
      </c>
      <c r="C870" s="32">
        <v>44866</v>
      </c>
      <c r="D870" s="4" t="s">
        <v>109</v>
      </c>
      <c r="E870" s="4" t="s">
        <v>1002</v>
      </c>
      <c r="F870" s="4" t="s">
        <v>834</v>
      </c>
      <c r="G870" s="4">
        <v>2827</v>
      </c>
      <c r="H870" s="4">
        <v>2824</v>
      </c>
      <c r="I870" s="4">
        <v>99.894000000000005</v>
      </c>
      <c r="J870" s="4">
        <v>1394</v>
      </c>
      <c r="K870" s="4">
        <v>49.363</v>
      </c>
      <c r="L870" s="4">
        <v>371</v>
      </c>
      <c r="M870" s="4">
        <v>13.137</v>
      </c>
      <c r="N870" s="4">
        <v>26.614000000000001</v>
      </c>
    </row>
    <row r="871" spans="1:14" x14ac:dyDescent="0.25">
      <c r="A871" s="4" t="s">
        <v>659</v>
      </c>
      <c r="B871" s="4" t="str">
        <f t="shared" si="14"/>
        <v>noviembre 2022</v>
      </c>
      <c r="C871" s="32">
        <v>44866</v>
      </c>
      <c r="D871" s="4" t="s">
        <v>109</v>
      </c>
      <c r="E871" s="4" t="s">
        <v>896</v>
      </c>
      <c r="F871" s="4" t="s">
        <v>239</v>
      </c>
      <c r="G871" s="4">
        <v>1051</v>
      </c>
      <c r="H871" s="4">
        <v>1050</v>
      </c>
      <c r="I871" s="4">
        <v>99.905000000000001</v>
      </c>
      <c r="J871" s="4">
        <v>623</v>
      </c>
      <c r="K871" s="4">
        <v>59.332999999999998</v>
      </c>
      <c r="L871" s="4">
        <v>85</v>
      </c>
      <c r="M871" s="4">
        <v>8.0950000000000006</v>
      </c>
      <c r="N871" s="4">
        <v>13.644</v>
      </c>
    </row>
    <row r="872" spans="1:14" x14ac:dyDescent="0.25">
      <c r="A872" s="4" t="s">
        <v>541</v>
      </c>
      <c r="B872" s="4" t="str">
        <f t="shared" si="14"/>
        <v>noviembre 2022</v>
      </c>
      <c r="C872" s="32">
        <v>44866</v>
      </c>
      <c r="D872" s="4" t="s">
        <v>109</v>
      </c>
      <c r="E872" s="4" t="s">
        <v>953</v>
      </c>
      <c r="F872" s="4" t="s">
        <v>239</v>
      </c>
      <c r="G872" s="4">
        <v>7241</v>
      </c>
      <c r="H872" s="4">
        <v>7241</v>
      </c>
      <c r="I872" s="4">
        <v>100</v>
      </c>
      <c r="J872" s="4">
        <v>2747</v>
      </c>
      <c r="K872" s="4">
        <v>37.936999999999998</v>
      </c>
      <c r="L872" s="4">
        <v>693</v>
      </c>
      <c r="M872" s="4">
        <v>9.5709999999999997</v>
      </c>
      <c r="N872" s="4">
        <v>25.228000000000002</v>
      </c>
    </row>
    <row r="873" spans="1:14" x14ac:dyDescent="0.25">
      <c r="A873" s="4" t="s">
        <v>80</v>
      </c>
      <c r="B873" s="4" t="str">
        <f t="shared" si="14"/>
        <v>noviembre 2022</v>
      </c>
      <c r="C873" s="32">
        <v>44866</v>
      </c>
      <c r="D873" s="4" t="s">
        <v>109</v>
      </c>
      <c r="E873" s="4" t="s">
        <v>1014</v>
      </c>
      <c r="F873" s="4" t="s">
        <v>1013</v>
      </c>
      <c r="G873" s="4">
        <v>4</v>
      </c>
      <c r="H873" s="4">
        <v>4</v>
      </c>
      <c r="I873" s="4">
        <v>100</v>
      </c>
      <c r="J873" s="4">
        <v>2</v>
      </c>
      <c r="K873" s="4">
        <v>50</v>
      </c>
      <c r="L873" s="4">
        <v>1</v>
      </c>
      <c r="M873" s="4">
        <v>25</v>
      </c>
      <c r="N873" s="4">
        <v>50</v>
      </c>
    </row>
    <row r="874" spans="1:14" x14ac:dyDescent="0.25">
      <c r="A874" s="4" t="s">
        <v>80</v>
      </c>
      <c r="B874" s="4" t="str">
        <f t="shared" si="14"/>
        <v>noviembre 2022</v>
      </c>
      <c r="C874" s="32">
        <v>44866</v>
      </c>
      <c r="D874" s="4" t="s">
        <v>109</v>
      </c>
      <c r="E874" s="4" t="s">
        <v>1015</v>
      </c>
      <c r="F874" s="4" t="s">
        <v>1013</v>
      </c>
      <c r="G874" s="4">
        <v>4</v>
      </c>
      <c r="H874" s="4">
        <v>4</v>
      </c>
      <c r="I874" s="4">
        <v>100</v>
      </c>
      <c r="J874" s="4">
        <v>1</v>
      </c>
      <c r="K874" s="4">
        <v>25</v>
      </c>
      <c r="L874" s="4">
        <v>1</v>
      </c>
      <c r="M874" s="4">
        <v>25</v>
      </c>
      <c r="N874" s="4">
        <v>100</v>
      </c>
    </row>
    <row r="875" spans="1:14" x14ac:dyDescent="0.25">
      <c r="A875" s="4" t="s">
        <v>659</v>
      </c>
      <c r="B875" s="4" t="str">
        <f t="shared" si="14"/>
        <v>noviembre 2022</v>
      </c>
      <c r="C875" s="32">
        <v>44866</v>
      </c>
      <c r="D875" s="4" t="s">
        <v>110</v>
      </c>
      <c r="E875" s="4" t="s">
        <v>926</v>
      </c>
      <c r="F875" s="4" t="s">
        <v>239</v>
      </c>
      <c r="G875" s="4">
        <v>6236</v>
      </c>
      <c r="H875" s="4">
        <v>6223</v>
      </c>
      <c r="I875" s="4">
        <v>99.792000000000002</v>
      </c>
      <c r="J875" s="4">
        <v>2472</v>
      </c>
      <c r="K875" s="4">
        <v>39.723999999999997</v>
      </c>
      <c r="L875" s="4">
        <v>151</v>
      </c>
      <c r="M875" s="4">
        <v>2.4260000000000002</v>
      </c>
      <c r="N875" s="4">
        <v>6.1079999999999997</v>
      </c>
    </row>
    <row r="876" spans="1:14" x14ac:dyDescent="0.25">
      <c r="A876" s="4" t="s">
        <v>81</v>
      </c>
      <c r="B876" s="4" t="str">
        <f t="shared" si="14"/>
        <v>noviembre 2022</v>
      </c>
      <c r="C876" s="32">
        <v>44866</v>
      </c>
      <c r="D876" s="4" t="s">
        <v>109</v>
      </c>
      <c r="E876" s="4" t="s">
        <v>777</v>
      </c>
      <c r="F876" s="4" t="s">
        <v>239</v>
      </c>
      <c r="G876" s="4">
        <v>4246</v>
      </c>
      <c r="H876" s="4">
        <v>4200</v>
      </c>
      <c r="I876" s="4">
        <v>98.917000000000002</v>
      </c>
      <c r="J876" s="4">
        <v>2280</v>
      </c>
      <c r="K876" s="4">
        <v>54.286000000000001</v>
      </c>
      <c r="L876" s="4">
        <v>1171</v>
      </c>
      <c r="M876" s="4">
        <v>27.881</v>
      </c>
      <c r="N876" s="4">
        <v>51.36</v>
      </c>
    </row>
    <row r="877" spans="1:14" x14ac:dyDescent="0.25">
      <c r="A877" s="4" t="s">
        <v>227</v>
      </c>
      <c r="B877" s="4" t="str">
        <f t="shared" si="14"/>
        <v>noviembre 2022</v>
      </c>
      <c r="C877" s="32">
        <v>44866</v>
      </c>
      <c r="D877" s="4" t="s">
        <v>109</v>
      </c>
      <c r="E877" s="4" t="s">
        <v>593</v>
      </c>
      <c r="F877" s="4" t="s">
        <v>239</v>
      </c>
      <c r="G877" s="4">
        <v>2</v>
      </c>
      <c r="H877" s="4">
        <v>2</v>
      </c>
      <c r="I877" s="4">
        <v>100</v>
      </c>
      <c r="J877" s="4">
        <v>2</v>
      </c>
      <c r="K877" s="4">
        <v>100</v>
      </c>
      <c r="L877" s="4">
        <v>2</v>
      </c>
      <c r="M877" s="4">
        <v>100</v>
      </c>
      <c r="N877" s="4">
        <v>100</v>
      </c>
    </row>
    <row r="878" spans="1:14" x14ac:dyDescent="0.25">
      <c r="A878" s="4" t="s">
        <v>609</v>
      </c>
      <c r="B878" s="4" t="str">
        <f t="shared" si="14"/>
        <v>noviembre 2022</v>
      </c>
      <c r="C878" s="32">
        <v>44866</v>
      </c>
      <c r="D878" s="4" t="s">
        <v>109</v>
      </c>
      <c r="E878" s="4" t="s">
        <v>848</v>
      </c>
      <c r="F878" s="4" t="s">
        <v>239</v>
      </c>
      <c r="G878" s="4">
        <v>1521</v>
      </c>
      <c r="H878" s="4">
        <v>1521</v>
      </c>
      <c r="I878" s="4">
        <v>100</v>
      </c>
      <c r="J878" s="4">
        <v>945</v>
      </c>
      <c r="K878" s="4">
        <v>62.13</v>
      </c>
      <c r="L878" s="4">
        <v>211</v>
      </c>
      <c r="M878" s="4">
        <v>13.872</v>
      </c>
      <c r="N878" s="4">
        <v>22.327999999999999</v>
      </c>
    </row>
    <row r="879" spans="1:14" x14ac:dyDescent="0.25">
      <c r="A879" s="4" t="s">
        <v>173</v>
      </c>
      <c r="B879" s="4" t="str">
        <f t="shared" si="14"/>
        <v>noviembre 2022</v>
      </c>
      <c r="C879" s="32">
        <v>44866</v>
      </c>
      <c r="D879" s="4" t="s">
        <v>109</v>
      </c>
      <c r="E879" s="4" t="s">
        <v>577</v>
      </c>
      <c r="F879" s="4" t="s">
        <v>239</v>
      </c>
      <c r="G879" s="4">
        <v>16997</v>
      </c>
      <c r="H879" s="4">
        <v>16976</v>
      </c>
      <c r="I879" s="4">
        <v>99.876000000000005</v>
      </c>
      <c r="J879" s="4">
        <v>6210</v>
      </c>
      <c r="K879" s="4">
        <v>36.581000000000003</v>
      </c>
      <c r="L879" s="4">
        <v>694</v>
      </c>
      <c r="M879" s="4">
        <v>4.0880000000000001</v>
      </c>
      <c r="N879" s="4">
        <v>11.176</v>
      </c>
    </row>
    <row r="880" spans="1:14" x14ac:dyDescent="0.25">
      <c r="A880" s="4" t="s">
        <v>659</v>
      </c>
      <c r="B880" s="4" t="str">
        <f t="shared" si="14"/>
        <v>noviembre 2022</v>
      </c>
      <c r="C880" s="32">
        <v>44866</v>
      </c>
      <c r="D880" s="4" t="s">
        <v>109</v>
      </c>
      <c r="E880" s="4" t="s">
        <v>910</v>
      </c>
      <c r="F880" s="4" t="s">
        <v>239</v>
      </c>
      <c r="G880" s="4">
        <v>11805</v>
      </c>
      <c r="H880" s="4">
        <v>11681</v>
      </c>
      <c r="I880" s="4">
        <v>98.95</v>
      </c>
      <c r="J880" s="4">
        <v>6102</v>
      </c>
      <c r="K880" s="4">
        <v>52.238999999999997</v>
      </c>
      <c r="L880" s="4">
        <v>1144</v>
      </c>
      <c r="M880" s="4">
        <v>9.7940000000000005</v>
      </c>
      <c r="N880" s="4">
        <v>18.748000000000001</v>
      </c>
    </row>
    <row r="881" spans="1:14" x14ac:dyDescent="0.25">
      <c r="A881" s="4" t="s">
        <v>403</v>
      </c>
      <c r="B881" s="4" t="str">
        <f t="shared" si="14"/>
        <v>noviembre 2022</v>
      </c>
      <c r="C881" s="32">
        <v>44866</v>
      </c>
      <c r="D881" s="4" t="s">
        <v>109</v>
      </c>
      <c r="E881" s="4" t="s">
        <v>786</v>
      </c>
      <c r="F881" s="4" t="s">
        <v>748</v>
      </c>
      <c r="G881" s="4">
        <v>9362</v>
      </c>
      <c r="H881" s="4">
        <v>9185</v>
      </c>
      <c r="I881" s="4">
        <v>98.108999999999995</v>
      </c>
      <c r="J881" s="4">
        <v>3850</v>
      </c>
      <c r="K881" s="4">
        <v>41.915999999999997</v>
      </c>
      <c r="L881" s="4">
        <v>227</v>
      </c>
      <c r="M881" s="4">
        <v>2.4710000000000001</v>
      </c>
      <c r="N881" s="4">
        <v>5.8959999999999999</v>
      </c>
    </row>
    <row r="882" spans="1:14" x14ac:dyDescent="0.25">
      <c r="A882" s="4" t="s">
        <v>217</v>
      </c>
      <c r="B882" s="4" t="str">
        <f t="shared" si="14"/>
        <v>noviembre 2022</v>
      </c>
      <c r="C882" s="32">
        <v>44866</v>
      </c>
      <c r="D882" s="4" t="s">
        <v>110</v>
      </c>
      <c r="E882" s="4" t="s">
        <v>796</v>
      </c>
      <c r="F882" s="4" t="s">
        <v>797</v>
      </c>
      <c r="G882" s="4">
        <v>428</v>
      </c>
      <c r="H882" s="4">
        <v>428</v>
      </c>
      <c r="I882" s="4">
        <v>100</v>
      </c>
      <c r="J882" s="4">
        <v>233</v>
      </c>
      <c r="K882" s="4">
        <v>54.439</v>
      </c>
      <c r="L882" s="4">
        <v>2</v>
      </c>
      <c r="M882" s="4">
        <v>0.46700000000000003</v>
      </c>
      <c r="N882" s="4">
        <v>0.85799999999999998</v>
      </c>
    </row>
    <row r="883" spans="1:14" x14ac:dyDescent="0.25">
      <c r="A883" s="4" t="s">
        <v>210</v>
      </c>
      <c r="B883" s="4" t="str">
        <f t="shared" si="14"/>
        <v>noviembre 2022</v>
      </c>
      <c r="C883" s="32">
        <v>44866</v>
      </c>
      <c r="D883" s="4" t="s">
        <v>109</v>
      </c>
      <c r="E883" s="4" t="s">
        <v>1007</v>
      </c>
      <c r="F883" s="4" t="s">
        <v>834</v>
      </c>
      <c r="G883" s="4">
        <v>2817</v>
      </c>
      <c r="H883" s="4">
        <v>2815</v>
      </c>
      <c r="I883" s="4">
        <v>99.929000000000002</v>
      </c>
      <c r="J883" s="4">
        <v>1420</v>
      </c>
      <c r="K883" s="4">
        <v>50.444000000000003</v>
      </c>
      <c r="L883" s="4">
        <v>242</v>
      </c>
      <c r="M883" s="4">
        <v>8.5969999999999995</v>
      </c>
      <c r="N883" s="4">
        <v>17.042000000000002</v>
      </c>
    </row>
    <row r="884" spans="1:14" x14ac:dyDescent="0.25">
      <c r="A884" s="4" t="s">
        <v>149</v>
      </c>
      <c r="B884" s="4" t="str">
        <f t="shared" si="14"/>
        <v>noviembre 2022</v>
      </c>
      <c r="C884" s="32">
        <v>44866</v>
      </c>
      <c r="D884" s="4" t="s">
        <v>109</v>
      </c>
      <c r="E884" s="4" t="s">
        <v>1108</v>
      </c>
      <c r="F884" s="4" t="s">
        <v>1105</v>
      </c>
      <c r="G884" s="4">
        <v>14</v>
      </c>
      <c r="H884" s="4">
        <v>14</v>
      </c>
      <c r="I884" s="4">
        <v>100</v>
      </c>
      <c r="J884" s="4">
        <v>12</v>
      </c>
      <c r="K884" s="4">
        <v>85.713999999999999</v>
      </c>
      <c r="L884" s="4">
        <v>0</v>
      </c>
      <c r="M884" s="4">
        <v>0</v>
      </c>
      <c r="N884" s="4">
        <v>0</v>
      </c>
    </row>
    <row r="885" spans="1:14" x14ac:dyDescent="0.25">
      <c r="A885" s="4" t="s">
        <v>227</v>
      </c>
      <c r="B885" s="4" t="str">
        <f t="shared" si="14"/>
        <v>noviembre 2022</v>
      </c>
      <c r="C885" s="32">
        <v>44866</v>
      </c>
      <c r="D885" s="4" t="s">
        <v>109</v>
      </c>
      <c r="E885" s="4" t="s">
        <v>594</v>
      </c>
      <c r="F885" s="4" t="s">
        <v>239</v>
      </c>
      <c r="G885" s="4">
        <v>5647</v>
      </c>
      <c r="H885" s="4">
        <v>5606</v>
      </c>
      <c r="I885" s="4">
        <v>99.274000000000001</v>
      </c>
      <c r="J885" s="4">
        <v>3447</v>
      </c>
      <c r="K885" s="4">
        <v>61.488</v>
      </c>
      <c r="L885" s="4">
        <v>707</v>
      </c>
      <c r="M885" s="4">
        <v>12.611000000000001</v>
      </c>
      <c r="N885" s="4">
        <v>20.510999999999999</v>
      </c>
    </row>
    <row r="886" spans="1:14" x14ac:dyDescent="0.25">
      <c r="A886" s="4" t="s">
        <v>85</v>
      </c>
      <c r="B886" s="4" t="str">
        <f t="shared" si="14"/>
        <v>noviembre 2022</v>
      </c>
      <c r="C886" s="32">
        <v>44866</v>
      </c>
      <c r="D886" s="4" t="s">
        <v>109</v>
      </c>
      <c r="E886" s="4" t="s">
        <v>582</v>
      </c>
      <c r="F886" s="4" t="s">
        <v>239</v>
      </c>
      <c r="G886" s="4">
        <v>36224</v>
      </c>
      <c r="H886" s="4">
        <v>35990</v>
      </c>
      <c r="I886" s="4">
        <v>99.353999999999999</v>
      </c>
      <c r="J886" s="4">
        <v>12464</v>
      </c>
      <c r="K886" s="4">
        <v>34.631999999999998</v>
      </c>
      <c r="L886" s="4">
        <v>612</v>
      </c>
      <c r="M886" s="4">
        <v>1.7</v>
      </c>
      <c r="N886" s="4">
        <v>4.91</v>
      </c>
    </row>
    <row r="887" spans="1:14" x14ac:dyDescent="0.25">
      <c r="A887" s="4" t="s">
        <v>384</v>
      </c>
      <c r="B887" s="4" t="str">
        <f t="shared" si="14"/>
        <v>noviembre 2022</v>
      </c>
      <c r="C887" s="32">
        <v>44866</v>
      </c>
      <c r="D887" s="4" t="s">
        <v>109</v>
      </c>
      <c r="E887" s="4" t="s">
        <v>1133</v>
      </c>
      <c r="F887" s="4" t="s">
        <v>239</v>
      </c>
      <c r="G887" s="4">
        <v>33323</v>
      </c>
      <c r="H887" s="4">
        <v>33309</v>
      </c>
      <c r="I887" s="4">
        <v>99.957999999999998</v>
      </c>
      <c r="J887" s="4">
        <v>13671</v>
      </c>
      <c r="K887" s="4">
        <v>41.042999999999999</v>
      </c>
      <c r="L887" s="4">
        <v>501</v>
      </c>
      <c r="M887" s="4">
        <v>1.504</v>
      </c>
      <c r="N887" s="4">
        <v>3.665</v>
      </c>
    </row>
    <row r="888" spans="1:14" x14ac:dyDescent="0.25">
      <c r="A888" s="4" t="s">
        <v>609</v>
      </c>
      <c r="B888" s="4" t="str">
        <f t="shared" si="14"/>
        <v>noviembre 2022</v>
      </c>
      <c r="C888" s="32">
        <v>44866</v>
      </c>
      <c r="D888" s="4" t="s">
        <v>109</v>
      </c>
      <c r="E888" s="4" t="s">
        <v>847</v>
      </c>
      <c r="F888" s="4" t="s">
        <v>239</v>
      </c>
      <c r="G888" s="4">
        <v>4540</v>
      </c>
      <c r="H888" s="4">
        <v>4535</v>
      </c>
      <c r="I888" s="4">
        <v>99.89</v>
      </c>
      <c r="J888" s="4">
        <v>2421</v>
      </c>
      <c r="K888" s="4">
        <v>53.384999999999998</v>
      </c>
      <c r="L888" s="4">
        <v>845</v>
      </c>
      <c r="M888" s="4">
        <v>18.632999999999999</v>
      </c>
      <c r="N888" s="4">
        <v>34.902999999999999</v>
      </c>
    </row>
    <row r="889" spans="1:14" x14ac:dyDescent="0.25">
      <c r="A889" s="4" t="s">
        <v>92</v>
      </c>
      <c r="B889" s="4" t="str">
        <f t="shared" si="14"/>
        <v>noviembre 2022</v>
      </c>
      <c r="C889" s="32">
        <v>44866</v>
      </c>
      <c r="D889" s="4" t="s">
        <v>109</v>
      </c>
      <c r="E889" s="4" t="s">
        <v>844</v>
      </c>
      <c r="F889" s="4" t="s">
        <v>239</v>
      </c>
      <c r="G889" s="4">
        <v>32778</v>
      </c>
      <c r="H889" s="4">
        <v>32755</v>
      </c>
      <c r="I889" s="4">
        <v>99.93</v>
      </c>
      <c r="J889" s="4">
        <v>14664</v>
      </c>
      <c r="K889" s="4">
        <v>44.768999999999998</v>
      </c>
      <c r="L889" s="4">
        <v>1957</v>
      </c>
      <c r="M889" s="4">
        <v>5.9749999999999996</v>
      </c>
      <c r="N889" s="4">
        <v>13.346</v>
      </c>
    </row>
    <row r="890" spans="1:14" x14ac:dyDescent="0.25">
      <c r="A890" s="4" t="s">
        <v>80</v>
      </c>
      <c r="B890" s="4" t="str">
        <f t="shared" si="14"/>
        <v>noviembre 2022</v>
      </c>
      <c r="C890" s="32">
        <v>44866</v>
      </c>
      <c r="D890" s="4" t="s">
        <v>109</v>
      </c>
      <c r="E890" s="4" t="s">
        <v>1018</v>
      </c>
      <c r="F890" s="4" t="s">
        <v>1013</v>
      </c>
      <c r="G890" s="4">
        <v>5</v>
      </c>
      <c r="H890" s="4">
        <v>5</v>
      </c>
      <c r="I890" s="4">
        <v>100</v>
      </c>
      <c r="J890" s="4">
        <v>3</v>
      </c>
      <c r="K890" s="4">
        <v>60</v>
      </c>
      <c r="L890" s="4">
        <v>2</v>
      </c>
      <c r="M890" s="4">
        <v>40</v>
      </c>
      <c r="N890" s="4">
        <v>66.667000000000002</v>
      </c>
    </row>
    <row r="891" spans="1:14" x14ac:dyDescent="0.25">
      <c r="A891" s="4" t="s">
        <v>149</v>
      </c>
      <c r="B891" s="4" t="str">
        <f t="shared" si="14"/>
        <v>noviembre 2022</v>
      </c>
      <c r="C891" s="32">
        <v>44866</v>
      </c>
      <c r="D891" s="4" t="s">
        <v>109</v>
      </c>
      <c r="E891" s="4" t="s">
        <v>1123</v>
      </c>
      <c r="F891" s="4" t="s">
        <v>865</v>
      </c>
      <c r="G891" s="4">
        <v>1069</v>
      </c>
      <c r="H891" s="4">
        <v>1058</v>
      </c>
      <c r="I891" s="4">
        <v>98.971000000000004</v>
      </c>
      <c r="J891" s="4">
        <v>685</v>
      </c>
      <c r="K891" s="4">
        <v>64.745000000000005</v>
      </c>
      <c r="L891" s="4">
        <v>0</v>
      </c>
      <c r="M891" s="4">
        <v>0</v>
      </c>
      <c r="N891" s="4">
        <v>0</v>
      </c>
    </row>
    <row r="892" spans="1:14" x14ac:dyDescent="0.25">
      <c r="A892" s="4" t="s">
        <v>611</v>
      </c>
      <c r="B892" s="4" t="str">
        <f t="shared" si="14"/>
        <v>noviembre 2022</v>
      </c>
      <c r="C892" s="32">
        <v>44866</v>
      </c>
      <c r="D892" s="4" t="s">
        <v>109</v>
      </c>
      <c r="E892" s="4" t="s">
        <v>722</v>
      </c>
      <c r="F892" s="4" t="s">
        <v>613</v>
      </c>
      <c r="G892" s="4">
        <v>23496</v>
      </c>
      <c r="H892" s="4">
        <v>23056</v>
      </c>
      <c r="I892" s="4">
        <v>98.126999999999995</v>
      </c>
      <c r="J892" s="4">
        <v>9654</v>
      </c>
      <c r="K892" s="4">
        <v>41.872</v>
      </c>
      <c r="L892" s="4">
        <v>0</v>
      </c>
      <c r="M892" s="4">
        <v>0</v>
      </c>
      <c r="N892" s="4">
        <v>0</v>
      </c>
    </row>
    <row r="893" spans="1:14" x14ac:dyDescent="0.25">
      <c r="A893" s="4" t="s">
        <v>120</v>
      </c>
      <c r="B893" s="4" t="str">
        <f t="shared" si="14"/>
        <v>noviembre 2022</v>
      </c>
      <c r="C893" s="32">
        <v>44866</v>
      </c>
      <c r="D893" s="4" t="s">
        <v>109</v>
      </c>
      <c r="E893" s="4" t="s">
        <v>776</v>
      </c>
      <c r="F893" s="4" t="s">
        <v>239</v>
      </c>
      <c r="G893" s="4">
        <v>32284</v>
      </c>
      <c r="H893" s="4">
        <v>30509</v>
      </c>
      <c r="I893" s="4">
        <v>94.501999999999995</v>
      </c>
      <c r="J893" s="4">
        <v>10839</v>
      </c>
      <c r="K893" s="4">
        <v>35.527000000000001</v>
      </c>
      <c r="L893" s="4">
        <v>2382</v>
      </c>
      <c r="M893" s="4">
        <v>7.8079999999999998</v>
      </c>
      <c r="N893" s="4">
        <v>21.975999999999999</v>
      </c>
    </row>
    <row r="894" spans="1:14" x14ac:dyDescent="0.25">
      <c r="A894" s="4" t="s">
        <v>80</v>
      </c>
      <c r="B894" s="4" t="str">
        <f t="shared" si="14"/>
        <v>noviembre 2022</v>
      </c>
      <c r="C894" s="32">
        <v>44866</v>
      </c>
      <c r="D894" s="4" t="s">
        <v>109</v>
      </c>
      <c r="E894" s="4" t="s">
        <v>1020</v>
      </c>
      <c r="F894" s="4" t="s">
        <v>1013</v>
      </c>
      <c r="G894" s="4">
        <v>4</v>
      </c>
      <c r="H894" s="4">
        <v>4</v>
      </c>
      <c r="I894" s="4">
        <v>100</v>
      </c>
      <c r="J894" s="4">
        <v>2</v>
      </c>
      <c r="K894" s="4">
        <v>50</v>
      </c>
      <c r="L894" s="4">
        <v>2</v>
      </c>
      <c r="M894" s="4">
        <v>50</v>
      </c>
      <c r="N894" s="4">
        <v>100</v>
      </c>
    </row>
    <row r="895" spans="1:14" x14ac:dyDescent="0.25">
      <c r="A895" s="4" t="s">
        <v>80</v>
      </c>
      <c r="B895" s="4" t="str">
        <f t="shared" si="14"/>
        <v>noviembre 2022</v>
      </c>
      <c r="C895" s="32">
        <v>44866</v>
      </c>
      <c r="D895" s="4" t="s">
        <v>109</v>
      </c>
      <c r="E895" s="4" t="s">
        <v>1019</v>
      </c>
      <c r="F895" s="4" t="s">
        <v>1013</v>
      </c>
      <c r="G895" s="4">
        <v>4</v>
      </c>
      <c r="H895" s="4">
        <v>4</v>
      </c>
      <c r="I895" s="4">
        <v>100</v>
      </c>
      <c r="J895" s="4">
        <v>2</v>
      </c>
      <c r="K895" s="4">
        <v>50</v>
      </c>
      <c r="L895" s="4">
        <v>2</v>
      </c>
      <c r="M895" s="4">
        <v>50</v>
      </c>
      <c r="N895" s="4">
        <v>100</v>
      </c>
    </row>
    <row r="896" spans="1:14" x14ac:dyDescent="0.25">
      <c r="A896" s="4" t="s">
        <v>217</v>
      </c>
      <c r="B896" s="4" t="str">
        <f t="shared" si="14"/>
        <v>noviembre 2022</v>
      </c>
      <c r="C896" s="32">
        <v>44866</v>
      </c>
      <c r="D896" s="4" t="s">
        <v>109</v>
      </c>
      <c r="E896" s="4" t="s">
        <v>1008</v>
      </c>
      <c r="F896" s="4" t="s">
        <v>576</v>
      </c>
      <c r="G896" s="4">
        <v>78</v>
      </c>
      <c r="H896" s="4">
        <v>77</v>
      </c>
      <c r="I896" s="4">
        <v>98.718000000000004</v>
      </c>
      <c r="J896" s="4">
        <v>57</v>
      </c>
      <c r="K896" s="4">
        <v>74.025999999999996</v>
      </c>
      <c r="L896" s="4">
        <v>43</v>
      </c>
      <c r="M896" s="4">
        <v>55.844000000000001</v>
      </c>
      <c r="N896" s="4">
        <v>75.438999999999993</v>
      </c>
    </row>
    <row r="897" spans="1:14" x14ac:dyDescent="0.25">
      <c r="A897" s="4" t="s">
        <v>227</v>
      </c>
      <c r="B897" s="4" t="str">
        <f t="shared" si="14"/>
        <v>noviembre 2022</v>
      </c>
      <c r="C897" s="32">
        <v>44866</v>
      </c>
      <c r="D897" s="4" t="s">
        <v>109</v>
      </c>
      <c r="E897" s="4" t="s">
        <v>593</v>
      </c>
      <c r="F897" s="4" t="s">
        <v>239</v>
      </c>
      <c r="G897" s="4">
        <v>10254</v>
      </c>
      <c r="H897" s="4">
        <v>10154</v>
      </c>
      <c r="I897" s="4">
        <v>99.025000000000006</v>
      </c>
      <c r="J897" s="4">
        <v>5651</v>
      </c>
      <c r="K897" s="4">
        <v>55.652999999999999</v>
      </c>
      <c r="L897" s="4">
        <v>1020</v>
      </c>
      <c r="M897" s="4">
        <v>10.045</v>
      </c>
      <c r="N897" s="4">
        <v>18.05</v>
      </c>
    </row>
    <row r="898" spans="1:14" x14ac:dyDescent="0.25">
      <c r="A898" s="4" t="s">
        <v>659</v>
      </c>
      <c r="B898" s="4" t="str">
        <f t="shared" si="14"/>
        <v>noviembre 2022</v>
      </c>
      <c r="C898" s="32">
        <v>44866</v>
      </c>
      <c r="D898" s="4" t="s">
        <v>109</v>
      </c>
      <c r="E898" s="4" t="s">
        <v>913</v>
      </c>
      <c r="F898" s="4" t="s">
        <v>239</v>
      </c>
      <c r="G898" s="4">
        <v>551</v>
      </c>
      <c r="H898" s="4">
        <v>551</v>
      </c>
      <c r="I898" s="4">
        <v>100</v>
      </c>
      <c r="J898" s="4">
        <v>301</v>
      </c>
      <c r="K898" s="4">
        <v>54.628</v>
      </c>
      <c r="L898" s="4">
        <v>35</v>
      </c>
      <c r="M898" s="4">
        <v>6.3520000000000003</v>
      </c>
      <c r="N898" s="4">
        <v>11.628</v>
      </c>
    </row>
    <row r="899" spans="1:14" x14ac:dyDescent="0.25">
      <c r="A899" s="4" t="s">
        <v>659</v>
      </c>
      <c r="B899" s="4" t="str">
        <f t="shared" si="14"/>
        <v>noviembre 2022</v>
      </c>
      <c r="C899" s="32">
        <v>44866</v>
      </c>
      <c r="D899" s="4" t="s">
        <v>109</v>
      </c>
      <c r="E899" s="4" t="s">
        <v>897</v>
      </c>
      <c r="F899" s="4" t="s">
        <v>239</v>
      </c>
      <c r="G899" s="4">
        <v>2793</v>
      </c>
      <c r="H899" s="4">
        <v>2792</v>
      </c>
      <c r="I899" s="4">
        <v>99.963999999999999</v>
      </c>
      <c r="J899" s="4">
        <v>2179</v>
      </c>
      <c r="K899" s="4">
        <v>78.043999999999997</v>
      </c>
      <c r="L899" s="4">
        <v>1683</v>
      </c>
      <c r="M899" s="4">
        <v>60.279000000000003</v>
      </c>
      <c r="N899" s="4">
        <v>77.236999999999995</v>
      </c>
    </row>
    <row r="900" spans="1:14" x14ac:dyDescent="0.25">
      <c r="A900" s="4" t="s">
        <v>128</v>
      </c>
      <c r="B900" s="4" t="str">
        <f t="shared" si="14"/>
        <v>noviembre 2022</v>
      </c>
      <c r="C900" s="32">
        <v>44866</v>
      </c>
      <c r="D900" s="4" t="s">
        <v>109</v>
      </c>
      <c r="E900" s="4" t="s">
        <v>861</v>
      </c>
      <c r="F900" s="4" t="s">
        <v>239</v>
      </c>
      <c r="G900" s="4">
        <v>32555</v>
      </c>
      <c r="H900" s="4">
        <v>32534</v>
      </c>
      <c r="I900" s="4">
        <v>99.935000000000002</v>
      </c>
      <c r="J900" s="4">
        <v>12210</v>
      </c>
      <c r="K900" s="4">
        <v>37.53</v>
      </c>
      <c r="L900" s="4">
        <v>813</v>
      </c>
      <c r="M900" s="4">
        <v>2.4990000000000001</v>
      </c>
      <c r="N900" s="4">
        <v>6.6580000000000004</v>
      </c>
    </row>
    <row r="901" spans="1:14" x14ac:dyDescent="0.25">
      <c r="A901" s="4" t="s">
        <v>80</v>
      </c>
      <c r="B901" s="4" t="str">
        <f t="shared" si="14"/>
        <v>noviembre 2022</v>
      </c>
      <c r="C901" s="32">
        <v>44866</v>
      </c>
      <c r="D901" s="4" t="s">
        <v>109</v>
      </c>
      <c r="E901" s="4" t="s">
        <v>1025</v>
      </c>
      <c r="F901" s="4" t="s">
        <v>239</v>
      </c>
      <c r="G901" s="4">
        <v>358</v>
      </c>
      <c r="H901" s="4">
        <v>355</v>
      </c>
      <c r="I901" s="4">
        <v>99.162000000000006</v>
      </c>
      <c r="J901" s="4">
        <v>200</v>
      </c>
      <c r="K901" s="4">
        <v>56.338000000000001</v>
      </c>
      <c r="L901" s="4">
        <v>27</v>
      </c>
      <c r="M901" s="4">
        <v>7.6059999999999999</v>
      </c>
      <c r="N901" s="4">
        <v>13.5</v>
      </c>
    </row>
    <row r="902" spans="1:14" x14ac:dyDescent="0.25">
      <c r="A902" s="4" t="s">
        <v>541</v>
      </c>
      <c r="B902" s="4" t="str">
        <f t="shared" si="14"/>
        <v>noviembre 2022</v>
      </c>
      <c r="C902" s="32">
        <v>44866</v>
      </c>
      <c r="D902" s="4" t="s">
        <v>109</v>
      </c>
      <c r="E902" s="4" t="s">
        <v>952</v>
      </c>
      <c r="F902" s="4" t="s">
        <v>239</v>
      </c>
      <c r="G902" s="4">
        <v>26246</v>
      </c>
      <c r="H902" s="4">
        <v>26215</v>
      </c>
      <c r="I902" s="4">
        <v>99.882000000000005</v>
      </c>
      <c r="J902" s="4">
        <v>12513</v>
      </c>
      <c r="K902" s="4">
        <v>47.731999999999999</v>
      </c>
      <c r="L902" s="4">
        <v>2807</v>
      </c>
      <c r="M902" s="4">
        <v>10.708</v>
      </c>
      <c r="N902" s="4">
        <v>22.433</v>
      </c>
    </row>
    <row r="903" spans="1:14" x14ac:dyDescent="0.25">
      <c r="A903" s="4" t="s">
        <v>667</v>
      </c>
      <c r="B903" s="4" t="str">
        <f t="shared" si="14"/>
        <v>noviembre 2022</v>
      </c>
      <c r="C903" s="32">
        <v>44866</v>
      </c>
      <c r="D903" s="4" t="s">
        <v>109</v>
      </c>
      <c r="E903" s="4" t="s">
        <v>741</v>
      </c>
      <c r="F903" s="4" t="s">
        <v>742</v>
      </c>
      <c r="G903" s="4">
        <v>725</v>
      </c>
      <c r="H903" s="4">
        <v>725</v>
      </c>
      <c r="I903" s="4">
        <v>100</v>
      </c>
      <c r="J903" s="4">
        <v>410</v>
      </c>
      <c r="K903" s="4">
        <v>56.552</v>
      </c>
      <c r="L903" s="4">
        <v>119</v>
      </c>
      <c r="M903" s="4">
        <v>16.414000000000001</v>
      </c>
      <c r="N903" s="4">
        <v>29.024000000000001</v>
      </c>
    </row>
    <row r="904" spans="1:14" x14ac:dyDescent="0.25">
      <c r="A904" s="4" t="s">
        <v>659</v>
      </c>
      <c r="B904" s="4" t="str">
        <f t="shared" si="14"/>
        <v>noviembre 2022</v>
      </c>
      <c r="C904" s="32">
        <v>44866</v>
      </c>
      <c r="D904" s="4" t="s">
        <v>109</v>
      </c>
      <c r="E904" s="4" t="s">
        <v>899</v>
      </c>
      <c r="F904" s="4" t="s">
        <v>239</v>
      </c>
      <c r="G904" s="4">
        <v>14167</v>
      </c>
      <c r="H904" s="4">
        <v>14140</v>
      </c>
      <c r="I904" s="4">
        <v>99.808999999999997</v>
      </c>
      <c r="J904" s="4">
        <v>9290</v>
      </c>
      <c r="K904" s="4">
        <v>65.7</v>
      </c>
      <c r="L904" s="4">
        <v>2784</v>
      </c>
      <c r="M904" s="4">
        <v>19.689</v>
      </c>
      <c r="N904" s="4">
        <v>29.968</v>
      </c>
    </row>
    <row r="905" spans="1:14" x14ac:dyDescent="0.25">
      <c r="A905" s="4" t="s">
        <v>659</v>
      </c>
      <c r="B905" s="4" t="str">
        <f t="shared" si="14"/>
        <v>noviembre 2022</v>
      </c>
      <c r="C905" s="32">
        <v>44866</v>
      </c>
      <c r="D905" s="4" t="s">
        <v>109</v>
      </c>
      <c r="E905" s="4" t="s">
        <v>904</v>
      </c>
      <c r="F905" s="4" t="s">
        <v>239</v>
      </c>
      <c r="G905" s="4">
        <v>479</v>
      </c>
      <c r="H905" s="4">
        <v>477</v>
      </c>
      <c r="I905" s="4">
        <v>99.581999999999994</v>
      </c>
      <c r="J905" s="4">
        <v>323</v>
      </c>
      <c r="K905" s="4">
        <v>67.715000000000003</v>
      </c>
      <c r="L905" s="4">
        <v>41</v>
      </c>
      <c r="M905" s="4">
        <v>8.5950000000000006</v>
      </c>
      <c r="N905" s="4">
        <v>12.693</v>
      </c>
    </row>
    <row r="906" spans="1:14" x14ac:dyDescent="0.25">
      <c r="A906" s="4" t="s">
        <v>659</v>
      </c>
      <c r="B906" s="4" t="str">
        <f t="shared" si="14"/>
        <v>noviembre 2022</v>
      </c>
      <c r="C906" s="32">
        <v>44866</v>
      </c>
      <c r="D906" s="4" t="s">
        <v>109</v>
      </c>
      <c r="E906" s="4" t="s">
        <v>893</v>
      </c>
      <c r="F906" s="4" t="s">
        <v>239</v>
      </c>
      <c r="G906" s="4">
        <v>77</v>
      </c>
      <c r="H906" s="4">
        <v>77</v>
      </c>
      <c r="I906" s="4">
        <v>100</v>
      </c>
      <c r="J906" s="4">
        <v>53</v>
      </c>
      <c r="K906" s="4">
        <v>68.831000000000003</v>
      </c>
      <c r="L906" s="4">
        <v>21</v>
      </c>
      <c r="M906" s="4">
        <v>27.273</v>
      </c>
      <c r="N906" s="4">
        <v>39.622999999999998</v>
      </c>
    </row>
    <row r="907" spans="1:14" x14ac:dyDescent="0.25">
      <c r="A907" s="4" t="s">
        <v>659</v>
      </c>
      <c r="B907" s="4" t="str">
        <f t="shared" si="14"/>
        <v>noviembre 2022</v>
      </c>
      <c r="C907" s="32">
        <v>44866</v>
      </c>
      <c r="D907" s="4" t="s">
        <v>109</v>
      </c>
      <c r="E907" s="4" t="s">
        <v>832</v>
      </c>
      <c r="F907" s="4" t="s">
        <v>239</v>
      </c>
      <c r="G907" s="4">
        <v>2064</v>
      </c>
      <c r="H907" s="4">
        <v>2035</v>
      </c>
      <c r="I907" s="4">
        <v>98.594999999999999</v>
      </c>
      <c r="J907" s="4">
        <v>1548</v>
      </c>
      <c r="K907" s="4">
        <v>76.069000000000003</v>
      </c>
      <c r="L907" s="4">
        <v>883</v>
      </c>
      <c r="M907" s="4">
        <v>43.390999999999998</v>
      </c>
      <c r="N907" s="4">
        <v>57.040999999999997</v>
      </c>
    </row>
    <row r="908" spans="1:14" x14ac:dyDescent="0.25">
      <c r="A908" s="4" t="s">
        <v>80</v>
      </c>
      <c r="B908" s="4" t="str">
        <f t="shared" si="14"/>
        <v>noviembre 2022</v>
      </c>
      <c r="C908" s="32">
        <v>44866</v>
      </c>
      <c r="D908" s="4" t="s">
        <v>109</v>
      </c>
      <c r="E908" s="4" t="s">
        <v>1034</v>
      </c>
      <c r="F908" s="4" t="s">
        <v>239</v>
      </c>
      <c r="G908" s="4">
        <v>36023</v>
      </c>
      <c r="H908" s="4">
        <v>35877</v>
      </c>
      <c r="I908" s="4">
        <v>99.594999999999999</v>
      </c>
      <c r="J908" s="4">
        <v>13435</v>
      </c>
      <c r="K908" s="4">
        <v>37.447000000000003</v>
      </c>
      <c r="L908" s="4">
        <v>771</v>
      </c>
      <c r="M908" s="4">
        <v>2.149</v>
      </c>
      <c r="N908" s="4">
        <v>5.7389999999999999</v>
      </c>
    </row>
    <row r="909" spans="1:14" x14ac:dyDescent="0.25">
      <c r="A909" s="4" t="s">
        <v>227</v>
      </c>
      <c r="B909" s="4" t="str">
        <f t="shared" si="14"/>
        <v>noviembre 2022</v>
      </c>
      <c r="C909" s="32">
        <v>44866</v>
      </c>
      <c r="D909" s="4" t="s">
        <v>109</v>
      </c>
      <c r="E909" s="4" t="s">
        <v>595</v>
      </c>
      <c r="F909" s="4" t="s">
        <v>239</v>
      </c>
      <c r="G909" s="4">
        <v>187</v>
      </c>
      <c r="H909" s="4">
        <v>130</v>
      </c>
      <c r="I909" s="4">
        <v>69.519000000000005</v>
      </c>
      <c r="J909" s="4">
        <v>56</v>
      </c>
      <c r="K909" s="4">
        <v>43.076999999999998</v>
      </c>
      <c r="L909" s="4">
        <v>13</v>
      </c>
      <c r="M909" s="4">
        <v>10</v>
      </c>
      <c r="N909" s="4">
        <v>23.213999999999999</v>
      </c>
    </row>
    <row r="910" spans="1:14" x14ac:dyDescent="0.25">
      <c r="A910" s="4" t="s">
        <v>667</v>
      </c>
      <c r="B910" s="4" t="str">
        <f t="shared" si="14"/>
        <v>noviembre 2022</v>
      </c>
      <c r="C910" s="32">
        <v>44866</v>
      </c>
      <c r="D910" s="4" t="s">
        <v>109</v>
      </c>
      <c r="E910" s="4" t="s">
        <v>710</v>
      </c>
      <c r="F910" s="4" t="s">
        <v>695</v>
      </c>
      <c r="G910" s="4">
        <v>87</v>
      </c>
      <c r="H910" s="4">
        <v>87</v>
      </c>
      <c r="I910" s="4">
        <v>100</v>
      </c>
      <c r="J910" s="4">
        <v>49</v>
      </c>
      <c r="K910" s="4">
        <v>56.322000000000003</v>
      </c>
      <c r="L910" s="4">
        <v>25</v>
      </c>
      <c r="M910" s="4">
        <v>28.736000000000001</v>
      </c>
      <c r="N910" s="4">
        <v>51.02</v>
      </c>
    </row>
    <row r="911" spans="1:14" x14ac:dyDescent="0.25">
      <c r="A911" s="4" t="s">
        <v>80</v>
      </c>
      <c r="B911" s="4" t="str">
        <f t="shared" si="14"/>
        <v>noviembre 2022</v>
      </c>
      <c r="C911" s="32">
        <v>44866</v>
      </c>
      <c r="D911" s="4" t="s">
        <v>109</v>
      </c>
      <c r="E911" s="4" t="s">
        <v>1030</v>
      </c>
      <c r="F911" s="4" t="s">
        <v>1013</v>
      </c>
      <c r="G911" s="4">
        <v>3989</v>
      </c>
      <c r="H911" s="4">
        <v>3988</v>
      </c>
      <c r="I911" s="4">
        <v>99.974999999999994</v>
      </c>
      <c r="J911" s="4">
        <v>2741</v>
      </c>
      <c r="K911" s="4">
        <v>68.730999999999995</v>
      </c>
      <c r="L911" s="4">
        <v>1193</v>
      </c>
      <c r="M911" s="4">
        <v>29.914999999999999</v>
      </c>
      <c r="N911" s="4">
        <v>43.524000000000001</v>
      </c>
    </row>
    <row r="912" spans="1:14" x14ac:dyDescent="0.25">
      <c r="A912" s="4" t="s">
        <v>160</v>
      </c>
      <c r="B912" s="4" t="str">
        <f t="shared" si="14"/>
        <v>diciembre 2022</v>
      </c>
      <c r="C912" s="32">
        <v>44896</v>
      </c>
      <c r="D912" s="4" t="s">
        <v>109</v>
      </c>
      <c r="E912" s="4" t="s">
        <v>703</v>
      </c>
      <c r="F912" s="4" t="s">
        <v>698</v>
      </c>
      <c r="G912" s="4">
        <v>1395</v>
      </c>
      <c r="H912" s="4">
        <v>1395</v>
      </c>
      <c r="I912" s="4">
        <v>100</v>
      </c>
      <c r="J912" s="4">
        <v>900</v>
      </c>
      <c r="K912" s="4">
        <v>64.516000000000005</v>
      </c>
      <c r="L912" s="4">
        <v>468</v>
      </c>
      <c r="M912" s="4">
        <v>33.548000000000002</v>
      </c>
      <c r="N912" s="4">
        <v>52</v>
      </c>
    </row>
    <row r="913" spans="1:14" x14ac:dyDescent="0.25">
      <c r="A913" s="4" t="s">
        <v>80</v>
      </c>
      <c r="B913" s="4" t="str">
        <f t="shared" si="14"/>
        <v>diciembre 2022</v>
      </c>
      <c r="C913" s="32">
        <v>44896</v>
      </c>
      <c r="D913" s="4" t="s">
        <v>109</v>
      </c>
      <c r="E913" s="4" t="s">
        <v>1026</v>
      </c>
      <c r="F913" s="4" t="s">
        <v>1027</v>
      </c>
      <c r="G913" s="4">
        <v>60</v>
      </c>
      <c r="H913" s="4">
        <v>60</v>
      </c>
      <c r="I913" s="4">
        <v>100</v>
      </c>
      <c r="J913" s="4">
        <v>48</v>
      </c>
      <c r="K913" s="4">
        <v>80</v>
      </c>
      <c r="L913" s="4">
        <v>8</v>
      </c>
      <c r="M913" s="4">
        <v>13.333</v>
      </c>
      <c r="N913" s="4">
        <v>16.667000000000002</v>
      </c>
    </row>
    <row r="914" spans="1:14" x14ac:dyDescent="0.25">
      <c r="A914" s="4" t="s">
        <v>160</v>
      </c>
      <c r="B914" s="4" t="str">
        <f t="shared" si="14"/>
        <v>diciembre 2022</v>
      </c>
      <c r="C914" s="32">
        <v>44896</v>
      </c>
      <c r="D914" s="4" t="s">
        <v>109</v>
      </c>
      <c r="E914" s="4" t="s">
        <v>705</v>
      </c>
      <c r="F914" s="4" t="s">
        <v>698</v>
      </c>
      <c r="G914" s="4">
        <v>4882</v>
      </c>
      <c r="H914" s="4">
        <v>4881</v>
      </c>
      <c r="I914" s="4">
        <v>99.98</v>
      </c>
      <c r="J914" s="4">
        <v>2309</v>
      </c>
      <c r="K914" s="4">
        <v>47.305999999999997</v>
      </c>
      <c r="L914" s="4">
        <v>802</v>
      </c>
      <c r="M914" s="4">
        <v>16.431000000000001</v>
      </c>
      <c r="N914" s="4">
        <v>34.734000000000002</v>
      </c>
    </row>
    <row r="915" spans="1:14" x14ac:dyDescent="0.25">
      <c r="A915" s="4" t="s">
        <v>668</v>
      </c>
      <c r="B915" s="4" t="str">
        <f t="shared" si="14"/>
        <v>diciembre 2022</v>
      </c>
      <c r="C915" s="32">
        <v>44896</v>
      </c>
      <c r="D915" s="4" t="s">
        <v>109</v>
      </c>
      <c r="E915" s="4" t="s">
        <v>726</v>
      </c>
      <c r="F915" s="4" t="s">
        <v>727</v>
      </c>
      <c r="G915" s="4">
        <v>22968</v>
      </c>
      <c r="H915" s="4">
        <v>22910</v>
      </c>
      <c r="I915" s="4">
        <v>99.747</v>
      </c>
      <c r="J915" s="4">
        <v>10861</v>
      </c>
      <c r="K915" s="4">
        <v>47.406999999999996</v>
      </c>
      <c r="L915" s="4">
        <v>1384</v>
      </c>
      <c r="M915" s="4">
        <v>6.0410000000000004</v>
      </c>
      <c r="N915" s="4">
        <v>12.743</v>
      </c>
    </row>
    <row r="916" spans="1:14" x14ac:dyDescent="0.25">
      <c r="A916" s="42" t="s">
        <v>160</v>
      </c>
      <c r="B916" s="4" t="str">
        <f t="shared" si="14"/>
        <v>diciembre 2022</v>
      </c>
      <c r="C916" s="32">
        <v>44896</v>
      </c>
      <c r="D916" s="4" t="s">
        <v>109</v>
      </c>
      <c r="E916" s="4" t="s">
        <v>697</v>
      </c>
      <c r="F916" s="4" t="s">
        <v>698</v>
      </c>
      <c r="G916" s="4">
        <v>116</v>
      </c>
      <c r="H916" s="4">
        <v>116</v>
      </c>
      <c r="I916" s="4">
        <v>100</v>
      </c>
      <c r="J916" s="4">
        <v>61</v>
      </c>
      <c r="K916" s="4">
        <v>52.585999999999999</v>
      </c>
      <c r="L916" s="4">
        <v>0</v>
      </c>
      <c r="M916" s="4">
        <v>0</v>
      </c>
      <c r="N916" s="4">
        <v>0</v>
      </c>
    </row>
    <row r="917" spans="1:14" x14ac:dyDescent="0.25">
      <c r="A917" s="4" t="s">
        <v>597</v>
      </c>
      <c r="B917" s="4" t="str">
        <f t="shared" si="14"/>
        <v>diciembre 2022</v>
      </c>
      <c r="C917" s="32">
        <v>44896</v>
      </c>
      <c r="D917" s="4" t="s">
        <v>109</v>
      </c>
      <c r="E917" s="4" t="s">
        <v>683</v>
      </c>
      <c r="F917" s="4" t="s">
        <v>682</v>
      </c>
      <c r="G917" s="4">
        <v>60</v>
      </c>
      <c r="H917" s="4">
        <v>60</v>
      </c>
      <c r="I917" s="4">
        <v>100</v>
      </c>
      <c r="J917" s="4">
        <v>44</v>
      </c>
      <c r="K917" s="4">
        <v>73.332999999999998</v>
      </c>
      <c r="L917" s="4">
        <v>18</v>
      </c>
      <c r="M917" s="4">
        <v>30</v>
      </c>
      <c r="N917" s="4">
        <v>40.908999999999999</v>
      </c>
    </row>
    <row r="918" spans="1:14" x14ac:dyDescent="0.25">
      <c r="A918" s="4" t="s">
        <v>611</v>
      </c>
      <c r="B918" s="4" t="str">
        <f t="shared" si="14"/>
        <v>diciembre 2022</v>
      </c>
      <c r="C918" s="32">
        <v>44896</v>
      </c>
      <c r="D918" s="4" t="s">
        <v>109</v>
      </c>
      <c r="E918" s="4" t="s">
        <v>755</v>
      </c>
      <c r="F918" s="4" t="s">
        <v>756</v>
      </c>
      <c r="G918" s="4">
        <v>112</v>
      </c>
      <c r="H918" s="4">
        <v>112</v>
      </c>
      <c r="I918" s="4">
        <v>100</v>
      </c>
      <c r="J918" s="4">
        <v>66</v>
      </c>
      <c r="K918" s="4">
        <v>58.929000000000002</v>
      </c>
      <c r="L918" s="4">
        <v>13</v>
      </c>
      <c r="M918" s="4">
        <v>11.606999999999999</v>
      </c>
      <c r="N918" s="4">
        <v>19.696999999999999</v>
      </c>
    </row>
    <row r="919" spans="1:14" x14ac:dyDescent="0.25">
      <c r="A919" s="42" t="s">
        <v>160</v>
      </c>
      <c r="B919" s="4" t="str">
        <f t="shared" si="14"/>
        <v>diciembre 2022</v>
      </c>
      <c r="C919" s="32">
        <v>44896</v>
      </c>
      <c r="D919" s="4" t="s">
        <v>109</v>
      </c>
      <c r="E919" s="4" t="s">
        <v>709</v>
      </c>
      <c r="F919" s="4" t="s">
        <v>698</v>
      </c>
      <c r="G919" s="4">
        <v>4385</v>
      </c>
      <c r="H919" s="4">
        <v>4385</v>
      </c>
      <c r="I919" s="4">
        <v>100</v>
      </c>
      <c r="J919" s="4">
        <v>1944</v>
      </c>
      <c r="K919" s="4">
        <v>44.332999999999998</v>
      </c>
      <c r="L919" s="4">
        <v>555</v>
      </c>
      <c r="M919" s="4">
        <v>12.657</v>
      </c>
      <c r="N919" s="4">
        <v>28.548999999999999</v>
      </c>
    </row>
    <row r="920" spans="1:14" x14ac:dyDescent="0.25">
      <c r="A920" s="4" t="s">
        <v>80</v>
      </c>
      <c r="B920" s="4" t="str">
        <f t="shared" si="14"/>
        <v>diciembre 2022</v>
      </c>
      <c r="C920" s="32">
        <v>44896</v>
      </c>
      <c r="D920" s="4" t="s">
        <v>109</v>
      </c>
      <c r="E920" s="4" t="s">
        <v>1028</v>
      </c>
      <c r="F920" s="4" t="s">
        <v>1027</v>
      </c>
      <c r="G920" s="4">
        <v>19</v>
      </c>
      <c r="H920" s="4">
        <v>19</v>
      </c>
      <c r="I920" s="4">
        <v>100</v>
      </c>
      <c r="J920" s="4">
        <v>10</v>
      </c>
      <c r="K920" s="4">
        <v>52.631999999999998</v>
      </c>
      <c r="L920" s="4">
        <v>0</v>
      </c>
      <c r="M920" s="4">
        <v>0</v>
      </c>
      <c r="N920" s="4">
        <v>0</v>
      </c>
    </row>
    <row r="921" spans="1:14" x14ac:dyDescent="0.25">
      <c r="A921" s="42" t="s">
        <v>160</v>
      </c>
      <c r="B921" s="4" t="str">
        <f t="shared" si="14"/>
        <v>diciembre 2022</v>
      </c>
      <c r="C921" s="32">
        <v>44896</v>
      </c>
      <c r="D921" s="4" t="s">
        <v>109</v>
      </c>
      <c r="E921" s="4" t="s">
        <v>707</v>
      </c>
      <c r="F921" s="4" t="s">
        <v>698</v>
      </c>
      <c r="G921" s="4">
        <v>1203</v>
      </c>
      <c r="H921" s="4">
        <v>1202</v>
      </c>
      <c r="I921" s="4">
        <v>99.917000000000002</v>
      </c>
      <c r="J921" s="4">
        <v>425</v>
      </c>
      <c r="K921" s="4">
        <v>35.357999999999997</v>
      </c>
      <c r="L921" s="4">
        <v>109</v>
      </c>
      <c r="M921" s="4">
        <v>9.0679999999999996</v>
      </c>
      <c r="N921" s="4">
        <v>25.646999999999998</v>
      </c>
    </row>
    <row r="922" spans="1:14" x14ac:dyDescent="0.25">
      <c r="A922" s="42" t="s">
        <v>160</v>
      </c>
      <c r="B922" s="4" t="str">
        <f t="shared" si="14"/>
        <v>diciembre 2022</v>
      </c>
      <c r="C922" s="32">
        <v>44896</v>
      </c>
      <c r="D922" s="4" t="s">
        <v>109</v>
      </c>
      <c r="E922" s="4" t="s">
        <v>700</v>
      </c>
      <c r="F922" s="4" t="s">
        <v>698</v>
      </c>
      <c r="G922" s="4">
        <v>239</v>
      </c>
      <c r="H922" s="4">
        <v>239</v>
      </c>
      <c r="I922" s="4">
        <v>100</v>
      </c>
      <c r="J922" s="4">
        <v>150</v>
      </c>
      <c r="K922" s="4">
        <v>62.762</v>
      </c>
      <c r="L922" s="4">
        <v>0</v>
      </c>
      <c r="M922" s="4">
        <v>0</v>
      </c>
      <c r="N922" s="4">
        <v>0</v>
      </c>
    </row>
    <row r="923" spans="1:14" x14ac:dyDescent="0.25">
      <c r="A923" s="4" t="s">
        <v>597</v>
      </c>
      <c r="B923" s="4" t="str">
        <f t="shared" si="14"/>
        <v>diciembre 2022</v>
      </c>
      <c r="C923" s="32">
        <v>44896</v>
      </c>
      <c r="D923" s="4" t="s">
        <v>109</v>
      </c>
      <c r="E923" s="4" t="s">
        <v>685</v>
      </c>
      <c r="F923" s="4" t="s">
        <v>682</v>
      </c>
      <c r="G923" s="4">
        <v>274</v>
      </c>
      <c r="H923" s="4">
        <v>274</v>
      </c>
      <c r="I923" s="4">
        <v>100</v>
      </c>
      <c r="J923" s="4">
        <v>175</v>
      </c>
      <c r="K923" s="4">
        <v>63.869</v>
      </c>
      <c r="L923" s="4">
        <v>74</v>
      </c>
      <c r="M923" s="4">
        <v>27.007000000000001</v>
      </c>
      <c r="N923" s="4">
        <v>42.286000000000001</v>
      </c>
    </row>
    <row r="924" spans="1:14" x14ac:dyDescent="0.25">
      <c r="A924" s="4" t="s">
        <v>597</v>
      </c>
      <c r="B924" s="4" t="str">
        <f t="shared" si="14"/>
        <v>diciembre 2022</v>
      </c>
      <c r="C924" s="32">
        <v>44896</v>
      </c>
      <c r="D924" s="4" t="s">
        <v>109</v>
      </c>
      <c r="E924" s="4" t="s">
        <v>684</v>
      </c>
      <c r="F924" s="4" t="s">
        <v>682</v>
      </c>
      <c r="G924" s="4">
        <v>42</v>
      </c>
      <c r="H924" s="4">
        <v>42</v>
      </c>
      <c r="I924" s="4">
        <v>100</v>
      </c>
      <c r="J924" s="4">
        <v>27</v>
      </c>
      <c r="K924" s="4">
        <v>64.286000000000001</v>
      </c>
      <c r="L924" s="4">
        <v>5</v>
      </c>
      <c r="M924" s="4">
        <v>11.904999999999999</v>
      </c>
      <c r="N924" s="4">
        <v>18.518999999999998</v>
      </c>
    </row>
    <row r="925" spans="1:14" x14ac:dyDescent="0.25">
      <c r="A925" s="4" t="s">
        <v>160</v>
      </c>
      <c r="B925" s="4" t="str">
        <f t="shared" si="14"/>
        <v>diciembre 2022</v>
      </c>
      <c r="C925" s="32">
        <v>44896</v>
      </c>
      <c r="D925" s="4" t="s">
        <v>109</v>
      </c>
      <c r="E925" s="4" t="s">
        <v>708</v>
      </c>
      <c r="F925" s="4" t="s">
        <v>698</v>
      </c>
      <c r="G925" s="4">
        <v>1053</v>
      </c>
      <c r="H925" s="4">
        <v>1053</v>
      </c>
      <c r="I925" s="4">
        <v>100</v>
      </c>
      <c r="J925" s="4">
        <v>634</v>
      </c>
      <c r="K925" s="4">
        <v>60.209000000000003</v>
      </c>
      <c r="L925" s="4">
        <v>209</v>
      </c>
      <c r="M925" s="4">
        <v>19.847999999999999</v>
      </c>
      <c r="N925" s="4">
        <v>32.965000000000003</v>
      </c>
    </row>
    <row r="926" spans="1:14" x14ac:dyDescent="0.25">
      <c r="A926" s="4" t="s">
        <v>611</v>
      </c>
      <c r="B926" s="4" t="str">
        <f t="shared" si="14"/>
        <v>diciembre 2022</v>
      </c>
      <c r="C926" s="32">
        <v>44896</v>
      </c>
      <c r="D926" s="4" t="s">
        <v>109</v>
      </c>
      <c r="E926" s="4" t="s">
        <v>763</v>
      </c>
      <c r="F926" s="4" t="s">
        <v>239</v>
      </c>
      <c r="G926" s="4">
        <v>95</v>
      </c>
      <c r="H926" s="4">
        <v>95</v>
      </c>
      <c r="I926" s="4">
        <v>100</v>
      </c>
      <c r="J926" s="4">
        <v>51</v>
      </c>
      <c r="K926" s="4">
        <v>53.683999999999997</v>
      </c>
      <c r="L926" s="4">
        <v>0</v>
      </c>
      <c r="M926" s="4">
        <v>0</v>
      </c>
      <c r="N926" s="4">
        <v>0</v>
      </c>
    </row>
    <row r="927" spans="1:14" x14ac:dyDescent="0.25">
      <c r="A927" s="4" t="s">
        <v>160</v>
      </c>
      <c r="B927" s="4" t="str">
        <f t="shared" si="14"/>
        <v>diciembre 2022</v>
      </c>
      <c r="C927" s="32">
        <v>44896</v>
      </c>
      <c r="D927" s="4" t="s">
        <v>109</v>
      </c>
      <c r="E927" s="4" t="s">
        <v>701</v>
      </c>
      <c r="F927" s="4" t="s">
        <v>698</v>
      </c>
      <c r="G927" s="4">
        <v>1325</v>
      </c>
      <c r="H927" s="4">
        <v>1324</v>
      </c>
      <c r="I927" s="4">
        <v>99.924999999999997</v>
      </c>
      <c r="J927" s="4">
        <v>503</v>
      </c>
      <c r="K927" s="4">
        <v>37.991</v>
      </c>
      <c r="L927" s="4">
        <v>152</v>
      </c>
      <c r="M927" s="4">
        <v>11.48</v>
      </c>
      <c r="N927" s="4">
        <v>30.219000000000001</v>
      </c>
    </row>
    <row r="928" spans="1:14" x14ac:dyDescent="0.25">
      <c r="A928" s="4" t="s">
        <v>160</v>
      </c>
      <c r="B928" s="4" t="str">
        <f t="shared" si="14"/>
        <v>diciembre 2022</v>
      </c>
      <c r="C928" s="32">
        <v>44896</v>
      </c>
      <c r="D928" s="4" t="s">
        <v>109</v>
      </c>
      <c r="E928" s="4" t="s">
        <v>699</v>
      </c>
      <c r="F928" s="4" t="s">
        <v>698</v>
      </c>
      <c r="G928" s="4">
        <v>124</v>
      </c>
      <c r="H928" s="4">
        <v>124</v>
      </c>
      <c r="I928" s="4">
        <v>100</v>
      </c>
      <c r="J928" s="4">
        <v>73</v>
      </c>
      <c r="K928" s="4">
        <v>58.871000000000002</v>
      </c>
      <c r="L928" s="4">
        <v>0</v>
      </c>
      <c r="M928" s="4">
        <v>0</v>
      </c>
      <c r="N928" s="4">
        <v>0</v>
      </c>
    </row>
    <row r="929" spans="1:14" x14ac:dyDescent="0.25">
      <c r="A929" s="4" t="s">
        <v>657</v>
      </c>
      <c r="B929" s="4" t="str">
        <f t="shared" si="14"/>
        <v>diciembre 2022</v>
      </c>
      <c r="C929" s="32">
        <v>44896</v>
      </c>
      <c r="D929" s="4" t="s">
        <v>109</v>
      </c>
      <c r="E929" s="4" t="s">
        <v>862</v>
      </c>
      <c r="F929" s="4" t="s">
        <v>239</v>
      </c>
      <c r="G929" s="4">
        <v>1393</v>
      </c>
      <c r="H929" s="4">
        <v>1392</v>
      </c>
      <c r="I929" s="4">
        <v>99.927999999999997</v>
      </c>
      <c r="J929" s="4">
        <v>495</v>
      </c>
      <c r="K929" s="4">
        <v>35.56</v>
      </c>
      <c r="L929" s="4">
        <v>64</v>
      </c>
      <c r="M929" s="4">
        <v>4.5979999999999999</v>
      </c>
      <c r="N929" s="4">
        <v>12.929</v>
      </c>
    </row>
    <row r="930" spans="1:14" x14ac:dyDescent="0.25">
      <c r="A930" s="4" t="s">
        <v>657</v>
      </c>
      <c r="B930" s="4" t="str">
        <f t="shared" si="14"/>
        <v>diciembre 2022</v>
      </c>
      <c r="C930" s="32">
        <v>44896</v>
      </c>
      <c r="D930" s="4" t="s">
        <v>109</v>
      </c>
      <c r="E930" s="4" t="s">
        <v>863</v>
      </c>
      <c r="F930" s="4" t="s">
        <v>239</v>
      </c>
      <c r="G930" s="4">
        <v>736</v>
      </c>
      <c r="H930" s="4">
        <v>735</v>
      </c>
      <c r="I930" s="4">
        <v>99.864000000000004</v>
      </c>
      <c r="J930" s="4">
        <v>250</v>
      </c>
      <c r="K930" s="4">
        <v>34.014000000000003</v>
      </c>
      <c r="L930" s="4">
        <v>39</v>
      </c>
      <c r="M930" s="4">
        <v>5.306</v>
      </c>
      <c r="N930" s="4">
        <v>15.6</v>
      </c>
    </row>
    <row r="931" spans="1:14" x14ac:dyDescent="0.25">
      <c r="A931" s="4" t="s">
        <v>210</v>
      </c>
      <c r="B931" s="4" t="str">
        <f t="shared" si="14"/>
        <v>diciembre 2022</v>
      </c>
      <c r="C931" s="32">
        <v>44896</v>
      </c>
      <c r="D931" s="4" t="s">
        <v>109</v>
      </c>
      <c r="E931" s="4" t="s">
        <v>1001</v>
      </c>
      <c r="F931" s="4" t="s">
        <v>834</v>
      </c>
      <c r="G931" s="4">
        <v>2196</v>
      </c>
      <c r="H931" s="4">
        <v>2189</v>
      </c>
      <c r="I931" s="4">
        <v>99.680999999999997</v>
      </c>
      <c r="J931" s="4">
        <v>1090</v>
      </c>
      <c r="K931" s="4">
        <v>49.793999999999997</v>
      </c>
      <c r="L931" s="4">
        <v>363</v>
      </c>
      <c r="M931" s="4">
        <v>16.582999999999998</v>
      </c>
      <c r="N931" s="4">
        <v>33.302999999999997</v>
      </c>
    </row>
    <row r="932" spans="1:14" x14ac:dyDescent="0.25">
      <c r="A932" s="4" t="s">
        <v>217</v>
      </c>
      <c r="B932" s="4" t="str">
        <f t="shared" si="14"/>
        <v>diciembre 2022</v>
      </c>
      <c r="C932" s="32">
        <v>44896</v>
      </c>
      <c r="D932" s="4" t="s">
        <v>109</v>
      </c>
      <c r="E932" s="4" t="s">
        <v>688</v>
      </c>
      <c r="F932" s="4" t="s">
        <v>689</v>
      </c>
      <c r="G932" s="4">
        <v>5023</v>
      </c>
      <c r="H932" s="4">
        <v>5017</v>
      </c>
      <c r="I932" s="4">
        <v>99.881</v>
      </c>
      <c r="J932" s="4">
        <v>2020</v>
      </c>
      <c r="K932" s="4">
        <v>40.262999999999998</v>
      </c>
      <c r="L932" s="4">
        <v>257</v>
      </c>
      <c r="M932" s="4">
        <v>5.1230000000000002</v>
      </c>
      <c r="N932" s="4">
        <v>12.723000000000001</v>
      </c>
    </row>
    <row r="933" spans="1:14" x14ac:dyDescent="0.25">
      <c r="A933" s="4" t="s">
        <v>217</v>
      </c>
      <c r="B933" s="4" t="str">
        <f t="shared" si="14"/>
        <v>diciembre 2022</v>
      </c>
      <c r="C933" s="32">
        <v>44896</v>
      </c>
      <c r="D933" s="4" t="s">
        <v>110</v>
      </c>
      <c r="E933" s="4" t="s">
        <v>716</v>
      </c>
      <c r="F933" s="4" t="s">
        <v>717</v>
      </c>
      <c r="G933" s="4">
        <v>14264</v>
      </c>
      <c r="H933" s="4">
        <v>14008</v>
      </c>
      <c r="I933" s="4">
        <v>98.204999999999998</v>
      </c>
      <c r="J933" s="4">
        <v>5535</v>
      </c>
      <c r="K933" s="4">
        <v>39.512999999999998</v>
      </c>
      <c r="L933" s="4">
        <v>615</v>
      </c>
      <c r="M933" s="4">
        <v>4.3899999999999997</v>
      </c>
      <c r="N933" s="4">
        <v>11.111000000000001</v>
      </c>
    </row>
    <row r="934" spans="1:14" x14ac:dyDescent="0.25">
      <c r="A934" s="4" t="s">
        <v>217</v>
      </c>
      <c r="B934" s="4" t="str">
        <f t="shared" ref="B934:B982" si="15">TEXT(C934,"mmmm")&amp;" "&amp;TEXT(C934,"aaaa")</f>
        <v>diciembre 2022</v>
      </c>
      <c r="C934" s="32">
        <v>44896</v>
      </c>
      <c r="D934" s="4" t="s">
        <v>110</v>
      </c>
      <c r="E934" s="4" t="s">
        <v>739</v>
      </c>
      <c r="F934" s="4" t="s">
        <v>735</v>
      </c>
      <c r="G934" s="4">
        <v>19185</v>
      </c>
      <c r="H934" s="4">
        <v>19132</v>
      </c>
      <c r="I934" s="4">
        <v>99.724000000000004</v>
      </c>
      <c r="J934" s="4">
        <v>8272</v>
      </c>
      <c r="K934" s="4">
        <v>43.235999999999997</v>
      </c>
      <c r="L934" s="4">
        <v>108</v>
      </c>
      <c r="M934" s="4">
        <v>0.56399999999999995</v>
      </c>
      <c r="N934" s="4">
        <v>1.306</v>
      </c>
    </row>
    <row r="935" spans="1:14" x14ac:dyDescent="0.25">
      <c r="A935" s="4" t="s">
        <v>217</v>
      </c>
      <c r="B935" s="4" t="str">
        <f t="shared" si="15"/>
        <v>diciembre 2022</v>
      </c>
      <c r="C935" s="32">
        <v>44896</v>
      </c>
      <c r="D935" s="4" t="s">
        <v>110</v>
      </c>
      <c r="E935" s="4" t="s">
        <v>791</v>
      </c>
      <c r="F935" s="4" t="s">
        <v>695</v>
      </c>
      <c r="G935" s="4">
        <v>11924</v>
      </c>
      <c r="H935" s="4">
        <v>11909</v>
      </c>
      <c r="I935" s="4">
        <v>99.873999999999995</v>
      </c>
      <c r="J935" s="4">
        <v>5108</v>
      </c>
      <c r="K935" s="4">
        <v>42.892000000000003</v>
      </c>
      <c r="L935" s="4">
        <v>173</v>
      </c>
      <c r="M935" s="4">
        <v>1.4530000000000001</v>
      </c>
      <c r="N935" s="4">
        <v>3.387</v>
      </c>
    </row>
    <row r="936" spans="1:14" x14ac:dyDescent="0.25">
      <c r="A936" s="4" t="s">
        <v>166</v>
      </c>
      <c r="B936" s="4" t="str">
        <f t="shared" si="15"/>
        <v>diciembre 2022</v>
      </c>
      <c r="C936" s="32">
        <v>44896</v>
      </c>
      <c r="D936" s="4" t="s">
        <v>109</v>
      </c>
      <c r="E936" s="4" t="s">
        <v>692</v>
      </c>
      <c r="F936" s="4" t="s">
        <v>693</v>
      </c>
      <c r="G936" s="4">
        <v>11276</v>
      </c>
      <c r="H936" s="4">
        <v>11248</v>
      </c>
      <c r="I936" s="4">
        <v>99.751999999999995</v>
      </c>
      <c r="J936" s="4">
        <v>5031</v>
      </c>
      <c r="K936" s="4">
        <v>44.728000000000002</v>
      </c>
      <c r="L936" s="4">
        <v>430</v>
      </c>
      <c r="M936" s="4">
        <v>3.823</v>
      </c>
      <c r="N936" s="4">
        <v>8.5470000000000006</v>
      </c>
    </row>
    <row r="937" spans="1:14" x14ac:dyDescent="0.25">
      <c r="A937" s="4" t="s">
        <v>217</v>
      </c>
      <c r="B937" s="4" t="str">
        <f t="shared" si="15"/>
        <v>diciembre 2022</v>
      </c>
      <c r="C937" s="32">
        <v>44896</v>
      </c>
      <c r="D937" s="4" t="s">
        <v>110</v>
      </c>
      <c r="E937" s="4" t="s">
        <v>740</v>
      </c>
      <c r="F937" s="4" t="s">
        <v>735</v>
      </c>
      <c r="G937" s="4">
        <v>2889</v>
      </c>
      <c r="H937" s="4">
        <v>2854</v>
      </c>
      <c r="I937" s="4">
        <v>98.789000000000001</v>
      </c>
      <c r="J937" s="4">
        <v>1423</v>
      </c>
      <c r="K937" s="4">
        <v>49.86</v>
      </c>
      <c r="L937" s="4">
        <v>213</v>
      </c>
      <c r="M937" s="4">
        <v>7.4630000000000001</v>
      </c>
      <c r="N937" s="4">
        <v>14.968</v>
      </c>
    </row>
    <row r="938" spans="1:14" x14ac:dyDescent="0.25">
      <c r="A938" s="4" t="s">
        <v>217</v>
      </c>
      <c r="B938" s="4" t="str">
        <f t="shared" si="15"/>
        <v>diciembre 2022</v>
      </c>
      <c r="C938" s="32">
        <v>44896</v>
      </c>
      <c r="D938" s="4" t="s">
        <v>110</v>
      </c>
      <c r="E938" s="4" t="s">
        <v>801</v>
      </c>
      <c r="F938" s="4" t="s">
        <v>735</v>
      </c>
      <c r="G938" s="4">
        <v>11283</v>
      </c>
      <c r="H938" s="4">
        <v>11274</v>
      </c>
      <c r="I938" s="4">
        <v>99.92</v>
      </c>
      <c r="J938" s="4">
        <v>5252</v>
      </c>
      <c r="K938" s="4">
        <v>46.585000000000001</v>
      </c>
      <c r="L938" s="4">
        <v>36</v>
      </c>
      <c r="M938" s="4">
        <v>0.31900000000000001</v>
      </c>
      <c r="N938" s="4">
        <v>0.68500000000000005</v>
      </c>
    </row>
    <row r="939" spans="1:14" x14ac:dyDescent="0.25">
      <c r="A939" s="4" t="s">
        <v>149</v>
      </c>
      <c r="B939" s="4" t="str">
        <f t="shared" si="15"/>
        <v>diciembre 2022</v>
      </c>
      <c r="C939" s="32">
        <v>44896</v>
      </c>
      <c r="D939" s="4" t="s">
        <v>109</v>
      </c>
      <c r="E939" s="4" t="s">
        <v>1102</v>
      </c>
      <c r="F939" s="4" t="s">
        <v>1103</v>
      </c>
      <c r="G939" s="4">
        <v>155</v>
      </c>
      <c r="H939" s="4">
        <v>155</v>
      </c>
      <c r="I939" s="4">
        <v>100</v>
      </c>
      <c r="J939" s="4">
        <v>89</v>
      </c>
      <c r="K939" s="4">
        <v>57.418999999999997</v>
      </c>
      <c r="L939" s="4">
        <v>25</v>
      </c>
      <c r="M939" s="4">
        <v>16.129000000000001</v>
      </c>
      <c r="N939" s="4">
        <v>28.09</v>
      </c>
    </row>
    <row r="940" spans="1:14" x14ac:dyDescent="0.25">
      <c r="A940" s="4" t="s">
        <v>217</v>
      </c>
      <c r="B940" s="4" t="str">
        <f t="shared" si="15"/>
        <v>diciembre 2022</v>
      </c>
      <c r="C940" s="32">
        <v>44896</v>
      </c>
      <c r="D940" s="4" t="s">
        <v>110</v>
      </c>
      <c r="E940" s="4" t="s">
        <v>718</v>
      </c>
      <c r="F940" s="4" t="s">
        <v>613</v>
      </c>
      <c r="G940" s="4">
        <v>4412</v>
      </c>
      <c r="H940" s="4">
        <v>4407</v>
      </c>
      <c r="I940" s="4">
        <v>99.887</v>
      </c>
      <c r="J940" s="4">
        <v>2308</v>
      </c>
      <c r="K940" s="4">
        <v>52.371000000000002</v>
      </c>
      <c r="L940" s="4">
        <v>207</v>
      </c>
      <c r="M940" s="4">
        <v>4.6970000000000001</v>
      </c>
      <c r="N940" s="4">
        <v>8.9689999999999994</v>
      </c>
    </row>
    <row r="941" spans="1:14" x14ac:dyDescent="0.25">
      <c r="A941" s="4" t="s">
        <v>217</v>
      </c>
      <c r="B941" s="4" t="str">
        <f t="shared" si="15"/>
        <v>diciembre 2022</v>
      </c>
      <c r="C941" s="32">
        <v>44896</v>
      </c>
      <c r="D941" s="4" t="s">
        <v>109</v>
      </c>
      <c r="E941" s="4" t="s">
        <v>690</v>
      </c>
      <c r="F941" s="4" t="s">
        <v>691</v>
      </c>
      <c r="G941" s="4">
        <v>8360</v>
      </c>
      <c r="H941" s="4">
        <v>8352</v>
      </c>
      <c r="I941" s="4">
        <v>99.903999999999996</v>
      </c>
      <c r="J941" s="4">
        <v>3959</v>
      </c>
      <c r="K941" s="4">
        <v>47.402000000000001</v>
      </c>
      <c r="L941" s="4">
        <v>0</v>
      </c>
      <c r="M941" s="4">
        <v>0</v>
      </c>
      <c r="N941" s="4">
        <v>0</v>
      </c>
    </row>
    <row r="942" spans="1:14" x14ac:dyDescent="0.25">
      <c r="A942" s="4" t="s">
        <v>149</v>
      </c>
      <c r="B942" s="4" t="str">
        <f t="shared" si="15"/>
        <v>diciembre 2022</v>
      </c>
      <c r="C942" s="32">
        <v>44896</v>
      </c>
      <c r="D942" s="4" t="s">
        <v>109</v>
      </c>
      <c r="E942" s="4" t="s">
        <v>1117</v>
      </c>
      <c r="F942" s="4" t="s">
        <v>1116</v>
      </c>
      <c r="G942" s="4">
        <v>1886</v>
      </c>
      <c r="H942" s="4">
        <v>1883</v>
      </c>
      <c r="I942" s="4">
        <v>99.840999999999994</v>
      </c>
      <c r="J942" s="4">
        <v>977</v>
      </c>
      <c r="K942" s="4">
        <v>51.884999999999998</v>
      </c>
      <c r="L942" s="4">
        <v>126</v>
      </c>
      <c r="M942" s="4">
        <v>6.6909999999999998</v>
      </c>
      <c r="N942" s="4">
        <v>12.897</v>
      </c>
    </row>
    <row r="943" spans="1:14" x14ac:dyDescent="0.25">
      <c r="A943" s="4" t="s">
        <v>149</v>
      </c>
      <c r="B943" s="4" t="str">
        <f t="shared" si="15"/>
        <v>diciembre 2022</v>
      </c>
      <c r="C943" s="32">
        <v>44896</v>
      </c>
      <c r="D943" s="4" t="s">
        <v>109</v>
      </c>
      <c r="E943" s="4" t="s">
        <v>1121</v>
      </c>
      <c r="F943" s="4" t="s">
        <v>1116</v>
      </c>
      <c r="G943" s="4">
        <v>1400</v>
      </c>
      <c r="H943" s="4">
        <v>1378</v>
      </c>
      <c r="I943" s="4">
        <v>98.429000000000002</v>
      </c>
      <c r="J943" s="4">
        <v>917</v>
      </c>
      <c r="K943" s="4">
        <v>66.546000000000006</v>
      </c>
      <c r="L943" s="4">
        <v>451</v>
      </c>
      <c r="M943" s="4">
        <v>32.728999999999999</v>
      </c>
      <c r="N943" s="4">
        <v>49.182000000000002</v>
      </c>
    </row>
    <row r="944" spans="1:14" x14ac:dyDescent="0.25">
      <c r="A944" s="4" t="s">
        <v>149</v>
      </c>
      <c r="B944" s="4" t="str">
        <f t="shared" si="15"/>
        <v>diciembre 2022</v>
      </c>
      <c r="C944" s="32">
        <v>44896</v>
      </c>
      <c r="D944" s="4" t="s">
        <v>109</v>
      </c>
      <c r="E944" s="4" t="s">
        <v>1115</v>
      </c>
      <c r="F944" s="4" t="s">
        <v>1116</v>
      </c>
      <c r="G944" s="4">
        <v>502</v>
      </c>
      <c r="H944" s="4">
        <v>502</v>
      </c>
      <c r="I944" s="4">
        <v>100</v>
      </c>
      <c r="J944" s="4">
        <v>361</v>
      </c>
      <c r="K944" s="4">
        <v>71.912000000000006</v>
      </c>
      <c r="L944" s="4">
        <v>145</v>
      </c>
      <c r="M944" s="4">
        <v>28.884</v>
      </c>
      <c r="N944" s="4">
        <v>40.165999999999997</v>
      </c>
    </row>
    <row r="945" spans="1:14" x14ac:dyDescent="0.25">
      <c r="A945" s="4" t="s">
        <v>603</v>
      </c>
      <c r="B945" s="4" t="str">
        <f t="shared" si="15"/>
        <v>diciembre 2022</v>
      </c>
      <c r="C945" s="32">
        <v>44896</v>
      </c>
      <c r="D945" s="4" t="s">
        <v>109</v>
      </c>
      <c r="E945" s="4" t="s">
        <v>962</v>
      </c>
      <c r="F945" s="4" t="s">
        <v>239</v>
      </c>
      <c r="G945" s="4">
        <v>25014</v>
      </c>
      <c r="H945" s="4">
        <v>24986</v>
      </c>
      <c r="I945" s="4">
        <v>99.888000000000005</v>
      </c>
      <c r="J945" s="4">
        <v>10098</v>
      </c>
      <c r="K945" s="4">
        <v>40.414999999999999</v>
      </c>
      <c r="L945" s="4">
        <v>692</v>
      </c>
      <c r="M945" s="4">
        <v>2.77</v>
      </c>
      <c r="N945" s="4">
        <v>6.8529999999999998</v>
      </c>
    </row>
    <row r="946" spans="1:14" x14ac:dyDescent="0.25">
      <c r="A946" s="4" t="s">
        <v>200</v>
      </c>
      <c r="B946" s="4" t="str">
        <f t="shared" si="15"/>
        <v>diciembre 2022</v>
      </c>
      <c r="C946" s="32">
        <v>44896</v>
      </c>
      <c r="D946" s="4" t="s">
        <v>109</v>
      </c>
      <c r="E946" s="4" t="s">
        <v>875</v>
      </c>
      <c r="F946" s="4" t="s">
        <v>239</v>
      </c>
      <c r="G946" s="4">
        <v>25897</v>
      </c>
      <c r="H946" s="4">
        <v>25863</v>
      </c>
      <c r="I946" s="4">
        <v>99.869</v>
      </c>
      <c r="J946" s="4">
        <v>10959</v>
      </c>
      <c r="K946" s="4">
        <v>42.372999999999998</v>
      </c>
      <c r="L946" s="4">
        <v>2823</v>
      </c>
      <c r="M946" s="4">
        <v>10.914999999999999</v>
      </c>
      <c r="N946" s="4">
        <v>25.76</v>
      </c>
    </row>
    <row r="947" spans="1:14" x14ac:dyDescent="0.25">
      <c r="A947" s="4" t="s">
        <v>200</v>
      </c>
      <c r="B947" s="4" t="str">
        <f t="shared" si="15"/>
        <v>diciembre 2022</v>
      </c>
      <c r="C947" s="32">
        <v>44896</v>
      </c>
      <c r="D947" s="4" t="s">
        <v>109</v>
      </c>
      <c r="E947" s="4" t="s">
        <v>878</v>
      </c>
      <c r="F947" s="4" t="s">
        <v>239</v>
      </c>
      <c r="G947" s="4">
        <v>9630</v>
      </c>
      <c r="H947" s="4">
        <v>9628</v>
      </c>
      <c r="I947" s="4">
        <v>99.978999999999999</v>
      </c>
      <c r="J947" s="4">
        <v>3732</v>
      </c>
      <c r="K947" s="4">
        <v>38.762</v>
      </c>
      <c r="L947" s="4">
        <v>601</v>
      </c>
      <c r="M947" s="4">
        <v>6.242</v>
      </c>
      <c r="N947" s="4">
        <v>16.103999999999999</v>
      </c>
    </row>
    <row r="948" spans="1:14" x14ac:dyDescent="0.25">
      <c r="A948" s="4" t="s">
        <v>200</v>
      </c>
      <c r="B948" s="4" t="str">
        <f t="shared" si="15"/>
        <v>diciembre 2022</v>
      </c>
      <c r="C948" s="32">
        <v>44896</v>
      </c>
      <c r="D948" s="4" t="s">
        <v>109</v>
      </c>
      <c r="E948" s="4" t="s">
        <v>877</v>
      </c>
      <c r="F948" s="4" t="s">
        <v>239</v>
      </c>
      <c r="G948" s="4">
        <v>25895</v>
      </c>
      <c r="H948" s="4">
        <v>25875</v>
      </c>
      <c r="I948" s="4">
        <v>99.923000000000002</v>
      </c>
      <c r="J948" s="4">
        <v>13745</v>
      </c>
      <c r="K948" s="4">
        <v>53.121000000000002</v>
      </c>
      <c r="L948" s="4">
        <v>2336</v>
      </c>
      <c r="M948" s="4">
        <v>9.0280000000000005</v>
      </c>
      <c r="N948" s="4">
        <v>16.995000000000001</v>
      </c>
    </row>
    <row r="949" spans="1:14" x14ac:dyDescent="0.25">
      <c r="A949" s="4" t="s">
        <v>200</v>
      </c>
      <c r="B949" s="4" t="str">
        <f t="shared" si="15"/>
        <v>diciembre 2022</v>
      </c>
      <c r="C949" s="32">
        <v>44896</v>
      </c>
      <c r="D949" s="4" t="s">
        <v>109</v>
      </c>
      <c r="E949" s="4" t="s">
        <v>876</v>
      </c>
      <c r="F949" s="4" t="s">
        <v>239</v>
      </c>
      <c r="G949" s="4">
        <v>9530</v>
      </c>
      <c r="H949" s="4">
        <v>9528</v>
      </c>
      <c r="I949" s="4">
        <v>99.978999999999999</v>
      </c>
      <c r="J949" s="4">
        <v>2987</v>
      </c>
      <c r="K949" s="4">
        <v>31.35</v>
      </c>
      <c r="L949" s="4">
        <v>624</v>
      </c>
      <c r="M949" s="4">
        <v>6.5490000000000004</v>
      </c>
      <c r="N949" s="4">
        <v>20.890999999999998</v>
      </c>
    </row>
    <row r="950" spans="1:14" x14ac:dyDescent="0.25">
      <c r="A950" s="4" t="s">
        <v>659</v>
      </c>
      <c r="B950" s="4" t="str">
        <f t="shared" si="15"/>
        <v>diciembre 2022</v>
      </c>
      <c r="C950" s="32">
        <v>44896</v>
      </c>
      <c r="D950" s="4" t="s">
        <v>109</v>
      </c>
      <c r="E950" s="4" t="s">
        <v>905</v>
      </c>
      <c r="F950" s="4" t="s">
        <v>239</v>
      </c>
      <c r="G950" s="4">
        <v>354</v>
      </c>
      <c r="H950" s="4">
        <v>354</v>
      </c>
      <c r="I950" s="4">
        <v>100</v>
      </c>
      <c r="J950" s="4">
        <v>169</v>
      </c>
      <c r="K950" s="4">
        <v>47.74</v>
      </c>
      <c r="L950" s="4">
        <v>93</v>
      </c>
      <c r="M950" s="4">
        <v>26.271000000000001</v>
      </c>
      <c r="N950" s="4">
        <v>55.03</v>
      </c>
    </row>
    <row r="951" spans="1:14" x14ac:dyDescent="0.25">
      <c r="A951" s="4" t="s">
        <v>659</v>
      </c>
      <c r="B951" s="4" t="str">
        <f t="shared" si="15"/>
        <v>diciembre 2022</v>
      </c>
      <c r="C951" s="32">
        <v>44896</v>
      </c>
      <c r="D951" s="4" t="s">
        <v>109</v>
      </c>
      <c r="E951" s="4" t="s">
        <v>916</v>
      </c>
      <c r="F951" s="4" t="s">
        <v>239</v>
      </c>
      <c r="G951" s="4">
        <v>907</v>
      </c>
      <c r="H951" s="4">
        <v>907</v>
      </c>
      <c r="I951" s="4">
        <v>100</v>
      </c>
      <c r="J951" s="4">
        <v>666</v>
      </c>
      <c r="K951" s="4">
        <v>73.429000000000002</v>
      </c>
      <c r="L951" s="4">
        <v>163</v>
      </c>
      <c r="M951" s="4">
        <v>17.971</v>
      </c>
      <c r="N951" s="4">
        <v>24.474</v>
      </c>
    </row>
    <row r="952" spans="1:14" x14ac:dyDescent="0.25">
      <c r="A952" s="4" t="s">
        <v>659</v>
      </c>
      <c r="B952" s="4" t="str">
        <f t="shared" si="15"/>
        <v>diciembre 2022</v>
      </c>
      <c r="C952" s="32">
        <v>44896</v>
      </c>
      <c r="D952" s="4" t="s">
        <v>109</v>
      </c>
      <c r="E952" s="4" t="s">
        <v>912</v>
      </c>
      <c r="F952" s="4" t="s">
        <v>239</v>
      </c>
      <c r="G952" s="4">
        <v>276</v>
      </c>
      <c r="H952" s="4">
        <v>276</v>
      </c>
      <c r="I952" s="4">
        <v>100</v>
      </c>
      <c r="J952" s="4">
        <v>117</v>
      </c>
      <c r="K952" s="4">
        <v>42.390999999999998</v>
      </c>
      <c r="L952" s="4">
        <v>52</v>
      </c>
      <c r="M952" s="4">
        <v>18.841000000000001</v>
      </c>
      <c r="N952" s="4">
        <v>44.444000000000003</v>
      </c>
    </row>
    <row r="953" spans="1:14" x14ac:dyDescent="0.25">
      <c r="A953" s="4" t="s">
        <v>548</v>
      </c>
      <c r="B953" s="4" t="str">
        <f t="shared" si="15"/>
        <v>diciembre 2022</v>
      </c>
      <c r="C953" s="32">
        <v>44896</v>
      </c>
      <c r="D953" s="4" t="s">
        <v>109</v>
      </c>
      <c r="E953" s="4" t="s">
        <v>933</v>
      </c>
      <c r="F953" s="4" t="s">
        <v>239</v>
      </c>
      <c r="G953" s="4">
        <v>25873</v>
      </c>
      <c r="H953" s="4">
        <v>24819</v>
      </c>
      <c r="I953" s="4">
        <v>95.926000000000002</v>
      </c>
      <c r="J953" s="4">
        <v>9920</v>
      </c>
      <c r="K953" s="4">
        <v>39.969000000000001</v>
      </c>
      <c r="L953" s="4">
        <v>1047</v>
      </c>
      <c r="M953" s="4">
        <v>4.2190000000000003</v>
      </c>
      <c r="N953" s="4">
        <v>10.554</v>
      </c>
    </row>
    <row r="954" spans="1:14" x14ac:dyDescent="0.25">
      <c r="A954" s="4" t="s">
        <v>659</v>
      </c>
      <c r="B954" s="4" t="str">
        <f t="shared" si="15"/>
        <v>diciembre 2022</v>
      </c>
      <c r="C954" s="32">
        <v>44896</v>
      </c>
      <c r="D954" s="4" t="s">
        <v>109</v>
      </c>
      <c r="E954" s="4" t="s">
        <v>908</v>
      </c>
      <c r="F954" s="4" t="s">
        <v>239</v>
      </c>
      <c r="G954" s="4">
        <v>59</v>
      </c>
      <c r="H954" s="4">
        <v>59</v>
      </c>
      <c r="I954" s="4">
        <v>100</v>
      </c>
      <c r="J954" s="4">
        <v>48</v>
      </c>
      <c r="K954" s="4">
        <v>81.355999999999995</v>
      </c>
      <c r="L954" s="4">
        <v>40</v>
      </c>
      <c r="M954" s="4">
        <v>67.796999999999997</v>
      </c>
      <c r="N954" s="4">
        <v>83.332999999999998</v>
      </c>
    </row>
    <row r="955" spans="1:14" x14ac:dyDescent="0.25">
      <c r="A955" s="4" t="s">
        <v>132</v>
      </c>
      <c r="B955" s="4" t="str">
        <f t="shared" si="15"/>
        <v>diciembre 2022</v>
      </c>
      <c r="C955" s="32">
        <v>44896</v>
      </c>
      <c r="D955" s="4" t="s">
        <v>109</v>
      </c>
      <c r="E955" s="4" t="s">
        <v>868</v>
      </c>
      <c r="F955" s="4" t="s">
        <v>239</v>
      </c>
      <c r="G955" s="4">
        <v>1</v>
      </c>
      <c r="H955" s="4">
        <v>1</v>
      </c>
      <c r="I955" s="4">
        <v>100</v>
      </c>
      <c r="J955" s="4">
        <v>1</v>
      </c>
      <c r="K955" s="4">
        <v>100</v>
      </c>
      <c r="L955" s="4">
        <v>0</v>
      </c>
      <c r="M955" s="4">
        <v>0</v>
      </c>
      <c r="N955" s="4">
        <v>0</v>
      </c>
    </row>
    <row r="956" spans="1:14" x14ac:dyDescent="0.25">
      <c r="A956" s="4" t="s">
        <v>217</v>
      </c>
      <c r="B956" s="4" t="str">
        <f t="shared" si="15"/>
        <v>diciembre 2022</v>
      </c>
      <c r="C956" s="32">
        <v>44896</v>
      </c>
      <c r="D956" s="4" t="s">
        <v>109</v>
      </c>
      <c r="E956" s="4" t="s">
        <v>1144</v>
      </c>
      <c r="F956" s="4" t="s">
        <v>788</v>
      </c>
      <c r="G956" s="4">
        <v>993</v>
      </c>
      <c r="H956" s="4">
        <v>992</v>
      </c>
      <c r="I956" s="4">
        <v>99.899000000000001</v>
      </c>
      <c r="J956" s="4">
        <v>551</v>
      </c>
      <c r="K956" s="4">
        <v>55.543999999999997</v>
      </c>
      <c r="L956" s="4">
        <v>72</v>
      </c>
      <c r="M956" s="4">
        <v>7.258</v>
      </c>
      <c r="N956" s="4">
        <v>13.067</v>
      </c>
    </row>
    <row r="957" spans="1:14" x14ac:dyDescent="0.25">
      <c r="A957" s="4" t="s">
        <v>217</v>
      </c>
      <c r="B957" s="4" t="str">
        <f t="shared" si="15"/>
        <v>diciembre 2022</v>
      </c>
      <c r="C957" s="32">
        <v>44896</v>
      </c>
      <c r="D957" s="4" t="s">
        <v>109</v>
      </c>
      <c r="E957" s="4" t="s">
        <v>1145</v>
      </c>
      <c r="F957" s="4" t="s">
        <v>788</v>
      </c>
      <c r="G957" s="4">
        <v>30</v>
      </c>
      <c r="H957" s="4">
        <v>30</v>
      </c>
      <c r="I957" s="4">
        <v>100</v>
      </c>
      <c r="J957" s="4">
        <v>18</v>
      </c>
      <c r="K957" s="4">
        <v>60</v>
      </c>
      <c r="L957" s="4">
        <v>3</v>
      </c>
      <c r="M957" s="4">
        <v>10</v>
      </c>
      <c r="N957" s="4">
        <v>16.667000000000002</v>
      </c>
    </row>
    <row r="958" spans="1:14" x14ac:dyDescent="0.25">
      <c r="A958" s="4" t="s">
        <v>132</v>
      </c>
      <c r="B958" s="4" t="str">
        <f t="shared" si="15"/>
        <v>diciembre 2022</v>
      </c>
      <c r="C958" s="32">
        <v>44896</v>
      </c>
      <c r="D958" s="4" t="s">
        <v>109</v>
      </c>
      <c r="E958" s="4" t="s">
        <v>941</v>
      </c>
      <c r="F958" s="4" t="s">
        <v>239</v>
      </c>
      <c r="G958" s="4">
        <v>18155</v>
      </c>
      <c r="H958" s="4">
        <v>18138</v>
      </c>
      <c r="I958" s="4">
        <v>99.906000000000006</v>
      </c>
      <c r="J958" s="4">
        <v>8402</v>
      </c>
      <c r="K958" s="4">
        <v>46.323</v>
      </c>
      <c r="L958" s="4">
        <v>878</v>
      </c>
      <c r="M958" s="4">
        <v>4.8410000000000002</v>
      </c>
      <c r="N958" s="4">
        <v>10.45</v>
      </c>
    </row>
    <row r="959" spans="1:14" x14ac:dyDescent="0.25">
      <c r="A959" s="4" t="s">
        <v>541</v>
      </c>
      <c r="B959" s="4" t="str">
        <f t="shared" si="15"/>
        <v>diciembre 2022</v>
      </c>
      <c r="C959" s="32">
        <v>44896</v>
      </c>
      <c r="D959" s="4" t="s">
        <v>109</v>
      </c>
      <c r="E959" s="4" t="s">
        <v>955</v>
      </c>
      <c r="F959" s="4" t="s">
        <v>239</v>
      </c>
      <c r="G959" s="4">
        <v>7238</v>
      </c>
      <c r="H959" s="4">
        <v>7238</v>
      </c>
      <c r="I959" s="4">
        <v>100</v>
      </c>
      <c r="J959" s="4">
        <v>2909</v>
      </c>
      <c r="K959" s="4">
        <v>40.191000000000003</v>
      </c>
      <c r="L959" s="4">
        <v>646</v>
      </c>
      <c r="M959" s="4">
        <v>8.9250000000000007</v>
      </c>
      <c r="N959" s="4">
        <v>22.207000000000001</v>
      </c>
    </row>
    <row r="960" spans="1:14" x14ac:dyDescent="0.25">
      <c r="A960" s="4" t="s">
        <v>92</v>
      </c>
      <c r="B960" s="4" t="str">
        <f t="shared" si="15"/>
        <v>diciembre 2022</v>
      </c>
      <c r="C960" s="32">
        <v>44896</v>
      </c>
      <c r="D960" s="4" t="s">
        <v>109</v>
      </c>
      <c r="E960" s="4" t="s">
        <v>845</v>
      </c>
      <c r="F960" s="4" t="s">
        <v>239</v>
      </c>
      <c r="G960" s="4">
        <v>32776</v>
      </c>
      <c r="H960" s="4">
        <v>32762</v>
      </c>
      <c r="I960" s="4">
        <v>99.956999999999994</v>
      </c>
      <c r="J960" s="4">
        <v>14652</v>
      </c>
      <c r="K960" s="4">
        <v>44.722999999999999</v>
      </c>
      <c r="L960" s="4">
        <v>1817</v>
      </c>
      <c r="M960" s="4">
        <v>5.5460000000000003</v>
      </c>
      <c r="N960" s="4">
        <v>12.401</v>
      </c>
    </row>
    <row r="961" spans="1:14" x14ac:dyDescent="0.25">
      <c r="A961" s="4" t="s">
        <v>217</v>
      </c>
      <c r="B961" s="4" t="str">
        <f t="shared" si="15"/>
        <v>diciembre 2022</v>
      </c>
      <c r="C961" s="32">
        <v>44896</v>
      </c>
      <c r="D961" s="4" t="s">
        <v>109</v>
      </c>
      <c r="E961" s="4" t="s">
        <v>1142</v>
      </c>
      <c r="F961" s="4" t="s">
        <v>1143</v>
      </c>
      <c r="G961" s="4">
        <v>1925</v>
      </c>
      <c r="H961" s="4">
        <v>1925</v>
      </c>
      <c r="I961" s="4">
        <v>100</v>
      </c>
      <c r="J961" s="4">
        <v>1201</v>
      </c>
      <c r="K961" s="4">
        <v>62.39</v>
      </c>
      <c r="L961" s="4">
        <v>7</v>
      </c>
      <c r="M961" s="4">
        <v>0.36399999999999999</v>
      </c>
      <c r="N961" s="4">
        <v>0.58299999999999996</v>
      </c>
    </row>
    <row r="962" spans="1:14" x14ac:dyDescent="0.25">
      <c r="A962" s="4" t="s">
        <v>128</v>
      </c>
      <c r="B962" s="4" t="str">
        <f t="shared" si="15"/>
        <v>diciembre 2022</v>
      </c>
      <c r="C962" s="32">
        <v>44896</v>
      </c>
      <c r="D962" s="4" t="s">
        <v>109</v>
      </c>
      <c r="E962" s="4" t="s">
        <v>860</v>
      </c>
      <c r="F962" s="4" t="s">
        <v>239</v>
      </c>
      <c r="G962" s="4">
        <v>30893</v>
      </c>
      <c r="H962" s="4">
        <v>30886</v>
      </c>
      <c r="I962" s="4">
        <v>99.977000000000004</v>
      </c>
      <c r="J962" s="4">
        <v>11751</v>
      </c>
      <c r="K962" s="4">
        <v>38.045999999999999</v>
      </c>
      <c r="L962" s="4">
        <v>637</v>
      </c>
      <c r="M962" s="4">
        <v>2.0619999999999998</v>
      </c>
      <c r="N962" s="4">
        <v>5.4210000000000003</v>
      </c>
    </row>
    <row r="963" spans="1:14" x14ac:dyDescent="0.25">
      <c r="A963" s="4" t="s">
        <v>660</v>
      </c>
      <c r="B963" s="4" t="str">
        <f t="shared" si="15"/>
        <v>diciembre 2022</v>
      </c>
      <c r="C963" s="32">
        <v>44896</v>
      </c>
      <c r="D963" s="4" t="s">
        <v>110</v>
      </c>
      <c r="E963" s="4" t="s">
        <v>940</v>
      </c>
      <c r="F963" s="4" t="s">
        <v>239</v>
      </c>
      <c r="G963" s="4">
        <v>114</v>
      </c>
      <c r="H963" s="4">
        <v>114</v>
      </c>
      <c r="I963" s="4">
        <v>100</v>
      </c>
      <c r="J963" s="4">
        <v>68</v>
      </c>
      <c r="K963" s="4">
        <v>59.649000000000001</v>
      </c>
      <c r="L963" s="4">
        <v>7</v>
      </c>
      <c r="M963" s="4">
        <v>6.14</v>
      </c>
      <c r="N963" s="4">
        <v>10.294</v>
      </c>
    </row>
    <row r="964" spans="1:14" x14ac:dyDescent="0.25">
      <c r="A964" s="4" t="s">
        <v>132</v>
      </c>
      <c r="B964" s="4" t="str">
        <f t="shared" si="15"/>
        <v>diciembre 2022</v>
      </c>
      <c r="C964" s="32">
        <v>44896</v>
      </c>
      <c r="D964" s="4" t="s">
        <v>109</v>
      </c>
      <c r="E964" s="4" t="s">
        <v>867</v>
      </c>
      <c r="F964" s="4" t="s">
        <v>239</v>
      </c>
      <c r="G964" s="4">
        <v>17716</v>
      </c>
      <c r="H964" s="4">
        <v>17687</v>
      </c>
      <c r="I964" s="4">
        <v>99.835999999999999</v>
      </c>
      <c r="J964" s="4">
        <v>8807</v>
      </c>
      <c r="K964" s="4">
        <v>49.793999999999997</v>
      </c>
      <c r="L964" s="4">
        <v>1320</v>
      </c>
      <c r="M964" s="4">
        <v>7.4630000000000001</v>
      </c>
      <c r="N964" s="4">
        <v>14.988</v>
      </c>
    </row>
    <row r="965" spans="1:14" x14ac:dyDescent="0.25">
      <c r="A965" s="4" t="s">
        <v>227</v>
      </c>
      <c r="B965" s="4" t="str">
        <f t="shared" si="15"/>
        <v>diciembre 2022</v>
      </c>
      <c r="C965" s="32">
        <v>44896</v>
      </c>
      <c r="D965" s="4" t="s">
        <v>109</v>
      </c>
      <c r="E965" s="4" t="s">
        <v>1080</v>
      </c>
      <c r="F965" s="4" t="s">
        <v>239</v>
      </c>
      <c r="G965" s="4">
        <v>10043</v>
      </c>
      <c r="H965" s="4">
        <v>9992</v>
      </c>
      <c r="I965" s="4">
        <v>99.492000000000004</v>
      </c>
      <c r="J965" s="4">
        <v>5233</v>
      </c>
      <c r="K965" s="4">
        <v>52.372</v>
      </c>
      <c r="L965" s="4">
        <v>877</v>
      </c>
      <c r="M965" s="4">
        <v>8.7769999999999992</v>
      </c>
      <c r="N965" s="4">
        <v>16.759</v>
      </c>
    </row>
    <row r="966" spans="1:14" x14ac:dyDescent="0.25">
      <c r="A966" s="4" t="s">
        <v>80</v>
      </c>
      <c r="B966" s="4" t="str">
        <f t="shared" si="15"/>
        <v>diciembre 2022</v>
      </c>
      <c r="C966" s="32">
        <v>44896</v>
      </c>
      <c r="D966" s="4" t="s">
        <v>109</v>
      </c>
      <c r="E966" s="4" t="s">
        <v>1060</v>
      </c>
      <c r="F966" s="4" t="s">
        <v>239</v>
      </c>
      <c r="G966" s="4">
        <v>88</v>
      </c>
      <c r="H966" s="4">
        <v>87</v>
      </c>
      <c r="I966" s="4">
        <v>98.864000000000004</v>
      </c>
      <c r="J966" s="4">
        <v>61</v>
      </c>
      <c r="K966" s="4">
        <v>70.114999999999995</v>
      </c>
      <c r="L966" s="4">
        <v>37</v>
      </c>
      <c r="M966" s="4">
        <v>42.529000000000003</v>
      </c>
      <c r="N966" s="4">
        <v>60.655999999999999</v>
      </c>
    </row>
    <row r="967" spans="1:14" x14ac:dyDescent="0.25">
      <c r="A967" s="4" t="s">
        <v>80</v>
      </c>
      <c r="B967" s="4" t="str">
        <f t="shared" si="15"/>
        <v>diciembre 2022</v>
      </c>
      <c r="C967" s="32">
        <v>44896</v>
      </c>
      <c r="D967" s="4" t="s">
        <v>109</v>
      </c>
      <c r="E967" s="4" t="s">
        <v>1061</v>
      </c>
      <c r="F967" s="4" t="s">
        <v>1013</v>
      </c>
      <c r="G967" s="4">
        <v>28695</v>
      </c>
      <c r="H967" s="4">
        <v>28660</v>
      </c>
      <c r="I967" s="4">
        <v>99.878</v>
      </c>
      <c r="J967" s="4">
        <v>12007</v>
      </c>
      <c r="K967" s="4">
        <v>41.895000000000003</v>
      </c>
      <c r="L967" s="4">
        <v>1210</v>
      </c>
      <c r="M967" s="4">
        <v>4.2220000000000004</v>
      </c>
      <c r="N967" s="4">
        <v>10.077</v>
      </c>
    </row>
    <row r="968" spans="1:14" x14ac:dyDescent="0.25">
      <c r="A968" s="4" t="s">
        <v>80</v>
      </c>
      <c r="B968" s="4" t="str">
        <f t="shared" si="15"/>
        <v>diciembre 2022</v>
      </c>
      <c r="C968" s="32">
        <v>44896</v>
      </c>
      <c r="D968" s="4" t="s">
        <v>109</v>
      </c>
      <c r="E968" s="4" t="s">
        <v>1062</v>
      </c>
      <c r="F968" s="4" t="s">
        <v>1013</v>
      </c>
      <c r="G968" s="4">
        <v>28755</v>
      </c>
      <c r="H968" s="4">
        <v>28738</v>
      </c>
      <c r="I968" s="4">
        <v>99.941000000000003</v>
      </c>
      <c r="J968" s="4">
        <v>11657</v>
      </c>
      <c r="K968" s="4">
        <v>40.563000000000002</v>
      </c>
      <c r="L968" s="4">
        <v>1331</v>
      </c>
      <c r="M968" s="4">
        <v>4.6310000000000002</v>
      </c>
      <c r="N968" s="4">
        <v>11.417999999999999</v>
      </c>
    </row>
    <row r="969" spans="1:14" x14ac:dyDescent="0.25">
      <c r="A969" s="4" t="s">
        <v>227</v>
      </c>
      <c r="B969" s="4" t="str">
        <f t="shared" si="15"/>
        <v>diciembre 2022</v>
      </c>
      <c r="C969" s="32">
        <v>44896</v>
      </c>
      <c r="D969" s="4" t="s">
        <v>109</v>
      </c>
      <c r="E969" s="4" t="s">
        <v>1079</v>
      </c>
      <c r="F969" s="4" t="s">
        <v>239</v>
      </c>
      <c r="G969" s="4">
        <v>10154</v>
      </c>
      <c r="H969" s="4">
        <v>10041</v>
      </c>
      <c r="I969" s="4">
        <v>98.887</v>
      </c>
      <c r="J969" s="4">
        <v>5057</v>
      </c>
      <c r="K969" s="4">
        <v>50.363999999999997</v>
      </c>
      <c r="L969" s="4">
        <v>634</v>
      </c>
      <c r="M969" s="4">
        <v>6.3140000000000001</v>
      </c>
      <c r="N969" s="4">
        <v>12.537000000000001</v>
      </c>
    </row>
    <row r="970" spans="1:14" x14ac:dyDescent="0.25">
      <c r="A970" s="4" t="s">
        <v>227</v>
      </c>
      <c r="B970" s="4" t="str">
        <f t="shared" si="15"/>
        <v>diciembre 2022</v>
      </c>
      <c r="C970" s="32">
        <v>44896</v>
      </c>
      <c r="D970" s="4" t="s">
        <v>109</v>
      </c>
      <c r="E970" s="4" t="s">
        <v>1078</v>
      </c>
      <c r="F970" s="4" t="s">
        <v>239</v>
      </c>
      <c r="G970" s="4">
        <v>9996</v>
      </c>
      <c r="H970" s="4">
        <v>9944</v>
      </c>
      <c r="I970" s="4">
        <v>99.48</v>
      </c>
      <c r="J970" s="4">
        <v>5631</v>
      </c>
      <c r="K970" s="4">
        <v>56.627000000000002</v>
      </c>
      <c r="L970" s="4">
        <v>864</v>
      </c>
      <c r="M970" s="4">
        <v>8.6890000000000001</v>
      </c>
      <c r="N970" s="4">
        <v>15.343999999999999</v>
      </c>
    </row>
    <row r="971" spans="1:14" x14ac:dyDescent="0.25">
      <c r="A971" s="4" t="s">
        <v>227</v>
      </c>
      <c r="B971" s="4" t="str">
        <f t="shared" si="15"/>
        <v>diciembre 2022</v>
      </c>
      <c r="C971" s="32">
        <v>44896</v>
      </c>
      <c r="D971" s="4" t="s">
        <v>109</v>
      </c>
      <c r="E971" s="4" t="s">
        <v>1076</v>
      </c>
      <c r="F971" s="4" t="s">
        <v>239</v>
      </c>
      <c r="G971" s="4">
        <v>9986</v>
      </c>
      <c r="H971" s="4">
        <v>9929</v>
      </c>
      <c r="I971" s="4">
        <v>99.429000000000002</v>
      </c>
      <c r="J971" s="4">
        <v>5120</v>
      </c>
      <c r="K971" s="4">
        <v>51.566000000000003</v>
      </c>
      <c r="L971" s="4">
        <v>391</v>
      </c>
      <c r="M971" s="4">
        <v>3.9380000000000002</v>
      </c>
      <c r="N971" s="4">
        <v>7.6369999999999996</v>
      </c>
    </row>
    <row r="972" spans="1:14" x14ac:dyDescent="0.25">
      <c r="A972" s="4" t="s">
        <v>628</v>
      </c>
      <c r="B972" s="4" t="str">
        <f t="shared" si="15"/>
        <v>diciembre 2022</v>
      </c>
      <c r="C972" s="32">
        <v>44896</v>
      </c>
      <c r="D972" s="4" t="s">
        <v>110</v>
      </c>
      <c r="E972" s="4" t="s">
        <v>1046</v>
      </c>
      <c r="F972" s="4" t="s">
        <v>239</v>
      </c>
      <c r="G972" s="4">
        <v>22876</v>
      </c>
      <c r="H972" s="4">
        <v>22867</v>
      </c>
      <c r="I972" s="4">
        <v>99.960999999999999</v>
      </c>
      <c r="J972" s="4">
        <v>11319</v>
      </c>
      <c r="K972" s="4">
        <v>49.499000000000002</v>
      </c>
      <c r="L972" s="4">
        <v>697</v>
      </c>
      <c r="M972" s="4">
        <v>3.048</v>
      </c>
      <c r="N972" s="4">
        <v>6.1580000000000004</v>
      </c>
    </row>
    <row r="973" spans="1:14" x14ac:dyDescent="0.25">
      <c r="A973" s="4" t="s">
        <v>602</v>
      </c>
      <c r="B973" s="4" t="str">
        <f t="shared" si="15"/>
        <v>diciembre 2022</v>
      </c>
      <c r="C973" s="32">
        <v>44896</v>
      </c>
      <c r="D973" s="4" t="s">
        <v>109</v>
      </c>
      <c r="E973" s="4" t="s">
        <v>1038</v>
      </c>
      <c r="F973" s="4" t="s">
        <v>238</v>
      </c>
      <c r="G973" s="4">
        <v>35557</v>
      </c>
      <c r="H973" s="4">
        <v>35536</v>
      </c>
      <c r="I973" s="4">
        <v>99.941000000000003</v>
      </c>
      <c r="J973" s="4">
        <v>13587</v>
      </c>
      <c r="K973" s="4">
        <v>38.234000000000002</v>
      </c>
      <c r="L973" s="4">
        <v>1432</v>
      </c>
      <c r="M973" s="4">
        <v>4.03</v>
      </c>
      <c r="N973" s="4">
        <v>10.539</v>
      </c>
    </row>
    <row r="974" spans="1:14" x14ac:dyDescent="0.25">
      <c r="A974" s="4" t="s">
        <v>602</v>
      </c>
      <c r="B974" s="4" t="str">
        <f t="shared" si="15"/>
        <v>diciembre 2022</v>
      </c>
      <c r="C974" s="32">
        <v>44896</v>
      </c>
      <c r="D974" s="4" t="s">
        <v>109</v>
      </c>
      <c r="E974" s="4" t="s">
        <v>1040</v>
      </c>
      <c r="F974" s="4" t="s">
        <v>238</v>
      </c>
      <c r="G974" s="4">
        <v>34493</v>
      </c>
      <c r="H974" s="4">
        <v>34453</v>
      </c>
      <c r="I974" s="4">
        <v>99.884</v>
      </c>
      <c r="J974" s="4">
        <v>12823</v>
      </c>
      <c r="K974" s="4">
        <v>37.219000000000001</v>
      </c>
      <c r="L974" s="4">
        <v>684</v>
      </c>
      <c r="M974" s="4">
        <v>1.9850000000000001</v>
      </c>
      <c r="N974" s="4">
        <v>5.3339999999999996</v>
      </c>
    </row>
    <row r="975" spans="1:14" x14ac:dyDescent="0.25">
      <c r="A975" s="4" t="s">
        <v>628</v>
      </c>
      <c r="B975" s="4" t="str">
        <f t="shared" si="15"/>
        <v>diciembre 2022</v>
      </c>
      <c r="C975" s="32">
        <v>44896</v>
      </c>
      <c r="D975" s="4" t="s">
        <v>109</v>
      </c>
      <c r="E975" s="4" t="s">
        <v>1045</v>
      </c>
      <c r="F975" s="4" t="s">
        <v>238</v>
      </c>
      <c r="G975" s="4">
        <v>22788</v>
      </c>
      <c r="H975" s="4">
        <v>22765</v>
      </c>
      <c r="I975" s="4">
        <v>99.899000000000001</v>
      </c>
      <c r="J975" s="4">
        <v>9799</v>
      </c>
      <c r="K975" s="4">
        <v>43.043999999999997</v>
      </c>
      <c r="L975" s="4">
        <v>191</v>
      </c>
      <c r="M975" s="4">
        <v>0.83899999999999997</v>
      </c>
      <c r="N975" s="4">
        <v>1.9490000000000001</v>
      </c>
    </row>
    <row r="976" spans="1:14" x14ac:dyDescent="0.25">
      <c r="A976" s="4" t="s">
        <v>602</v>
      </c>
      <c r="B976" s="4" t="str">
        <f t="shared" si="15"/>
        <v>diciembre 2022</v>
      </c>
      <c r="C976" s="32">
        <v>44896</v>
      </c>
      <c r="D976" s="4" t="s">
        <v>109</v>
      </c>
      <c r="E976" s="4" t="s">
        <v>1039</v>
      </c>
      <c r="F976" s="4" t="s">
        <v>238</v>
      </c>
      <c r="G976" s="4">
        <v>34488</v>
      </c>
      <c r="H976" s="4">
        <v>34448</v>
      </c>
      <c r="I976" s="4">
        <v>99.884</v>
      </c>
      <c r="J976" s="4">
        <v>13177</v>
      </c>
      <c r="K976" s="4">
        <v>38.252000000000002</v>
      </c>
      <c r="L976" s="4">
        <v>1530</v>
      </c>
      <c r="M976" s="4">
        <v>4.4409999999999998</v>
      </c>
      <c r="N976" s="4">
        <v>11.611000000000001</v>
      </c>
    </row>
    <row r="977" spans="1:14" x14ac:dyDescent="0.25">
      <c r="A977" s="4" t="s">
        <v>602</v>
      </c>
      <c r="B977" s="4" t="str">
        <f t="shared" si="15"/>
        <v>diciembre 2022</v>
      </c>
      <c r="C977" s="32">
        <v>44896</v>
      </c>
      <c r="D977" s="4" t="s">
        <v>109</v>
      </c>
      <c r="E977" s="4" t="s">
        <v>1041</v>
      </c>
      <c r="F977" s="4" t="s">
        <v>238</v>
      </c>
      <c r="G977" s="4">
        <v>34609</v>
      </c>
      <c r="H977" s="4">
        <v>34579</v>
      </c>
      <c r="I977" s="4">
        <v>99.912999999999997</v>
      </c>
      <c r="J977" s="4">
        <v>13349</v>
      </c>
      <c r="K977" s="4">
        <v>38.603999999999999</v>
      </c>
      <c r="L977" s="4">
        <v>469</v>
      </c>
      <c r="M977" s="4">
        <v>1.3560000000000001</v>
      </c>
      <c r="N977" s="4">
        <v>3.5129999999999999</v>
      </c>
    </row>
    <row r="978" spans="1:14" x14ac:dyDescent="0.25">
      <c r="A978" s="4" t="s">
        <v>80</v>
      </c>
      <c r="B978" s="4" t="str">
        <f t="shared" si="15"/>
        <v>diciembre 2022</v>
      </c>
      <c r="C978" s="32">
        <v>44896</v>
      </c>
      <c r="D978" s="4" t="s">
        <v>109</v>
      </c>
      <c r="E978" s="4" t="s">
        <v>1033</v>
      </c>
      <c r="F978" s="4" t="s">
        <v>1013</v>
      </c>
      <c r="G978" s="4">
        <v>3618</v>
      </c>
      <c r="H978" s="4">
        <v>3612</v>
      </c>
      <c r="I978" s="4">
        <v>99.834000000000003</v>
      </c>
      <c r="J978" s="4">
        <v>1984</v>
      </c>
      <c r="K978" s="4">
        <v>54.927999999999997</v>
      </c>
      <c r="L978" s="4">
        <v>227</v>
      </c>
      <c r="M978" s="4">
        <v>6.2850000000000001</v>
      </c>
      <c r="N978" s="4">
        <v>11.442</v>
      </c>
    </row>
    <row r="979" spans="1:14" x14ac:dyDescent="0.25">
      <c r="A979" s="4" t="s">
        <v>80</v>
      </c>
      <c r="B979" s="4" t="str">
        <f t="shared" si="15"/>
        <v>diciembre 2022</v>
      </c>
      <c r="C979" s="32">
        <v>44896</v>
      </c>
      <c r="D979" s="4" t="s">
        <v>109</v>
      </c>
      <c r="E979" s="4" t="s">
        <v>1032</v>
      </c>
      <c r="F979" s="4" t="s">
        <v>1013</v>
      </c>
      <c r="G979" s="4">
        <v>4010</v>
      </c>
      <c r="H979" s="4">
        <v>4008</v>
      </c>
      <c r="I979" s="4">
        <v>99.95</v>
      </c>
      <c r="J979" s="4">
        <v>2444</v>
      </c>
      <c r="K979" s="4">
        <v>60.978000000000002</v>
      </c>
      <c r="L979" s="4">
        <v>545</v>
      </c>
      <c r="M979" s="4">
        <v>13.598000000000001</v>
      </c>
      <c r="N979" s="4">
        <v>22.3</v>
      </c>
    </row>
    <row r="980" spans="1:14" x14ac:dyDescent="0.25">
      <c r="A980" s="4" t="s">
        <v>384</v>
      </c>
      <c r="B980" s="4" t="str">
        <f t="shared" si="15"/>
        <v>diciembre 2022</v>
      </c>
      <c r="C980" s="32">
        <v>44896</v>
      </c>
      <c r="D980" s="4" t="s">
        <v>109</v>
      </c>
      <c r="E980" s="4" t="s">
        <v>1129</v>
      </c>
      <c r="F980" s="4" t="s">
        <v>1130</v>
      </c>
      <c r="G980" s="4">
        <v>33033</v>
      </c>
      <c r="H980" s="4">
        <v>32996</v>
      </c>
      <c r="I980" s="4">
        <v>99.888000000000005</v>
      </c>
      <c r="J980" s="4">
        <v>13863</v>
      </c>
      <c r="K980" s="4">
        <v>42.014000000000003</v>
      </c>
      <c r="L980" s="4">
        <v>156</v>
      </c>
      <c r="M980" s="4">
        <v>0.47299999999999998</v>
      </c>
      <c r="N980" s="4">
        <v>1.125</v>
      </c>
    </row>
    <row r="981" spans="1:14" x14ac:dyDescent="0.25">
      <c r="A981" s="4" t="s">
        <v>176</v>
      </c>
      <c r="B981" s="4" t="str">
        <f t="shared" si="15"/>
        <v>diciembre 2022</v>
      </c>
      <c r="C981" s="32">
        <v>44896</v>
      </c>
      <c r="D981" s="4" t="s">
        <v>109</v>
      </c>
      <c r="E981" s="4" t="s">
        <v>1128</v>
      </c>
      <c r="F981" s="4" t="s">
        <v>239</v>
      </c>
      <c r="G981" s="4">
        <v>2076</v>
      </c>
      <c r="H981" s="4">
        <v>2074</v>
      </c>
      <c r="I981" s="4">
        <v>99.903999999999996</v>
      </c>
      <c r="J981" s="4">
        <v>1231</v>
      </c>
      <c r="K981" s="4">
        <v>59.353999999999999</v>
      </c>
      <c r="L981" s="4">
        <v>242</v>
      </c>
      <c r="M981" s="4">
        <v>11.667999999999999</v>
      </c>
      <c r="N981" s="4">
        <v>19.658999999999999</v>
      </c>
    </row>
    <row r="982" spans="1:14" x14ac:dyDescent="0.25">
      <c r="A982" s="4" t="s">
        <v>159</v>
      </c>
      <c r="B982" s="4" t="str">
        <f t="shared" si="15"/>
        <v>diciembre 2022</v>
      </c>
      <c r="C982" s="32">
        <v>44896</v>
      </c>
      <c r="D982" s="4" t="s">
        <v>109</v>
      </c>
      <c r="E982" s="4" t="s">
        <v>1146</v>
      </c>
      <c r="F982" s="4" t="s">
        <v>239</v>
      </c>
      <c r="G982" s="4">
        <v>10961</v>
      </c>
      <c r="H982" s="4">
        <v>10940</v>
      </c>
      <c r="I982" s="4">
        <v>99.808000000000007</v>
      </c>
      <c r="J982" s="4">
        <v>4414</v>
      </c>
      <c r="K982" s="4">
        <v>40.347000000000001</v>
      </c>
      <c r="L982" s="4">
        <v>56</v>
      </c>
      <c r="M982" s="4">
        <v>0.51200000000000001</v>
      </c>
      <c r="N982" s="4">
        <v>1.2689999999999999</v>
      </c>
    </row>
    <row r="983" spans="1:14" x14ac:dyDescent="0.25">
      <c r="A983" s="4" t="s">
        <v>600</v>
      </c>
      <c r="B983" s="4" t="s">
        <v>1156</v>
      </c>
      <c r="C983" s="32">
        <v>44927</v>
      </c>
      <c r="D983" s="4" t="s">
        <v>109</v>
      </c>
      <c r="E983" s="4" t="s">
        <v>1050</v>
      </c>
      <c r="F983" s="4" t="s">
        <v>238</v>
      </c>
      <c r="G983" s="4">
        <v>35434</v>
      </c>
      <c r="H983" s="4">
        <v>35367</v>
      </c>
      <c r="I983" s="4">
        <v>99.811000000000007</v>
      </c>
      <c r="J983" s="4">
        <v>12796</v>
      </c>
      <c r="K983" s="4">
        <v>36.180999999999997</v>
      </c>
      <c r="L983" s="4">
        <v>492</v>
      </c>
      <c r="M983" s="4">
        <v>1.391</v>
      </c>
      <c r="N983" s="4">
        <v>3.8450000000000002</v>
      </c>
    </row>
    <row r="984" spans="1:14" x14ac:dyDescent="0.25">
      <c r="A984" s="4" t="s">
        <v>659</v>
      </c>
      <c r="B984" s="4" t="s">
        <v>1156</v>
      </c>
      <c r="C984" s="32">
        <v>44927</v>
      </c>
      <c r="D984" s="4" t="s">
        <v>109</v>
      </c>
      <c r="E984" s="4" t="s">
        <v>918</v>
      </c>
      <c r="F984" s="4" t="s">
        <v>239</v>
      </c>
      <c r="G984" s="4">
        <v>1279</v>
      </c>
      <c r="H984" s="4">
        <v>1276</v>
      </c>
      <c r="I984" s="4">
        <v>99.765000000000001</v>
      </c>
      <c r="J984" s="4">
        <v>881</v>
      </c>
      <c r="K984" s="4">
        <v>69.043999999999997</v>
      </c>
      <c r="L984" s="4">
        <v>216</v>
      </c>
      <c r="M984" s="4">
        <v>16.928000000000001</v>
      </c>
      <c r="N984" s="4">
        <v>24.518000000000001</v>
      </c>
    </row>
    <row r="985" spans="1:14" x14ac:dyDescent="0.25">
      <c r="A985" s="4" t="s">
        <v>658</v>
      </c>
      <c r="B985" s="4" t="s">
        <v>1156</v>
      </c>
      <c r="C985" s="32">
        <v>44927</v>
      </c>
      <c r="D985" s="4" t="s">
        <v>109</v>
      </c>
      <c r="E985" s="4" t="s">
        <v>886</v>
      </c>
      <c r="F985" s="4" t="s">
        <v>239</v>
      </c>
      <c r="G985" s="4">
        <v>798</v>
      </c>
      <c r="H985" s="4">
        <v>796</v>
      </c>
      <c r="I985" s="4">
        <v>99.748999999999995</v>
      </c>
      <c r="J985" s="4">
        <v>211</v>
      </c>
      <c r="K985" s="4">
        <v>26.507999999999999</v>
      </c>
      <c r="L985" s="4">
        <v>21</v>
      </c>
      <c r="M985" s="4">
        <v>2.6379999999999999</v>
      </c>
      <c r="N985" s="4">
        <v>9.9529999999999994</v>
      </c>
    </row>
    <row r="986" spans="1:14" x14ac:dyDescent="0.25">
      <c r="A986" s="4" t="s">
        <v>210</v>
      </c>
      <c r="B986" s="4" t="s">
        <v>1156</v>
      </c>
      <c r="C986" s="32">
        <v>44927</v>
      </c>
      <c r="D986" s="4" t="s">
        <v>109</v>
      </c>
      <c r="E986" s="4" t="s">
        <v>999</v>
      </c>
      <c r="F986" s="4" t="s">
        <v>834</v>
      </c>
      <c r="G986" s="4">
        <v>2096</v>
      </c>
      <c r="H986" s="4">
        <v>2092</v>
      </c>
      <c r="I986" s="4">
        <v>99.808999999999997</v>
      </c>
      <c r="J986" s="4">
        <v>1164</v>
      </c>
      <c r="K986" s="4">
        <v>55.640999999999998</v>
      </c>
      <c r="L986" s="4">
        <v>260</v>
      </c>
      <c r="M986" s="4">
        <v>12.428000000000001</v>
      </c>
      <c r="N986" s="4">
        <v>22.337</v>
      </c>
    </row>
    <row r="987" spans="1:14" x14ac:dyDescent="0.25">
      <c r="A987" s="4" t="s">
        <v>149</v>
      </c>
      <c r="B987" s="4" t="s">
        <v>1156</v>
      </c>
      <c r="C987" s="32">
        <v>44927</v>
      </c>
      <c r="D987" s="4" t="s">
        <v>109</v>
      </c>
      <c r="E987" s="4" t="s">
        <v>1119</v>
      </c>
      <c r="F987" s="4" t="s">
        <v>1116</v>
      </c>
      <c r="G987" s="4">
        <v>1884</v>
      </c>
      <c r="H987" s="4">
        <v>1878</v>
      </c>
      <c r="I987" s="4">
        <v>99.682000000000002</v>
      </c>
      <c r="J987" s="4">
        <v>1158</v>
      </c>
      <c r="K987" s="4">
        <v>61.661000000000001</v>
      </c>
      <c r="L987" s="4">
        <v>467</v>
      </c>
      <c r="M987" s="4">
        <v>24.867000000000001</v>
      </c>
      <c r="N987" s="4">
        <v>40.328000000000003</v>
      </c>
    </row>
    <row r="988" spans="1:14" x14ac:dyDescent="0.25">
      <c r="A988" s="4" t="s">
        <v>210</v>
      </c>
      <c r="B988" s="4" t="s">
        <v>1156</v>
      </c>
      <c r="C988" s="32">
        <v>44927</v>
      </c>
      <c r="D988" s="4" t="s">
        <v>109</v>
      </c>
      <c r="E988" s="4" t="s">
        <v>1157</v>
      </c>
      <c r="F988" s="4" t="s">
        <v>834</v>
      </c>
      <c r="G988" s="4">
        <v>1481</v>
      </c>
      <c r="H988" s="4">
        <v>1480</v>
      </c>
      <c r="I988" s="4">
        <v>99.932000000000002</v>
      </c>
      <c r="J988" s="4">
        <v>634</v>
      </c>
      <c r="K988" s="4">
        <v>42.838000000000001</v>
      </c>
      <c r="L988" s="4">
        <v>152</v>
      </c>
      <c r="M988" s="4">
        <v>10.27</v>
      </c>
      <c r="N988" s="4">
        <v>23.975000000000001</v>
      </c>
    </row>
    <row r="989" spans="1:14" x14ac:dyDescent="0.25">
      <c r="A989" s="4" t="s">
        <v>227</v>
      </c>
      <c r="B989" s="4" t="s">
        <v>1156</v>
      </c>
      <c r="C989" s="32">
        <v>44927</v>
      </c>
      <c r="D989" s="4" t="s">
        <v>109</v>
      </c>
      <c r="E989" s="4" t="s">
        <v>1077</v>
      </c>
      <c r="F989" s="4" t="s">
        <v>239</v>
      </c>
      <c r="G989" s="4">
        <v>9969</v>
      </c>
      <c r="H989" s="4">
        <v>9854</v>
      </c>
      <c r="I989" s="4">
        <v>98.846000000000004</v>
      </c>
      <c r="J989" s="4">
        <v>5598</v>
      </c>
      <c r="K989" s="4">
        <v>56.808999999999997</v>
      </c>
      <c r="L989" s="4">
        <v>811</v>
      </c>
      <c r="M989" s="4">
        <v>8.23</v>
      </c>
      <c r="N989" s="4">
        <v>14.487</v>
      </c>
    </row>
    <row r="990" spans="1:14" x14ac:dyDescent="0.25">
      <c r="A990" s="4" t="s">
        <v>1155</v>
      </c>
      <c r="B990" s="4" t="s">
        <v>1156</v>
      </c>
      <c r="C990" s="32">
        <v>44927</v>
      </c>
      <c r="D990" s="4" t="s">
        <v>109</v>
      </c>
      <c r="E990" s="4" t="s">
        <v>1158</v>
      </c>
      <c r="F990" s="4" t="s">
        <v>239</v>
      </c>
      <c r="G990" s="4">
        <v>513</v>
      </c>
      <c r="H990" s="4">
        <v>510</v>
      </c>
      <c r="I990" s="4">
        <v>99.415000000000006</v>
      </c>
      <c r="J990" s="4">
        <v>306</v>
      </c>
      <c r="K990" s="4">
        <v>60</v>
      </c>
      <c r="L990" s="4">
        <v>3</v>
      </c>
      <c r="M990" s="4">
        <v>0.58799999999999997</v>
      </c>
      <c r="N990" s="4">
        <v>0.98</v>
      </c>
    </row>
    <row r="991" spans="1:14" x14ac:dyDescent="0.25">
      <c r="A991" s="4" t="s">
        <v>149</v>
      </c>
      <c r="B991" s="4" t="s">
        <v>1156</v>
      </c>
      <c r="C991" s="32">
        <v>44927</v>
      </c>
      <c r="D991" s="4" t="s">
        <v>109</v>
      </c>
      <c r="E991" s="4" t="s">
        <v>1120</v>
      </c>
      <c r="F991" s="4" t="s">
        <v>1116</v>
      </c>
      <c r="G991" s="4">
        <v>471</v>
      </c>
      <c r="H991" s="4">
        <v>471</v>
      </c>
      <c r="I991" s="4">
        <v>100</v>
      </c>
      <c r="J991" s="4">
        <v>221</v>
      </c>
      <c r="K991" s="4">
        <v>46.920999999999999</v>
      </c>
      <c r="L991" s="4">
        <v>21</v>
      </c>
      <c r="M991" s="4">
        <v>4.4589999999999996</v>
      </c>
      <c r="N991" s="4">
        <v>9.5020000000000007</v>
      </c>
    </row>
    <row r="992" spans="1:14" x14ac:dyDescent="0.25">
      <c r="A992" s="4" t="s">
        <v>648</v>
      </c>
      <c r="B992" s="4" t="s">
        <v>1156</v>
      </c>
      <c r="C992" s="32">
        <v>44927</v>
      </c>
      <c r="D992" s="4" t="s">
        <v>109</v>
      </c>
      <c r="E992" s="4" t="s">
        <v>764</v>
      </c>
      <c r="F992" s="4" t="s">
        <v>765</v>
      </c>
      <c r="G992" s="4">
        <v>32820</v>
      </c>
      <c r="H992" s="4">
        <v>32729</v>
      </c>
      <c r="I992" s="4">
        <v>99.722999999999999</v>
      </c>
      <c r="J992" s="4">
        <v>12418</v>
      </c>
      <c r="K992" s="4">
        <v>37.942</v>
      </c>
      <c r="L992" s="4">
        <v>1661</v>
      </c>
      <c r="M992" s="4">
        <v>5.0750000000000002</v>
      </c>
      <c r="N992" s="4">
        <v>13.375999999999999</v>
      </c>
    </row>
    <row r="993" spans="1:14" x14ac:dyDescent="0.25">
      <c r="A993" s="4" t="s">
        <v>396</v>
      </c>
      <c r="B993" s="4" t="s">
        <v>1156</v>
      </c>
      <c r="C993" s="32">
        <v>44927</v>
      </c>
      <c r="D993" s="4" t="s">
        <v>109</v>
      </c>
      <c r="E993" s="4" t="s">
        <v>781</v>
      </c>
      <c r="F993" s="4" t="s">
        <v>239</v>
      </c>
      <c r="G993" s="4">
        <v>31413</v>
      </c>
      <c r="H993" s="4">
        <v>31360</v>
      </c>
      <c r="I993" s="4">
        <v>99.831000000000003</v>
      </c>
      <c r="J993" s="4">
        <v>14038</v>
      </c>
      <c r="K993" s="4">
        <v>44.764000000000003</v>
      </c>
      <c r="L993" s="4">
        <v>1441</v>
      </c>
      <c r="M993" s="4">
        <v>4.5949999999999998</v>
      </c>
      <c r="N993" s="4">
        <v>10.265000000000001</v>
      </c>
    </row>
    <row r="994" spans="1:14" x14ac:dyDescent="0.25">
      <c r="A994" s="4" t="s">
        <v>160</v>
      </c>
      <c r="B994" s="4" t="s">
        <v>1156</v>
      </c>
      <c r="C994" s="32">
        <v>44927</v>
      </c>
      <c r="D994" s="4" t="s">
        <v>109</v>
      </c>
      <c r="E994" s="4" t="s">
        <v>706</v>
      </c>
      <c r="F994" s="4" t="s">
        <v>698</v>
      </c>
      <c r="G994" s="4">
        <v>3942</v>
      </c>
      <c r="H994" s="4">
        <v>3942</v>
      </c>
      <c r="I994" s="4">
        <v>100</v>
      </c>
      <c r="J994" s="4">
        <v>1579</v>
      </c>
      <c r="K994" s="4">
        <v>40.055999999999997</v>
      </c>
      <c r="L994" s="4">
        <v>442</v>
      </c>
      <c r="M994" s="4">
        <v>11.212999999999999</v>
      </c>
      <c r="N994" s="4">
        <v>27.992000000000001</v>
      </c>
    </row>
    <row r="995" spans="1:14" x14ac:dyDescent="0.25">
      <c r="A995" s="4" t="s">
        <v>113</v>
      </c>
      <c r="B995" s="4" t="s">
        <v>1156</v>
      </c>
      <c r="C995" s="32">
        <v>44927</v>
      </c>
      <c r="D995" s="4" t="s">
        <v>109</v>
      </c>
      <c r="E995" s="4" t="s">
        <v>1096</v>
      </c>
      <c r="F995" s="4" t="s">
        <v>239</v>
      </c>
      <c r="G995" s="4">
        <v>3845</v>
      </c>
      <c r="H995" s="4">
        <v>3840</v>
      </c>
      <c r="I995" s="4">
        <v>99.87</v>
      </c>
      <c r="J995" s="4">
        <v>2213</v>
      </c>
      <c r="K995" s="4">
        <v>57.63</v>
      </c>
      <c r="L995" s="4">
        <v>147</v>
      </c>
      <c r="M995" s="4">
        <v>3.8279999999999998</v>
      </c>
      <c r="N995" s="4">
        <v>6.6429999999999998</v>
      </c>
    </row>
    <row r="996" spans="1:14" x14ac:dyDescent="0.25">
      <c r="A996" s="4" t="s">
        <v>600</v>
      </c>
      <c r="B996" s="4" t="s">
        <v>1156</v>
      </c>
      <c r="C996" s="32">
        <v>44927</v>
      </c>
      <c r="D996" s="4" t="s">
        <v>109</v>
      </c>
      <c r="E996" s="4" t="s">
        <v>1052</v>
      </c>
      <c r="F996" s="4" t="s">
        <v>238</v>
      </c>
      <c r="G996" s="4">
        <v>34955</v>
      </c>
      <c r="H996" s="4">
        <v>34905</v>
      </c>
      <c r="I996" s="4">
        <v>99.856999999999999</v>
      </c>
      <c r="J996" s="4">
        <v>11990</v>
      </c>
      <c r="K996" s="4">
        <v>34.35</v>
      </c>
      <c r="L996" s="4">
        <v>1383</v>
      </c>
      <c r="M996" s="4">
        <v>3.9620000000000002</v>
      </c>
      <c r="N996" s="4">
        <v>11.535</v>
      </c>
    </row>
    <row r="997" spans="1:14" x14ac:dyDescent="0.25">
      <c r="A997" s="4" t="s">
        <v>658</v>
      </c>
      <c r="B997" s="4" t="s">
        <v>1156</v>
      </c>
      <c r="C997" s="32">
        <v>44927</v>
      </c>
      <c r="D997" s="4" t="s">
        <v>109</v>
      </c>
      <c r="E997" s="4" t="s">
        <v>884</v>
      </c>
      <c r="F997" s="4" t="s">
        <v>239</v>
      </c>
      <c r="G997" s="4">
        <v>790</v>
      </c>
      <c r="H997" s="4">
        <v>785</v>
      </c>
      <c r="I997" s="4">
        <v>99.367000000000004</v>
      </c>
      <c r="J997" s="4">
        <v>160</v>
      </c>
      <c r="K997" s="4">
        <v>20.382000000000001</v>
      </c>
      <c r="L997" s="4">
        <v>43</v>
      </c>
      <c r="M997" s="4">
        <v>5.4779999999999998</v>
      </c>
      <c r="N997" s="4">
        <v>26.875</v>
      </c>
    </row>
    <row r="998" spans="1:14" x14ac:dyDescent="0.25">
      <c r="A998" s="4" t="s">
        <v>611</v>
      </c>
      <c r="B998" s="4" t="s">
        <v>1156</v>
      </c>
      <c r="C998" s="32">
        <v>44927</v>
      </c>
      <c r="D998" s="4" t="s">
        <v>109</v>
      </c>
      <c r="E998" s="4" t="s">
        <v>719</v>
      </c>
      <c r="F998" s="4" t="s">
        <v>613</v>
      </c>
      <c r="G998" s="4">
        <v>2169</v>
      </c>
      <c r="H998" s="4">
        <v>2163</v>
      </c>
      <c r="I998" s="4">
        <v>99.722999999999999</v>
      </c>
      <c r="J998" s="4">
        <v>1136</v>
      </c>
      <c r="K998" s="4">
        <v>52.52</v>
      </c>
      <c r="L998" s="4">
        <v>202</v>
      </c>
      <c r="M998" s="4">
        <v>9.3390000000000004</v>
      </c>
      <c r="N998" s="4">
        <v>17.782</v>
      </c>
    </row>
    <row r="999" spans="1:14" x14ac:dyDescent="0.25">
      <c r="A999" s="4" t="s">
        <v>597</v>
      </c>
      <c r="B999" s="4" t="s">
        <v>1156</v>
      </c>
      <c r="C999" s="32">
        <v>44927</v>
      </c>
      <c r="D999" s="4" t="s">
        <v>109</v>
      </c>
      <c r="E999" s="4" t="s">
        <v>1159</v>
      </c>
      <c r="F999" s="4" t="s">
        <v>1160</v>
      </c>
      <c r="G999" s="4">
        <v>1142</v>
      </c>
      <c r="H999" s="4">
        <v>1132</v>
      </c>
      <c r="I999" s="4">
        <v>99.123999999999995</v>
      </c>
      <c r="J999" s="4">
        <v>495</v>
      </c>
      <c r="K999" s="4">
        <v>43.728000000000002</v>
      </c>
      <c r="L999" s="4">
        <v>83</v>
      </c>
      <c r="M999" s="4">
        <v>7.3319999999999999</v>
      </c>
      <c r="N999" s="4">
        <v>16.768000000000001</v>
      </c>
    </row>
    <row r="1000" spans="1:14" x14ac:dyDescent="0.25">
      <c r="A1000" s="4" t="s">
        <v>668</v>
      </c>
      <c r="B1000" s="4" t="s">
        <v>1156</v>
      </c>
      <c r="C1000" s="32">
        <v>44927</v>
      </c>
      <c r="D1000" s="4" t="s">
        <v>109</v>
      </c>
      <c r="E1000" s="4" t="s">
        <v>728</v>
      </c>
      <c r="F1000" s="4" t="s">
        <v>727</v>
      </c>
      <c r="G1000" s="4">
        <v>7484</v>
      </c>
      <c r="H1000" s="4">
        <v>7472</v>
      </c>
      <c r="I1000" s="4">
        <v>99.84</v>
      </c>
      <c r="J1000" s="4">
        <v>3238</v>
      </c>
      <c r="K1000" s="4">
        <v>43.335000000000001</v>
      </c>
      <c r="L1000" s="4">
        <v>358</v>
      </c>
      <c r="M1000" s="4">
        <v>4.7910000000000004</v>
      </c>
      <c r="N1000" s="4">
        <v>11.055999999999999</v>
      </c>
    </row>
    <row r="1001" spans="1:14" x14ac:dyDescent="0.25">
      <c r="A1001" s="4" t="s">
        <v>657</v>
      </c>
      <c r="B1001" s="4" t="s">
        <v>1156</v>
      </c>
      <c r="C1001" s="32">
        <v>44927</v>
      </c>
      <c r="D1001" s="4" t="s">
        <v>109</v>
      </c>
      <c r="E1001" s="4" t="s">
        <v>939</v>
      </c>
      <c r="F1001" s="4" t="s">
        <v>239</v>
      </c>
      <c r="G1001" s="4">
        <v>85</v>
      </c>
      <c r="H1001" s="4">
        <v>85</v>
      </c>
      <c r="I1001" s="4">
        <v>100</v>
      </c>
      <c r="J1001" s="4">
        <v>50</v>
      </c>
      <c r="K1001" s="4">
        <v>58.823999999999998</v>
      </c>
      <c r="L1001" s="4">
        <v>30</v>
      </c>
      <c r="M1001" s="4">
        <v>35.293999999999997</v>
      </c>
      <c r="N1001" s="4">
        <v>60</v>
      </c>
    </row>
    <row r="1002" spans="1:14" x14ac:dyDescent="0.25">
      <c r="A1002" s="4" t="s">
        <v>149</v>
      </c>
      <c r="B1002" s="4" t="s">
        <v>1156</v>
      </c>
      <c r="C1002" s="32">
        <v>44927</v>
      </c>
      <c r="D1002" s="4" t="s">
        <v>109</v>
      </c>
      <c r="E1002" s="4" t="s">
        <v>1109</v>
      </c>
      <c r="F1002" s="4" t="s">
        <v>1105</v>
      </c>
      <c r="G1002" s="4">
        <v>129</v>
      </c>
      <c r="H1002" s="4">
        <v>129</v>
      </c>
      <c r="I1002" s="4">
        <v>100</v>
      </c>
      <c r="J1002" s="4">
        <v>79</v>
      </c>
      <c r="K1002" s="4">
        <v>61.24</v>
      </c>
      <c r="L1002" s="4">
        <v>23</v>
      </c>
      <c r="M1002" s="4">
        <v>17.829000000000001</v>
      </c>
      <c r="N1002" s="4">
        <v>29.114000000000001</v>
      </c>
    </row>
    <row r="1003" spans="1:14" x14ac:dyDescent="0.25">
      <c r="A1003" s="4" t="s">
        <v>80</v>
      </c>
      <c r="B1003" s="4" t="s">
        <v>1156</v>
      </c>
      <c r="C1003" s="32">
        <v>44927</v>
      </c>
      <c r="D1003" s="4" t="s">
        <v>109</v>
      </c>
      <c r="E1003" s="4" t="s">
        <v>812</v>
      </c>
      <c r="F1003" s="4" t="s">
        <v>239</v>
      </c>
      <c r="G1003" s="4">
        <v>1</v>
      </c>
      <c r="H1003" s="4">
        <v>1</v>
      </c>
      <c r="I1003" s="4">
        <v>100</v>
      </c>
      <c r="J1003" s="4">
        <v>1</v>
      </c>
      <c r="K1003" s="4">
        <v>100</v>
      </c>
      <c r="L1003" s="4">
        <v>1</v>
      </c>
      <c r="M1003" s="4">
        <v>100</v>
      </c>
      <c r="N1003" s="4">
        <v>100</v>
      </c>
    </row>
    <row r="1004" spans="1:14" x14ac:dyDescent="0.25">
      <c r="A1004" s="4" t="s">
        <v>548</v>
      </c>
      <c r="B1004" s="4" t="s">
        <v>1156</v>
      </c>
      <c r="C1004" s="32">
        <v>44927</v>
      </c>
      <c r="D1004" s="4" t="s">
        <v>109</v>
      </c>
      <c r="E1004" s="4" t="s">
        <v>929</v>
      </c>
      <c r="F1004" s="4" t="s">
        <v>239</v>
      </c>
      <c r="G1004" s="4">
        <v>17154</v>
      </c>
      <c r="H1004" s="4">
        <v>17063</v>
      </c>
      <c r="I1004" s="4">
        <v>99.47</v>
      </c>
      <c r="J1004" s="4">
        <v>8208</v>
      </c>
      <c r="K1004" s="4">
        <v>48.103999999999999</v>
      </c>
      <c r="L1004" s="4">
        <v>1256</v>
      </c>
      <c r="M1004" s="4">
        <v>7.3609999999999998</v>
      </c>
      <c r="N1004" s="4">
        <v>15.302</v>
      </c>
    </row>
    <row r="1005" spans="1:14" x14ac:dyDescent="0.25">
      <c r="A1005" s="4" t="s">
        <v>659</v>
      </c>
      <c r="B1005" s="4" t="s">
        <v>1156</v>
      </c>
      <c r="C1005" s="32">
        <v>44927</v>
      </c>
      <c r="D1005" s="4" t="s">
        <v>109</v>
      </c>
      <c r="E1005" s="4" t="s">
        <v>923</v>
      </c>
      <c r="F1005" s="4" t="s">
        <v>239</v>
      </c>
      <c r="G1005" s="4">
        <v>1595</v>
      </c>
      <c r="H1005" s="4">
        <v>1592</v>
      </c>
      <c r="I1005" s="4">
        <v>99.811999999999998</v>
      </c>
      <c r="J1005" s="4">
        <v>1362</v>
      </c>
      <c r="K1005" s="4">
        <v>85.552999999999997</v>
      </c>
      <c r="L1005" s="4">
        <v>398</v>
      </c>
      <c r="M1005" s="4">
        <v>25</v>
      </c>
      <c r="N1005" s="4">
        <v>29.222000000000001</v>
      </c>
    </row>
    <row r="1006" spans="1:14" x14ac:dyDescent="0.25">
      <c r="A1006" s="4" t="s">
        <v>659</v>
      </c>
      <c r="B1006" s="4" t="s">
        <v>1156</v>
      </c>
      <c r="C1006" s="32">
        <v>44927</v>
      </c>
      <c r="D1006" s="4" t="s">
        <v>109</v>
      </c>
      <c r="E1006" s="4" t="s">
        <v>892</v>
      </c>
      <c r="F1006" s="4" t="s">
        <v>239</v>
      </c>
      <c r="G1006" s="4">
        <v>163</v>
      </c>
      <c r="H1006" s="4">
        <v>163</v>
      </c>
      <c r="I1006" s="4">
        <v>100</v>
      </c>
      <c r="J1006" s="4">
        <v>105</v>
      </c>
      <c r="K1006" s="4">
        <v>64.417000000000002</v>
      </c>
      <c r="L1006" s="4">
        <v>74</v>
      </c>
      <c r="M1006" s="4">
        <v>45.399000000000001</v>
      </c>
      <c r="N1006" s="4">
        <v>70.475999999999999</v>
      </c>
    </row>
    <row r="1007" spans="1:14" x14ac:dyDescent="0.25">
      <c r="A1007" s="4" t="s">
        <v>76</v>
      </c>
      <c r="B1007" s="4" t="s">
        <v>1156</v>
      </c>
      <c r="C1007" s="32">
        <v>44927</v>
      </c>
      <c r="D1007" s="4" t="s">
        <v>109</v>
      </c>
      <c r="E1007" s="4" t="s">
        <v>773</v>
      </c>
      <c r="F1007" s="4" t="s">
        <v>239</v>
      </c>
      <c r="G1007" s="4">
        <v>25333</v>
      </c>
      <c r="H1007" s="4">
        <v>25281</v>
      </c>
      <c r="I1007" s="4">
        <v>99.795000000000002</v>
      </c>
      <c r="J1007" s="4">
        <v>11445</v>
      </c>
      <c r="K1007" s="4">
        <v>45.271000000000001</v>
      </c>
      <c r="L1007" s="4">
        <v>2512</v>
      </c>
      <c r="M1007" s="4">
        <v>9.9359999999999999</v>
      </c>
      <c r="N1007" s="4">
        <v>21.948</v>
      </c>
    </row>
    <row r="1008" spans="1:14" x14ac:dyDescent="0.25">
      <c r="A1008" s="4" t="s">
        <v>210</v>
      </c>
      <c r="B1008" s="4" t="s">
        <v>1156</v>
      </c>
      <c r="C1008" s="32">
        <v>44927</v>
      </c>
      <c r="D1008" s="4" t="s">
        <v>109</v>
      </c>
      <c r="E1008" s="4" t="s">
        <v>1004</v>
      </c>
      <c r="F1008" s="4" t="s">
        <v>834</v>
      </c>
      <c r="G1008" s="4">
        <v>2263</v>
      </c>
      <c r="H1008" s="4">
        <v>2261</v>
      </c>
      <c r="I1008" s="4">
        <v>99.912000000000006</v>
      </c>
      <c r="J1008" s="4">
        <v>1079</v>
      </c>
      <c r="K1008" s="4">
        <v>47.722000000000001</v>
      </c>
      <c r="L1008" s="4">
        <v>139</v>
      </c>
      <c r="M1008" s="4">
        <v>6.1479999999999997</v>
      </c>
      <c r="N1008" s="4">
        <v>12.882</v>
      </c>
    </row>
    <row r="1009" spans="1:14" x14ac:dyDescent="0.25">
      <c r="A1009" s="4" t="s">
        <v>149</v>
      </c>
      <c r="B1009" s="4" t="s">
        <v>1156</v>
      </c>
      <c r="C1009" s="32">
        <v>44927</v>
      </c>
      <c r="D1009" s="4" t="s">
        <v>109</v>
      </c>
      <c r="E1009" s="4" t="s">
        <v>1118</v>
      </c>
      <c r="F1009" s="4" t="s">
        <v>1116</v>
      </c>
      <c r="G1009" s="4">
        <v>1884</v>
      </c>
      <c r="H1009" s="4">
        <v>1878</v>
      </c>
      <c r="I1009" s="4">
        <v>99.682000000000002</v>
      </c>
      <c r="J1009" s="4">
        <v>1083</v>
      </c>
      <c r="K1009" s="4">
        <v>57.667999999999999</v>
      </c>
      <c r="L1009" s="4">
        <v>336</v>
      </c>
      <c r="M1009" s="4">
        <v>17.890999999999998</v>
      </c>
      <c r="N1009" s="4">
        <v>31.024999999999999</v>
      </c>
    </row>
    <row r="1010" spans="1:14" x14ac:dyDescent="0.25">
      <c r="A1010" s="4" t="s">
        <v>668</v>
      </c>
      <c r="B1010" s="4" t="s">
        <v>1156</v>
      </c>
      <c r="C1010" s="32">
        <v>44927</v>
      </c>
      <c r="D1010" s="4" t="s">
        <v>109</v>
      </c>
      <c r="E1010" s="4" t="s">
        <v>730</v>
      </c>
      <c r="F1010" s="4" t="s">
        <v>727</v>
      </c>
      <c r="G1010" s="4">
        <v>4562</v>
      </c>
      <c r="H1010" s="4">
        <v>4552</v>
      </c>
      <c r="I1010" s="4">
        <v>99.781000000000006</v>
      </c>
      <c r="J1010" s="4">
        <v>2588</v>
      </c>
      <c r="K1010" s="4">
        <v>56.853999999999999</v>
      </c>
      <c r="L1010" s="4">
        <v>360</v>
      </c>
      <c r="M1010" s="4">
        <v>7.9089999999999998</v>
      </c>
      <c r="N1010" s="4">
        <v>13.91</v>
      </c>
    </row>
    <row r="1011" spans="1:14" x14ac:dyDescent="0.25">
      <c r="A1011" s="4" t="s">
        <v>600</v>
      </c>
      <c r="B1011" s="4" t="s">
        <v>1156</v>
      </c>
      <c r="C1011" s="32">
        <v>44927</v>
      </c>
      <c r="D1011" s="4" t="s">
        <v>109</v>
      </c>
      <c r="E1011" s="4" t="s">
        <v>1051</v>
      </c>
      <c r="F1011" s="4" t="s">
        <v>238</v>
      </c>
      <c r="G1011" s="4">
        <v>35372</v>
      </c>
      <c r="H1011" s="4">
        <v>35277</v>
      </c>
      <c r="I1011" s="4">
        <v>99.730999999999995</v>
      </c>
      <c r="J1011" s="4">
        <v>12184</v>
      </c>
      <c r="K1011" s="4">
        <v>34.537999999999997</v>
      </c>
      <c r="L1011" s="4">
        <v>713</v>
      </c>
      <c r="M1011" s="4">
        <v>2.0209999999999999</v>
      </c>
      <c r="N1011" s="4">
        <v>5.8520000000000003</v>
      </c>
    </row>
    <row r="1012" spans="1:14" x14ac:dyDescent="0.25">
      <c r="A1012" s="4" t="s">
        <v>159</v>
      </c>
      <c r="B1012" s="4" t="s">
        <v>1156</v>
      </c>
      <c r="C1012" s="32">
        <v>44927</v>
      </c>
      <c r="D1012" s="4" t="s">
        <v>109</v>
      </c>
      <c r="E1012" s="4" t="s">
        <v>1147</v>
      </c>
      <c r="F1012" s="4" t="s">
        <v>239</v>
      </c>
      <c r="G1012" s="4">
        <v>4093</v>
      </c>
      <c r="H1012" s="4">
        <v>4086</v>
      </c>
      <c r="I1012" s="4">
        <v>99.828999999999994</v>
      </c>
      <c r="J1012" s="4">
        <v>1521</v>
      </c>
      <c r="K1012" s="4">
        <v>37.225000000000001</v>
      </c>
      <c r="L1012" s="4">
        <v>41</v>
      </c>
      <c r="M1012" s="4">
        <v>1.0029999999999999</v>
      </c>
      <c r="N1012" s="4">
        <v>2.6960000000000002</v>
      </c>
    </row>
    <row r="1013" spans="1:14" x14ac:dyDescent="0.25">
      <c r="A1013" s="4" t="s">
        <v>217</v>
      </c>
      <c r="B1013" s="4" t="s">
        <v>1156</v>
      </c>
      <c r="C1013" s="32">
        <v>44927</v>
      </c>
      <c r="D1013" s="4" t="s">
        <v>110</v>
      </c>
      <c r="E1013" s="4" t="s">
        <v>800</v>
      </c>
      <c r="F1013" s="4" t="s">
        <v>695</v>
      </c>
      <c r="G1013" s="4">
        <v>11712</v>
      </c>
      <c r="H1013" s="4">
        <v>11655</v>
      </c>
      <c r="I1013" s="4">
        <v>99.513000000000005</v>
      </c>
      <c r="J1013" s="4">
        <v>4896</v>
      </c>
      <c r="K1013" s="4">
        <v>42.008000000000003</v>
      </c>
      <c r="L1013" s="4">
        <v>177</v>
      </c>
      <c r="M1013" s="4">
        <v>1.5189999999999999</v>
      </c>
      <c r="N1013" s="4">
        <v>3.6150000000000002</v>
      </c>
    </row>
    <row r="1014" spans="1:14" x14ac:dyDescent="0.25">
      <c r="A1014" s="4" t="s">
        <v>548</v>
      </c>
      <c r="B1014" s="4" t="s">
        <v>1156</v>
      </c>
      <c r="C1014" s="32">
        <v>44927</v>
      </c>
      <c r="D1014" s="4" t="s">
        <v>109</v>
      </c>
      <c r="E1014" s="4" t="s">
        <v>932</v>
      </c>
      <c r="F1014" s="4" t="s">
        <v>239</v>
      </c>
      <c r="G1014" s="4">
        <v>32778</v>
      </c>
      <c r="H1014" s="4">
        <v>32698</v>
      </c>
      <c r="I1014" s="4">
        <v>99.756</v>
      </c>
      <c r="J1014" s="4">
        <v>13672</v>
      </c>
      <c r="K1014" s="4">
        <v>41.813000000000002</v>
      </c>
      <c r="L1014" s="4">
        <v>1750</v>
      </c>
      <c r="M1014" s="4">
        <v>5.3520000000000003</v>
      </c>
      <c r="N1014" s="4">
        <v>12.8</v>
      </c>
    </row>
    <row r="1015" spans="1:14" x14ac:dyDescent="0.25">
      <c r="A1015" s="4" t="s">
        <v>149</v>
      </c>
      <c r="B1015" s="4" t="s">
        <v>1156</v>
      </c>
      <c r="C1015" s="32">
        <v>44927</v>
      </c>
      <c r="D1015" s="4" t="s">
        <v>110</v>
      </c>
      <c r="E1015" s="4" t="s">
        <v>1112</v>
      </c>
      <c r="F1015" s="4" t="s">
        <v>1105</v>
      </c>
      <c r="G1015" s="4">
        <v>36</v>
      </c>
      <c r="H1015" s="4">
        <v>36</v>
      </c>
      <c r="I1015" s="4">
        <v>100</v>
      </c>
      <c r="J1015" s="4">
        <v>24</v>
      </c>
      <c r="K1015" s="4">
        <v>66.667000000000002</v>
      </c>
      <c r="L1015" s="4">
        <v>0</v>
      </c>
      <c r="M1015" s="4">
        <v>0</v>
      </c>
      <c r="N1015" s="4">
        <v>0</v>
      </c>
    </row>
    <row r="1016" spans="1:14" x14ac:dyDescent="0.25">
      <c r="A1016" s="4" t="s">
        <v>659</v>
      </c>
      <c r="B1016" s="4" t="s">
        <v>1156</v>
      </c>
      <c r="C1016" s="32">
        <v>44927</v>
      </c>
      <c r="D1016" s="4" t="s">
        <v>109</v>
      </c>
      <c r="E1016" s="4" t="s">
        <v>919</v>
      </c>
      <c r="F1016" s="4" t="s">
        <v>239</v>
      </c>
      <c r="G1016" s="4">
        <v>1636</v>
      </c>
      <c r="H1016" s="4">
        <v>1632</v>
      </c>
      <c r="I1016" s="4">
        <v>99.756</v>
      </c>
      <c r="J1016" s="4">
        <v>1379</v>
      </c>
      <c r="K1016" s="4">
        <v>84.498000000000005</v>
      </c>
      <c r="L1016" s="4">
        <v>239</v>
      </c>
      <c r="M1016" s="4">
        <v>14.645</v>
      </c>
      <c r="N1016" s="4">
        <v>17.331</v>
      </c>
    </row>
    <row r="1017" spans="1:14" x14ac:dyDescent="0.25">
      <c r="A1017" s="4" t="s">
        <v>659</v>
      </c>
      <c r="B1017" s="4" t="s">
        <v>1156</v>
      </c>
      <c r="C1017" s="32">
        <v>44927</v>
      </c>
      <c r="D1017" s="4" t="s">
        <v>109</v>
      </c>
      <c r="E1017" s="4" t="s">
        <v>921</v>
      </c>
      <c r="F1017" s="4" t="s">
        <v>239</v>
      </c>
      <c r="G1017" s="4">
        <v>1429</v>
      </c>
      <c r="H1017" s="4">
        <v>1424</v>
      </c>
      <c r="I1017" s="4">
        <v>99.65</v>
      </c>
      <c r="J1017" s="4">
        <v>911</v>
      </c>
      <c r="K1017" s="4">
        <v>63.975000000000001</v>
      </c>
      <c r="L1017" s="4">
        <v>264</v>
      </c>
      <c r="M1017" s="4">
        <v>18.539000000000001</v>
      </c>
      <c r="N1017" s="4">
        <v>28.978999999999999</v>
      </c>
    </row>
    <row r="1018" spans="1:14" x14ac:dyDescent="0.25">
      <c r="A1018" s="4" t="s">
        <v>160</v>
      </c>
      <c r="B1018" s="4" t="s">
        <v>1156</v>
      </c>
      <c r="C1018" s="32">
        <v>44927</v>
      </c>
      <c r="D1018" s="4" t="s">
        <v>109</v>
      </c>
      <c r="E1018" s="4" t="s">
        <v>702</v>
      </c>
      <c r="F1018" s="4" t="s">
        <v>698</v>
      </c>
      <c r="G1018" s="4">
        <v>1092</v>
      </c>
      <c r="H1018" s="4">
        <v>1091</v>
      </c>
      <c r="I1018" s="4">
        <v>99.908000000000001</v>
      </c>
      <c r="J1018" s="4">
        <v>372</v>
      </c>
      <c r="K1018" s="4">
        <v>34.097000000000001</v>
      </c>
      <c r="L1018" s="4">
        <v>87</v>
      </c>
      <c r="M1018" s="4">
        <v>7.9740000000000002</v>
      </c>
      <c r="N1018" s="4">
        <v>23.387</v>
      </c>
    </row>
    <row r="1019" spans="1:14" x14ac:dyDescent="0.25">
      <c r="A1019" s="4" t="s">
        <v>217</v>
      </c>
      <c r="B1019" s="4" t="s">
        <v>1156</v>
      </c>
      <c r="C1019" s="32">
        <v>44927</v>
      </c>
      <c r="D1019" s="4" t="s">
        <v>110</v>
      </c>
      <c r="E1019" s="4" t="s">
        <v>787</v>
      </c>
      <c r="F1019" s="4" t="s">
        <v>788</v>
      </c>
      <c r="G1019" s="4">
        <v>3022</v>
      </c>
      <c r="H1019" s="4">
        <v>3010</v>
      </c>
      <c r="I1019" s="4">
        <v>99.602999999999994</v>
      </c>
      <c r="J1019" s="4">
        <v>1586</v>
      </c>
      <c r="K1019" s="4">
        <v>52.691000000000003</v>
      </c>
      <c r="L1019" s="4">
        <v>20</v>
      </c>
      <c r="M1019" s="4">
        <v>0.66400000000000003</v>
      </c>
      <c r="N1019" s="4">
        <v>1.2609999999999999</v>
      </c>
    </row>
    <row r="1020" spans="1:14" x14ac:dyDescent="0.25">
      <c r="A1020" s="4" t="s">
        <v>659</v>
      </c>
      <c r="B1020" s="4" t="s">
        <v>1156</v>
      </c>
      <c r="C1020" s="32">
        <v>44927</v>
      </c>
      <c r="D1020" s="4" t="s">
        <v>109</v>
      </c>
      <c r="E1020" s="4" t="s">
        <v>917</v>
      </c>
      <c r="F1020" s="4" t="s">
        <v>239</v>
      </c>
      <c r="G1020" s="4">
        <v>1610</v>
      </c>
      <c r="H1020" s="4">
        <v>1604</v>
      </c>
      <c r="I1020" s="4">
        <v>99.626999999999995</v>
      </c>
      <c r="J1020" s="4">
        <v>1192</v>
      </c>
      <c r="K1020" s="4">
        <v>74.313999999999993</v>
      </c>
      <c r="L1020" s="4">
        <v>321</v>
      </c>
      <c r="M1020" s="4">
        <v>20.012</v>
      </c>
      <c r="N1020" s="4">
        <v>26.93</v>
      </c>
    </row>
    <row r="1021" spans="1:14" x14ac:dyDescent="0.25">
      <c r="A1021" s="4" t="s">
        <v>668</v>
      </c>
      <c r="B1021" s="4" t="s">
        <v>1156</v>
      </c>
      <c r="C1021" s="32">
        <v>44927</v>
      </c>
      <c r="D1021" s="4" t="s">
        <v>109</v>
      </c>
      <c r="E1021" s="4" t="s">
        <v>729</v>
      </c>
      <c r="F1021" s="4" t="s">
        <v>727</v>
      </c>
      <c r="G1021" s="4">
        <v>22770</v>
      </c>
      <c r="H1021" s="4">
        <v>22673</v>
      </c>
      <c r="I1021" s="4">
        <v>99.573999999999998</v>
      </c>
      <c r="J1021" s="4">
        <v>11294</v>
      </c>
      <c r="K1021" s="4">
        <v>49.813000000000002</v>
      </c>
      <c r="L1021" s="4">
        <v>2407</v>
      </c>
      <c r="M1021" s="4">
        <v>10.616</v>
      </c>
      <c r="N1021" s="4">
        <v>21.312000000000001</v>
      </c>
    </row>
    <row r="1022" spans="1:14" x14ac:dyDescent="0.25">
      <c r="A1022" s="4" t="s">
        <v>217</v>
      </c>
      <c r="B1022" s="4" t="s">
        <v>1156</v>
      </c>
      <c r="C1022" s="32">
        <v>44927</v>
      </c>
      <c r="D1022" s="4" t="s">
        <v>110</v>
      </c>
      <c r="E1022" s="4" t="s">
        <v>798</v>
      </c>
      <c r="F1022" s="4" t="s">
        <v>799</v>
      </c>
      <c r="G1022" s="4">
        <v>2291</v>
      </c>
      <c r="H1022" s="4">
        <v>2283</v>
      </c>
      <c r="I1022" s="4">
        <v>99.650999999999996</v>
      </c>
      <c r="J1022" s="4">
        <v>1134</v>
      </c>
      <c r="K1022" s="4">
        <v>49.670999999999999</v>
      </c>
      <c r="L1022" s="4">
        <v>20</v>
      </c>
      <c r="M1022" s="4">
        <v>0.876</v>
      </c>
      <c r="N1022" s="4">
        <v>1.764</v>
      </c>
    </row>
    <row r="1023" spans="1:14" x14ac:dyDescent="0.25">
      <c r="A1023" s="4" t="s">
        <v>113</v>
      </c>
      <c r="B1023" s="4" t="s">
        <v>1156</v>
      </c>
      <c r="C1023" s="32">
        <v>44927</v>
      </c>
      <c r="D1023" s="4" t="s">
        <v>109</v>
      </c>
      <c r="E1023" s="4" t="s">
        <v>1097</v>
      </c>
      <c r="F1023" s="4" t="s">
        <v>239</v>
      </c>
      <c r="G1023" s="4">
        <v>15472</v>
      </c>
      <c r="H1023" s="4">
        <v>15457</v>
      </c>
      <c r="I1023" s="4">
        <v>99.903000000000006</v>
      </c>
      <c r="J1023" s="4">
        <v>8727</v>
      </c>
      <c r="K1023" s="4">
        <v>56.46</v>
      </c>
      <c r="L1023" s="4">
        <v>629</v>
      </c>
      <c r="M1023" s="4">
        <v>4.069</v>
      </c>
      <c r="N1023" s="4">
        <v>7.2080000000000002</v>
      </c>
    </row>
    <row r="1024" spans="1:14" x14ac:dyDescent="0.25">
      <c r="A1024" s="4" t="s">
        <v>665</v>
      </c>
      <c r="B1024" s="4" t="s">
        <v>1156</v>
      </c>
      <c r="C1024" s="32">
        <v>44927</v>
      </c>
      <c r="D1024" s="4" t="s">
        <v>109</v>
      </c>
      <c r="E1024" s="4" t="s">
        <v>1042</v>
      </c>
      <c r="F1024" s="4" t="s">
        <v>239</v>
      </c>
      <c r="G1024" s="4">
        <v>35428</v>
      </c>
      <c r="H1024" s="4">
        <v>35290</v>
      </c>
      <c r="I1024" s="4">
        <v>99.61</v>
      </c>
      <c r="J1024" s="4">
        <v>11857</v>
      </c>
      <c r="K1024" s="4">
        <v>33.598999999999997</v>
      </c>
      <c r="L1024" s="4">
        <v>158</v>
      </c>
      <c r="M1024" s="4">
        <v>0.44800000000000001</v>
      </c>
      <c r="N1024" s="4">
        <v>1.333</v>
      </c>
    </row>
    <row r="1025" spans="1:14" x14ac:dyDescent="0.25">
      <c r="A1025" s="4" t="s">
        <v>668</v>
      </c>
      <c r="B1025" s="4" t="s">
        <v>1156</v>
      </c>
      <c r="C1025" s="32">
        <v>44927</v>
      </c>
      <c r="D1025" s="4" t="s">
        <v>109</v>
      </c>
      <c r="E1025" s="4" t="s">
        <v>731</v>
      </c>
      <c r="F1025" s="4" t="s">
        <v>727</v>
      </c>
      <c r="G1025" s="4">
        <v>598</v>
      </c>
      <c r="H1025" s="4">
        <v>598</v>
      </c>
      <c r="I1025" s="4">
        <v>100</v>
      </c>
      <c r="J1025" s="4">
        <v>438</v>
      </c>
      <c r="K1025" s="4">
        <v>73.244</v>
      </c>
      <c r="L1025" s="4">
        <v>117</v>
      </c>
      <c r="M1025" s="4">
        <v>19.565000000000001</v>
      </c>
      <c r="N1025" s="4">
        <v>26.712</v>
      </c>
    </row>
    <row r="1026" spans="1:14" x14ac:dyDescent="0.25">
      <c r="A1026" s="4" t="s">
        <v>658</v>
      </c>
      <c r="B1026" s="4" t="s">
        <v>1156</v>
      </c>
      <c r="C1026" s="32">
        <v>44927</v>
      </c>
      <c r="D1026" s="4" t="s">
        <v>109</v>
      </c>
      <c r="E1026" s="4" t="s">
        <v>885</v>
      </c>
      <c r="F1026" s="4" t="s">
        <v>239</v>
      </c>
      <c r="G1026" s="4">
        <v>788</v>
      </c>
      <c r="H1026" s="4">
        <v>784</v>
      </c>
      <c r="I1026" s="4">
        <v>99.492000000000004</v>
      </c>
      <c r="J1026" s="4">
        <v>130</v>
      </c>
      <c r="K1026" s="4">
        <v>16.582000000000001</v>
      </c>
      <c r="L1026" s="4">
        <v>16</v>
      </c>
      <c r="M1026" s="4">
        <v>2.0409999999999999</v>
      </c>
      <c r="N1026" s="4">
        <v>12.308</v>
      </c>
    </row>
    <row r="1027" spans="1:14" x14ac:dyDescent="0.25">
      <c r="A1027" s="4" t="s">
        <v>659</v>
      </c>
      <c r="B1027" s="4" t="s">
        <v>1156</v>
      </c>
      <c r="C1027" s="32">
        <v>44927</v>
      </c>
      <c r="D1027" s="4" t="s">
        <v>109</v>
      </c>
      <c r="E1027" s="4" t="s">
        <v>894</v>
      </c>
      <c r="F1027" s="4" t="s">
        <v>239</v>
      </c>
      <c r="G1027" s="4">
        <v>849</v>
      </c>
      <c r="H1027" s="4">
        <v>849</v>
      </c>
      <c r="I1027" s="4">
        <v>100</v>
      </c>
      <c r="J1027" s="4">
        <v>632</v>
      </c>
      <c r="K1027" s="4">
        <v>74.441000000000003</v>
      </c>
      <c r="L1027" s="4">
        <v>402</v>
      </c>
      <c r="M1027" s="4">
        <v>47.35</v>
      </c>
      <c r="N1027" s="4">
        <v>63.607999999999997</v>
      </c>
    </row>
    <row r="1028" spans="1:14" x14ac:dyDescent="0.25">
      <c r="A1028" s="4" t="s">
        <v>160</v>
      </c>
      <c r="B1028" s="4" t="s">
        <v>1156</v>
      </c>
      <c r="C1028" s="32">
        <v>44927</v>
      </c>
      <c r="D1028" s="4" t="s">
        <v>109</v>
      </c>
      <c r="E1028" s="4" t="s">
        <v>704</v>
      </c>
      <c r="F1028" s="4" t="s">
        <v>698</v>
      </c>
      <c r="G1028" s="4">
        <v>877</v>
      </c>
      <c r="H1028" s="4">
        <v>877</v>
      </c>
      <c r="I1028" s="4">
        <v>100</v>
      </c>
      <c r="J1028" s="4">
        <v>476</v>
      </c>
      <c r="K1028" s="4">
        <v>54.276000000000003</v>
      </c>
      <c r="L1028" s="4">
        <v>126</v>
      </c>
      <c r="M1028" s="4">
        <v>14.367000000000001</v>
      </c>
      <c r="N1028" s="4">
        <v>26.471</v>
      </c>
    </row>
  </sheetData>
  <autoFilter ref="A1:N982" xr:uid="{D460044B-A688-4C6D-913C-44E2C215E94C}"/>
  <hyperlinks>
    <hyperlink ref="A220" r:id="rId1" xr:uid="{F92446BD-BDDB-4D42-9B7C-E8C7A370AA54}"/>
    <hyperlink ref="A862" r:id="rId2" xr:uid="{C2B768FE-B7AC-4730-92E3-8B0ADBD674D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044B-A688-4C6D-913C-44E2C215E94C}">
  <dimension ref="A1:T261"/>
  <sheetViews>
    <sheetView zoomScale="90" zoomScaleNormal="90" workbookViewId="0">
      <pane ySplit="1" topLeftCell="A242" activePane="bottomLeft" state="frozen"/>
      <selection pane="bottomLeft" activeCell="E260" sqref="E260"/>
    </sheetView>
  </sheetViews>
  <sheetFormatPr baseColWidth="10" defaultRowHeight="15" x14ac:dyDescent="0.25"/>
  <cols>
    <col min="1" max="1" width="30" style="4" customWidth="1"/>
    <col min="2" max="2" width="17.85546875" style="4" customWidth="1"/>
    <col min="3" max="3" width="11.5703125" style="32" bestFit="1" customWidth="1"/>
    <col min="4" max="4" width="6.140625" style="4" customWidth="1"/>
    <col min="5" max="5" width="55.28515625" style="4" customWidth="1"/>
    <col min="6" max="6" width="24" style="4" customWidth="1"/>
    <col min="7" max="7" width="9.42578125" style="4" customWidth="1"/>
    <col min="8" max="8" width="8.28515625" style="4" customWidth="1"/>
    <col min="9" max="9" width="11.42578125" style="4"/>
    <col min="10" max="10" width="9" style="4" customWidth="1"/>
    <col min="11" max="11" width="11" style="4" customWidth="1"/>
    <col min="12" max="15" width="11.42578125" style="4"/>
    <col min="21" max="16384" width="11.42578125" style="4"/>
  </cols>
  <sheetData>
    <row r="1" spans="1:14" ht="45" x14ac:dyDescent="0.25">
      <c r="A1" s="23" t="s">
        <v>100</v>
      </c>
      <c r="B1" s="23" t="s">
        <v>296</v>
      </c>
      <c r="C1" s="33" t="s">
        <v>488</v>
      </c>
      <c r="D1" s="23" t="s">
        <v>652</v>
      </c>
      <c r="E1" s="23" t="s">
        <v>231</v>
      </c>
      <c r="F1" s="23" t="s">
        <v>73</v>
      </c>
      <c r="G1" s="23" t="s">
        <v>243</v>
      </c>
      <c r="H1" s="23" t="s">
        <v>244</v>
      </c>
      <c r="I1" s="23" t="s">
        <v>245</v>
      </c>
      <c r="J1" s="23" t="s">
        <v>246</v>
      </c>
      <c r="K1" s="23" t="s">
        <v>247</v>
      </c>
      <c r="L1" s="23" t="s">
        <v>250</v>
      </c>
      <c r="M1" s="23" t="s">
        <v>248</v>
      </c>
      <c r="N1" s="23" t="s">
        <v>249</v>
      </c>
    </row>
    <row r="2" spans="1:14" x14ac:dyDescent="0.25">
      <c r="A2" s="4" t="s">
        <v>83</v>
      </c>
      <c r="B2" s="4" t="str">
        <f>TEXT(C2,"mmmm")&amp;" "&amp;TEXT(C2,"aaaa")</f>
        <v>noviembre 2022</v>
      </c>
      <c r="C2" s="32">
        <v>44866</v>
      </c>
      <c r="D2" s="4" t="s">
        <v>109</v>
      </c>
      <c r="E2" s="4" t="s">
        <v>549</v>
      </c>
      <c r="F2" s="4" t="s">
        <v>239</v>
      </c>
      <c r="G2" s="4">
        <v>16676</v>
      </c>
      <c r="H2" s="4">
        <v>16576</v>
      </c>
      <c r="I2" s="4">
        <v>99.4</v>
      </c>
      <c r="J2" s="4">
        <v>8407</v>
      </c>
      <c r="K2" s="4">
        <v>50.718000000000004</v>
      </c>
      <c r="L2" s="4">
        <v>892</v>
      </c>
      <c r="M2" s="4">
        <v>5.3810000000000002</v>
      </c>
      <c r="N2" s="4">
        <v>10.61</v>
      </c>
    </row>
    <row r="3" spans="1:14" x14ac:dyDescent="0.25">
      <c r="A3" s="4" t="s">
        <v>83</v>
      </c>
      <c r="B3" s="4" t="str">
        <f t="shared" ref="B3:B66" si="0">TEXT(C3,"mmmm")&amp;" "&amp;TEXT(C3,"aaaa")</f>
        <v>noviembre 2022</v>
      </c>
      <c r="C3" s="32">
        <v>44866</v>
      </c>
      <c r="D3" s="4" t="s">
        <v>109</v>
      </c>
      <c r="E3" s="4" t="s">
        <v>550</v>
      </c>
      <c r="F3" s="4" t="s">
        <v>239</v>
      </c>
      <c r="G3" s="4">
        <v>9580</v>
      </c>
      <c r="H3" s="4">
        <v>9446</v>
      </c>
      <c r="I3" s="4">
        <v>98.600999999999999</v>
      </c>
      <c r="J3" s="4">
        <v>4432</v>
      </c>
      <c r="K3" s="4">
        <v>46.918999999999997</v>
      </c>
      <c r="L3" s="4">
        <v>666</v>
      </c>
      <c r="M3" s="4">
        <v>7.0510000000000002</v>
      </c>
      <c r="N3" s="4">
        <v>15.026999999999999</v>
      </c>
    </row>
    <row r="4" spans="1:14" x14ac:dyDescent="0.25">
      <c r="A4" s="4" t="s">
        <v>83</v>
      </c>
      <c r="B4" s="4" t="str">
        <f t="shared" si="0"/>
        <v>noviembre 2022</v>
      </c>
      <c r="C4" s="32">
        <v>44866</v>
      </c>
      <c r="D4" s="4" t="s">
        <v>109</v>
      </c>
      <c r="E4" s="4" t="s">
        <v>551</v>
      </c>
      <c r="F4" s="4" t="s">
        <v>239</v>
      </c>
      <c r="G4" s="4">
        <v>1222</v>
      </c>
      <c r="H4" s="4">
        <v>1202</v>
      </c>
      <c r="I4" s="4">
        <v>98.363</v>
      </c>
      <c r="J4" s="4">
        <v>793</v>
      </c>
      <c r="K4" s="4">
        <v>65.972999999999999</v>
      </c>
      <c r="L4" s="4">
        <v>339</v>
      </c>
      <c r="M4" s="4">
        <v>28.202999999999999</v>
      </c>
      <c r="N4" s="4">
        <v>42.749000000000002</v>
      </c>
    </row>
    <row r="5" spans="1:14" x14ac:dyDescent="0.25">
      <c r="A5" s="4" t="s">
        <v>83</v>
      </c>
      <c r="B5" s="4" t="str">
        <f t="shared" si="0"/>
        <v>noviembre 2022</v>
      </c>
      <c r="C5" s="32">
        <v>44866</v>
      </c>
      <c r="D5" s="4" t="s">
        <v>109</v>
      </c>
      <c r="E5" s="4" t="s">
        <v>552</v>
      </c>
      <c r="F5" s="4" t="s">
        <v>239</v>
      </c>
      <c r="G5" s="4">
        <v>16678</v>
      </c>
      <c r="H5" s="4">
        <v>16580</v>
      </c>
      <c r="I5" s="4">
        <v>99.412000000000006</v>
      </c>
      <c r="J5" s="4">
        <v>8531</v>
      </c>
      <c r="K5" s="4">
        <v>51.454000000000001</v>
      </c>
      <c r="L5" s="4">
        <v>1070</v>
      </c>
      <c r="M5" s="4">
        <v>6.4539999999999997</v>
      </c>
      <c r="N5" s="4">
        <v>12.542</v>
      </c>
    </row>
    <row r="6" spans="1:14" x14ac:dyDescent="0.25">
      <c r="A6" s="4" t="s">
        <v>83</v>
      </c>
      <c r="B6" s="4" t="str">
        <f t="shared" si="0"/>
        <v>noviembre 2022</v>
      </c>
      <c r="C6" s="32">
        <v>44866</v>
      </c>
      <c r="D6" s="4" t="s">
        <v>109</v>
      </c>
      <c r="E6" s="4" t="s">
        <v>553</v>
      </c>
      <c r="F6" s="4" t="s">
        <v>239</v>
      </c>
      <c r="G6" s="4">
        <v>1051</v>
      </c>
      <c r="H6" s="4">
        <v>1051</v>
      </c>
      <c r="I6" s="4">
        <v>100</v>
      </c>
      <c r="J6" s="4">
        <v>527</v>
      </c>
      <c r="K6" s="4">
        <v>50.143000000000001</v>
      </c>
      <c r="L6" s="4">
        <v>80</v>
      </c>
      <c r="M6" s="4">
        <v>7.6120000000000001</v>
      </c>
      <c r="N6" s="4">
        <v>15.18</v>
      </c>
    </row>
    <row r="7" spans="1:14" x14ac:dyDescent="0.25">
      <c r="A7" s="4" t="s">
        <v>83</v>
      </c>
      <c r="B7" s="4" t="str">
        <f t="shared" si="0"/>
        <v>noviembre 2022</v>
      </c>
      <c r="C7" s="32">
        <v>44866</v>
      </c>
      <c r="D7" s="4" t="s">
        <v>109</v>
      </c>
      <c r="E7" s="4" t="s">
        <v>554</v>
      </c>
      <c r="F7" s="4" t="s">
        <v>239</v>
      </c>
      <c r="G7" s="4">
        <v>926</v>
      </c>
      <c r="H7" s="4">
        <v>908</v>
      </c>
      <c r="I7" s="4">
        <v>98.055999999999997</v>
      </c>
      <c r="J7" s="4">
        <v>541</v>
      </c>
      <c r="K7" s="4">
        <v>59.581000000000003</v>
      </c>
      <c r="L7" s="4">
        <v>144</v>
      </c>
      <c r="M7" s="4">
        <v>15.859</v>
      </c>
      <c r="N7" s="4">
        <v>26.617000000000001</v>
      </c>
    </row>
    <row r="8" spans="1:14" x14ac:dyDescent="0.25">
      <c r="A8" s="4" t="s">
        <v>83</v>
      </c>
      <c r="B8" s="4" t="str">
        <f t="shared" si="0"/>
        <v>noviembre 2022</v>
      </c>
      <c r="C8" s="32">
        <v>44866</v>
      </c>
      <c r="D8" s="4" t="s">
        <v>109</v>
      </c>
      <c r="E8" s="4" t="s">
        <v>555</v>
      </c>
      <c r="F8" s="4" t="s">
        <v>239</v>
      </c>
      <c r="G8" s="4">
        <v>16681</v>
      </c>
      <c r="H8" s="4">
        <v>16584</v>
      </c>
      <c r="I8" s="4">
        <v>99.418999999999997</v>
      </c>
      <c r="J8" s="4">
        <v>11302</v>
      </c>
      <c r="K8" s="4">
        <v>68.150000000000006</v>
      </c>
      <c r="L8" s="4">
        <v>4820</v>
      </c>
      <c r="M8" s="4">
        <v>29.064</v>
      </c>
      <c r="N8" s="4">
        <v>42.646999999999998</v>
      </c>
    </row>
    <row r="9" spans="1:14" x14ac:dyDescent="0.25">
      <c r="A9" s="4" t="s">
        <v>83</v>
      </c>
      <c r="B9" s="4" t="str">
        <f t="shared" si="0"/>
        <v>noviembre 2022</v>
      </c>
      <c r="C9" s="32">
        <v>44866</v>
      </c>
      <c r="D9" s="4" t="s">
        <v>109</v>
      </c>
      <c r="E9" s="4" t="s">
        <v>556</v>
      </c>
      <c r="F9" s="4" t="s">
        <v>239</v>
      </c>
      <c r="G9" s="4">
        <v>16691</v>
      </c>
      <c r="H9" s="4">
        <v>16600</v>
      </c>
      <c r="I9" s="4">
        <v>99.454999999999998</v>
      </c>
      <c r="J9" s="4">
        <v>8133</v>
      </c>
      <c r="K9" s="4">
        <v>48.994</v>
      </c>
      <c r="L9" s="4">
        <v>2123</v>
      </c>
      <c r="M9" s="4">
        <v>12.789</v>
      </c>
      <c r="N9" s="4">
        <v>26.103999999999999</v>
      </c>
    </row>
    <row r="10" spans="1:14" x14ac:dyDescent="0.25">
      <c r="A10" s="4" t="s">
        <v>83</v>
      </c>
      <c r="B10" s="4" t="str">
        <f t="shared" si="0"/>
        <v>noviembre 2022</v>
      </c>
      <c r="C10" s="32">
        <v>44866</v>
      </c>
      <c r="D10" s="4" t="s">
        <v>109</v>
      </c>
      <c r="E10" s="4" t="s">
        <v>557</v>
      </c>
      <c r="F10" s="4" t="s">
        <v>239</v>
      </c>
      <c r="G10" s="4">
        <v>862</v>
      </c>
      <c r="H10" s="4">
        <v>861</v>
      </c>
      <c r="I10" s="4">
        <v>99.884</v>
      </c>
      <c r="J10" s="4">
        <v>623</v>
      </c>
      <c r="K10" s="4">
        <v>72.358000000000004</v>
      </c>
      <c r="L10" s="4">
        <v>122</v>
      </c>
      <c r="M10" s="4">
        <v>14.17</v>
      </c>
      <c r="N10" s="4">
        <v>19.582999999999998</v>
      </c>
    </row>
    <row r="11" spans="1:14" x14ac:dyDescent="0.25">
      <c r="A11" s="4" t="s">
        <v>83</v>
      </c>
      <c r="B11" s="4" t="str">
        <f t="shared" si="0"/>
        <v>noviembre 2022</v>
      </c>
      <c r="C11" s="32">
        <v>44866</v>
      </c>
      <c r="D11" s="4" t="s">
        <v>109</v>
      </c>
      <c r="E11" s="4" t="s">
        <v>558</v>
      </c>
      <c r="F11" s="4" t="s">
        <v>239</v>
      </c>
      <c r="G11" s="4">
        <v>16703</v>
      </c>
      <c r="H11" s="4">
        <v>16622</v>
      </c>
      <c r="I11" s="4">
        <v>99.515000000000001</v>
      </c>
      <c r="J11" s="4">
        <v>9028</v>
      </c>
      <c r="K11" s="4">
        <v>54.314</v>
      </c>
      <c r="L11" s="4">
        <v>2487</v>
      </c>
      <c r="M11" s="4">
        <v>14.962</v>
      </c>
      <c r="N11" s="4">
        <v>27.547999999999998</v>
      </c>
    </row>
    <row r="12" spans="1:14" x14ac:dyDescent="0.25">
      <c r="A12" s="4" t="s">
        <v>83</v>
      </c>
      <c r="B12" s="4" t="str">
        <f t="shared" si="0"/>
        <v>noviembre 2022</v>
      </c>
      <c r="C12" s="32">
        <v>44866</v>
      </c>
      <c r="D12" s="4" t="s">
        <v>109</v>
      </c>
      <c r="E12" s="4" t="s">
        <v>559</v>
      </c>
      <c r="F12" s="4" t="s">
        <v>239</v>
      </c>
      <c r="G12" s="4">
        <v>88</v>
      </c>
      <c r="H12" s="4">
        <v>88</v>
      </c>
      <c r="I12" s="4">
        <v>100</v>
      </c>
      <c r="J12" s="4">
        <v>73</v>
      </c>
      <c r="K12" s="4">
        <v>82.954999999999998</v>
      </c>
      <c r="L12" s="4">
        <v>50</v>
      </c>
      <c r="M12" s="4">
        <v>56.817999999999998</v>
      </c>
      <c r="N12" s="4">
        <v>68.492999999999995</v>
      </c>
    </row>
    <row r="13" spans="1:14" x14ac:dyDescent="0.25">
      <c r="A13" s="4" t="s">
        <v>83</v>
      </c>
      <c r="B13" s="4" t="str">
        <f t="shared" si="0"/>
        <v>noviembre 2022</v>
      </c>
      <c r="C13" s="32">
        <v>44866</v>
      </c>
      <c r="D13" s="4" t="s">
        <v>109</v>
      </c>
      <c r="E13" s="4" t="s">
        <v>560</v>
      </c>
      <c r="F13" s="4" t="s">
        <v>239</v>
      </c>
      <c r="G13" s="4">
        <v>59</v>
      </c>
      <c r="H13" s="4">
        <v>59</v>
      </c>
      <c r="I13" s="4">
        <v>100</v>
      </c>
      <c r="J13" s="4">
        <v>24</v>
      </c>
      <c r="K13" s="4">
        <v>40.677999999999997</v>
      </c>
      <c r="L13" s="4">
        <v>2</v>
      </c>
      <c r="M13" s="4">
        <v>3.39</v>
      </c>
      <c r="N13" s="4">
        <v>8.3330000000000002</v>
      </c>
    </row>
    <row r="14" spans="1:14" x14ac:dyDescent="0.25">
      <c r="A14" s="4" t="s">
        <v>83</v>
      </c>
      <c r="B14" s="4" t="str">
        <f t="shared" si="0"/>
        <v>noviembre 2022</v>
      </c>
      <c r="C14" s="32">
        <v>44866</v>
      </c>
      <c r="D14" s="4" t="s">
        <v>109</v>
      </c>
      <c r="E14" s="4" t="s">
        <v>561</v>
      </c>
      <c r="F14" s="4" t="s">
        <v>239</v>
      </c>
      <c r="G14" s="4">
        <v>617</v>
      </c>
      <c r="H14" s="4">
        <v>617</v>
      </c>
      <c r="I14" s="4">
        <v>100</v>
      </c>
      <c r="J14" s="4">
        <v>378</v>
      </c>
      <c r="K14" s="4">
        <v>61.264000000000003</v>
      </c>
      <c r="L14" s="4">
        <v>240</v>
      </c>
      <c r="M14" s="4">
        <v>38.898000000000003</v>
      </c>
      <c r="N14" s="4">
        <v>63.491999999999997</v>
      </c>
    </row>
    <row r="15" spans="1:14" x14ac:dyDescent="0.25">
      <c r="A15" s="4" t="s">
        <v>83</v>
      </c>
      <c r="B15" s="4" t="str">
        <f t="shared" si="0"/>
        <v>noviembre 2022</v>
      </c>
      <c r="C15" s="32">
        <v>44866</v>
      </c>
      <c r="D15" s="4" t="s">
        <v>109</v>
      </c>
      <c r="E15" s="4" t="s">
        <v>562</v>
      </c>
      <c r="F15" s="4" t="s">
        <v>239</v>
      </c>
      <c r="G15" s="4">
        <v>389</v>
      </c>
      <c r="H15" s="4">
        <v>389</v>
      </c>
      <c r="I15" s="4">
        <v>100</v>
      </c>
      <c r="J15" s="4">
        <v>233</v>
      </c>
      <c r="K15" s="4">
        <v>59.896999999999998</v>
      </c>
      <c r="L15" s="4">
        <v>59</v>
      </c>
      <c r="M15" s="4">
        <v>15.167</v>
      </c>
      <c r="N15" s="4">
        <v>25.321999999999999</v>
      </c>
    </row>
    <row r="16" spans="1:14" x14ac:dyDescent="0.25">
      <c r="A16" s="4" t="s">
        <v>83</v>
      </c>
      <c r="B16" s="4" t="str">
        <f t="shared" si="0"/>
        <v>noviembre 2022</v>
      </c>
      <c r="C16" s="32">
        <v>44866</v>
      </c>
      <c r="D16" s="4" t="s">
        <v>109</v>
      </c>
      <c r="E16" s="4" t="s">
        <v>563</v>
      </c>
      <c r="F16" s="4" t="s">
        <v>239</v>
      </c>
      <c r="G16" s="4">
        <v>1051</v>
      </c>
      <c r="H16" s="4">
        <v>1050</v>
      </c>
      <c r="I16" s="4">
        <v>99.905000000000001</v>
      </c>
      <c r="J16" s="4">
        <v>620</v>
      </c>
      <c r="K16" s="4">
        <v>59.048000000000002</v>
      </c>
      <c r="L16" s="4">
        <v>85</v>
      </c>
      <c r="M16" s="4">
        <v>8.0950000000000006</v>
      </c>
      <c r="N16" s="4">
        <v>13.71</v>
      </c>
    </row>
    <row r="17" spans="1:14" x14ac:dyDescent="0.25">
      <c r="A17" s="4" t="s">
        <v>83</v>
      </c>
      <c r="B17" s="4" t="str">
        <f t="shared" si="0"/>
        <v>noviembre 2022</v>
      </c>
      <c r="C17" s="32">
        <v>44866</v>
      </c>
      <c r="D17" s="4" t="s">
        <v>110</v>
      </c>
      <c r="E17" s="4" t="s">
        <v>564</v>
      </c>
      <c r="F17" s="4" t="s">
        <v>239</v>
      </c>
      <c r="G17" s="4">
        <v>6236</v>
      </c>
      <c r="H17" s="4">
        <v>6223</v>
      </c>
      <c r="I17" s="4">
        <v>99.792000000000002</v>
      </c>
      <c r="J17" s="4">
        <v>2452</v>
      </c>
      <c r="K17" s="4">
        <v>39.402000000000001</v>
      </c>
      <c r="L17" s="4">
        <v>149</v>
      </c>
      <c r="M17" s="4">
        <v>2.3940000000000001</v>
      </c>
      <c r="N17" s="4">
        <v>6.077</v>
      </c>
    </row>
    <row r="18" spans="1:14" x14ac:dyDescent="0.25">
      <c r="A18" s="4" t="s">
        <v>83</v>
      </c>
      <c r="B18" s="4" t="str">
        <f t="shared" si="0"/>
        <v>noviembre 2022</v>
      </c>
      <c r="C18" s="32">
        <v>44866</v>
      </c>
      <c r="D18" s="4" t="s">
        <v>109</v>
      </c>
      <c r="E18" s="4" t="s">
        <v>565</v>
      </c>
      <c r="F18" s="4" t="s">
        <v>239</v>
      </c>
      <c r="G18" s="4">
        <v>11805</v>
      </c>
      <c r="H18" s="4">
        <v>11681</v>
      </c>
      <c r="I18" s="4">
        <v>98.95</v>
      </c>
      <c r="J18" s="4">
        <v>6065</v>
      </c>
      <c r="K18" s="4">
        <v>51.921999999999997</v>
      </c>
      <c r="L18" s="4">
        <v>1139</v>
      </c>
      <c r="M18" s="4">
        <v>9.7509999999999994</v>
      </c>
      <c r="N18" s="4">
        <v>18.78</v>
      </c>
    </row>
    <row r="19" spans="1:14" x14ac:dyDescent="0.25">
      <c r="A19" s="4" t="s">
        <v>83</v>
      </c>
      <c r="B19" s="4" t="str">
        <f t="shared" si="0"/>
        <v>noviembre 2022</v>
      </c>
      <c r="C19" s="32">
        <v>44866</v>
      </c>
      <c r="D19" s="4" t="s">
        <v>109</v>
      </c>
      <c r="E19" s="4" t="s">
        <v>560</v>
      </c>
      <c r="F19" s="4" t="s">
        <v>239</v>
      </c>
      <c r="G19" s="4">
        <v>551</v>
      </c>
      <c r="H19" s="4">
        <v>551</v>
      </c>
      <c r="I19" s="4">
        <v>100</v>
      </c>
      <c r="J19" s="4">
        <v>299</v>
      </c>
      <c r="K19" s="4">
        <v>54.265000000000001</v>
      </c>
      <c r="L19" s="4">
        <v>34</v>
      </c>
      <c r="M19" s="4">
        <v>6.1710000000000003</v>
      </c>
      <c r="N19" s="4">
        <v>11.371</v>
      </c>
    </row>
    <row r="20" spans="1:14" x14ac:dyDescent="0.25">
      <c r="A20" s="4" t="s">
        <v>83</v>
      </c>
      <c r="B20" s="4" t="str">
        <f t="shared" si="0"/>
        <v>noviembre 2022</v>
      </c>
      <c r="C20" s="32">
        <v>44866</v>
      </c>
      <c r="D20" s="4" t="s">
        <v>109</v>
      </c>
      <c r="E20" s="4" t="s">
        <v>566</v>
      </c>
      <c r="F20" s="4" t="s">
        <v>239</v>
      </c>
      <c r="G20" s="4">
        <v>2793</v>
      </c>
      <c r="H20" s="4">
        <v>2792</v>
      </c>
      <c r="I20" s="4">
        <v>99.963999999999999</v>
      </c>
      <c r="J20" s="4">
        <v>2165</v>
      </c>
      <c r="K20" s="4">
        <v>77.543000000000006</v>
      </c>
      <c r="L20" s="4">
        <v>1678</v>
      </c>
      <c r="M20" s="4">
        <v>60.1</v>
      </c>
      <c r="N20" s="4">
        <v>77.506</v>
      </c>
    </row>
    <row r="21" spans="1:14" x14ac:dyDescent="0.25">
      <c r="A21" s="4" t="s">
        <v>83</v>
      </c>
      <c r="B21" s="4" t="str">
        <f t="shared" si="0"/>
        <v>noviembre 2022</v>
      </c>
      <c r="C21" s="32">
        <v>44866</v>
      </c>
      <c r="D21" s="4" t="s">
        <v>109</v>
      </c>
      <c r="E21" s="4" t="s">
        <v>567</v>
      </c>
      <c r="F21" s="4" t="s">
        <v>239</v>
      </c>
      <c r="G21" s="4">
        <v>14167</v>
      </c>
      <c r="H21" s="4">
        <v>14140</v>
      </c>
      <c r="I21" s="4">
        <v>99.808999999999997</v>
      </c>
      <c r="J21" s="4">
        <v>9264</v>
      </c>
      <c r="K21" s="4">
        <v>65.516000000000005</v>
      </c>
      <c r="L21" s="4">
        <v>2781</v>
      </c>
      <c r="M21" s="4">
        <v>19.667999999999999</v>
      </c>
      <c r="N21" s="4">
        <v>30.018999999999998</v>
      </c>
    </row>
    <row r="22" spans="1:14" x14ac:dyDescent="0.25">
      <c r="A22" s="4" t="s">
        <v>83</v>
      </c>
      <c r="B22" s="4" t="str">
        <f t="shared" si="0"/>
        <v>noviembre 2022</v>
      </c>
      <c r="C22" s="32">
        <v>44866</v>
      </c>
      <c r="D22" s="4" t="s">
        <v>109</v>
      </c>
      <c r="E22" s="4" t="s">
        <v>568</v>
      </c>
      <c r="F22" s="4" t="s">
        <v>239</v>
      </c>
      <c r="G22" s="4">
        <v>479</v>
      </c>
      <c r="H22" s="4">
        <v>477</v>
      </c>
      <c r="I22" s="4">
        <v>99.581999999999994</v>
      </c>
      <c r="J22" s="4">
        <v>319</v>
      </c>
      <c r="K22" s="4">
        <v>66.876000000000005</v>
      </c>
      <c r="L22" s="4">
        <v>41</v>
      </c>
      <c r="M22" s="4">
        <v>8.5950000000000006</v>
      </c>
      <c r="N22" s="4">
        <v>12.853</v>
      </c>
    </row>
    <row r="23" spans="1:14" x14ac:dyDescent="0.25">
      <c r="A23" s="4" t="s">
        <v>83</v>
      </c>
      <c r="B23" s="4" t="str">
        <f t="shared" si="0"/>
        <v>noviembre 2022</v>
      </c>
      <c r="C23" s="32">
        <v>44866</v>
      </c>
      <c r="D23" s="4" t="s">
        <v>109</v>
      </c>
      <c r="E23" s="4" t="s">
        <v>569</v>
      </c>
      <c r="F23" s="4" t="s">
        <v>239</v>
      </c>
      <c r="G23" s="4">
        <v>77</v>
      </c>
      <c r="H23" s="4">
        <v>77</v>
      </c>
      <c r="I23" s="4">
        <v>100</v>
      </c>
      <c r="J23" s="4">
        <v>53</v>
      </c>
      <c r="K23" s="4">
        <v>68.831000000000003</v>
      </c>
      <c r="L23" s="4">
        <v>20</v>
      </c>
      <c r="M23" s="4">
        <v>25.974</v>
      </c>
      <c r="N23" s="4">
        <v>37.735999999999997</v>
      </c>
    </row>
    <row r="24" spans="1:14" x14ac:dyDescent="0.25">
      <c r="A24" s="4" t="s">
        <v>545</v>
      </c>
      <c r="B24" s="4" t="str">
        <f t="shared" si="0"/>
        <v>noviembre 2022</v>
      </c>
      <c r="C24" s="32">
        <v>44866</v>
      </c>
      <c r="D24" s="4" t="s">
        <v>109</v>
      </c>
      <c r="E24" s="4" t="s">
        <v>570</v>
      </c>
      <c r="F24" s="4" t="s">
        <v>239</v>
      </c>
      <c r="G24" s="4">
        <v>33412</v>
      </c>
      <c r="H24" s="4">
        <v>33366</v>
      </c>
      <c r="I24" s="4">
        <v>99.861999999999995</v>
      </c>
      <c r="J24" s="4">
        <v>13243</v>
      </c>
      <c r="K24" s="4">
        <v>39.69</v>
      </c>
      <c r="L24" s="4">
        <v>2003</v>
      </c>
      <c r="M24" s="4">
        <v>6.0030000000000001</v>
      </c>
      <c r="N24" s="4">
        <v>15.125</v>
      </c>
    </row>
    <row r="25" spans="1:14" x14ac:dyDescent="0.25">
      <c r="A25" s="4" t="s">
        <v>221</v>
      </c>
      <c r="B25" s="4" t="str">
        <f t="shared" si="0"/>
        <v>noviembre 2022</v>
      </c>
      <c r="C25" s="32">
        <v>44866</v>
      </c>
      <c r="D25" s="4" t="s">
        <v>109</v>
      </c>
      <c r="E25" s="4" t="s">
        <v>571</v>
      </c>
      <c r="F25" s="4" t="s">
        <v>242</v>
      </c>
      <c r="G25" s="4">
        <v>1419</v>
      </c>
      <c r="H25" s="4">
        <v>1419</v>
      </c>
      <c r="I25" s="4">
        <v>100</v>
      </c>
      <c r="J25" s="4">
        <v>725</v>
      </c>
      <c r="K25" s="4">
        <v>51.091999999999999</v>
      </c>
      <c r="L25" s="4">
        <v>161</v>
      </c>
      <c r="M25" s="4">
        <v>11.346</v>
      </c>
      <c r="N25" s="4">
        <v>22.207000000000001</v>
      </c>
    </row>
    <row r="26" spans="1:14" x14ac:dyDescent="0.25">
      <c r="A26" s="4" t="s">
        <v>116</v>
      </c>
      <c r="B26" s="4" t="str">
        <f t="shared" si="0"/>
        <v>noviembre 2022</v>
      </c>
      <c r="C26" s="32">
        <v>44866</v>
      </c>
      <c r="D26" s="4" t="s">
        <v>109</v>
      </c>
      <c r="E26" s="4" t="s">
        <v>578</v>
      </c>
      <c r="F26" s="4" t="s">
        <v>239</v>
      </c>
      <c r="G26" s="4">
        <v>9608</v>
      </c>
      <c r="H26" s="4">
        <v>9571</v>
      </c>
      <c r="I26" s="4">
        <v>99.614999999999995</v>
      </c>
      <c r="J26" s="4">
        <v>3389</v>
      </c>
      <c r="K26" s="4">
        <v>35.408999999999999</v>
      </c>
      <c r="L26" s="4">
        <v>465</v>
      </c>
      <c r="M26" s="4">
        <v>4.8579999999999997</v>
      </c>
      <c r="N26" s="4">
        <v>13.721</v>
      </c>
    </row>
    <row r="27" spans="1:14" x14ac:dyDescent="0.25">
      <c r="A27" s="4" t="s">
        <v>116</v>
      </c>
      <c r="B27" s="4" t="str">
        <f t="shared" si="0"/>
        <v>noviembre 2022</v>
      </c>
      <c r="C27" s="32">
        <v>44866</v>
      </c>
      <c r="D27" s="4" t="s">
        <v>109</v>
      </c>
      <c r="E27" s="4" t="s">
        <v>579</v>
      </c>
      <c r="F27" s="4" t="s">
        <v>239</v>
      </c>
      <c r="G27" s="4">
        <v>7805</v>
      </c>
      <c r="H27" s="4">
        <v>7778</v>
      </c>
      <c r="I27" s="4">
        <v>99.653999999999996</v>
      </c>
      <c r="J27" s="4">
        <v>2648</v>
      </c>
      <c r="K27" s="4">
        <v>34.045000000000002</v>
      </c>
      <c r="L27" s="4">
        <v>265</v>
      </c>
      <c r="M27" s="4">
        <v>3.407</v>
      </c>
      <c r="N27" s="4">
        <v>10.007999999999999</v>
      </c>
    </row>
    <row r="28" spans="1:14" x14ac:dyDescent="0.25">
      <c r="A28" s="4" t="s">
        <v>116</v>
      </c>
      <c r="B28" s="4" t="str">
        <f t="shared" si="0"/>
        <v>noviembre 2022</v>
      </c>
      <c r="C28" s="32">
        <v>44866</v>
      </c>
      <c r="D28" s="4" t="s">
        <v>109</v>
      </c>
      <c r="E28" s="4" t="s">
        <v>580</v>
      </c>
      <c r="F28" s="4" t="s">
        <v>239</v>
      </c>
      <c r="G28" s="4">
        <v>1904</v>
      </c>
      <c r="H28" s="4">
        <v>1900</v>
      </c>
      <c r="I28" s="4">
        <v>99.79</v>
      </c>
      <c r="J28" s="4">
        <v>1073</v>
      </c>
      <c r="K28" s="4">
        <v>56.473999999999997</v>
      </c>
      <c r="L28" s="4">
        <v>150</v>
      </c>
      <c r="M28" s="4">
        <v>7.8949999999999996</v>
      </c>
      <c r="N28" s="4">
        <v>13.978999999999999</v>
      </c>
    </row>
    <row r="29" spans="1:14" x14ac:dyDescent="0.25">
      <c r="A29" s="4" t="s">
        <v>547</v>
      </c>
      <c r="B29" s="4" t="str">
        <f t="shared" si="0"/>
        <v>noviembre 2022</v>
      </c>
      <c r="C29" s="32">
        <v>44866</v>
      </c>
      <c r="D29" s="4" t="s">
        <v>109</v>
      </c>
      <c r="E29" s="4" t="s">
        <v>572</v>
      </c>
      <c r="F29" s="4" t="s">
        <v>239</v>
      </c>
      <c r="G29" s="4">
        <v>16950</v>
      </c>
      <c r="H29" s="4">
        <v>16936</v>
      </c>
      <c r="I29" s="4">
        <v>99.917000000000002</v>
      </c>
      <c r="J29" s="4">
        <v>6499</v>
      </c>
      <c r="K29" s="4">
        <v>38.374000000000002</v>
      </c>
      <c r="L29" s="4">
        <v>548</v>
      </c>
      <c r="M29" s="4">
        <v>3.2360000000000002</v>
      </c>
      <c r="N29" s="4">
        <v>8.4320000000000004</v>
      </c>
    </row>
    <row r="30" spans="1:14" x14ac:dyDescent="0.25">
      <c r="A30" s="4" t="s">
        <v>547</v>
      </c>
      <c r="B30" s="4" t="str">
        <f t="shared" si="0"/>
        <v>noviembre 2022</v>
      </c>
      <c r="C30" s="32">
        <v>44866</v>
      </c>
      <c r="D30" s="4" t="s">
        <v>109</v>
      </c>
      <c r="E30" s="4" t="s">
        <v>573</v>
      </c>
      <c r="F30" s="4" t="s">
        <v>239</v>
      </c>
      <c r="G30" s="4">
        <v>10271</v>
      </c>
      <c r="H30" s="4">
        <v>10237</v>
      </c>
      <c r="I30" s="4">
        <v>99.668999999999997</v>
      </c>
      <c r="J30" s="4">
        <v>4026</v>
      </c>
      <c r="K30" s="4">
        <v>39.328000000000003</v>
      </c>
      <c r="L30" s="4">
        <v>288</v>
      </c>
      <c r="M30" s="4">
        <v>2.8130000000000002</v>
      </c>
      <c r="N30" s="4">
        <v>7.1539999999999999</v>
      </c>
    </row>
    <row r="31" spans="1:14" x14ac:dyDescent="0.25">
      <c r="A31" s="4" t="s">
        <v>547</v>
      </c>
      <c r="B31" s="4" t="str">
        <f t="shared" si="0"/>
        <v>noviembre 2022</v>
      </c>
      <c r="C31" s="32">
        <v>44866</v>
      </c>
      <c r="D31" s="4" t="s">
        <v>109</v>
      </c>
      <c r="E31" s="4" t="s">
        <v>574</v>
      </c>
      <c r="F31" s="4" t="s">
        <v>239</v>
      </c>
      <c r="G31" s="4">
        <v>16385</v>
      </c>
      <c r="H31" s="4">
        <v>16377</v>
      </c>
      <c r="I31" s="4">
        <v>99.950999999999993</v>
      </c>
      <c r="J31" s="4">
        <v>5576</v>
      </c>
      <c r="K31" s="4">
        <v>34.048000000000002</v>
      </c>
      <c r="L31" s="4">
        <v>174</v>
      </c>
      <c r="M31" s="4">
        <v>1.0620000000000001</v>
      </c>
      <c r="N31" s="4">
        <v>3.121</v>
      </c>
    </row>
    <row r="32" spans="1:14" x14ac:dyDescent="0.25">
      <c r="A32" s="4" t="s">
        <v>547</v>
      </c>
      <c r="B32" s="4" t="str">
        <f t="shared" si="0"/>
        <v>noviembre 2022</v>
      </c>
      <c r="C32" s="32">
        <v>44866</v>
      </c>
      <c r="D32" s="4" t="s">
        <v>109</v>
      </c>
      <c r="E32" s="4" t="s">
        <v>575</v>
      </c>
      <c r="F32" s="4" t="s">
        <v>239</v>
      </c>
      <c r="G32" s="4">
        <v>11386</v>
      </c>
      <c r="H32" s="4">
        <v>11353</v>
      </c>
      <c r="I32" s="4">
        <v>99.71</v>
      </c>
      <c r="J32" s="4">
        <v>4887</v>
      </c>
      <c r="K32" s="4">
        <v>43.045999999999999</v>
      </c>
      <c r="L32" s="4">
        <v>608</v>
      </c>
      <c r="M32" s="4">
        <v>5.3550000000000004</v>
      </c>
      <c r="N32" s="4">
        <v>12.441000000000001</v>
      </c>
    </row>
    <row r="33" spans="1:14" x14ac:dyDescent="0.25">
      <c r="A33" s="4" t="s">
        <v>547</v>
      </c>
      <c r="B33" s="4" t="str">
        <f t="shared" si="0"/>
        <v>noviembre 2022</v>
      </c>
      <c r="C33" s="32">
        <v>44866</v>
      </c>
      <c r="D33" s="4" t="s">
        <v>109</v>
      </c>
      <c r="E33" s="4" t="s">
        <v>572</v>
      </c>
      <c r="F33" s="4" t="s">
        <v>576</v>
      </c>
      <c r="G33" s="4">
        <v>4127</v>
      </c>
      <c r="H33" s="4">
        <v>4125</v>
      </c>
      <c r="I33" s="4">
        <v>99.951999999999998</v>
      </c>
      <c r="J33" s="4">
        <v>2529</v>
      </c>
      <c r="K33" s="4">
        <v>61.308999999999997</v>
      </c>
      <c r="L33" s="4">
        <v>386</v>
      </c>
      <c r="M33" s="4">
        <v>9.3580000000000005</v>
      </c>
      <c r="N33" s="4">
        <v>15.263</v>
      </c>
    </row>
    <row r="34" spans="1:14" x14ac:dyDescent="0.25">
      <c r="A34" s="4" t="s">
        <v>547</v>
      </c>
      <c r="B34" s="4" t="str">
        <f t="shared" si="0"/>
        <v>noviembre 2022</v>
      </c>
      <c r="C34" s="32">
        <v>44866</v>
      </c>
      <c r="D34" s="4" t="s">
        <v>109</v>
      </c>
      <c r="E34" s="4" t="s">
        <v>577</v>
      </c>
      <c r="F34" s="4" t="s">
        <v>239</v>
      </c>
      <c r="G34" s="4">
        <v>16997</v>
      </c>
      <c r="H34" s="4">
        <v>16976</v>
      </c>
      <c r="I34" s="4">
        <v>99.876000000000005</v>
      </c>
      <c r="J34" s="4">
        <v>6136</v>
      </c>
      <c r="K34" s="4">
        <v>36.145000000000003</v>
      </c>
      <c r="L34" s="4">
        <v>690</v>
      </c>
      <c r="M34" s="4">
        <v>4.0650000000000004</v>
      </c>
      <c r="N34" s="4">
        <v>11.244999999999999</v>
      </c>
    </row>
    <row r="35" spans="1:14" x14ac:dyDescent="0.25">
      <c r="A35" s="4" t="s">
        <v>75</v>
      </c>
      <c r="B35" s="4" t="str">
        <f t="shared" si="0"/>
        <v>noviembre 2022</v>
      </c>
      <c r="C35" s="32">
        <v>44866</v>
      </c>
      <c r="D35" s="4" t="s">
        <v>276</v>
      </c>
      <c r="E35" s="4" t="s">
        <v>276</v>
      </c>
      <c r="F35" s="4" t="s">
        <v>276</v>
      </c>
      <c r="G35" s="4" t="s">
        <v>276</v>
      </c>
      <c r="H35" s="4" t="s">
        <v>276</v>
      </c>
      <c r="I35" s="4" t="s">
        <v>276</v>
      </c>
      <c r="J35" s="4" t="s">
        <v>276</v>
      </c>
      <c r="K35" s="4" t="s">
        <v>276</v>
      </c>
      <c r="L35" s="4" t="s">
        <v>276</v>
      </c>
      <c r="M35" s="4" t="s">
        <v>276</v>
      </c>
      <c r="N35" s="4" t="s">
        <v>276</v>
      </c>
    </row>
    <row r="36" spans="1:14" x14ac:dyDescent="0.25">
      <c r="A36" s="4" t="s">
        <v>77</v>
      </c>
      <c r="B36" s="4" t="str">
        <f t="shared" si="0"/>
        <v>noviembre 2022</v>
      </c>
      <c r="C36" s="32">
        <v>44866</v>
      </c>
      <c r="D36" s="4" t="s">
        <v>276</v>
      </c>
      <c r="E36" s="4" t="s">
        <v>276</v>
      </c>
      <c r="F36" s="4" t="s">
        <v>276</v>
      </c>
      <c r="G36" s="4" t="s">
        <v>276</v>
      </c>
      <c r="H36" s="4" t="s">
        <v>276</v>
      </c>
      <c r="I36" s="4" t="s">
        <v>276</v>
      </c>
      <c r="J36" s="4" t="s">
        <v>276</v>
      </c>
      <c r="K36" s="4" t="s">
        <v>276</v>
      </c>
      <c r="L36" s="4" t="s">
        <v>276</v>
      </c>
      <c r="M36" s="4" t="s">
        <v>276</v>
      </c>
      <c r="N36" s="4" t="s">
        <v>276</v>
      </c>
    </row>
    <row r="37" spans="1:14" x14ac:dyDescent="0.25">
      <c r="A37" s="4" t="s">
        <v>178</v>
      </c>
      <c r="B37" s="4" t="str">
        <f t="shared" si="0"/>
        <v>noviembre 2022</v>
      </c>
      <c r="C37" s="32">
        <v>44866</v>
      </c>
      <c r="D37" s="4" t="s">
        <v>276</v>
      </c>
      <c r="E37" s="4" t="s">
        <v>276</v>
      </c>
      <c r="F37" s="4" t="s">
        <v>276</v>
      </c>
      <c r="G37" s="4" t="s">
        <v>276</v>
      </c>
      <c r="H37" s="4" t="s">
        <v>276</v>
      </c>
      <c r="I37" s="4" t="s">
        <v>276</v>
      </c>
      <c r="J37" s="4" t="s">
        <v>276</v>
      </c>
      <c r="K37" s="4" t="s">
        <v>276</v>
      </c>
      <c r="L37" s="4" t="s">
        <v>276</v>
      </c>
      <c r="M37" s="4" t="s">
        <v>276</v>
      </c>
      <c r="N37" s="4" t="s">
        <v>276</v>
      </c>
    </row>
    <row r="38" spans="1:14" x14ac:dyDescent="0.25">
      <c r="A38" s="4" t="s">
        <v>225</v>
      </c>
      <c r="B38" s="4" t="str">
        <f t="shared" si="0"/>
        <v>noviembre 2022</v>
      </c>
      <c r="C38" s="32">
        <v>44866</v>
      </c>
      <c r="D38" s="4" t="s">
        <v>276</v>
      </c>
      <c r="E38" s="4" t="s">
        <v>276</v>
      </c>
      <c r="F38" s="4" t="s">
        <v>276</v>
      </c>
      <c r="G38" s="4" t="s">
        <v>276</v>
      </c>
      <c r="H38" s="4" t="s">
        <v>276</v>
      </c>
      <c r="I38" s="4" t="s">
        <v>276</v>
      </c>
      <c r="J38" s="4" t="s">
        <v>276</v>
      </c>
      <c r="K38" s="4" t="s">
        <v>276</v>
      </c>
      <c r="L38" s="4" t="s">
        <v>276</v>
      </c>
      <c r="M38" s="4" t="s">
        <v>276</v>
      </c>
      <c r="N38" s="4" t="s">
        <v>276</v>
      </c>
    </row>
    <row r="39" spans="1:14" x14ac:dyDescent="0.25">
      <c r="A39" s="4" t="s">
        <v>393</v>
      </c>
      <c r="B39" s="4" t="str">
        <f t="shared" si="0"/>
        <v>noviembre 2022</v>
      </c>
      <c r="C39" s="32">
        <v>44866</v>
      </c>
      <c r="D39" s="4" t="s">
        <v>276</v>
      </c>
      <c r="E39" s="4" t="s">
        <v>276</v>
      </c>
      <c r="F39" s="4" t="s">
        <v>276</v>
      </c>
      <c r="G39" s="4" t="s">
        <v>276</v>
      </c>
      <c r="H39" s="4" t="s">
        <v>276</v>
      </c>
      <c r="I39" s="4" t="s">
        <v>276</v>
      </c>
      <c r="J39" s="4" t="s">
        <v>276</v>
      </c>
      <c r="K39" s="4" t="s">
        <v>276</v>
      </c>
      <c r="L39" s="4" t="s">
        <v>276</v>
      </c>
      <c r="M39" s="4" t="s">
        <v>276</v>
      </c>
      <c r="N39" s="4" t="s">
        <v>276</v>
      </c>
    </row>
    <row r="40" spans="1:14" x14ac:dyDescent="0.25">
      <c r="A40" s="4" t="s">
        <v>546</v>
      </c>
      <c r="B40" s="4" t="str">
        <f t="shared" si="0"/>
        <v>noviembre 2022</v>
      </c>
      <c r="C40" s="32">
        <v>44866</v>
      </c>
      <c r="D40" s="4" t="s">
        <v>109</v>
      </c>
      <c r="E40" s="4" t="s">
        <v>581</v>
      </c>
      <c r="F40" s="4" t="s">
        <v>239</v>
      </c>
      <c r="G40" s="4">
        <v>22392</v>
      </c>
      <c r="H40" s="4">
        <v>22325</v>
      </c>
      <c r="I40" s="4">
        <v>99.700999999999993</v>
      </c>
      <c r="J40" s="4">
        <v>9388</v>
      </c>
      <c r="K40" s="4">
        <v>42.052</v>
      </c>
      <c r="L40" s="4">
        <v>1995</v>
      </c>
      <c r="M40" s="4">
        <v>8.9359999999999999</v>
      </c>
      <c r="N40" s="4">
        <v>21.251000000000001</v>
      </c>
    </row>
    <row r="41" spans="1:14" x14ac:dyDescent="0.25">
      <c r="A41" s="4" t="s">
        <v>402</v>
      </c>
      <c r="B41" s="4" t="str">
        <f t="shared" si="0"/>
        <v>noviembre 2022</v>
      </c>
      <c r="C41" s="32">
        <v>44866</v>
      </c>
      <c r="D41" s="4" t="s">
        <v>276</v>
      </c>
      <c r="E41" s="4" t="s">
        <v>276</v>
      </c>
      <c r="F41" s="4" t="s">
        <v>276</v>
      </c>
      <c r="G41" s="4" t="s">
        <v>276</v>
      </c>
      <c r="H41" s="4" t="s">
        <v>276</v>
      </c>
      <c r="I41" s="4" t="s">
        <v>276</v>
      </c>
      <c r="J41" s="4" t="s">
        <v>276</v>
      </c>
      <c r="K41" s="4" t="s">
        <v>276</v>
      </c>
      <c r="L41" s="4" t="s">
        <v>276</v>
      </c>
      <c r="M41" s="4" t="s">
        <v>276</v>
      </c>
      <c r="N41" s="4" t="s">
        <v>276</v>
      </c>
    </row>
    <row r="42" spans="1:14" x14ac:dyDescent="0.25">
      <c r="A42" s="4" t="s">
        <v>85</v>
      </c>
      <c r="B42" s="4" t="str">
        <f t="shared" si="0"/>
        <v>noviembre 2022</v>
      </c>
      <c r="C42" s="32">
        <v>44866</v>
      </c>
      <c r="D42" s="4" t="s">
        <v>109</v>
      </c>
      <c r="E42" s="4" t="s">
        <v>582</v>
      </c>
      <c r="F42" s="4" t="s">
        <v>239</v>
      </c>
      <c r="G42" s="4">
        <v>36224</v>
      </c>
      <c r="H42" s="4">
        <v>35990</v>
      </c>
      <c r="I42" s="4">
        <v>99.353999999999999</v>
      </c>
      <c r="J42" s="4">
        <v>12373</v>
      </c>
      <c r="K42" s="4">
        <v>34.378999999999998</v>
      </c>
      <c r="L42" s="4">
        <v>610</v>
      </c>
      <c r="M42" s="4">
        <v>1.6950000000000001</v>
      </c>
      <c r="N42" s="4">
        <v>4.93</v>
      </c>
    </row>
    <row r="43" spans="1:14" x14ac:dyDescent="0.25">
      <c r="A43" s="4" t="s">
        <v>541</v>
      </c>
      <c r="B43" s="4" t="str">
        <f t="shared" si="0"/>
        <v>noviembre 2022</v>
      </c>
      <c r="C43" s="32">
        <v>44866</v>
      </c>
      <c r="D43" s="4" t="s">
        <v>109</v>
      </c>
      <c r="E43" s="4" t="s">
        <v>583</v>
      </c>
      <c r="F43" s="4" t="s">
        <v>239</v>
      </c>
      <c r="G43" s="4">
        <v>26190</v>
      </c>
      <c r="H43" s="4">
        <v>26178</v>
      </c>
      <c r="I43" s="4">
        <v>99.953999999999994</v>
      </c>
      <c r="J43" s="4">
        <v>12984</v>
      </c>
      <c r="K43" s="4">
        <v>49.598999999999997</v>
      </c>
      <c r="L43" s="4">
        <v>2930</v>
      </c>
      <c r="M43" s="4">
        <v>11.193</v>
      </c>
      <c r="N43" s="4">
        <v>22.565999999999999</v>
      </c>
    </row>
    <row r="44" spans="1:14" x14ac:dyDescent="0.25">
      <c r="A44" s="4" t="s">
        <v>541</v>
      </c>
      <c r="B44" s="4" t="str">
        <f t="shared" si="0"/>
        <v>noviembre 2022</v>
      </c>
      <c r="C44" s="32">
        <v>44866</v>
      </c>
      <c r="D44" s="4" t="s">
        <v>109</v>
      </c>
      <c r="E44" s="4" t="s">
        <v>584</v>
      </c>
      <c r="F44" s="4" t="s">
        <v>239</v>
      </c>
      <c r="G44" s="4">
        <v>7241</v>
      </c>
      <c r="H44" s="4">
        <v>7241</v>
      </c>
      <c r="I44" s="4">
        <v>100</v>
      </c>
      <c r="J44" s="4">
        <v>2689</v>
      </c>
      <c r="K44" s="4">
        <v>37.136000000000003</v>
      </c>
      <c r="L44" s="4">
        <v>685</v>
      </c>
      <c r="M44" s="4">
        <v>9.4600000000000009</v>
      </c>
      <c r="N44" s="4">
        <v>25.474</v>
      </c>
    </row>
    <row r="45" spans="1:14" x14ac:dyDescent="0.25">
      <c r="A45" s="4" t="s">
        <v>541</v>
      </c>
      <c r="B45" s="4" t="str">
        <f t="shared" si="0"/>
        <v>noviembre 2022</v>
      </c>
      <c r="C45" s="32">
        <v>44866</v>
      </c>
      <c r="D45" s="4" t="s">
        <v>109</v>
      </c>
      <c r="E45" s="4" t="s">
        <v>585</v>
      </c>
      <c r="F45" s="4" t="s">
        <v>239</v>
      </c>
      <c r="G45" s="4">
        <v>26246</v>
      </c>
      <c r="H45" s="4">
        <v>26215</v>
      </c>
      <c r="I45" s="4">
        <v>99.882000000000005</v>
      </c>
      <c r="J45" s="4">
        <v>12358</v>
      </c>
      <c r="K45" s="4">
        <v>47.140999999999998</v>
      </c>
      <c r="L45" s="4">
        <v>2786</v>
      </c>
      <c r="M45" s="4">
        <v>10.628</v>
      </c>
      <c r="N45" s="4">
        <v>22.544</v>
      </c>
    </row>
    <row r="46" spans="1:14" x14ac:dyDescent="0.25">
      <c r="A46" s="4" t="s">
        <v>548</v>
      </c>
      <c r="B46" s="4" t="str">
        <f t="shared" si="0"/>
        <v>noviembre 2022</v>
      </c>
      <c r="C46" s="32">
        <v>44866</v>
      </c>
      <c r="D46" s="4" t="s">
        <v>109</v>
      </c>
      <c r="E46" s="4" t="s">
        <v>586</v>
      </c>
      <c r="F46" s="4" t="s">
        <v>239</v>
      </c>
      <c r="G46" s="4">
        <v>19788</v>
      </c>
      <c r="H46" s="4">
        <v>19557</v>
      </c>
      <c r="I46" s="4">
        <v>98.832999999999998</v>
      </c>
      <c r="J46" s="4">
        <v>11131</v>
      </c>
      <c r="K46" s="4">
        <v>56.915999999999997</v>
      </c>
      <c r="L46" s="4">
        <v>1781</v>
      </c>
      <c r="M46" s="4">
        <v>9.1069999999999993</v>
      </c>
      <c r="N46" s="4">
        <v>16</v>
      </c>
    </row>
    <row r="47" spans="1:14" x14ac:dyDescent="0.25">
      <c r="A47" s="4" t="s">
        <v>548</v>
      </c>
      <c r="B47" s="4" t="str">
        <f t="shared" si="0"/>
        <v>noviembre 2022</v>
      </c>
      <c r="C47" s="32">
        <v>44866</v>
      </c>
      <c r="D47" s="4" t="s">
        <v>109</v>
      </c>
      <c r="E47" s="4" t="s">
        <v>587</v>
      </c>
      <c r="F47" s="4" t="s">
        <v>239</v>
      </c>
      <c r="G47" s="4">
        <v>35237</v>
      </c>
      <c r="H47" s="4">
        <v>35097</v>
      </c>
      <c r="I47" s="4">
        <v>99.602999999999994</v>
      </c>
      <c r="J47" s="4">
        <v>16473</v>
      </c>
      <c r="K47" s="4">
        <v>46.936</v>
      </c>
      <c r="L47" s="4">
        <v>3877</v>
      </c>
      <c r="M47" s="4">
        <v>11.047000000000001</v>
      </c>
      <c r="N47" s="4">
        <v>23.535</v>
      </c>
    </row>
    <row r="48" spans="1:14" x14ac:dyDescent="0.25">
      <c r="A48" s="4" t="s">
        <v>548</v>
      </c>
      <c r="B48" s="4" t="str">
        <f t="shared" si="0"/>
        <v>noviembre 2022</v>
      </c>
      <c r="C48" s="32">
        <v>44866</v>
      </c>
      <c r="D48" s="4" t="s">
        <v>109</v>
      </c>
      <c r="E48" s="4" t="s">
        <v>588</v>
      </c>
      <c r="F48" s="4" t="s">
        <v>239</v>
      </c>
      <c r="G48" s="4">
        <v>25075</v>
      </c>
      <c r="H48" s="4">
        <v>25053</v>
      </c>
      <c r="I48" s="4">
        <v>99.912000000000006</v>
      </c>
      <c r="J48" s="4">
        <v>14232</v>
      </c>
      <c r="K48" s="4">
        <v>56.808</v>
      </c>
      <c r="L48" s="4">
        <v>1414</v>
      </c>
      <c r="M48" s="4">
        <v>5.6440000000000001</v>
      </c>
      <c r="N48" s="4">
        <v>9.9350000000000005</v>
      </c>
    </row>
    <row r="49" spans="1:14" x14ac:dyDescent="0.25">
      <c r="A49" s="4" t="s">
        <v>548</v>
      </c>
      <c r="B49" s="4" t="str">
        <f t="shared" si="0"/>
        <v>noviembre 2022</v>
      </c>
      <c r="C49" s="32">
        <v>44866</v>
      </c>
      <c r="D49" s="4" t="s">
        <v>109</v>
      </c>
      <c r="E49" s="4" t="s">
        <v>589</v>
      </c>
      <c r="F49" s="4" t="s">
        <v>239</v>
      </c>
      <c r="G49" s="4">
        <v>33707</v>
      </c>
      <c r="H49" s="4">
        <v>33531</v>
      </c>
      <c r="I49" s="4">
        <v>99.477999999999994</v>
      </c>
      <c r="J49" s="4">
        <v>14317</v>
      </c>
      <c r="K49" s="4">
        <v>42.698</v>
      </c>
      <c r="L49" s="4">
        <v>1252</v>
      </c>
      <c r="M49" s="4">
        <v>3.734</v>
      </c>
      <c r="N49" s="4">
        <v>8.7449999999999992</v>
      </c>
    </row>
    <row r="50" spans="1:14" x14ac:dyDescent="0.25">
      <c r="A50" s="4" t="s">
        <v>88</v>
      </c>
      <c r="B50" s="4" t="str">
        <f t="shared" si="0"/>
        <v>noviembre 2022</v>
      </c>
      <c r="C50" s="32">
        <v>44866</v>
      </c>
      <c r="D50" s="4" t="s">
        <v>109</v>
      </c>
      <c r="E50" s="4" t="s">
        <v>568</v>
      </c>
      <c r="F50" s="4" t="s">
        <v>239</v>
      </c>
      <c r="G50" s="4">
        <v>479</v>
      </c>
      <c r="H50" s="4">
        <v>477</v>
      </c>
      <c r="I50" s="4">
        <v>99.581999999999994</v>
      </c>
      <c r="J50" s="4">
        <v>319</v>
      </c>
      <c r="K50" s="4">
        <v>66.876000000000005</v>
      </c>
      <c r="L50" s="4">
        <v>41</v>
      </c>
      <c r="M50" s="4">
        <v>8.5950000000000006</v>
      </c>
      <c r="N50" s="4">
        <v>12.853</v>
      </c>
    </row>
    <row r="51" spans="1:14" x14ac:dyDescent="0.25">
      <c r="A51" s="4" t="s">
        <v>186</v>
      </c>
      <c r="B51" s="4" t="str">
        <f t="shared" si="0"/>
        <v>noviembre 2022</v>
      </c>
      <c r="C51" s="32">
        <v>44866</v>
      </c>
      <c r="D51" s="4" t="s">
        <v>276</v>
      </c>
      <c r="E51" s="4" t="s">
        <v>276</v>
      </c>
      <c r="F51" s="4" t="s">
        <v>276</v>
      </c>
      <c r="G51" s="4" t="s">
        <v>276</v>
      </c>
      <c r="H51" s="4" t="s">
        <v>276</v>
      </c>
      <c r="I51" s="4" t="s">
        <v>276</v>
      </c>
      <c r="J51" s="4" t="s">
        <v>276</v>
      </c>
      <c r="K51" s="4" t="s">
        <v>276</v>
      </c>
      <c r="L51" s="4" t="s">
        <v>276</v>
      </c>
      <c r="M51" s="4" t="s">
        <v>276</v>
      </c>
      <c r="N51" s="4" t="s">
        <v>276</v>
      </c>
    </row>
    <row r="52" spans="1:14" x14ac:dyDescent="0.25">
      <c r="A52" s="4" t="s">
        <v>227</v>
      </c>
      <c r="B52" s="4" t="str">
        <f t="shared" si="0"/>
        <v>noviembre 2022</v>
      </c>
      <c r="C52" s="32">
        <v>44866</v>
      </c>
      <c r="D52" s="4" t="s">
        <v>109</v>
      </c>
      <c r="E52" s="4" t="s">
        <v>590</v>
      </c>
      <c r="F52" s="4" t="s">
        <v>239</v>
      </c>
      <c r="G52" s="4">
        <v>285</v>
      </c>
      <c r="H52" s="4">
        <v>285</v>
      </c>
      <c r="I52" s="4">
        <v>100</v>
      </c>
      <c r="J52" s="4">
        <v>182</v>
      </c>
      <c r="K52" s="4">
        <v>63.86</v>
      </c>
      <c r="L52" s="4">
        <v>19</v>
      </c>
      <c r="M52" s="4">
        <v>6.6669999999999998</v>
      </c>
      <c r="N52" s="4">
        <v>10.44</v>
      </c>
    </row>
    <row r="53" spans="1:14" x14ac:dyDescent="0.25">
      <c r="A53" s="4" t="s">
        <v>227</v>
      </c>
      <c r="B53" s="4" t="str">
        <f t="shared" si="0"/>
        <v>noviembre 2022</v>
      </c>
      <c r="C53" s="32">
        <v>44866</v>
      </c>
      <c r="D53" s="4" t="s">
        <v>109</v>
      </c>
      <c r="E53" s="4" t="s">
        <v>591</v>
      </c>
      <c r="F53" s="4" t="s">
        <v>239</v>
      </c>
      <c r="G53" s="4">
        <v>3707</v>
      </c>
      <c r="H53" s="4">
        <v>3689</v>
      </c>
      <c r="I53" s="4">
        <v>99.513999999999996</v>
      </c>
      <c r="J53" s="4">
        <v>2332</v>
      </c>
      <c r="K53" s="4">
        <v>63.215000000000003</v>
      </c>
      <c r="L53" s="4">
        <v>225</v>
      </c>
      <c r="M53" s="4">
        <v>6.0990000000000002</v>
      </c>
      <c r="N53" s="4">
        <v>9.6479999999999997</v>
      </c>
    </row>
    <row r="54" spans="1:14" x14ac:dyDescent="0.25">
      <c r="A54" s="4" t="s">
        <v>227</v>
      </c>
      <c r="B54" s="4" t="str">
        <f t="shared" si="0"/>
        <v>noviembre 2022</v>
      </c>
      <c r="C54" s="32">
        <v>44866</v>
      </c>
      <c r="D54" s="4" t="s">
        <v>109</v>
      </c>
      <c r="E54" s="4" t="s">
        <v>592</v>
      </c>
      <c r="F54" s="4" t="s">
        <v>239</v>
      </c>
      <c r="G54" s="4">
        <v>483</v>
      </c>
      <c r="H54" s="4">
        <v>483</v>
      </c>
      <c r="I54" s="4">
        <v>100</v>
      </c>
      <c r="J54" s="4">
        <v>395</v>
      </c>
      <c r="K54" s="4">
        <v>81.781000000000006</v>
      </c>
      <c r="L54" s="4">
        <v>139</v>
      </c>
      <c r="M54" s="4">
        <v>28.777999999999999</v>
      </c>
      <c r="N54" s="4">
        <v>35.19</v>
      </c>
    </row>
    <row r="55" spans="1:14" x14ac:dyDescent="0.25">
      <c r="A55" s="4" t="s">
        <v>227</v>
      </c>
      <c r="B55" s="4" t="str">
        <f t="shared" si="0"/>
        <v>noviembre 2022</v>
      </c>
      <c r="C55" s="32">
        <v>44866</v>
      </c>
      <c r="D55" s="4" t="s">
        <v>109</v>
      </c>
      <c r="E55" s="4" t="s">
        <v>593</v>
      </c>
      <c r="F55" s="4" t="s">
        <v>239</v>
      </c>
      <c r="G55" s="4">
        <v>2</v>
      </c>
      <c r="H55" s="4">
        <v>2</v>
      </c>
      <c r="I55" s="4">
        <v>100</v>
      </c>
      <c r="J55" s="4">
        <v>2</v>
      </c>
      <c r="K55" s="4">
        <v>100</v>
      </c>
      <c r="L55" s="4">
        <v>2</v>
      </c>
      <c r="M55" s="4">
        <v>100</v>
      </c>
      <c r="N55" s="4">
        <v>100</v>
      </c>
    </row>
    <row r="56" spans="1:14" x14ac:dyDescent="0.25">
      <c r="A56" s="4" t="s">
        <v>227</v>
      </c>
      <c r="B56" s="4" t="str">
        <f t="shared" si="0"/>
        <v>noviembre 2022</v>
      </c>
      <c r="C56" s="32">
        <v>44866</v>
      </c>
      <c r="D56" s="4" t="s">
        <v>109</v>
      </c>
      <c r="E56" s="4" t="s">
        <v>594</v>
      </c>
      <c r="F56" s="4" t="s">
        <v>239</v>
      </c>
      <c r="G56" s="4">
        <v>5647</v>
      </c>
      <c r="H56" s="4">
        <v>5606</v>
      </c>
      <c r="I56" s="4">
        <v>99.274000000000001</v>
      </c>
      <c r="J56" s="4">
        <v>3419</v>
      </c>
      <c r="K56" s="4">
        <v>60.988</v>
      </c>
      <c r="L56" s="4">
        <v>697</v>
      </c>
      <c r="M56" s="4">
        <v>12.433</v>
      </c>
      <c r="N56" s="4">
        <v>20.385999999999999</v>
      </c>
    </row>
    <row r="57" spans="1:14" x14ac:dyDescent="0.25">
      <c r="A57" s="4" t="s">
        <v>227</v>
      </c>
      <c r="B57" s="4" t="str">
        <f t="shared" si="0"/>
        <v>noviembre 2022</v>
      </c>
      <c r="C57" s="32">
        <v>44866</v>
      </c>
      <c r="D57" s="4" t="s">
        <v>109</v>
      </c>
      <c r="E57" s="4" t="s">
        <v>593</v>
      </c>
      <c r="F57" s="4" t="s">
        <v>239</v>
      </c>
      <c r="G57" s="4">
        <v>10254</v>
      </c>
      <c r="H57" s="4">
        <v>10154</v>
      </c>
      <c r="I57" s="4">
        <v>99.025000000000006</v>
      </c>
      <c r="J57" s="4">
        <v>5609</v>
      </c>
      <c r="K57" s="4">
        <v>55.238999999999997</v>
      </c>
      <c r="L57" s="4">
        <v>1016</v>
      </c>
      <c r="M57" s="4">
        <v>10.006</v>
      </c>
      <c r="N57" s="4">
        <v>18.114000000000001</v>
      </c>
    </row>
    <row r="58" spans="1:14" x14ac:dyDescent="0.25">
      <c r="A58" s="4" t="s">
        <v>227</v>
      </c>
      <c r="B58" s="4" t="str">
        <f t="shared" si="0"/>
        <v>noviembre 2022</v>
      </c>
      <c r="C58" s="32">
        <v>44866</v>
      </c>
      <c r="D58" s="4" t="s">
        <v>109</v>
      </c>
      <c r="E58" s="4" t="s">
        <v>595</v>
      </c>
      <c r="F58" s="4" t="s">
        <v>239</v>
      </c>
      <c r="G58" s="4">
        <v>187</v>
      </c>
      <c r="H58" s="4">
        <v>130</v>
      </c>
      <c r="I58" s="4">
        <v>69.519000000000005</v>
      </c>
      <c r="J58" s="4">
        <v>55</v>
      </c>
      <c r="K58" s="4">
        <v>42.308</v>
      </c>
      <c r="L58" s="4">
        <v>13</v>
      </c>
      <c r="M58" s="4">
        <v>10</v>
      </c>
      <c r="N58" s="4">
        <v>23.635999999999999</v>
      </c>
    </row>
    <row r="59" spans="1:14" x14ac:dyDescent="0.25">
      <c r="A59" s="4" t="s">
        <v>161</v>
      </c>
      <c r="B59" s="4" t="str">
        <f t="shared" si="0"/>
        <v>noviembre 2022</v>
      </c>
      <c r="C59" s="32">
        <v>44866</v>
      </c>
      <c r="D59" s="4" t="s">
        <v>276</v>
      </c>
      <c r="E59" s="4" t="s">
        <v>276</v>
      </c>
      <c r="F59" s="4" t="s">
        <v>276</v>
      </c>
      <c r="G59" s="4" t="s">
        <v>276</v>
      </c>
      <c r="H59" s="4" t="s">
        <v>276</v>
      </c>
      <c r="I59" s="4" t="s">
        <v>276</v>
      </c>
      <c r="J59" s="4" t="s">
        <v>276</v>
      </c>
      <c r="K59" s="4" t="s">
        <v>276</v>
      </c>
      <c r="L59" s="4" t="s">
        <v>276</v>
      </c>
      <c r="M59" s="4" t="s">
        <v>276</v>
      </c>
      <c r="N59" s="4" t="s">
        <v>276</v>
      </c>
    </row>
    <row r="60" spans="1:14" x14ac:dyDescent="0.25">
      <c r="A60" s="4" t="s">
        <v>84</v>
      </c>
      <c r="B60" s="4" t="str">
        <f t="shared" si="0"/>
        <v>noviembre 2022</v>
      </c>
      <c r="C60" s="32">
        <v>44866</v>
      </c>
      <c r="D60" s="4" t="s">
        <v>276</v>
      </c>
      <c r="E60" s="4" t="s">
        <v>276</v>
      </c>
      <c r="F60" s="4" t="s">
        <v>276</v>
      </c>
      <c r="G60" s="4" t="s">
        <v>276</v>
      </c>
      <c r="H60" s="4" t="s">
        <v>276</v>
      </c>
      <c r="I60" s="4" t="s">
        <v>276</v>
      </c>
      <c r="J60" s="4" t="s">
        <v>276</v>
      </c>
      <c r="K60" s="4" t="s">
        <v>276</v>
      </c>
      <c r="L60" s="4" t="s">
        <v>276</v>
      </c>
      <c r="M60" s="4" t="s">
        <v>276</v>
      </c>
      <c r="N60" s="4" t="s">
        <v>276</v>
      </c>
    </row>
    <row r="61" spans="1:14" x14ac:dyDescent="0.25">
      <c r="A61" s="4" t="s">
        <v>80</v>
      </c>
      <c r="B61" s="4" t="str">
        <f t="shared" si="0"/>
        <v>octubre 2022</v>
      </c>
      <c r="C61" s="32">
        <v>44835</v>
      </c>
      <c r="D61" s="4" t="s">
        <v>109</v>
      </c>
      <c r="E61" s="4" t="s">
        <v>232</v>
      </c>
      <c r="F61" s="4" t="s">
        <v>238</v>
      </c>
      <c r="G61" s="4">
        <v>33809</v>
      </c>
      <c r="H61" s="4">
        <v>33687</v>
      </c>
      <c r="I61" s="4">
        <v>99.638999999999996</v>
      </c>
      <c r="J61" s="4">
        <v>11393</v>
      </c>
      <c r="K61" s="4">
        <v>33.82</v>
      </c>
      <c r="L61" s="4">
        <v>1119</v>
      </c>
      <c r="M61" s="4">
        <v>3.3220000000000001</v>
      </c>
      <c r="N61" s="4">
        <v>9.8219999999999992</v>
      </c>
    </row>
    <row r="62" spans="1:14" x14ac:dyDescent="0.25">
      <c r="A62" s="4" t="s">
        <v>80</v>
      </c>
      <c r="B62" s="4" t="str">
        <f t="shared" si="0"/>
        <v>octubre 2022</v>
      </c>
      <c r="C62" s="32">
        <v>44835</v>
      </c>
      <c r="D62" s="4" t="s">
        <v>109</v>
      </c>
      <c r="E62" s="4" t="s">
        <v>233</v>
      </c>
      <c r="F62" s="4" t="s">
        <v>239</v>
      </c>
      <c r="G62" s="4">
        <v>33905</v>
      </c>
      <c r="H62" s="4">
        <v>33773</v>
      </c>
      <c r="I62" s="4">
        <v>99.611000000000004</v>
      </c>
      <c r="J62" s="4">
        <v>12708</v>
      </c>
      <c r="K62" s="4">
        <v>37.628</v>
      </c>
      <c r="L62" s="4">
        <v>1459</v>
      </c>
      <c r="M62" s="4">
        <v>4.32</v>
      </c>
      <c r="N62" s="4">
        <v>11.481</v>
      </c>
    </row>
    <row r="63" spans="1:14" x14ac:dyDescent="0.25">
      <c r="A63" s="4" t="s">
        <v>80</v>
      </c>
      <c r="B63" s="4" t="str">
        <f t="shared" si="0"/>
        <v>octubre 2022</v>
      </c>
      <c r="C63" s="32">
        <v>44835</v>
      </c>
      <c r="D63" s="4" t="s">
        <v>109</v>
      </c>
      <c r="E63" s="4" t="s">
        <v>235</v>
      </c>
      <c r="F63" s="4" t="s">
        <v>239</v>
      </c>
      <c r="G63" s="4">
        <v>24924</v>
      </c>
      <c r="H63" s="4">
        <v>24898</v>
      </c>
      <c r="I63" s="4">
        <v>99.896000000000001</v>
      </c>
      <c r="J63" s="4">
        <v>12351</v>
      </c>
      <c r="K63" s="4">
        <v>49.606000000000002</v>
      </c>
      <c r="L63" s="4">
        <v>1900</v>
      </c>
      <c r="M63" s="4">
        <v>7.6310000000000002</v>
      </c>
      <c r="N63" s="4">
        <v>15.382999999999999</v>
      </c>
    </row>
    <row r="64" spans="1:14" x14ac:dyDescent="0.25">
      <c r="A64" s="4" t="s">
        <v>80</v>
      </c>
      <c r="B64" s="4" t="str">
        <f t="shared" si="0"/>
        <v>octubre 2022</v>
      </c>
      <c r="C64" s="32">
        <v>44835</v>
      </c>
      <c r="D64" s="4" t="s">
        <v>109</v>
      </c>
      <c r="E64" s="4" t="s">
        <v>237</v>
      </c>
      <c r="F64" s="4" t="s">
        <v>242</v>
      </c>
      <c r="G64" s="4">
        <v>229</v>
      </c>
      <c r="H64" s="4">
        <v>228</v>
      </c>
      <c r="I64" s="4">
        <v>99.563000000000002</v>
      </c>
      <c r="J64" s="4">
        <v>125</v>
      </c>
      <c r="K64" s="4">
        <v>54.825000000000003</v>
      </c>
      <c r="L64" s="4">
        <v>21</v>
      </c>
      <c r="M64" s="4">
        <v>9.2110000000000003</v>
      </c>
      <c r="N64" s="4">
        <v>16.8</v>
      </c>
    </row>
    <row r="65" spans="1:14" x14ac:dyDescent="0.25">
      <c r="A65" s="4" t="s">
        <v>75</v>
      </c>
      <c r="B65" s="4" t="str">
        <f t="shared" si="0"/>
        <v>octubre 2022</v>
      </c>
      <c r="C65" s="32">
        <v>44835</v>
      </c>
      <c r="D65" s="4" t="s">
        <v>109</v>
      </c>
      <c r="E65" s="4" t="s">
        <v>251</v>
      </c>
      <c r="F65" s="4" t="s">
        <v>239</v>
      </c>
      <c r="G65" s="4">
        <v>36583</v>
      </c>
      <c r="H65" s="4">
        <v>34876</v>
      </c>
      <c r="I65" s="4">
        <v>95.334000000000003</v>
      </c>
      <c r="J65" s="4">
        <v>12470</v>
      </c>
      <c r="K65" s="4">
        <v>35.755000000000003</v>
      </c>
      <c r="L65" s="4">
        <v>352</v>
      </c>
      <c r="M65" s="4">
        <v>1.0089999999999999</v>
      </c>
      <c r="N65" s="4">
        <v>2.823</v>
      </c>
    </row>
    <row r="66" spans="1:14" x14ac:dyDescent="0.25">
      <c r="A66" s="4" t="s">
        <v>75</v>
      </c>
      <c r="B66" s="4" t="str">
        <f t="shared" si="0"/>
        <v>octubre 2022</v>
      </c>
      <c r="C66" s="32">
        <v>44835</v>
      </c>
      <c r="D66" s="4" t="s">
        <v>109</v>
      </c>
      <c r="E66" s="4" t="s">
        <v>252</v>
      </c>
      <c r="F66" s="4" t="s">
        <v>239</v>
      </c>
      <c r="G66" s="4">
        <v>32747</v>
      </c>
      <c r="H66" s="4">
        <v>32682</v>
      </c>
      <c r="I66" s="4">
        <v>99.802000000000007</v>
      </c>
      <c r="J66" s="4">
        <v>12376</v>
      </c>
      <c r="K66" s="4">
        <v>37.868000000000002</v>
      </c>
      <c r="L66" s="4">
        <v>533</v>
      </c>
      <c r="M66" s="4">
        <v>1.631</v>
      </c>
      <c r="N66" s="4">
        <v>4.3070000000000004</v>
      </c>
    </row>
    <row r="67" spans="1:14" x14ac:dyDescent="0.25">
      <c r="A67" s="4" t="s">
        <v>79</v>
      </c>
      <c r="B67" s="4" t="str">
        <f t="shared" ref="B67:B130" si="1">TEXT(C67,"mmmm")&amp;" "&amp;TEXT(C67,"aaaa")</f>
        <v>octubre 2022</v>
      </c>
      <c r="C67" s="32">
        <v>44835</v>
      </c>
      <c r="D67" s="4" t="s">
        <v>109</v>
      </c>
      <c r="E67" s="4" t="s">
        <v>253</v>
      </c>
      <c r="F67" s="4" t="s">
        <v>239</v>
      </c>
      <c r="G67" s="4">
        <v>14559</v>
      </c>
      <c r="H67" s="4">
        <v>14522</v>
      </c>
      <c r="I67" s="4">
        <v>99.745999999999995</v>
      </c>
      <c r="J67" s="4">
        <v>4945</v>
      </c>
      <c r="K67" s="4">
        <v>34.052</v>
      </c>
      <c r="L67" s="4">
        <v>197</v>
      </c>
      <c r="M67" s="4">
        <v>1.357</v>
      </c>
      <c r="N67" s="4">
        <v>3.984</v>
      </c>
    </row>
    <row r="68" spans="1:14" x14ac:dyDescent="0.25">
      <c r="A68" s="4" t="s">
        <v>81</v>
      </c>
      <c r="B68" s="4" t="str">
        <f t="shared" si="1"/>
        <v>octubre 2022</v>
      </c>
      <c r="C68" s="32">
        <v>44835</v>
      </c>
      <c r="D68" s="4" t="s">
        <v>109</v>
      </c>
      <c r="E68" s="4" t="s">
        <v>255</v>
      </c>
      <c r="F68" s="4" t="s">
        <v>239</v>
      </c>
      <c r="G68" s="4">
        <v>21338</v>
      </c>
      <c r="H68" s="4">
        <v>21282</v>
      </c>
      <c r="I68" s="4">
        <v>99.738</v>
      </c>
      <c r="J68" s="4">
        <v>8400</v>
      </c>
      <c r="K68" s="4">
        <v>39.47</v>
      </c>
      <c r="L68" s="4">
        <v>566</v>
      </c>
      <c r="M68" s="4">
        <v>2.66</v>
      </c>
      <c r="N68" s="4">
        <v>6.7380000000000004</v>
      </c>
    </row>
    <row r="69" spans="1:14" x14ac:dyDescent="0.25">
      <c r="A69" s="4" t="s">
        <v>81</v>
      </c>
      <c r="B69" s="4" t="str">
        <f t="shared" si="1"/>
        <v>octubre 2022</v>
      </c>
      <c r="C69" s="32">
        <v>44835</v>
      </c>
      <c r="D69" s="4" t="s">
        <v>109</v>
      </c>
      <c r="E69" s="4" t="s">
        <v>256</v>
      </c>
      <c r="F69" s="4" t="s">
        <v>239</v>
      </c>
      <c r="G69" s="4">
        <v>21564</v>
      </c>
      <c r="H69" s="4">
        <v>21509</v>
      </c>
      <c r="I69" s="4">
        <v>99.745000000000005</v>
      </c>
      <c r="J69" s="4">
        <v>9619</v>
      </c>
      <c r="K69" s="4">
        <v>44.720999999999997</v>
      </c>
      <c r="L69" s="4">
        <v>893</v>
      </c>
      <c r="M69" s="4">
        <v>4.1520000000000001</v>
      </c>
      <c r="N69" s="4">
        <v>9.2840000000000007</v>
      </c>
    </row>
    <row r="70" spans="1:14" x14ac:dyDescent="0.25">
      <c r="A70" s="4" t="s">
        <v>81</v>
      </c>
      <c r="B70" s="4" t="str">
        <f t="shared" si="1"/>
        <v>octubre 2022</v>
      </c>
      <c r="C70" s="32">
        <v>44835</v>
      </c>
      <c r="D70" s="4" t="s">
        <v>109</v>
      </c>
      <c r="E70" s="4" t="s">
        <v>258</v>
      </c>
      <c r="F70" s="4" t="s">
        <v>239</v>
      </c>
      <c r="G70" s="4">
        <v>6234</v>
      </c>
      <c r="H70" s="4">
        <v>6217</v>
      </c>
      <c r="I70" s="4">
        <v>99.727000000000004</v>
      </c>
      <c r="J70" s="4">
        <v>2798</v>
      </c>
      <c r="K70" s="4">
        <v>45.006</v>
      </c>
      <c r="L70" s="4">
        <v>1280</v>
      </c>
      <c r="M70" s="4">
        <v>20.588999999999999</v>
      </c>
      <c r="N70" s="4">
        <v>45.747</v>
      </c>
    </row>
    <row r="71" spans="1:14" x14ac:dyDescent="0.25">
      <c r="A71" s="4" t="s">
        <v>221</v>
      </c>
      <c r="B71" s="4" t="str">
        <f t="shared" si="1"/>
        <v>octubre 2022</v>
      </c>
      <c r="C71" s="32">
        <v>44835</v>
      </c>
      <c r="D71" s="4" t="s">
        <v>109</v>
      </c>
      <c r="E71" s="27" t="s">
        <v>259</v>
      </c>
      <c r="F71" s="27" t="s">
        <v>239</v>
      </c>
      <c r="G71" s="4">
        <v>32736</v>
      </c>
      <c r="H71" s="4">
        <v>32648</v>
      </c>
      <c r="I71" s="4">
        <v>99.730999999999995</v>
      </c>
      <c r="J71" s="4">
        <v>11331</v>
      </c>
      <c r="K71" s="4">
        <v>34.707000000000001</v>
      </c>
      <c r="L71" s="4">
        <v>1044</v>
      </c>
      <c r="M71" s="4">
        <v>3.198</v>
      </c>
      <c r="N71" s="4">
        <v>9.2140000000000004</v>
      </c>
    </row>
    <row r="72" spans="1:14" x14ac:dyDescent="0.25">
      <c r="A72" s="4" t="s">
        <v>221</v>
      </c>
      <c r="B72" s="4" t="str">
        <f t="shared" si="1"/>
        <v>octubre 2022</v>
      </c>
      <c r="C72" s="32">
        <v>44835</v>
      </c>
      <c r="D72" s="4" t="s">
        <v>109</v>
      </c>
      <c r="E72" s="27" t="s">
        <v>260</v>
      </c>
      <c r="F72" s="27" t="s">
        <v>239</v>
      </c>
      <c r="G72" s="4">
        <v>32745</v>
      </c>
      <c r="H72" s="4">
        <v>32678</v>
      </c>
      <c r="I72" s="4">
        <v>99.795000000000002</v>
      </c>
      <c r="J72" s="4">
        <v>15243</v>
      </c>
      <c r="K72" s="4">
        <v>46.646000000000001</v>
      </c>
      <c r="L72" s="4">
        <v>2227</v>
      </c>
      <c r="M72" s="4">
        <v>6.8150000000000004</v>
      </c>
      <c r="N72" s="4">
        <v>14.61</v>
      </c>
    </row>
    <row r="73" spans="1:14" x14ac:dyDescent="0.25">
      <c r="A73" s="4" t="s">
        <v>221</v>
      </c>
      <c r="B73" s="4" t="str">
        <f t="shared" si="1"/>
        <v>octubre 2022</v>
      </c>
      <c r="C73" s="32">
        <v>44835</v>
      </c>
      <c r="D73" s="4" t="s">
        <v>109</v>
      </c>
      <c r="E73" s="27" t="s">
        <v>261</v>
      </c>
      <c r="F73" s="27" t="s">
        <v>239</v>
      </c>
      <c r="G73" s="4">
        <v>26310</v>
      </c>
      <c r="H73" s="4">
        <v>26224</v>
      </c>
      <c r="I73" s="4">
        <v>99.673000000000002</v>
      </c>
      <c r="J73" s="4">
        <v>9327</v>
      </c>
      <c r="K73" s="4">
        <v>35.567</v>
      </c>
      <c r="L73" s="4">
        <v>1605</v>
      </c>
      <c r="M73" s="4">
        <v>6.12</v>
      </c>
      <c r="N73" s="4">
        <v>17.207999999999998</v>
      </c>
    </row>
    <row r="74" spans="1:14" x14ac:dyDescent="0.25">
      <c r="A74" s="4" t="s">
        <v>83</v>
      </c>
      <c r="B74" s="4" t="str">
        <f t="shared" si="1"/>
        <v>octubre 2022</v>
      </c>
      <c r="C74" s="32">
        <v>44835</v>
      </c>
      <c r="D74" s="4" t="s">
        <v>109</v>
      </c>
      <c r="E74" s="4" t="s">
        <v>262</v>
      </c>
      <c r="F74" s="4" t="s">
        <v>263</v>
      </c>
      <c r="G74" s="4">
        <v>37</v>
      </c>
      <c r="H74" s="4">
        <v>37</v>
      </c>
      <c r="I74" s="4">
        <v>100</v>
      </c>
      <c r="J74" s="4">
        <v>29</v>
      </c>
      <c r="K74" s="4">
        <v>78.378</v>
      </c>
      <c r="L74" s="4">
        <v>27</v>
      </c>
      <c r="M74" s="4">
        <v>72.972999999999999</v>
      </c>
      <c r="N74" s="4">
        <v>93.102999999999994</v>
      </c>
    </row>
    <row r="75" spans="1:14" x14ac:dyDescent="0.25">
      <c r="A75" s="4" t="s">
        <v>83</v>
      </c>
      <c r="B75" s="4" t="str">
        <f t="shared" si="1"/>
        <v>octubre 2022</v>
      </c>
      <c r="C75" s="32">
        <v>44835</v>
      </c>
      <c r="D75" s="4" t="s">
        <v>109</v>
      </c>
      <c r="E75" s="4" t="s">
        <v>264</v>
      </c>
      <c r="F75" s="4" t="s">
        <v>239</v>
      </c>
      <c r="G75" s="4">
        <v>14436</v>
      </c>
      <c r="H75" s="4">
        <v>14427</v>
      </c>
      <c r="I75" s="4">
        <v>99.938000000000002</v>
      </c>
      <c r="J75" s="4">
        <v>8409</v>
      </c>
      <c r="K75" s="4">
        <v>58.286999999999999</v>
      </c>
      <c r="L75" s="4">
        <v>2432</v>
      </c>
      <c r="M75" s="4">
        <v>16.856999999999999</v>
      </c>
      <c r="N75" s="4">
        <v>28.920999999999999</v>
      </c>
    </row>
    <row r="76" spans="1:14" x14ac:dyDescent="0.25">
      <c r="A76" s="4" t="s">
        <v>83</v>
      </c>
      <c r="B76" s="4" t="str">
        <f t="shared" si="1"/>
        <v>octubre 2022</v>
      </c>
      <c r="C76" s="32">
        <v>44835</v>
      </c>
      <c r="D76" s="4" t="s">
        <v>109</v>
      </c>
      <c r="E76" s="4" t="s">
        <v>265</v>
      </c>
      <c r="F76" s="4" t="s">
        <v>239</v>
      </c>
      <c r="G76" s="4">
        <v>16711</v>
      </c>
      <c r="H76" s="4">
        <v>16665</v>
      </c>
      <c r="I76" s="4">
        <v>99.724999999999994</v>
      </c>
      <c r="J76" s="4">
        <v>8749</v>
      </c>
      <c r="K76" s="4">
        <v>52.499000000000002</v>
      </c>
      <c r="L76" s="4">
        <v>1650</v>
      </c>
      <c r="M76" s="4">
        <v>9.9009999999999998</v>
      </c>
      <c r="N76" s="4">
        <v>18.859000000000002</v>
      </c>
    </row>
    <row r="77" spans="1:14" x14ac:dyDescent="0.25">
      <c r="A77" s="4" t="s">
        <v>83</v>
      </c>
      <c r="B77" s="4" t="str">
        <f t="shared" si="1"/>
        <v>octubre 2022</v>
      </c>
      <c r="C77" s="32">
        <v>44835</v>
      </c>
      <c r="D77" s="4" t="s">
        <v>109</v>
      </c>
      <c r="E77" s="4" t="s">
        <v>266</v>
      </c>
      <c r="F77" s="4" t="s">
        <v>267</v>
      </c>
      <c r="G77" s="4">
        <v>107</v>
      </c>
      <c r="H77" s="4">
        <v>107</v>
      </c>
      <c r="I77" s="4">
        <v>100</v>
      </c>
      <c r="J77" s="4">
        <v>83</v>
      </c>
      <c r="K77" s="4">
        <v>77.569999999999993</v>
      </c>
      <c r="L77" s="4">
        <v>56</v>
      </c>
      <c r="M77" s="4">
        <v>52.335999999999999</v>
      </c>
      <c r="N77" s="4">
        <v>67.47</v>
      </c>
    </row>
    <row r="78" spans="1:14" x14ac:dyDescent="0.25">
      <c r="A78" s="4" t="s">
        <v>83</v>
      </c>
      <c r="B78" s="4" t="str">
        <f t="shared" si="1"/>
        <v>octubre 2022</v>
      </c>
      <c r="C78" s="32">
        <v>44835</v>
      </c>
      <c r="D78" s="4" t="s">
        <v>109</v>
      </c>
      <c r="E78" s="4" t="s">
        <v>268</v>
      </c>
      <c r="F78" s="4" t="s">
        <v>238</v>
      </c>
      <c r="G78" s="4">
        <v>15</v>
      </c>
      <c r="H78" s="4">
        <v>15</v>
      </c>
      <c r="I78" s="4">
        <v>100</v>
      </c>
      <c r="J78" s="4">
        <v>14</v>
      </c>
      <c r="K78" s="4">
        <v>93.332999999999998</v>
      </c>
      <c r="L78" s="4">
        <v>9</v>
      </c>
      <c r="M78" s="4">
        <v>60</v>
      </c>
      <c r="N78" s="4">
        <v>64.286000000000001</v>
      </c>
    </row>
    <row r="79" spans="1:14" x14ac:dyDescent="0.25">
      <c r="A79" s="4" t="s">
        <v>83</v>
      </c>
      <c r="B79" s="4" t="str">
        <f t="shared" si="1"/>
        <v>octubre 2022</v>
      </c>
      <c r="C79" s="32">
        <v>44835</v>
      </c>
      <c r="D79" s="4" t="s">
        <v>109</v>
      </c>
      <c r="E79" s="4" t="s">
        <v>269</v>
      </c>
      <c r="F79" s="4" t="s">
        <v>238</v>
      </c>
      <c r="G79" s="4">
        <v>701</v>
      </c>
      <c r="H79" s="4">
        <v>699</v>
      </c>
      <c r="I79" s="4">
        <v>99.715000000000003</v>
      </c>
      <c r="J79" s="4">
        <v>511</v>
      </c>
      <c r="K79" s="4">
        <v>73.103999999999999</v>
      </c>
      <c r="L79" s="4">
        <v>303</v>
      </c>
      <c r="M79" s="4">
        <v>43.347999999999999</v>
      </c>
      <c r="N79" s="4">
        <v>59.295000000000002</v>
      </c>
    </row>
    <row r="80" spans="1:14" x14ac:dyDescent="0.25">
      <c r="A80" s="4" t="s">
        <v>83</v>
      </c>
      <c r="B80" s="4" t="str">
        <f t="shared" si="1"/>
        <v>octubre 2022</v>
      </c>
      <c r="C80" s="32">
        <v>44835</v>
      </c>
      <c r="D80" s="4" t="s">
        <v>109</v>
      </c>
      <c r="E80" s="4" t="s">
        <v>270</v>
      </c>
      <c r="F80" s="4" t="s">
        <v>271</v>
      </c>
      <c r="G80" s="4">
        <v>16715</v>
      </c>
      <c r="H80" s="4">
        <v>16668</v>
      </c>
      <c r="I80" s="4">
        <v>99.718999999999994</v>
      </c>
      <c r="J80" s="4">
        <v>9526</v>
      </c>
      <c r="K80" s="4">
        <v>57.151000000000003</v>
      </c>
      <c r="L80" s="4">
        <v>2206</v>
      </c>
      <c r="M80" s="4">
        <v>13.234999999999999</v>
      </c>
      <c r="N80" s="4">
        <v>23.158000000000001</v>
      </c>
    </row>
    <row r="81" spans="1:14" x14ac:dyDescent="0.25">
      <c r="A81" s="4" t="s">
        <v>83</v>
      </c>
      <c r="B81" s="4" t="str">
        <f t="shared" si="1"/>
        <v>octubre 2022</v>
      </c>
      <c r="C81" s="32">
        <v>44835</v>
      </c>
      <c r="D81" s="4" t="s">
        <v>109</v>
      </c>
      <c r="E81" s="4" t="s">
        <v>272</v>
      </c>
      <c r="F81" s="4" t="s">
        <v>238</v>
      </c>
      <c r="G81" s="4">
        <v>12</v>
      </c>
      <c r="H81" s="4">
        <v>12</v>
      </c>
      <c r="I81" s="4">
        <v>100</v>
      </c>
      <c r="J81" s="4">
        <v>10</v>
      </c>
      <c r="K81" s="4">
        <v>83.332999999999998</v>
      </c>
      <c r="L81" s="4">
        <v>2</v>
      </c>
      <c r="M81" s="4">
        <v>16.667000000000002</v>
      </c>
      <c r="N81" s="4">
        <v>20</v>
      </c>
    </row>
    <row r="82" spans="1:14" x14ac:dyDescent="0.25">
      <c r="A82" s="4" t="s">
        <v>84</v>
      </c>
      <c r="B82" s="4" t="str">
        <f t="shared" si="1"/>
        <v>octubre 2022</v>
      </c>
      <c r="C82" s="32">
        <v>44835</v>
      </c>
      <c r="D82" s="4" t="s">
        <v>109</v>
      </c>
      <c r="E82" s="4" t="s">
        <v>275</v>
      </c>
      <c r="F82" s="4" t="s">
        <v>239</v>
      </c>
      <c r="G82" s="4">
        <v>580</v>
      </c>
      <c r="H82" s="4">
        <v>576</v>
      </c>
      <c r="I82" s="4">
        <v>99.31</v>
      </c>
      <c r="J82" s="4">
        <v>450</v>
      </c>
      <c r="K82" s="4">
        <v>78.125</v>
      </c>
      <c r="L82" s="4">
        <v>178</v>
      </c>
      <c r="M82" s="4">
        <v>30.902999999999999</v>
      </c>
      <c r="N82" s="4">
        <v>39.555999999999997</v>
      </c>
    </row>
    <row r="83" spans="1:14" x14ac:dyDescent="0.25">
      <c r="A83" s="4" t="s">
        <v>400</v>
      </c>
      <c r="B83" s="4" t="str">
        <f t="shared" si="1"/>
        <v>octubre 2022</v>
      </c>
      <c r="C83" s="32">
        <v>44835</v>
      </c>
      <c r="D83" s="4" t="s">
        <v>276</v>
      </c>
      <c r="E83" s="4" t="s">
        <v>276</v>
      </c>
      <c r="F83" s="4" t="s">
        <v>276</v>
      </c>
      <c r="G83" s="4" t="s">
        <v>276</v>
      </c>
      <c r="H83" s="4" t="s">
        <v>276</v>
      </c>
      <c r="I83" s="4" t="s">
        <v>276</v>
      </c>
      <c r="J83" s="4" t="s">
        <v>276</v>
      </c>
      <c r="K83" s="4" t="s">
        <v>276</v>
      </c>
      <c r="L83" s="4" t="s">
        <v>276</v>
      </c>
      <c r="M83" s="4" t="s">
        <v>276</v>
      </c>
      <c r="N83" s="4" t="s">
        <v>276</v>
      </c>
    </row>
    <row r="84" spans="1:14" x14ac:dyDescent="0.25">
      <c r="A84" s="4" t="s">
        <v>76</v>
      </c>
      <c r="B84" s="4" t="str">
        <f t="shared" si="1"/>
        <v>octubre 2022</v>
      </c>
      <c r="C84" s="32">
        <v>44835</v>
      </c>
      <c r="D84" s="4" t="s">
        <v>109</v>
      </c>
      <c r="E84" s="4" t="s">
        <v>283</v>
      </c>
      <c r="F84" s="4" t="s">
        <v>239</v>
      </c>
      <c r="G84" s="4">
        <v>21732</v>
      </c>
      <c r="H84" s="4">
        <v>21663</v>
      </c>
      <c r="I84" s="4">
        <v>99.682000000000002</v>
      </c>
      <c r="J84" s="4">
        <v>9492</v>
      </c>
      <c r="K84" s="4">
        <v>43.817</v>
      </c>
      <c r="L84" s="4">
        <v>968</v>
      </c>
      <c r="M84" s="4">
        <v>4.468</v>
      </c>
      <c r="N84" s="4">
        <v>10.198</v>
      </c>
    </row>
    <row r="85" spans="1:14" x14ac:dyDescent="0.25">
      <c r="A85" s="4" t="s">
        <v>85</v>
      </c>
      <c r="B85" s="4" t="str">
        <f t="shared" si="1"/>
        <v>octubre 2022</v>
      </c>
      <c r="C85" s="32">
        <v>44835</v>
      </c>
      <c r="D85" s="4" t="s">
        <v>109</v>
      </c>
      <c r="E85" s="4" t="s">
        <v>285</v>
      </c>
      <c r="F85" s="4" t="s">
        <v>239</v>
      </c>
      <c r="G85" s="4">
        <v>32229</v>
      </c>
      <c r="H85" s="4">
        <v>32100</v>
      </c>
      <c r="I85" s="4">
        <v>99.6</v>
      </c>
      <c r="J85" s="4">
        <v>12046</v>
      </c>
      <c r="K85" s="4">
        <v>37.526000000000003</v>
      </c>
      <c r="L85" s="4">
        <v>1370</v>
      </c>
      <c r="M85" s="4">
        <v>4.2679999999999998</v>
      </c>
      <c r="N85" s="4">
        <v>11.372999999999999</v>
      </c>
    </row>
    <row r="86" spans="1:14" x14ac:dyDescent="0.25">
      <c r="A86" s="4" t="s">
        <v>88</v>
      </c>
      <c r="B86" s="4" t="str">
        <f t="shared" si="1"/>
        <v>octubre 2022</v>
      </c>
      <c r="C86" s="32">
        <v>44835</v>
      </c>
      <c r="D86" s="4" t="s">
        <v>276</v>
      </c>
      <c r="E86" s="4" t="s">
        <v>276</v>
      </c>
      <c r="F86" s="4" t="s">
        <v>276</v>
      </c>
      <c r="G86" s="4" t="s">
        <v>276</v>
      </c>
      <c r="H86" s="4" t="s">
        <v>276</v>
      </c>
      <c r="I86" s="4" t="s">
        <v>276</v>
      </c>
      <c r="J86" s="4" t="s">
        <v>276</v>
      </c>
      <c r="K86" s="4" t="s">
        <v>276</v>
      </c>
      <c r="L86" s="4" t="s">
        <v>276</v>
      </c>
      <c r="M86" s="4" t="s">
        <v>276</v>
      </c>
      <c r="N86" s="4" t="s">
        <v>276</v>
      </c>
    </row>
    <row r="87" spans="1:14" x14ac:dyDescent="0.25">
      <c r="A87" s="4" t="s">
        <v>608</v>
      </c>
      <c r="B87" s="4" t="str">
        <f t="shared" si="1"/>
        <v>octubre 2022</v>
      </c>
      <c r="C87" s="32">
        <v>44835</v>
      </c>
      <c r="D87" s="4" t="s">
        <v>276</v>
      </c>
      <c r="E87" s="4" t="s">
        <v>276</v>
      </c>
      <c r="F87" s="4" t="s">
        <v>276</v>
      </c>
      <c r="G87" s="4" t="s">
        <v>276</v>
      </c>
      <c r="H87" s="4" t="s">
        <v>276</v>
      </c>
      <c r="I87" s="4" t="s">
        <v>276</v>
      </c>
      <c r="J87" s="4" t="s">
        <v>276</v>
      </c>
      <c r="K87" s="4" t="s">
        <v>276</v>
      </c>
      <c r="L87" s="4" t="s">
        <v>276</v>
      </c>
      <c r="M87" s="4" t="s">
        <v>276</v>
      </c>
      <c r="N87" s="4" t="s">
        <v>276</v>
      </c>
    </row>
    <row r="88" spans="1:14" x14ac:dyDescent="0.25">
      <c r="A88" s="4" t="s">
        <v>402</v>
      </c>
      <c r="B88" s="4" t="str">
        <f t="shared" si="1"/>
        <v>octubre 2022</v>
      </c>
      <c r="C88" s="32">
        <v>44835</v>
      </c>
      <c r="D88" s="4" t="s">
        <v>276</v>
      </c>
      <c r="E88" s="4" t="s">
        <v>276</v>
      </c>
      <c r="F88" s="4" t="s">
        <v>276</v>
      </c>
      <c r="G88" s="4" t="s">
        <v>276</v>
      </c>
      <c r="H88" s="4" t="s">
        <v>276</v>
      </c>
      <c r="I88" s="4" t="s">
        <v>276</v>
      </c>
      <c r="J88" s="4" t="s">
        <v>276</v>
      </c>
      <c r="K88" s="4" t="s">
        <v>276</v>
      </c>
      <c r="L88" s="4" t="s">
        <v>276</v>
      </c>
      <c r="M88" s="4" t="s">
        <v>276</v>
      </c>
      <c r="N88" s="4" t="s">
        <v>276</v>
      </c>
    </row>
    <row r="89" spans="1:14" x14ac:dyDescent="0.25">
      <c r="A89" s="4" t="s">
        <v>92</v>
      </c>
      <c r="B89" s="4" t="str">
        <f t="shared" si="1"/>
        <v>octubre 2022</v>
      </c>
      <c r="C89" s="32">
        <v>44835</v>
      </c>
      <c r="D89" s="4" t="s">
        <v>109</v>
      </c>
      <c r="E89" s="4" t="s">
        <v>286</v>
      </c>
      <c r="F89" s="4" t="s">
        <v>239</v>
      </c>
      <c r="G89" s="4">
        <v>32597</v>
      </c>
      <c r="H89" s="4">
        <v>32563</v>
      </c>
      <c r="I89" s="4">
        <v>99.896000000000001</v>
      </c>
      <c r="J89" s="4">
        <v>14867</v>
      </c>
      <c r="K89" s="4">
        <v>45.655999999999999</v>
      </c>
      <c r="L89" s="4">
        <v>2555</v>
      </c>
      <c r="M89" s="4">
        <v>7.8460000000000001</v>
      </c>
      <c r="N89" s="4">
        <v>17.186</v>
      </c>
    </row>
    <row r="90" spans="1:14" x14ac:dyDescent="0.25">
      <c r="A90" s="4" t="s">
        <v>91</v>
      </c>
      <c r="B90" s="4" t="str">
        <f t="shared" si="1"/>
        <v>octubre 2022</v>
      </c>
      <c r="C90" s="32">
        <v>44835</v>
      </c>
      <c r="D90" s="4" t="s">
        <v>109</v>
      </c>
      <c r="E90" s="4" t="s">
        <v>292</v>
      </c>
      <c r="F90" s="4" t="s">
        <v>239</v>
      </c>
      <c r="G90" s="4">
        <v>14140</v>
      </c>
      <c r="H90" s="4">
        <v>14103</v>
      </c>
      <c r="I90" s="4">
        <v>99.738</v>
      </c>
      <c r="J90" s="4">
        <v>4893</v>
      </c>
      <c r="K90" s="4">
        <v>34.695</v>
      </c>
      <c r="L90" s="4">
        <v>127</v>
      </c>
      <c r="M90" s="4">
        <v>0.90100000000000002</v>
      </c>
      <c r="N90" s="4">
        <v>2.5960000000000001</v>
      </c>
    </row>
    <row r="91" spans="1:14" x14ac:dyDescent="0.25">
      <c r="A91" s="4" t="s">
        <v>93</v>
      </c>
      <c r="B91" s="4" t="str">
        <f t="shared" si="1"/>
        <v>octubre 2022</v>
      </c>
      <c r="C91" s="32">
        <v>44835</v>
      </c>
      <c r="D91" s="4" t="s">
        <v>276</v>
      </c>
      <c r="E91" s="4" t="s">
        <v>276</v>
      </c>
      <c r="F91" s="4" t="s">
        <v>276</v>
      </c>
      <c r="G91" s="4" t="s">
        <v>276</v>
      </c>
      <c r="H91" s="4" t="s">
        <v>276</v>
      </c>
      <c r="I91" s="4" t="s">
        <v>276</v>
      </c>
      <c r="J91" s="4" t="s">
        <v>276</v>
      </c>
      <c r="K91" s="4" t="s">
        <v>276</v>
      </c>
      <c r="L91" s="4" t="s">
        <v>276</v>
      </c>
      <c r="M91" s="4" t="s">
        <v>276</v>
      </c>
      <c r="N91" s="4" t="s">
        <v>276</v>
      </c>
    </row>
    <row r="92" spans="1:14" x14ac:dyDescent="0.25">
      <c r="A92" s="4" t="s">
        <v>225</v>
      </c>
      <c r="B92" s="4" t="str">
        <f t="shared" si="1"/>
        <v>octubre 2022</v>
      </c>
      <c r="C92" s="32">
        <v>44835</v>
      </c>
      <c r="D92" s="4" t="s">
        <v>276</v>
      </c>
      <c r="E92" s="4" t="s">
        <v>276</v>
      </c>
      <c r="F92" s="4" t="s">
        <v>276</v>
      </c>
      <c r="G92" s="4" t="s">
        <v>276</v>
      </c>
      <c r="H92" s="4" t="s">
        <v>276</v>
      </c>
      <c r="I92" s="4" t="s">
        <v>276</v>
      </c>
      <c r="J92" s="4" t="s">
        <v>276</v>
      </c>
      <c r="K92" s="4" t="s">
        <v>276</v>
      </c>
      <c r="L92" s="4" t="s">
        <v>276</v>
      </c>
      <c r="M92" s="4" t="s">
        <v>276</v>
      </c>
      <c r="N92" s="4" t="s">
        <v>276</v>
      </c>
    </row>
    <row r="93" spans="1:14" x14ac:dyDescent="0.25">
      <c r="A93" s="4" t="s">
        <v>227</v>
      </c>
      <c r="B93" s="4" t="str">
        <f t="shared" si="1"/>
        <v>octubre 2022</v>
      </c>
      <c r="C93" s="32">
        <v>44835</v>
      </c>
      <c r="D93" s="4" t="s">
        <v>109</v>
      </c>
      <c r="E93" s="4" t="s">
        <v>439</v>
      </c>
      <c r="F93" s="4" t="s">
        <v>239</v>
      </c>
      <c r="G93" s="4">
        <v>10329</v>
      </c>
      <c r="H93" s="4">
        <v>10260</v>
      </c>
      <c r="I93" s="4">
        <v>99.331999999999994</v>
      </c>
      <c r="J93" s="4">
        <v>4253</v>
      </c>
      <c r="K93" s="4">
        <v>41.451999999999998</v>
      </c>
      <c r="L93" s="4">
        <v>494</v>
      </c>
      <c r="M93" s="4">
        <v>4.8150000000000004</v>
      </c>
      <c r="N93" s="4">
        <v>11.615</v>
      </c>
    </row>
    <row r="94" spans="1:14" x14ac:dyDescent="0.25">
      <c r="A94" s="4" t="s">
        <v>227</v>
      </c>
      <c r="B94" s="4" t="str">
        <f t="shared" si="1"/>
        <v>octubre 2022</v>
      </c>
      <c r="C94" s="32">
        <v>44835</v>
      </c>
      <c r="D94" s="4" t="s">
        <v>109</v>
      </c>
      <c r="E94" s="4" t="s">
        <v>440</v>
      </c>
      <c r="F94" s="4" t="s">
        <v>239</v>
      </c>
      <c r="G94" s="4">
        <v>10413</v>
      </c>
      <c r="H94" s="4">
        <v>10353</v>
      </c>
      <c r="I94" s="4">
        <v>99.424000000000007</v>
      </c>
      <c r="J94" s="4">
        <v>5300</v>
      </c>
      <c r="K94" s="4">
        <v>51.192999999999998</v>
      </c>
      <c r="L94" s="4">
        <v>754</v>
      </c>
      <c r="M94" s="4">
        <v>7.2830000000000004</v>
      </c>
      <c r="N94" s="4">
        <v>14.226000000000001</v>
      </c>
    </row>
    <row r="95" spans="1:14" x14ac:dyDescent="0.25">
      <c r="A95" s="4" t="s">
        <v>227</v>
      </c>
      <c r="B95" s="4" t="str">
        <f t="shared" si="1"/>
        <v>octubre 2022</v>
      </c>
      <c r="C95" s="32">
        <v>44835</v>
      </c>
      <c r="D95" s="4" t="s">
        <v>109</v>
      </c>
      <c r="E95" s="4" t="s">
        <v>441</v>
      </c>
      <c r="F95" s="4" t="s">
        <v>239</v>
      </c>
      <c r="G95" s="4">
        <v>10487</v>
      </c>
      <c r="H95" s="4">
        <v>10452</v>
      </c>
      <c r="I95" s="4">
        <v>99.665999999999997</v>
      </c>
      <c r="J95" s="4">
        <v>5762</v>
      </c>
      <c r="K95" s="4">
        <v>55.128</v>
      </c>
      <c r="L95" s="4">
        <v>832</v>
      </c>
      <c r="M95" s="4">
        <v>7.96</v>
      </c>
      <c r="N95" s="4">
        <v>14.439</v>
      </c>
    </row>
    <row r="96" spans="1:14" x14ac:dyDescent="0.25">
      <c r="A96" s="4" t="s">
        <v>227</v>
      </c>
      <c r="B96" s="4" t="str">
        <f t="shared" si="1"/>
        <v>octubre 2022</v>
      </c>
      <c r="C96" s="32">
        <v>44835</v>
      </c>
      <c r="D96" s="4" t="s">
        <v>109</v>
      </c>
      <c r="E96" s="4" t="s">
        <v>442</v>
      </c>
      <c r="F96" s="4" t="s">
        <v>239</v>
      </c>
      <c r="G96" s="4">
        <v>10325</v>
      </c>
      <c r="H96" s="4">
        <v>10256</v>
      </c>
      <c r="I96" s="4">
        <v>99.331999999999994</v>
      </c>
      <c r="J96" s="4">
        <v>5255</v>
      </c>
      <c r="K96" s="4">
        <v>51.238</v>
      </c>
      <c r="L96" s="4">
        <v>470</v>
      </c>
      <c r="M96" s="4">
        <v>4.5830000000000002</v>
      </c>
      <c r="N96" s="4">
        <v>8.9440000000000008</v>
      </c>
    </row>
    <row r="97" spans="1:14" x14ac:dyDescent="0.25">
      <c r="A97" s="4" t="s">
        <v>227</v>
      </c>
      <c r="B97" s="4" t="str">
        <f t="shared" si="1"/>
        <v>octubre 2022</v>
      </c>
      <c r="C97" s="32">
        <v>44835</v>
      </c>
      <c r="D97" s="4" t="s">
        <v>109</v>
      </c>
      <c r="E97" s="4" t="s">
        <v>443</v>
      </c>
      <c r="F97" s="4" t="s">
        <v>239</v>
      </c>
      <c r="G97" s="4">
        <v>10398</v>
      </c>
      <c r="H97" s="4">
        <v>10332</v>
      </c>
      <c r="I97" s="4">
        <v>99.364999999999995</v>
      </c>
      <c r="J97" s="4">
        <v>5450</v>
      </c>
      <c r="K97" s="4">
        <v>52.749000000000002</v>
      </c>
      <c r="L97" s="4">
        <v>592</v>
      </c>
      <c r="M97" s="4">
        <v>5.73</v>
      </c>
      <c r="N97" s="4">
        <v>10.862</v>
      </c>
    </row>
    <row r="98" spans="1:14" x14ac:dyDescent="0.25">
      <c r="A98" s="4" t="s">
        <v>227</v>
      </c>
      <c r="B98" s="4" t="str">
        <f t="shared" si="1"/>
        <v>octubre 2022</v>
      </c>
      <c r="C98" s="32">
        <v>44835</v>
      </c>
      <c r="D98" s="4" t="s">
        <v>109</v>
      </c>
      <c r="E98" s="4" t="s">
        <v>444</v>
      </c>
      <c r="F98" s="4" t="s">
        <v>239</v>
      </c>
      <c r="G98" s="4">
        <v>10485</v>
      </c>
      <c r="H98" s="4">
        <v>10451</v>
      </c>
      <c r="I98" s="4">
        <v>99.676000000000002</v>
      </c>
      <c r="J98" s="4">
        <v>5989</v>
      </c>
      <c r="K98" s="4">
        <v>57.305999999999997</v>
      </c>
      <c r="L98" s="4">
        <v>727</v>
      </c>
      <c r="M98" s="4">
        <v>6.9560000000000004</v>
      </c>
      <c r="N98" s="4">
        <v>12.138999999999999</v>
      </c>
    </row>
    <row r="99" spans="1:14" x14ac:dyDescent="0.25">
      <c r="A99" s="4" t="s">
        <v>227</v>
      </c>
      <c r="B99" s="4" t="str">
        <f t="shared" si="1"/>
        <v>octubre 2022</v>
      </c>
      <c r="C99" s="32">
        <v>44835</v>
      </c>
      <c r="D99" s="4" t="s">
        <v>109</v>
      </c>
      <c r="E99" s="4" t="s">
        <v>445</v>
      </c>
      <c r="F99" s="4" t="s">
        <v>239</v>
      </c>
      <c r="G99" s="4">
        <v>10323</v>
      </c>
      <c r="H99" s="4">
        <v>10236</v>
      </c>
      <c r="I99" s="4">
        <v>99.156999999999996</v>
      </c>
      <c r="J99" s="4">
        <v>5095</v>
      </c>
      <c r="K99" s="4">
        <v>49.774999999999999</v>
      </c>
      <c r="L99" s="4">
        <v>586</v>
      </c>
      <c r="M99" s="4">
        <v>5.7249999999999996</v>
      </c>
      <c r="N99" s="4">
        <v>11.500999999999999</v>
      </c>
    </row>
    <row r="100" spans="1:14" x14ac:dyDescent="0.25">
      <c r="A100" s="4" t="s">
        <v>446</v>
      </c>
      <c r="B100" s="4" t="str">
        <f t="shared" si="1"/>
        <v>octubre 2022</v>
      </c>
      <c r="C100" s="32">
        <v>44835</v>
      </c>
      <c r="D100" s="4" t="s">
        <v>109</v>
      </c>
      <c r="E100" s="4" t="s">
        <v>447</v>
      </c>
      <c r="F100" s="4" t="s">
        <v>239</v>
      </c>
      <c r="G100" s="4">
        <v>12969</v>
      </c>
      <c r="H100" s="4">
        <v>12930</v>
      </c>
      <c r="I100" s="4">
        <v>99.698999999999998</v>
      </c>
      <c r="J100" s="4">
        <v>4754</v>
      </c>
      <c r="K100" s="4">
        <v>36.767000000000003</v>
      </c>
      <c r="L100" s="4">
        <v>174</v>
      </c>
      <c r="M100" s="4">
        <v>1.3460000000000001</v>
      </c>
      <c r="N100" s="4">
        <v>3.66</v>
      </c>
    </row>
    <row r="101" spans="1:14" x14ac:dyDescent="0.25">
      <c r="A101" s="4" t="s">
        <v>446</v>
      </c>
      <c r="B101" s="4" t="str">
        <f t="shared" si="1"/>
        <v>octubre 2022</v>
      </c>
      <c r="C101" s="32">
        <v>44835</v>
      </c>
      <c r="D101" s="4" t="s">
        <v>109</v>
      </c>
      <c r="E101" s="4" t="s">
        <v>448</v>
      </c>
      <c r="F101" s="4" t="s">
        <v>239</v>
      </c>
      <c r="G101" s="4">
        <v>13011</v>
      </c>
      <c r="H101" s="4">
        <v>12975</v>
      </c>
      <c r="I101" s="4">
        <v>99.722999999999999</v>
      </c>
      <c r="J101" s="4">
        <v>4722</v>
      </c>
      <c r="K101" s="4">
        <v>36.393000000000001</v>
      </c>
      <c r="L101" s="4">
        <v>278</v>
      </c>
      <c r="M101" s="4">
        <v>2.1429999999999998</v>
      </c>
      <c r="N101" s="4">
        <v>5.8869999999999996</v>
      </c>
    </row>
    <row r="102" spans="1:14" x14ac:dyDescent="0.25">
      <c r="A102" s="4" t="s">
        <v>94</v>
      </c>
      <c r="B102" s="4" t="str">
        <f t="shared" si="1"/>
        <v>octubre 2022</v>
      </c>
      <c r="C102" s="32">
        <v>44835</v>
      </c>
      <c r="D102" s="4" t="s">
        <v>276</v>
      </c>
      <c r="E102" s="4" t="s">
        <v>276</v>
      </c>
      <c r="F102" s="4" t="s">
        <v>276</v>
      </c>
      <c r="G102" s="4" t="s">
        <v>276</v>
      </c>
      <c r="H102" s="4" t="s">
        <v>276</v>
      </c>
      <c r="I102" s="4" t="s">
        <v>276</v>
      </c>
      <c r="J102" s="4" t="s">
        <v>276</v>
      </c>
      <c r="K102" s="4" t="s">
        <v>276</v>
      </c>
      <c r="L102" s="4" t="s">
        <v>276</v>
      </c>
      <c r="M102" s="4" t="s">
        <v>276</v>
      </c>
      <c r="N102" s="4" t="s">
        <v>276</v>
      </c>
    </row>
    <row r="103" spans="1:14" x14ac:dyDescent="0.25">
      <c r="A103" s="4" t="s">
        <v>91</v>
      </c>
      <c r="B103" s="4" t="str">
        <f t="shared" si="1"/>
        <v>septiembre 2022</v>
      </c>
      <c r="C103" s="32">
        <v>44805</v>
      </c>
      <c r="D103" s="4" t="s">
        <v>109</v>
      </c>
      <c r="E103" s="4" t="s">
        <v>653</v>
      </c>
      <c r="F103" s="4" t="s">
        <v>239</v>
      </c>
      <c r="G103" s="4">
        <v>14261</v>
      </c>
      <c r="H103" s="4">
        <v>14239</v>
      </c>
      <c r="I103" s="4">
        <v>99.846000000000004</v>
      </c>
      <c r="J103" s="4">
        <v>5100</v>
      </c>
      <c r="K103" s="4">
        <v>35.817</v>
      </c>
      <c r="L103" s="4">
        <v>224</v>
      </c>
      <c r="M103" s="4">
        <v>1.573</v>
      </c>
      <c r="N103" s="4">
        <v>4.3920000000000003</v>
      </c>
    </row>
    <row r="104" spans="1:14" x14ac:dyDescent="0.25">
      <c r="A104" s="4" t="s">
        <v>80</v>
      </c>
      <c r="B104" s="4" t="str">
        <f t="shared" si="1"/>
        <v>septiembre 2022</v>
      </c>
      <c r="C104" s="32">
        <v>44805</v>
      </c>
      <c r="D104" s="4" t="s">
        <v>109</v>
      </c>
      <c r="E104" s="4" t="s">
        <v>404</v>
      </c>
      <c r="F104" s="4" t="s">
        <v>239</v>
      </c>
      <c r="G104" s="4">
        <v>35216</v>
      </c>
      <c r="H104" s="4">
        <v>35140</v>
      </c>
      <c r="I104" s="4">
        <v>99.784000000000006</v>
      </c>
      <c r="J104" s="4">
        <v>13915</v>
      </c>
      <c r="K104" s="4">
        <v>39.598999999999997</v>
      </c>
      <c r="L104" s="4">
        <v>3015</v>
      </c>
      <c r="M104" s="4">
        <v>8.58</v>
      </c>
      <c r="N104" s="4">
        <v>21.667000000000002</v>
      </c>
    </row>
    <row r="105" spans="1:14" x14ac:dyDescent="0.25">
      <c r="A105" s="4" t="s">
        <v>80</v>
      </c>
      <c r="B105" s="4" t="str">
        <f t="shared" si="1"/>
        <v>septiembre 2022</v>
      </c>
      <c r="C105" s="32">
        <v>44805</v>
      </c>
      <c r="D105" s="4" t="s">
        <v>109</v>
      </c>
      <c r="E105" s="4" t="s">
        <v>405</v>
      </c>
      <c r="F105" s="4" t="s">
        <v>239</v>
      </c>
      <c r="G105" s="4">
        <v>32206</v>
      </c>
      <c r="H105" s="4">
        <v>32039</v>
      </c>
      <c r="I105" s="4">
        <v>99.480999999999995</v>
      </c>
      <c r="J105" s="4">
        <v>13989</v>
      </c>
      <c r="K105" s="4">
        <v>43.661999999999999</v>
      </c>
      <c r="L105" s="4">
        <v>3272</v>
      </c>
      <c r="M105" s="4">
        <v>10.212999999999999</v>
      </c>
      <c r="N105" s="4">
        <v>23.39</v>
      </c>
    </row>
    <row r="106" spans="1:14" x14ac:dyDescent="0.25">
      <c r="A106" s="4" t="s">
        <v>80</v>
      </c>
      <c r="B106" s="4" t="str">
        <f t="shared" si="1"/>
        <v>septiembre 2022</v>
      </c>
      <c r="C106" s="32">
        <v>44805</v>
      </c>
      <c r="D106" s="4" t="s">
        <v>109</v>
      </c>
      <c r="E106" s="4" t="s">
        <v>406</v>
      </c>
      <c r="F106" s="4" t="s">
        <v>239</v>
      </c>
      <c r="G106" s="4">
        <v>32199</v>
      </c>
      <c r="H106" s="4">
        <v>31992</v>
      </c>
      <c r="I106" s="4">
        <v>99.356999999999999</v>
      </c>
      <c r="J106" s="4">
        <v>12333</v>
      </c>
      <c r="K106" s="4">
        <v>38.549999999999997</v>
      </c>
      <c r="L106" s="4">
        <v>2487</v>
      </c>
      <c r="M106" s="4">
        <v>7.774</v>
      </c>
      <c r="N106" s="4">
        <v>20.164999999999999</v>
      </c>
    </row>
    <row r="107" spans="1:14" x14ac:dyDescent="0.25">
      <c r="A107" s="4" t="s">
        <v>80</v>
      </c>
      <c r="B107" s="4" t="str">
        <f t="shared" si="1"/>
        <v>septiembre 2022</v>
      </c>
      <c r="C107" s="32">
        <v>44805</v>
      </c>
      <c r="D107" s="4" t="s">
        <v>109</v>
      </c>
      <c r="E107" s="4" t="s">
        <v>404</v>
      </c>
      <c r="F107" s="4" t="s">
        <v>239</v>
      </c>
      <c r="G107" s="4">
        <v>35302</v>
      </c>
      <c r="H107" s="4">
        <v>35223</v>
      </c>
      <c r="I107" s="4">
        <v>99.775999999999996</v>
      </c>
      <c r="J107" s="4">
        <v>13857</v>
      </c>
      <c r="K107" s="4">
        <v>39.341000000000001</v>
      </c>
      <c r="L107" s="4">
        <v>1987</v>
      </c>
      <c r="M107" s="4">
        <v>5.641</v>
      </c>
      <c r="N107" s="4">
        <v>14.339</v>
      </c>
    </row>
    <row r="108" spans="1:14" x14ac:dyDescent="0.25">
      <c r="A108" s="4" t="s">
        <v>80</v>
      </c>
      <c r="B108" s="4" t="str">
        <f t="shared" si="1"/>
        <v>septiembre 2022</v>
      </c>
      <c r="C108" s="32">
        <v>44805</v>
      </c>
      <c r="D108" s="4" t="s">
        <v>109</v>
      </c>
      <c r="E108" s="4" t="s">
        <v>407</v>
      </c>
      <c r="F108" s="4" t="s">
        <v>238</v>
      </c>
      <c r="G108" s="4">
        <v>35029</v>
      </c>
      <c r="H108" s="4">
        <v>34962</v>
      </c>
      <c r="I108" s="4">
        <v>99.808999999999997</v>
      </c>
      <c r="J108" s="4">
        <v>14517</v>
      </c>
      <c r="K108" s="4">
        <v>41.521999999999998</v>
      </c>
      <c r="L108" s="4">
        <v>1651</v>
      </c>
      <c r="M108" s="4">
        <v>4.7220000000000004</v>
      </c>
      <c r="N108" s="4">
        <v>11.372999999999999</v>
      </c>
    </row>
    <row r="109" spans="1:14" x14ac:dyDescent="0.25">
      <c r="A109" s="4" t="s">
        <v>117</v>
      </c>
      <c r="B109" s="4" t="str">
        <f t="shared" si="1"/>
        <v>septiembre 2022</v>
      </c>
      <c r="C109" s="32">
        <v>44805</v>
      </c>
      <c r="D109" s="4" t="s">
        <v>109</v>
      </c>
      <c r="E109" s="4" t="s">
        <v>408</v>
      </c>
      <c r="F109" s="4" t="s">
        <v>239</v>
      </c>
      <c r="G109" s="4">
        <v>817</v>
      </c>
      <c r="H109" s="4">
        <v>812</v>
      </c>
      <c r="I109" s="4">
        <v>99.388000000000005</v>
      </c>
      <c r="J109" s="4">
        <v>687</v>
      </c>
      <c r="K109" s="4">
        <v>84.605999999999995</v>
      </c>
      <c r="L109" s="4">
        <v>512</v>
      </c>
      <c r="M109" s="4">
        <v>63.054000000000002</v>
      </c>
      <c r="N109" s="4">
        <v>74.527000000000001</v>
      </c>
    </row>
    <row r="110" spans="1:14" x14ac:dyDescent="0.25">
      <c r="A110" s="4" t="s">
        <v>117</v>
      </c>
      <c r="B110" s="4" t="str">
        <f t="shared" si="1"/>
        <v>septiembre 2022</v>
      </c>
      <c r="C110" s="32">
        <v>44805</v>
      </c>
      <c r="D110" s="4" t="s">
        <v>109</v>
      </c>
      <c r="E110" s="4" t="s">
        <v>409</v>
      </c>
      <c r="F110" s="4" t="s">
        <v>239</v>
      </c>
      <c r="G110" s="4">
        <v>20951</v>
      </c>
      <c r="H110" s="4">
        <v>20810</v>
      </c>
      <c r="I110" s="4">
        <v>99.326999999999998</v>
      </c>
      <c r="J110" s="4">
        <v>8741</v>
      </c>
      <c r="K110" s="4">
        <v>42.003999999999998</v>
      </c>
      <c r="L110" s="4">
        <v>1260</v>
      </c>
      <c r="M110" s="4">
        <v>6.0549999999999997</v>
      </c>
      <c r="N110" s="4">
        <v>14.414999999999999</v>
      </c>
    </row>
    <row r="111" spans="1:14" x14ac:dyDescent="0.25">
      <c r="A111" s="4" t="s">
        <v>117</v>
      </c>
      <c r="B111" s="4" t="str">
        <f t="shared" si="1"/>
        <v>septiembre 2022</v>
      </c>
      <c r="C111" s="32">
        <v>44805</v>
      </c>
      <c r="D111" s="4" t="s">
        <v>109</v>
      </c>
      <c r="E111" s="4" t="s">
        <v>410</v>
      </c>
      <c r="F111" s="4" t="s">
        <v>239</v>
      </c>
      <c r="G111" s="4">
        <v>2286</v>
      </c>
      <c r="H111" s="4">
        <v>2286</v>
      </c>
      <c r="I111" s="4">
        <v>100</v>
      </c>
      <c r="J111" s="4">
        <v>1907</v>
      </c>
      <c r="K111" s="4">
        <v>83.421000000000006</v>
      </c>
      <c r="L111" s="4">
        <v>1255</v>
      </c>
      <c r="M111" s="4">
        <v>54.899000000000001</v>
      </c>
      <c r="N111" s="4">
        <v>65.81</v>
      </c>
    </row>
    <row r="112" spans="1:14" x14ac:dyDescent="0.25">
      <c r="A112" s="4" t="s">
        <v>117</v>
      </c>
      <c r="B112" s="4" t="str">
        <f t="shared" si="1"/>
        <v>septiembre 2022</v>
      </c>
      <c r="C112" s="32">
        <v>44805</v>
      </c>
      <c r="D112" s="4" t="s">
        <v>109</v>
      </c>
      <c r="E112" s="4" t="s">
        <v>411</v>
      </c>
      <c r="F112" s="4" t="s">
        <v>239</v>
      </c>
      <c r="G112" s="4">
        <v>23585</v>
      </c>
      <c r="H112" s="4">
        <v>23476</v>
      </c>
      <c r="I112" s="4">
        <v>99.537999999999997</v>
      </c>
      <c r="J112" s="4">
        <v>11299</v>
      </c>
      <c r="K112" s="4">
        <v>48.13</v>
      </c>
      <c r="L112" s="4">
        <v>2408</v>
      </c>
      <c r="M112" s="4">
        <v>10.257</v>
      </c>
      <c r="N112" s="4">
        <v>21.312000000000001</v>
      </c>
    </row>
    <row r="113" spans="1:14" x14ac:dyDescent="0.25">
      <c r="A113" s="4" t="s">
        <v>117</v>
      </c>
      <c r="B113" s="4" t="str">
        <f t="shared" si="1"/>
        <v>septiembre 2022</v>
      </c>
      <c r="C113" s="32">
        <v>44805</v>
      </c>
      <c r="D113" s="4" t="s">
        <v>109</v>
      </c>
      <c r="E113" s="4" t="s">
        <v>412</v>
      </c>
      <c r="F113" s="4" t="s">
        <v>239</v>
      </c>
      <c r="G113" s="4">
        <v>22006</v>
      </c>
      <c r="H113" s="4">
        <v>21879</v>
      </c>
      <c r="I113" s="4">
        <v>99.423000000000002</v>
      </c>
      <c r="J113" s="4">
        <v>9306</v>
      </c>
      <c r="K113" s="4">
        <v>42.533999999999999</v>
      </c>
      <c r="L113" s="4">
        <v>1672</v>
      </c>
      <c r="M113" s="4">
        <v>7.6420000000000003</v>
      </c>
      <c r="N113" s="4">
        <v>17.966999999999999</v>
      </c>
    </row>
    <row r="114" spans="1:14" x14ac:dyDescent="0.25">
      <c r="A114" s="4" t="s">
        <v>117</v>
      </c>
      <c r="B114" s="4" t="str">
        <f t="shared" si="1"/>
        <v>septiembre 2022</v>
      </c>
      <c r="C114" s="32">
        <v>44805</v>
      </c>
      <c r="D114" s="4" t="s">
        <v>109</v>
      </c>
      <c r="E114" s="4" t="s">
        <v>413</v>
      </c>
      <c r="F114" s="4" t="s">
        <v>239</v>
      </c>
      <c r="G114" s="4">
        <v>2323</v>
      </c>
      <c r="H114" s="4">
        <v>2323</v>
      </c>
      <c r="I114" s="4">
        <v>100</v>
      </c>
      <c r="J114" s="4">
        <v>1759</v>
      </c>
      <c r="K114" s="4">
        <v>75.721000000000004</v>
      </c>
      <c r="L114" s="4">
        <v>870</v>
      </c>
      <c r="M114" s="4">
        <v>37.451999999999998</v>
      </c>
      <c r="N114" s="4">
        <v>49.46</v>
      </c>
    </row>
    <row r="115" spans="1:14" x14ac:dyDescent="0.25">
      <c r="A115" s="4" t="s">
        <v>116</v>
      </c>
      <c r="B115" s="4" t="str">
        <f t="shared" si="1"/>
        <v>septiembre 2022</v>
      </c>
      <c r="C115" s="32">
        <v>44805</v>
      </c>
      <c r="D115" s="4" t="s">
        <v>109</v>
      </c>
      <c r="E115" s="4" t="s">
        <v>414</v>
      </c>
      <c r="F115" s="4" t="s">
        <v>239</v>
      </c>
      <c r="G115" s="4">
        <v>22207</v>
      </c>
      <c r="H115" s="4">
        <v>21141</v>
      </c>
      <c r="I115" s="4">
        <v>95.2</v>
      </c>
      <c r="J115" s="4">
        <v>8694</v>
      </c>
      <c r="K115" s="4">
        <v>41.124000000000002</v>
      </c>
      <c r="L115" s="4">
        <v>1466</v>
      </c>
      <c r="M115" s="4">
        <v>6.9340000000000002</v>
      </c>
      <c r="N115" s="4">
        <v>16.861999999999998</v>
      </c>
    </row>
    <row r="116" spans="1:14" x14ac:dyDescent="0.25">
      <c r="A116" s="4" t="s">
        <v>130</v>
      </c>
      <c r="B116" s="4" t="str">
        <f t="shared" si="1"/>
        <v>septiembre 2022</v>
      </c>
      <c r="C116" s="32">
        <v>44805</v>
      </c>
      <c r="D116" s="4" t="s">
        <v>109</v>
      </c>
      <c r="E116" s="4" t="s">
        <v>415</v>
      </c>
      <c r="F116" s="4" t="s">
        <v>239</v>
      </c>
      <c r="G116" s="4">
        <v>34052</v>
      </c>
      <c r="H116" s="4">
        <v>34007</v>
      </c>
      <c r="I116" s="4">
        <v>99.867999999999995</v>
      </c>
      <c r="J116" s="4">
        <v>11652</v>
      </c>
      <c r="K116" s="4">
        <v>34.264000000000003</v>
      </c>
      <c r="L116" s="4">
        <v>865</v>
      </c>
      <c r="M116" s="4">
        <v>2.544</v>
      </c>
      <c r="N116" s="4">
        <v>7.4240000000000004</v>
      </c>
    </row>
    <row r="117" spans="1:14" x14ac:dyDescent="0.25">
      <c r="A117" s="4" t="s">
        <v>130</v>
      </c>
      <c r="B117" s="4" t="str">
        <f t="shared" si="1"/>
        <v>septiembre 2022</v>
      </c>
      <c r="C117" s="32">
        <v>44805</v>
      </c>
      <c r="D117" s="4" t="s">
        <v>109</v>
      </c>
      <c r="E117" s="4" t="s">
        <v>416</v>
      </c>
      <c r="F117" s="4" t="s">
        <v>239</v>
      </c>
      <c r="G117" s="4">
        <v>17567</v>
      </c>
      <c r="H117" s="4">
        <v>17560</v>
      </c>
      <c r="I117" s="4">
        <v>99.96</v>
      </c>
      <c r="J117" s="4">
        <v>8451</v>
      </c>
      <c r="K117" s="4">
        <v>48.125999999999998</v>
      </c>
      <c r="L117" s="4">
        <v>1161</v>
      </c>
      <c r="M117" s="4">
        <v>6.6120000000000001</v>
      </c>
      <c r="N117" s="4">
        <v>13.738</v>
      </c>
    </row>
    <row r="118" spans="1:14" x14ac:dyDescent="0.25">
      <c r="A118" s="4" t="s">
        <v>130</v>
      </c>
      <c r="B118" s="4" t="str">
        <f t="shared" si="1"/>
        <v>septiembre 2022</v>
      </c>
      <c r="C118" s="32">
        <v>44805</v>
      </c>
      <c r="D118" s="4" t="s">
        <v>109</v>
      </c>
      <c r="E118" s="4" t="s">
        <v>417</v>
      </c>
      <c r="F118" s="4" t="s">
        <v>239</v>
      </c>
      <c r="G118" s="4">
        <v>4336</v>
      </c>
      <c r="H118" s="4">
        <v>4326</v>
      </c>
      <c r="I118" s="4">
        <v>99.769000000000005</v>
      </c>
      <c r="J118" s="4">
        <v>2133</v>
      </c>
      <c r="K118" s="4">
        <v>49.307000000000002</v>
      </c>
      <c r="L118" s="4">
        <v>409</v>
      </c>
      <c r="M118" s="4">
        <v>9.4540000000000006</v>
      </c>
      <c r="N118" s="4">
        <v>19.175000000000001</v>
      </c>
    </row>
    <row r="119" spans="1:14" x14ac:dyDescent="0.25">
      <c r="A119" s="4" t="s">
        <v>130</v>
      </c>
      <c r="B119" s="4" t="str">
        <f t="shared" si="1"/>
        <v>septiembre 2022</v>
      </c>
      <c r="C119" s="32">
        <v>44805</v>
      </c>
      <c r="D119" s="4" t="s">
        <v>109</v>
      </c>
      <c r="E119" s="4" t="s">
        <v>418</v>
      </c>
      <c r="F119" s="4" t="s">
        <v>239</v>
      </c>
      <c r="G119" s="4">
        <v>16784</v>
      </c>
      <c r="H119" s="4">
        <v>16740</v>
      </c>
      <c r="I119" s="4">
        <v>99.738</v>
      </c>
      <c r="J119" s="4">
        <v>4497</v>
      </c>
      <c r="K119" s="4">
        <v>26.864000000000001</v>
      </c>
      <c r="L119" s="4">
        <v>212</v>
      </c>
      <c r="M119" s="4">
        <v>1.266</v>
      </c>
      <c r="N119" s="4">
        <v>4.7140000000000004</v>
      </c>
    </row>
    <row r="120" spans="1:14" x14ac:dyDescent="0.25">
      <c r="A120" s="4" t="s">
        <v>130</v>
      </c>
      <c r="B120" s="4" t="str">
        <f t="shared" si="1"/>
        <v>septiembre 2022</v>
      </c>
      <c r="C120" s="32">
        <v>44805</v>
      </c>
      <c r="D120" s="4" t="s">
        <v>109</v>
      </c>
      <c r="E120" s="4" t="s">
        <v>419</v>
      </c>
      <c r="F120" s="4" t="s">
        <v>239</v>
      </c>
      <c r="G120" s="4">
        <v>33836</v>
      </c>
      <c r="H120" s="4">
        <v>33788</v>
      </c>
      <c r="I120" s="4">
        <v>99.858000000000004</v>
      </c>
      <c r="J120" s="4">
        <v>11280</v>
      </c>
      <c r="K120" s="4">
        <v>33.384999999999998</v>
      </c>
      <c r="L120" s="4">
        <v>794</v>
      </c>
      <c r="M120" s="4">
        <v>2.35</v>
      </c>
      <c r="N120" s="4">
        <v>7.0389999999999997</v>
      </c>
    </row>
    <row r="121" spans="1:14" x14ac:dyDescent="0.25">
      <c r="A121" s="4" t="s">
        <v>130</v>
      </c>
      <c r="B121" s="4" t="str">
        <f t="shared" si="1"/>
        <v>septiembre 2022</v>
      </c>
      <c r="C121" s="32">
        <v>44805</v>
      </c>
      <c r="D121" s="4" t="s">
        <v>109</v>
      </c>
      <c r="E121" s="4" t="s">
        <v>420</v>
      </c>
      <c r="F121" s="4" t="s">
        <v>239</v>
      </c>
      <c r="G121" s="4">
        <v>33816</v>
      </c>
      <c r="H121" s="4">
        <v>33772</v>
      </c>
      <c r="I121" s="4">
        <v>99.87</v>
      </c>
      <c r="J121" s="4">
        <v>11534</v>
      </c>
      <c r="K121" s="4">
        <v>34.152999999999999</v>
      </c>
      <c r="L121" s="4">
        <v>980</v>
      </c>
      <c r="M121" s="4">
        <v>2.9020000000000001</v>
      </c>
      <c r="N121" s="4">
        <v>8.4969999999999999</v>
      </c>
    </row>
    <row r="122" spans="1:14" x14ac:dyDescent="0.25">
      <c r="A122" s="4" t="s">
        <v>130</v>
      </c>
      <c r="B122" s="4" t="str">
        <f t="shared" si="1"/>
        <v>septiembre 2022</v>
      </c>
      <c r="C122" s="32">
        <v>44805</v>
      </c>
      <c r="D122" s="4" t="s">
        <v>109</v>
      </c>
      <c r="E122" s="4" t="s">
        <v>421</v>
      </c>
      <c r="F122" s="4" t="s">
        <v>239</v>
      </c>
      <c r="G122" s="4">
        <v>27557</v>
      </c>
      <c r="H122" s="4">
        <v>27370</v>
      </c>
      <c r="I122" s="4">
        <v>99.320999999999998</v>
      </c>
      <c r="J122" s="4">
        <v>11252</v>
      </c>
      <c r="K122" s="4">
        <v>41.110999999999997</v>
      </c>
      <c r="L122" s="4">
        <v>1382</v>
      </c>
      <c r="M122" s="4">
        <v>5.0490000000000004</v>
      </c>
      <c r="N122" s="4">
        <v>12.282</v>
      </c>
    </row>
    <row r="123" spans="1:14" x14ac:dyDescent="0.25">
      <c r="A123" s="4" t="s">
        <v>221</v>
      </c>
      <c r="B123" s="4" t="str">
        <f t="shared" si="1"/>
        <v>septiembre 2022</v>
      </c>
      <c r="C123" s="32">
        <v>44805</v>
      </c>
      <c r="D123" s="4" t="s">
        <v>109</v>
      </c>
      <c r="E123" s="4" t="s">
        <v>422</v>
      </c>
      <c r="F123" s="4" t="s">
        <v>239</v>
      </c>
      <c r="G123" s="4">
        <v>30972</v>
      </c>
      <c r="H123" s="4">
        <v>30932</v>
      </c>
      <c r="I123" s="4">
        <v>99.870999999999995</v>
      </c>
      <c r="J123" s="4">
        <v>12063</v>
      </c>
      <c r="K123" s="4">
        <v>38.997999999999998</v>
      </c>
      <c r="L123" s="4">
        <v>1567</v>
      </c>
      <c r="M123" s="4">
        <v>5.0659999999999998</v>
      </c>
      <c r="N123" s="4">
        <v>12.99</v>
      </c>
    </row>
    <row r="124" spans="1:14" x14ac:dyDescent="0.25">
      <c r="A124" s="4" t="s">
        <v>402</v>
      </c>
      <c r="B124" s="4" t="str">
        <f t="shared" si="1"/>
        <v>septiembre 2022</v>
      </c>
      <c r="C124" s="32">
        <v>44805</v>
      </c>
      <c r="D124" s="4" t="s">
        <v>276</v>
      </c>
      <c r="E124" s="4" t="s">
        <v>276</v>
      </c>
      <c r="F124" s="4" t="s">
        <v>276</v>
      </c>
      <c r="G124" s="4" t="s">
        <v>276</v>
      </c>
      <c r="H124" s="4" t="s">
        <v>276</v>
      </c>
      <c r="I124" s="4" t="s">
        <v>276</v>
      </c>
      <c r="J124" s="4" t="s">
        <v>276</v>
      </c>
      <c r="K124" s="4" t="s">
        <v>276</v>
      </c>
      <c r="L124" s="4" t="s">
        <v>276</v>
      </c>
      <c r="M124" s="4" t="s">
        <v>276</v>
      </c>
      <c r="N124" s="4" t="s">
        <v>276</v>
      </c>
    </row>
    <row r="125" spans="1:14" x14ac:dyDescent="0.25">
      <c r="A125" s="4" t="s">
        <v>225</v>
      </c>
      <c r="B125" s="4" t="str">
        <f t="shared" si="1"/>
        <v>septiembre 2022</v>
      </c>
      <c r="C125" s="32">
        <v>44805</v>
      </c>
      <c r="D125" s="4" t="s">
        <v>276</v>
      </c>
      <c r="E125" s="4" t="s">
        <v>276</v>
      </c>
      <c r="F125" s="4" t="s">
        <v>276</v>
      </c>
      <c r="G125" s="4" t="s">
        <v>276</v>
      </c>
      <c r="H125" s="4" t="s">
        <v>276</v>
      </c>
      <c r="I125" s="4" t="s">
        <v>276</v>
      </c>
      <c r="J125" s="4" t="s">
        <v>276</v>
      </c>
      <c r="K125" s="4" t="s">
        <v>276</v>
      </c>
      <c r="L125" s="4" t="s">
        <v>276</v>
      </c>
      <c r="M125" s="4" t="s">
        <v>276</v>
      </c>
      <c r="N125" s="4" t="s">
        <v>276</v>
      </c>
    </row>
    <row r="126" spans="1:14" x14ac:dyDescent="0.25">
      <c r="A126" s="4" t="s">
        <v>388</v>
      </c>
      <c r="B126" s="4" t="str">
        <f t="shared" si="1"/>
        <v>septiembre 2022</v>
      </c>
      <c r="C126" s="32">
        <v>44805</v>
      </c>
      <c r="D126" s="4" t="s">
        <v>109</v>
      </c>
      <c r="E126" s="4" t="s">
        <v>423</v>
      </c>
      <c r="F126" s="4" t="s">
        <v>239</v>
      </c>
      <c r="G126" s="4">
        <v>2312</v>
      </c>
      <c r="H126" s="4">
        <v>2307</v>
      </c>
      <c r="I126" s="4">
        <v>99.784000000000006</v>
      </c>
      <c r="J126" s="4">
        <v>1228</v>
      </c>
      <c r="K126" s="4">
        <v>53.228999999999999</v>
      </c>
      <c r="L126" s="4">
        <v>46</v>
      </c>
      <c r="M126" s="4">
        <v>1.994</v>
      </c>
      <c r="N126" s="4">
        <v>3.746</v>
      </c>
    </row>
    <row r="127" spans="1:14" x14ac:dyDescent="0.25">
      <c r="A127" s="4" t="s">
        <v>388</v>
      </c>
      <c r="B127" s="4" t="str">
        <f t="shared" si="1"/>
        <v>septiembre 2022</v>
      </c>
      <c r="C127" s="32">
        <v>44805</v>
      </c>
      <c r="D127" s="4" t="s">
        <v>109</v>
      </c>
      <c r="E127" s="4" t="s">
        <v>424</v>
      </c>
      <c r="F127" s="4" t="s">
        <v>239</v>
      </c>
      <c r="G127" s="4">
        <v>14421</v>
      </c>
      <c r="H127" s="4">
        <v>14324</v>
      </c>
      <c r="I127" s="4">
        <v>99.326999999999998</v>
      </c>
      <c r="J127" s="4">
        <v>8946</v>
      </c>
      <c r="K127" s="4">
        <v>62.454999999999998</v>
      </c>
      <c r="L127" s="4">
        <v>465</v>
      </c>
      <c r="M127" s="4">
        <v>3.246</v>
      </c>
      <c r="N127" s="4">
        <v>5.1980000000000004</v>
      </c>
    </row>
    <row r="128" spans="1:14" x14ac:dyDescent="0.25">
      <c r="A128" s="4" t="s">
        <v>388</v>
      </c>
      <c r="B128" s="4" t="str">
        <f t="shared" si="1"/>
        <v>septiembre 2022</v>
      </c>
      <c r="C128" s="32">
        <v>44805</v>
      </c>
      <c r="D128" s="4" t="s">
        <v>109</v>
      </c>
      <c r="E128" s="4" t="s">
        <v>425</v>
      </c>
      <c r="F128" s="4" t="s">
        <v>239</v>
      </c>
      <c r="G128" s="4">
        <v>10751</v>
      </c>
      <c r="H128" s="4">
        <v>10696</v>
      </c>
      <c r="I128" s="4">
        <v>99.488</v>
      </c>
      <c r="J128" s="4">
        <v>5153</v>
      </c>
      <c r="K128" s="4">
        <v>48.177</v>
      </c>
      <c r="L128" s="4">
        <v>144</v>
      </c>
      <c r="M128" s="4">
        <v>1.3460000000000001</v>
      </c>
      <c r="N128" s="4">
        <v>2.794</v>
      </c>
    </row>
    <row r="129" spans="1:14" x14ac:dyDescent="0.25">
      <c r="A129" s="4" t="s">
        <v>388</v>
      </c>
      <c r="B129" s="4" t="str">
        <f t="shared" si="1"/>
        <v>septiembre 2022</v>
      </c>
      <c r="C129" s="32">
        <v>44805</v>
      </c>
      <c r="D129" s="4" t="s">
        <v>109</v>
      </c>
      <c r="E129" s="4" t="s">
        <v>426</v>
      </c>
      <c r="F129" s="4" t="s">
        <v>239</v>
      </c>
      <c r="G129" s="4">
        <v>1576</v>
      </c>
      <c r="H129" s="4">
        <v>1575</v>
      </c>
      <c r="I129" s="4">
        <v>99.936999999999998</v>
      </c>
      <c r="J129" s="4">
        <v>895</v>
      </c>
      <c r="K129" s="4">
        <v>56.825000000000003</v>
      </c>
      <c r="L129" s="4">
        <v>18</v>
      </c>
      <c r="M129" s="4">
        <v>1.143</v>
      </c>
      <c r="N129" s="4">
        <v>2.0110000000000001</v>
      </c>
    </row>
    <row r="130" spans="1:14" x14ac:dyDescent="0.25">
      <c r="A130" s="4" t="s">
        <v>388</v>
      </c>
      <c r="B130" s="4" t="str">
        <f t="shared" si="1"/>
        <v>septiembre 2022</v>
      </c>
      <c r="C130" s="32">
        <v>44805</v>
      </c>
      <c r="D130" s="4" t="s">
        <v>109</v>
      </c>
      <c r="E130" s="4" t="s">
        <v>427</v>
      </c>
      <c r="F130" s="4" t="s">
        <v>239</v>
      </c>
      <c r="G130" s="4">
        <v>2047</v>
      </c>
      <c r="H130" s="4">
        <v>2044</v>
      </c>
      <c r="I130" s="4">
        <v>99.852999999999994</v>
      </c>
      <c r="J130" s="4">
        <v>1016</v>
      </c>
      <c r="K130" s="4">
        <v>49.706000000000003</v>
      </c>
      <c r="L130" s="4">
        <v>90</v>
      </c>
      <c r="M130" s="4">
        <v>4.4029999999999996</v>
      </c>
      <c r="N130" s="4">
        <v>8.8580000000000005</v>
      </c>
    </row>
    <row r="131" spans="1:14" x14ac:dyDescent="0.25">
      <c r="A131" s="4" t="s">
        <v>388</v>
      </c>
      <c r="B131" s="4" t="str">
        <f t="shared" ref="B131:B194" si="2">TEXT(C131,"mmmm")&amp;" "&amp;TEXT(C131,"aaaa")</f>
        <v>septiembre 2022</v>
      </c>
      <c r="C131" s="32">
        <v>44805</v>
      </c>
      <c r="D131" s="4" t="s">
        <v>109</v>
      </c>
      <c r="E131" s="4" t="s">
        <v>428</v>
      </c>
      <c r="F131" s="4" t="s">
        <v>239</v>
      </c>
      <c r="G131" s="4">
        <v>9120</v>
      </c>
      <c r="H131" s="4">
        <v>9112</v>
      </c>
      <c r="I131" s="4">
        <v>99.912000000000006</v>
      </c>
      <c r="J131" s="4">
        <v>4597</v>
      </c>
      <c r="K131" s="4">
        <v>50.45</v>
      </c>
      <c r="L131" s="4">
        <v>243</v>
      </c>
      <c r="M131" s="4">
        <v>2.6669999999999998</v>
      </c>
      <c r="N131" s="4">
        <v>5.2859999999999996</v>
      </c>
    </row>
    <row r="132" spans="1:14" x14ac:dyDescent="0.25">
      <c r="A132" s="4" t="s">
        <v>388</v>
      </c>
      <c r="B132" s="4" t="str">
        <f t="shared" si="2"/>
        <v>septiembre 2022</v>
      </c>
      <c r="C132" s="32">
        <v>44805</v>
      </c>
      <c r="D132" s="4" t="s">
        <v>109</v>
      </c>
      <c r="E132" s="4" t="s">
        <v>429</v>
      </c>
      <c r="F132" s="4" t="s">
        <v>239</v>
      </c>
      <c r="G132" s="4">
        <v>9652</v>
      </c>
      <c r="H132" s="4">
        <v>9645</v>
      </c>
      <c r="I132" s="4">
        <v>99.927000000000007</v>
      </c>
      <c r="J132" s="4">
        <v>4884</v>
      </c>
      <c r="K132" s="4">
        <v>50.637999999999998</v>
      </c>
      <c r="L132" s="4">
        <v>900</v>
      </c>
      <c r="M132" s="4">
        <v>9.3309999999999995</v>
      </c>
      <c r="N132" s="4">
        <v>18.428000000000001</v>
      </c>
    </row>
    <row r="133" spans="1:14" x14ac:dyDescent="0.25">
      <c r="A133" s="4" t="s">
        <v>388</v>
      </c>
      <c r="B133" s="4" t="str">
        <f t="shared" si="2"/>
        <v>septiembre 2022</v>
      </c>
      <c r="C133" s="32">
        <v>44805</v>
      </c>
      <c r="D133" s="4" t="s">
        <v>109</v>
      </c>
      <c r="E133" s="4" t="s">
        <v>430</v>
      </c>
      <c r="F133" s="4" t="s">
        <v>239</v>
      </c>
      <c r="G133" s="4">
        <v>2553</v>
      </c>
      <c r="H133" s="4">
        <v>2552</v>
      </c>
      <c r="I133" s="4">
        <v>99.960999999999999</v>
      </c>
      <c r="J133" s="4">
        <v>1356</v>
      </c>
      <c r="K133" s="4">
        <v>53.134999999999998</v>
      </c>
      <c r="L133" s="4">
        <v>52</v>
      </c>
      <c r="M133" s="4">
        <v>2.0379999999999998</v>
      </c>
      <c r="N133" s="4">
        <v>3.835</v>
      </c>
    </row>
    <row r="134" spans="1:14" x14ac:dyDescent="0.25">
      <c r="A134" s="4" t="s">
        <v>388</v>
      </c>
      <c r="B134" s="4" t="str">
        <f t="shared" si="2"/>
        <v>septiembre 2022</v>
      </c>
      <c r="C134" s="32">
        <v>44805</v>
      </c>
      <c r="D134" s="4" t="s">
        <v>110</v>
      </c>
      <c r="E134" s="4" t="s">
        <v>431</v>
      </c>
      <c r="F134" s="4" t="s">
        <v>239</v>
      </c>
      <c r="G134" s="4">
        <v>4421</v>
      </c>
      <c r="H134" s="4">
        <v>4413</v>
      </c>
      <c r="I134" s="4">
        <v>99.819000000000003</v>
      </c>
      <c r="J134" s="4">
        <v>2548</v>
      </c>
      <c r="K134" s="4">
        <v>57.738</v>
      </c>
      <c r="L134" s="4">
        <v>94</v>
      </c>
      <c r="M134" s="4">
        <v>2.13</v>
      </c>
      <c r="N134" s="4">
        <v>3.6890000000000001</v>
      </c>
    </row>
    <row r="135" spans="1:14" x14ac:dyDescent="0.25">
      <c r="A135" s="4" t="s">
        <v>88</v>
      </c>
      <c r="B135" s="4" t="str">
        <f t="shared" si="2"/>
        <v>septiembre 2022</v>
      </c>
      <c r="C135" s="32">
        <v>44805</v>
      </c>
      <c r="D135" s="4" t="s">
        <v>110</v>
      </c>
      <c r="E135" s="4" t="s">
        <v>432</v>
      </c>
      <c r="F135" s="4" t="s">
        <v>239</v>
      </c>
      <c r="G135" s="4">
        <v>235</v>
      </c>
      <c r="H135" s="4">
        <v>234</v>
      </c>
      <c r="I135" s="4">
        <v>99.573999999999998</v>
      </c>
      <c r="J135" s="4">
        <v>183</v>
      </c>
      <c r="K135" s="4">
        <v>78.204999999999998</v>
      </c>
      <c r="L135" s="4">
        <v>7</v>
      </c>
      <c r="M135" s="4">
        <v>2.9910000000000001</v>
      </c>
      <c r="N135" s="4">
        <v>3.8250000000000002</v>
      </c>
    </row>
    <row r="136" spans="1:14" x14ac:dyDescent="0.25">
      <c r="A136" s="4" t="s">
        <v>75</v>
      </c>
      <c r="B136" s="4" t="str">
        <f t="shared" si="2"/>
        <v>septiembre 2022</v>
      </c>
      <c r="C136" s="32">
        <v>44805</v>
      </c>
      <c r="D136" s="4" t="s">
        <v>110</v>
      </c>
      <c r="E136" s="4" t="s">
        <v>433</v>
      </c>
      <c r="F136" s="4" t="s">
        <v>239</v>
      </c>
      <c r="G136" s="4">
        <v>31097</v>
      </c>
      <c r="H136" s="4">
        <v>31058</v>
      </c>
      <c r="I136" s="4">
        <v>99.875</v>
      </c>
      <c r="J136" s="4">
        <v>13884</v>
      </c>
      <c r="K136" s="4">
        <v>44.703000000000003</v>
      </c>
      <c r="L136" s="4">
        <v>809</v>
      </c>
      <c r="M136" s="4">
        <v>2.605</v>
      </c>
      <c r="N136" s="4">
        <v>5.827</v>
      </c>
    </row>
    <row r="137" spans="1:14" x14ac:dyDescent="0.25">
      <c r="A137" s="4" t="s">
        <v>389</v>
      </c>
      <c r="B137" s="4" t="str">
        <f t="shared" si="2"/>
        <v>septiembre 2022</v>
      </c>
      <c r="C137" s="32">
        <v>44805</v>
      </c>
      <c r="D137" s="4" t="s">
        <v>276</v>
      </c>
      <c r="E137" s="4" t="s">
        <v>276</v>
      </c>
      <c r="F137" s="4" t="s">
        <v>276</v>
      </c>
      <c r="G137" s="4" t="s">
        <v>276</v>
      </c>
      <c r="H137" s="4" t="s">
        <v>276</v>
      </c>
      <c r="I137" s="4" t="s">
        <v>276</v>
      </c>
      <c r="J137" s="4" t="s">
        <v>276</v>
      </c>
      <c r="K137" s="4" t="s">
        <v>276</v>
      </c>
      <c r="L137" s="4" t="s">
        <v>276</v>
      </c>
      <c r="M137" s="4" t="s">
        <v>276</v>
      </c>
      <c r="N137" s="4" t="s">
        <v>276</v>
      </c>
    </row>
    <row r="138" spans="1:14" x14ac:dyDescent="0.25">
      <c r="A138" s="4" t="s">
        <v>222</v>
      </c>
      <c r="B138" s="4" t="str">
        <f t="shared" si="2"/>
        <v>septiembre 2022</v>
      </c>
      <c r="C138" s="32">
        <v>44805</v>
      </c>
      <c r="D138" s="4" t="s">
        <v>109</v>
      </c>
      <c r="E138" s="4" t="s">
        <v>434</v>
      </c>
      <c r="F138" s="4" t="s">
        <v>239</v>
      </c>
      <c r="G138" s="4">
        <v>12977</v>
      </c>
      <c r="H138" s="4">
        <v>12394</v>
      </c>
      <c r="I138" s="4">
        <v>95.507000000000005</v>
      </c>
      <c r="J138" s="4">
        <v>4175</v>
      </c>
      <c r="K138" s="4">
        <v>33.686</v>
      </c>
      <c r="L138" s="4">
        <v>673</v>
      </c>
      <c r="M138" s="4">
        <v>5.43</v>
      </c>
      <c r="N138" s="4">
        <v>16.12</v>
      </c>
    </row>
    <row r="139" spans="1:14" x14ac:dyDescent="0.25">
      <c r="A139" s="4" t="s">
        <v>435</v>
      </c>
      <c r="B139" s="4" t="str">
        <f t="shared" si="2"/>
        <v>septiembre 2022</v>
      </c>
      <c r="C139" s="32">
        <v>44805</v>
      </c>
      <c r="D139" s="4" t="s">
        <v>276</v>
      </c>
      <c r="E139" s="4" t="s">
        <v>276</v>
      </c>
      <c r="F139" s="4" t="s">
        <v>276</v>
      </c>
      <c r="G139" s="4" t="s">
        <v>276</v>
      </c>
      <c r="H139" s="4" t="s">
        <v>276</v>
      </c>
      <c r="I139" s="4" t="s">
        <v>276</v>
      </c>
      <c r="J139" s="4" t="s">
        <v>276</v>
      </c>
      <c r="K139" s="4" t="s">
        <v>276</v>
      </c>
      <c r="L139" s="4" t="s">
        <v>276</v>
      </c>
      <c r="M139" s="4" t="s">
        <v>276</v>
      </c>
      <c r="N139" s="4" t="s">
        <v>276</v>
      </c>
    </row>
    <row r="140" spans="1:14" x14ac:dyDescent="0.25">
      <c r="A140" s="4" t="s">
        <v>390</v>
      </c>
      <c r="B140" s="4" t="str">
        <f t="shared" si="2"/>
        <v>septiembre 2022</v>
      </c>
      <c r="C140" s="32">
        <v>44805</v>
      </c>
      <c r="D140" s="4" t="s">
        <v>109</v>
      </c>
      <c r="E140" s="4" t="s">
        <v>438</v>
      </c>
      <c r="F140" s="4" t="s">
        <v>239</v>
      </c>
      <c r="G140" s="4">
        <v>27562</v>
      </c>
      <c r="H140" s="4">
        <v>27401</v>
      </c>
      <c r="I140" s="4">
        <v>99.415999999999997</v>
      </c>
      <c r="J140" s="4">
        <v>11645</v>
      </c>
      <c r="K140" s="4">
        <v>42.497999999999998</v>
      </c>
      <c r="L140" s="4">
        <v>1747</v>
      </c>
      <c r="M140" s="4">
        <v>6.3760000000000003</v>
      </c>
      <c r="N140" s="4">
        <v>15.002000000000001</v>
      </c>
    </row>
    <row r="141" spans="1:14" x14ac:dyDescent="0.25">
      <c r="A141" s="4" t="s">
        <v>391</v>
      </c>
      <c r="B141" s="4" t="str">
        <f t="shared" si="2"/>
        <v>septiembre 2022</v>
      </c>
      <c r="C141" s="32">
        <v>44805</v>
      </c>
      <c r="D141" s="4" t="s">
        <v>276</v>
      </c>
      <c r="E141" s="4" t="s">
        <v>276</v>
      </c>
      <c r="F141" s="4" t="s">
        <v>276</v>
      </c>
      <c r="G141" s="4" t="s">
        <v>276</v>
      </c>
      <c r="H141" s="4" t="s">
        <v>276</v>
      </c>
      <c r="I141" s="4" t="s">
        <v>276</v>
      </c>
      <c r="J141" s="4" t="s">
        <v>276</v>
      </c>
      <c r="K141" s="4" t="s">
        <v>276</v>
      </c>
      <c r="L141" s="4" t="s">
        <v>276</v>
      </c>
      <c r="M141" s="4" t="s">
        <v>276</v>
      </c>
      <c r="N141" s="4" t="s">
        <v>276</v>
      </c>
    </row>
    <row r="142" spans="1:14" x14ac:dyDescent="0.25">
      <c r="A142" s="4" t="s">
        <v>94</v>
      </c>
      <c r="B142" s="4" t="str">
        <f t="shared" si="2"/>
        <v>septiembre 2022</v>
      </c>
      <c r="C142" s="32">
        <v>44805</v>
      </c>
      <c r="D142" s="4" t="s">
        <v>276</v>
      </c>
      <c r="E142" s="4" t="s">
        <v>276</v>
      </c>
      <c r="F142" s="4" t="s">
        <v>276</v>
      </c>
      <c r="G142" s="4" t="s">
        <v>276</v>
      </c>
      <c r="H142" s="4" t="s">
        <v>276</v>
      </c>
      <c r="I142" s="4" t="s">
        <v>276</v>
      </c>
      <c r="J142" s="4" t="s">
        <v>276</v>
      </c>
      <c r="K142" s="4" t="s">
        <v>276</v>
      </c>
      <c r="L142" s="4" t="s">
        <v>276</v>
      </c>
      <c r="M142" s="4" t="s">
        <v>276</v>
      </c>
      <c r="N142" s="4" t="s">
        <v>276</v>
      </c>
    </row>
    <row r="143" spans="1:14" x14ac:dyDescent="0.25">
      <c r="A143" s="4" t="s">
        <v>596</v>
      </c>
      <c r="B143" s="4" t="str">
        <f t="shared" si="2"/>
        <v>septiembre 2022</v>
      </c>
      <c r="C143" s="32">
        <v>44805</v>
      </c>
      <c r="D143" s="4" t="s">
        <v>276</v>
      </c>
      <c r="E143" s="4" t="s">
        <v>276</v>
      </c>
      <c r="F143" s="4" t="s">
        <v>276</v>
      </c>
      <c r="G143" s="4" t="s">
        <v>276</v>
      </c>
      <c r="H143" s="4" t="s">
        <v>276</v>
      </c>
      <c r="I143" s="4" t="s">
        <v>276</v>
      </c>
      <c r="J143" s="4" t="s">
        <v>276</v>
      </c>
      <c r="K143" s="4" t="s">
        <v>276</v>
      </c>
      <c r="L143" s="4" t="s">
        <v>276</v>
      </c>
      <c r="M143" s="4" t="s">
        <v>276</v>
      </c>
      <c r="N143" s="4" t="s">
        <v>276</v>
      </c>
    </row>
    <row r="144" spans="1:14" x14ac:dyDescent="0.25">
      <c r="A144" s="4" t="s">
        <v>597</v>
      </c>
      <c r="B144" s="4" t="str">
        <f t="shared" si="2"/>
        <v>septiembre 2022</v>
      </c>
      <c r="C144" s="32">
        <v>44805</v>
      </c>
      <c r="D144" s="4" t="s">
        <v>276</v>
      </c>
      <c r="E144" s="4" t="s">
        <v>276</v>
      </c>
      <c r="F144" s="4" t="s">
        <v>276</v>
      </c>
      <c r="G144" s="4" t="s">
        <v>276</v>
      </c>
      <c r="H144" s="4" t="s">
        <v>276</v>
      </c>
      <c r="I144" s="4" t="s">
        <v>276</v>
      </c>
      <c r="J144" s="4" t="s">
        <v>276</v>
      </c>
      <c r="K144" s="4" t="s">
        <v>276</v>
      </c>
      <c r="L144" s="4" t="s">
        <v>276</v>
      </c>
      <c r="M144" s="4" t="s">
        <v>276</v>
      </c>
      <c r="N144" s="4" t="s">
        <v>276</v>
      </c>
    </row>
    <row r="145" spans="1:14" x14ac:dyDescent="0.25">
      <c r="A145" s="4" t="s">
        <v>116</v>
      </c>
      <c r="B145" s="4" t="str">
        <f t="shared" si="2"/>
        <v>agosto 2022</v>
      </c>
      <c r="C145" s="32">
        <v>44774</v>
      </c>
      <c r="D145" s="4" t="s">
        <v>109</v>
      </c>
      <c r="E145" s="4" t="s">
        <v>449</v>
      </c>
      <c r="F145" s="4" t="s">
        <v>239</v>
      </c>
      <c r="G145" s="4">
        <v>14995</v>
      </c>
      <c r="H145" s="4">
        <v>14947</v>
      </c>
      <c r="I145" s="4">
        <v>99.68</v>
      </c>
      <c r="J145" s="4">
        <v>5086</v>
      </c>
      <c r="K145" s="4">
        <v>34.027000000000001</v>
      </c>
      <c r="L145" s="4">
        <v>651</v>
      </c>
      <c r="M145" s="4">
        <v>4.3550000000000004</v>
      </c>
      <c r="N145" s="4">
        <v>12.8</v>
      </c>
    </row>
    <row r="146" spans="1:14" x14ac:dyDescent="0.25">
      <c r="A146" s="4" t="s">
        <v>116</v>
      </c>
      <c r="B146" s="4" t="str">
        <f t="shared" si="2"/>
        <v>agosto 2022</v>
      </c>
      <c r="C146" s="32">
        <v>44774</v>
      </c>
      <c r="D146" s="4" t="s">
        <v>109</v>
      </c>
      <c r="E146" s="4" t="s">
        <v>450</v>
      </c>
      <c r="F146" s="4" t="s">
        <v>239</v>
      </c>
      <c r="G146" s="4">
        <v>10087</v>
      </c>
      <c r="H146" s="4">
        <v>9993</v>
      </c>
      <c r="I146" s="4">
        <v>99.067999999999998</v>
      </c>
      <c r="J146" s="4">
        <v>5997</v>
      </c>
      <c r="K146" s="4">
        <v>60.012</v>
      </c>
      <c r="L146" s="4">
        <v>1124</v>
      </c>
      <c r="M146" s="4">
        <v>11.247999999999999</v>
      </c>
      <c r="N146" s="4">
        <v>18.742999999999999</v>
      </c>
    </row>
    <row r="147" spans="1:14" x14ac:dyDescent="0.25">
      <c r="A147" s="4" t="s">
        <v>392</v>
      </c>
      <c r="B147" s="4" t="str">
        <f t="shared" si="2"/>
        <v>agosto 2022</v>
      </c>
      <c r="C147" s="32">
        <v>44774</v>
      </c>
      <c r="D147" s="4" t="s">
        <v>109</v>
      </c>
      <c r="E147" s="4" t="s">
        <v>451</v>
      </c>
      <c r="F147" s="4" t="s">
        <v>239</v>
      </c>
      <c r="G147" s="4">
        <v>27045</v>
      </c>
      <c r="H147" s="4">
        <v>26907</v>
      </c>
      <c r="I147" s="4">
        <v>99.49</v>
      </c>
      <c r="J147" s="4">
        <v>13203</v>
      </c>
      <c r="K147" s="4">
        <v>49.069000000000003</v>
      </c>
      <c r="L147" s="4">
        <v>2801</v>
      </c>
      <c r="M147" s="4">
        <v>10.41</v>
      </c>
      <c r="N147" s="4">
        <v>21.215</v>
      </c>
    </row>
    <row r="148" spans="1:14" x14ac:dyDescent="0.25">
      <c r="A148" s="4" t="s">
        <v>393</v>
      </c>
      <c r="B148" s="4" t="str">
        <f t="shared" si="2"/>
        <v>agosto 2022</v>
      </c>
      <c r="C148" s="32">
        <v>44774</v>
      </c>
      <c r="D148" s="4" t="s">
        <v>276</v>
      </c>
      <c r="E148" s="4" t="s">
        <v>276</v>
      </c>
      <c r="F148" s="4" t="s">
        <v>276</v>
      </c>
      <c r="G148" s="4" t="s">
        <v>276</v>
      </c>
      <c r="H148" s="4" t="s">
        <v>276</v>
      </c>
      <c r="I148" s="4" t="s">
        <v>276</v>
      </c>
      <c r="J148" s="4" t="s">
        <v>276</v>
      </c>
      <c r="K148" s="4" t="s">
        <v>276</v>
      </c>
      <c r="L148" s="4" t="s">
        <v>276</v>
      </c>
      <c r="M148" s="4" t="s">
        <v>276</v>
      </c>
      <c r="N148" s="4" t="s">
        <v>276</v>
      </c>
    </row>
    <row r="149" spans="1:14" x14ac:dyDescent="0.25">
      <c r="A149" s="4" t="s">
        <v>226</v>
      </c>
      <c r="B149" s="4" t="str">
        <f t="shared" si="2"/>
        <v>agosto 2022</v>
      </c>
      <c r="C149" s="32">
        <v>44774</v>
      </c>
      <c r="D149" s="4" t="s">
        <v>109</v>
      </c>
      <c r="E149" s="4" t="s">
        <v>454</v>
      </c>
      <c r="F149" s="4" t="s">
        <v>239</v>
      </c>
      <c r="G149" s="4">
        <v>34369</v>
      </c>
      <c r="H149" s="4">
        <v>34305</v>
      </c>
      <c r="I149" s="4">
        <v>99.813999999999993</v>
      </c>
      <c r="J149" s="4">
        <v>14143</v>
      </c>
      <c r="K149" s="4">
        <v>41.226999999999997</v>
      </c>
      <c r="L149" s="4">
        <v>640</v>
      </c>
      <c r="M149" s="4">
        <v>1.8660000000000001</v>
      </c>
      <c r="N149" s="4">
        <v>4.5250000000000004</v>
      </c>
    </row>
    <row r="150" spans="1:14" x14ac:dyDescent="0.25">
      <c r="A150" s="4" t="s">
        <v>226</v>
      </c>
      <c r="B150" s="4" t="str">
        <f t="shared" si="2"/>
        <v>agosto 2022</v>
      </c>
      <c r="C150" s="32">
        <v>44774</v>
      </c>
      <c r="D150" s="4" t="s">
        <v>109</v>
      </c>
      <c r="E150" s="4" t="s">
        <v>454</v>
      </c>
      <c r="F150" s="4" t="s">
        <v>239</v>
      </c>
      <c r="G150" s="4">
        <v>1302</v>
      </c>
      <c r="H150" s="4">
        <v>1297</v>
      </c>
      <c r="I150" s="4">
        <v>99.616</v>
      </c>
      <c r="J150" s="4">
        <v>628</v>
      </c>
      <c r="K150" s="4">
        <v>48.418999999999997</v>
      </c>
      <c r="L150" s="4">
        <v>19</v>
      </c>
      <c r="M150" s="4">
        <v>1.4650000000000001</v>
      </c>
      <c r="N150" s="4">
        <v>3.0249999999999999</v>
      </c>
    </row>
    <row r="151" spans="1:14" x14ac:dyDescent="0.25">
      <c r="A151" s="4" t="s">
        <v>203</v>
      </c>
      <c r="B151" s="4" t="str">
        <f t="shared" si="2"/>
        <v>agosto 2022</v>
      </c>
      <c r="C151" s="32">
        <v>44774</v>
      </c>
      <c r="D151" s="4" t="s">
        <v>109</v>
      </c>
      <c r="E151" s="4" t="s">
        <v>455</v>
      </c>
      <c r="F151" s="4" t="s">
        <v>239</v>
      </c>
      <c r="G151" s="4">
        <v>22836</v>
      </c>
      <c r="H151" s="4">
        <v>22809</v>
      </c>
      <c r="I151" s="4">
        <v>99.882000000000005</v>
      </c>
      <c r="J151" s="4">
        <v>10945</v>
      </c>
      <c r="K151" s="4">
        <v>47.984999999999999</v>
      </c>
      <c r="L151" s="4">
        <v>1215</v>
      </c>
      <c r="M151" s="4">
        <v>5.327</v>
      </c>
      <c r="N151" s="4">
        <v>11.101000000000001</v>
      </c>
    </row>
    <row r="152" spans="1:14" x14ac:dyDescent="0.25">
      <c r="A152" s="4" t="s">
        <v>175</v>
      </c>
      <c r="B152" s="4" t="str">
        <f t="shared" si="2"/>
        <v>agosto 2022</v>
      </c>
      <c r="C152" s="32">
        <v>44774</v>
      </c>
      <c r="D152" s="4" t="s">
        <v>109</v>
      </c>
      <c r="E152" s="4" t="s">
        <v>456</v>
      </c>
      <c r="F152" s="4" t="s">
        <v>239</v>
      </c>
      <c r="G152" s="4">
        <v>22655</v>
      </c>
      <c r="H152" s="4">
        <v>22490</v>
      </c>
      <c r="I152" s="4">
        <v>99.272000000000006</v>
      </c>
      <c r="J152" s="4">
        <v>9825</v>
      </c>
      <c r="K152" s="4">
        <v>43.686</v>
      </c>
      <c r="L152" s="4">
        <v>467</v>
      </c>
      <c r="M152" s="4">
        <v>2.0760000000000001</v>
      </c>
      <c r="N152" s="4">
        <v>4.7530000000000001</v>
      </c>
    </row>
    <row r="153" spans="1:14" x14ac:dyDescent="0.25">
      <c r="A153" s="4" t="s">
        <v>225</v>
      </c>
      <c r="B153" s="4" t="str">
        <f t="shared" si="2"/>
        <v>agosto 2022</v>
      </c>
      <c r="C153" s="32">
        <v>44774</v>
      </c>
      <c r="D153" s="4" t="s">
        <v>276</v>
      </c>
      <c r="E153" s="4" t="s">
        <v>276</v>
      </c>
      <c r="F153" s="4" t="s">
        <v>276</v>
      </c>
      <c r="G153" s="4" t="s">
        <v>276</v>
      </c>
      <c r="H153" s="4" t="s">
        <v>276</v>
      </c>
      <c r="I153" s="4" t="s">
        <v>276</v>
      </c>
      <c r="J153" s="4" t="s">
        <v>276</v>
      </c>
      <c r="K153" s="4" t="s">
        <v>276</v>
      </c>
      <c r="L153" s="4" t="s">
        <v>276</v>
      </c>
      <c r="M153" s="4" t="s">
        <v>276</v>
      </c>
      <c r="N153" s="4" t="s">
        <v>276</v>
      </c>
    </row>
    <row r="154" spans="1:14" x14ac:dyDescent="0.25">
      <c r="A154" s="4" t="s">
        <v>168</v>
      </c>
      <c r="B154" s="4" t="str">
        <f t="shared" si="2"/>
        <v>agosto 2022</v>
      </c>
      <c r="C154" s="32">
        <v>44774</v>
      </c>
      <c r="D154" s="4" t="s">
        <v>276</v>
      </c>
      <c r="E154" s="4" t="s">
        <v>276</v>
      </c>
      <c r="F154" s="4" t="s">
        <v>276</v>
      </c>
      <c r="G154" s="4" t="s">
        <v>276</v>
      </c>
      <c r="H154" s="4" t="s">
        <v>276</v>
      </c>
      <c r="I154" s="4" t="s">
        <v>276</v>
      </c>
      <c r="J154" s="4" t="s">
        <v>276</v>
      </c>
      <c r="K154" s="4" t="s">
        <v>276</v>
      </c>
      <c r="L154" s="4" t="s">
        <v>276</v>
      </c>
      <c r="M154" s="4" t="s">
        <v>276</v>
      </c>
      <c r="N154" s="4" t="s">
        <v>276</v>
      </c>
    </row>
    <row r="155" spans="1:14" x14ac:dyDescent="0.25">
      <c r="A155" s="4" t="s">
        <v>395</v>
      </c>
      <c r="B155" s="4" t="str">
        <f t="shared" si="2"/>
        <v>agosto 2022</v>
      </c>
      <c r="C155" s="32">
        <v>44774</v>
      </c>
      <c r="D155" s="4" t="s">
        <v>276</v>
      </c>
      <c r="E155" s="4" t="s">
        <v>276</v>
      </c>
      <c r="F155" s="4" t="s">
        <v>276</v>
      </c>
      <c r="G155" s="4" t="s">
        <v>276</v>
      </c>
      <c r="H155" s="4" t="s">
        <v>276</v>
      </c>
      <c r="I155" s="4" t="s">
        <v>276</v>
      </c>
      <c r="J155" s="4" t="s">
        <v>276</v>
      </c>
      <c r="K155" s="4" t="s">
        <v>276</v>
      </c>
      <c r="L155" s="4" t="s">
        <v>276</v>
      </c>
      <c r="M155" s="4" t="s">
        <v>276</v>
      </c>
      <c r="N155" s="4" t="s">
        <v>276</v>
      </c>
    </row>
    <row r="156" spans="1:14" x14ac:dyDescent="0.25">
      <c r="A156" s="4" t="s">
        <v>391</v>
      </c>
      <c r="B156" s="4" t="str">
        <f t="shared" si="2"/>
        <v>agosto 2022</v>
      </c>
      <c r="C156" s="32">
        <v>44774</v>
      </c>
      <c r="D156" s="4" t="s">
        <v>276</v>
      </c>
      <c r="E156" s="4" t="s">
        <v>276</v>
      </c>
      <c r="F156" s="4" t="s">
        <v>276</v>
      </c>
      <c r="G156" s="4" t="s">
        <v>276</v>
      </c>
      <c r="H156" s="4" t="s">
        <v>276</v>
      </c>
      <c r="I156" s="4" t="s">
        <v>276</v>
      </c>
      <c r="J156" s="4" t="s">
        <v>276</v>
      </c>
      <c r="K156" s="4" t="s">
        <v>276</v>
      </c>
      <c r="L156" s="4" t="s">
        <v>276</v>
      </c>
      <c r="M156" s="4" t="s">
        <v>276</v>
      </c>
      <c r="N156" s="4" t="s">
        <v>276</v>
      </c>
    </row>
    <row r="157" spans="1:14" x14ac:dyDescent="0.25">
      <c r="A157" s="4" t="s">
        <v>75</v>
      </c>
      <c r="B157" s="4" t="str">
        <f t="shared" si="2"/>
        <v>agosto 2022</v>
      </c>
      <c r="C157" s="32">
        <v>44774</v>
      </c>
      <c r="D157" s="4" t="s">
        <v>109</v>
      </c>
      <c r="E157" s="4" t="s">
        <v>457</v>
      </c>
      <c r="F157" s="4" t="s">
        <v>239</v>
      </c>
      <c r="G157" s="4">
        <v>22907</v>
      </c>
      <c r="H157" s="4">
        <v>22859</v>
      </c>
      <c r="I157" s="4">
        <v>99.79</v>
      </c>
      <c r="J157" s="4">
        <v>11484</v>
      </c>
      <c r="K157" s="4">
        <v>50.238</v>
      </c>
      <c r="L157" s="4">
        <v>1568</v>
      </c>
      <c r="M157" s="4">
        <v>6.859</v>
      </c>
      <c r="N157" s="4">
        <v>13.654</v>
      </c>
    </row>
    <row r="158" spans="1:14" x14ac:dyDescent="0.25">
      <c r="A158" s="4" t="s">
        <v>75</v>
      </c>
      <c r="B158" s="4" t="str">
        <f t="shared" si="2"/>
        <v>agosto 2022</v>
      </c>
      <c r="C158" s="32">
        <v>44774</v>
      </c>
      <c r="D158" s="4" t="s">
        <v>109</v>
      </c>
      <c r="E158" s="4" t="s">
        <v>458</v>
      </c>
      <c r="F158" s="4" t="s">
        <v>239</v>
      </c>
      <c r="G158" s="4">
        <v>22903</v>
      </c>
      <c r="H158" s="4">
        <v>22867</v>
      </c>
      <c r="I158" s="4">
        <v>99.843000000000004</v>
      </c>
      <c r="J158" s="4">
        <v>12034</v>
      </c>
      <c r="K158" s="4">
        <v>52.625999999999998</v>
      </c>
      <c r="L158" s="4">
        <v>2644</v>
      </c>
      <c r="M158" s="4">
        <v>11.563000000000001</v>
      </c>
      <c r="N158" s="4">
        <v>21.971</v>
      </c>
    </row>
    <row r="159" spans="1:14" x14ac:dyDescent="0.25">
      <c r="A159" s="4" t="s">
        <v>75</v>
      </c>
      <c r="B159" s="4" t="str">
        <f t="shared" si="2"/>
        <v>agosto 2022</v>
      </c>
      <c r="C159" s="32">
        <v>44774</v>
      </c>
      <c r="D159" s="4" t="s">
        <v>110</v>
      </c>
      <c r="E159" s="4" t="s">
        <v>459</v>
      </c>
      <c r="F159" s="4" t="s">
        <v>239</v>
      </c>
      <c r="G159" s="4">
        <v>22837</v>
      </c>
      <c r="H159" s="4">
        <v>22813</v>
      </c>
      <c r="I159" s="4">
        <v>99.894999999999996</v>
      </c>
      <c r="J159" s="4">
        <v>10884</v>
      </c>
      <c r="K159" s="4">
        <v>47.71</v>
      </c>
      <c r="L159" s="4">
        <v>578</v>
      </c>
      <c r="M159" s="4">
        <v>2.5339999999999998</v>
      </c>
      <c r="N159" s="4">
        <v>5.3109999999999999</v>
      </c>
    </row>
    <row r="160" spans="1:14" x14ac:dyDescent="0.25">
      <c r="A160" s="4" t="s">
        <v>402</v>
      </c>
      <c r="B160" s="4" t="str">
        <f t="shared" si="2"/>
        <v>agosto 2022</v>
      </c>
      <c r="C160" s="32">
        <v>44774</v>
      </c>
      <c r="D160" s="4" t="s">
        <v>276</v>
      </c>
      <c r="E160" s="4" t="s">
        <v>276</v>
      </c>
      <c r="F160" s="4" t="s">
        <v>276</v>
      </c>
      <c r="G160" s="4" t="s">
        <v>276</v>
      </c>
      <c r="H160" s="4" t="s">
        <v>276</v>
      </c>
      <c r="I160" s="4" t="s">
        <v>276</v>
      </c>
      <c r="J160" s="4" t="s">
        <v>276</v>
      </c>
      <c r="K160" s="4" t="s">
        <v>276</v>
      </c>
      <c r="L160" s="4" t="s">
        <v>276</v>
      </c>
      <c r="M160" s="4" t="s">
        <v>276</v>
      </c>
      <c r="N160" s="4" t="s">
        <v>276</v>
      </c>
    </row>
    <row r="161" spans="1:14" x14ac:dyDescent="0.25">
      <c r="A161" s="4" t="s">
        <v>396</v>
      </c>
      <c r="B161" s="4" t="str">
        <f t="shared" si="2"/>
        <v>agosto 2022</v>
      </c>
      <c r="C161" s="32">
        <v>44774</v>
      </c>
      <c r="D161" s="4" t="s">
        <v>276</v>
      </c>
      <c r="E161" s="4" t="s">
        <v>276</v>
      </c>
      <c r="F161" s="4" t="s">
        <v>276</v>
      </c>
      <c r="G161" s="4" t="s">
        <v>276</v>
      </c>
      <c r="H161" s="4" t="s">
        <v>276</v>
      </c>
      <c r="I161" s="4" t="s">
        <v>276</v>
      </c>
      <c r="J161" s="4" t="s">
        <v>276</v>
      </c>
      <c r="K161" s="4" t="s">
        <v>276</v>
      </c>
      <c r="L161" s="4" t="s">
        <v>276</v>
      </c>
      <c r="M161" s="4" t="s">
        <v>276</v>
      </c>
      <c r="N161" s="4" t="s">
        <v>276</v>
      </c>
    </row>
    <row r="162" spans="1:14" x14ac:dyDescent="0.25">
      <c r="A162" s="4" t="s">
        <v>88</v>
      </c>
      <c r="B162" s="4" t="str">
        <f t="shared" si="2"/>
        <v>agosto 2022</v>
      </c>
      <c r="C162" s="32">
        <v>44774</v>
      </c>
      <c r="D162" s="4" t="s">
        <v>276</v>
      </c>
      <c r="E162" s="4" t="s">
        <v>276</v>
      </c>
      <c r="F162" s="4" t="s">
        <v>276</v>
      </c>
      <c r="G162" s="4" t="s">
        <v>276</v>
      </c>
      <c r="H162" s="4" t="s">
        <v>276</v>
      </c>
      <c r="I162" s="4" t="s">
        <v>276</v>
      </c>
      <c r="J162" s="4" t="s">
        <v>276</v>
      </c>
      <c r="K162" s="4" t="s">
        <v>276</v>
      </c>
      <c r="L162" s="4" t="s">
        <v>276</v>
      </c>
      <c r="M162" s="4" t="s">
        <v>276</v>
      </c>
      <c r="N162" s="4" t="s">
        <v>276</v>
      </c>
    </row>
    <row r="163" spans="1:14" x14ac:dyDescent="0.25">
      <c r="A163" s="4" t="s">
        <v>85</v>
      </c>
      <c r="B163" s="4" t="str">
        <f t="shared" si="2"/>
        <v>agosto 2022</v>
      </c>
      <c r="C163" s="32">
        <v>44774</v>
      </c>
      <c r="D163" s="4" t="s">
        <v>109</v>
      </c>
      <c r="E163" s="4" t="s">
        <v>460</v>
      </c>
      <c r="F163" s="4" t="s">
        <v>239</v>
      </c>
      <c r="G163" s="4">
        <v>28846</v>
      </c>
      <c r="H163" s="4">
        <v>28780</v>
      </c>
      <c r="I163" s="4">
        <v>99.771000000000001</v>
      </c>
      <c r="J163" s="4">
        <v>10993</v>
      </c>
      <c r="K163" s="4">
        <v>38.197000000000003</v>
      </c>
      <c r="L163" s="4">
        <v>511</v>
      </c>
      <c r="M163" s="4">
        <v>1.776</v>
      </c>
      <c r="N163" s="4">
        <v>4.6479999999999997</v>
      </c>
    </row>
    <row r="164" spans="1:14" x14ac:dyDescent="0.25">
      <c r="A164" s="4" t="s">
        <v>221</v>
      </c>
      <c r="B164" s="4" t="str">
        <f t="shared" si="2"/>
        <v>agosto 2022</v>
      </c>
      <c r="C164" s="32">
        <v>44774</v>
      </c>
      <c r="D164" s="4" t="s">
        <v>276</v>
      </c>
      <c r="E164" s="4" t="s">
        <v>276</v>
      </c>
      <c r="F164" s="4" t="s">
        <v>276</v>
      </c>
      <c r="G164" s="4" t="s">
        <v>276</v>
      </c>
      <c r="H164" s="4" t="s">
        <v>276</v>
      </c>
      <c r="I164" s="4" t="s">
        <v>276</v>
      </c>
      <c r="J164" s="4" t="s">
        <v>276</v>
      </c>
      <c r="K164" s="4" t="s">
        <v>276</v>
      </c>
      <c r="L164" s="4" t="s">
        <v>276</v>
      </c>
      <c r="M164" s="4" t="s">
        <v>276</v>
      </c>
      <c r="N164" s="4" t="s">
        <v>276</v>
      </c>
    </row>
    <row r="165" spans="1:14" x14ac:dyDescent="0.25">
      <c r="A165" s="4" t="s">
        <v>83</v>
      </c>
      <c r="B165" s="4" t="str">
        <f t="shared" si="2"/>
        <v>agosto 2022</v>
      </c>
      <c r="C165" s="32">
        <v>44774</v>
      </c>
      <c r="D165" s="4" t="s">
        <v>109</v>
      </c>
      <c r="E165" s="4" t="s">
        <v>461</v>
      </c>
      <c r="F165" s="4" t="s">
        <v>239</v>
      </c>
      <c r="G165" s="4">
        <v>1961</v>
      </c>
      <c r="H165" s="4">
        <v>1958</v>
      </c>
      <c r="I165" s="4">
        <v>99.846999999999994</v>
      </c>
      <c r="J165" s="4">
        <v>1153</v>
      </c>
      <c r="K165" s="4">
        <v>58.887</v>
      </c>
      <c r="L165" s="4">
        <v>49</v>
      </c>
      <c r="M165" s="4">
        <v>2.5030000000000001</v>
      </c>
      <c r="N165" s="4">
        <v>4.25</v>
      </c>
    </row>
    <row r="166" spans="1:14" x14ac:dyDescent="0.25">
      <c r="A166" s="4" t="s">
        <v>83</v>
      </c>
      <c r="B166" s="4" t="str">
        <f t="shared" si="2"/>
        <v>agosto 2022</v>
      </c>
      <c r="C166" s="32">
        <v>44774</v>
      </c>
      <c r="D166" s="4" t="s">
        <v>109</v>
      </c>
      <c r="E166" s="4" t="s">
        <v>462</v>
      </c>
      <c r="F166" s="4" t="s">
        <v>239</v>
      </c>
      <c r="G166" s="4">
        <v>167</v>
      </c>
      <c r="H166" s="4">
        <v>167</v>
      </c>
      <c r="I166" s="4">
        <v>100</v>
      </c>
      <c r="J166" s="4">
        <v>117</v>
      </c>
      <c r="K166" s="4">
        <v>70.06</v>
      </c>
      <c r="L166" s="4">
        <v>68</v>
      </c>
      <c r="M166" s="4">
        <v>40.719000000000001</v>
      </c>
      <c r="N166" s="4">
        <v>58.12</v>
      </c>
    </row>
    <row r="167" spans="1:14" x14ac:dyDescent="0.25">
      <c r="A167" s="4" t="s">
        <v>83</v>
      </c>
      <c r="B167" s="4" t="str">
        <f t="shared" si="2"/>
        <v>agosto 2022</v>
      </c>
      <c r="C167" s="32">
        <v>44774</v>
      </c>
      <c r="D167" s="4" t="s">
        <v>109</v>
      </c>
      <c r="E167" s="4" t="s">
        <v>463</v>
      </c>
      <c r="F167" s="4" t="s">
        <v>239</v>
      </c>
      <c r="G167" s="4">
        <v>206</v>
      </c>
      <c r="H167" s="4">
        <v>204</v>
      </c>
      <c r="I167" s="4">
        <v>99.028999999999996</v>
      </c>
      <c r="J167" s="4">
        <v>125</v>
      </c>
      <c r="K167" s="4">
        <v>61.274999999999999</v>
      </c>
      <c r="L167" s="4">
        <v>1</v>
      </c>
      <c r="M167" s="4">
        <v>0.49</v>
      </c>
      <c r="N167" s="4">
        <v>0.8</v>
      </c>
    </row>
    <row r="168" spans="1:14" x14ac:dyDescent="0.25">
      <c r="A168" s="4" t="s">
        <v>83</v>
      </c>
      <c r="B168" s="4" t="str">
        <f t="shared" si="2"/>
        <v>agosto 2022</v>
      </c>
      <c r="C168" s="32">
        <v>44774</v>
      </c>
      <c r="D168" s="4" t="s">
        <v>109</v>
      </c>
      <c r="E168" s="4" t="s">
        <v>464</v>
      </c>
      <c r="F168" s="4" t="s">
        <v>239</v>
      </c>
      <c r="G168" s="4">
        <v>134</v>
      </c>
      <c r="H168" s="4">
        <v>134</v>
      </c>
      <c r="I168" s="4">
        <v>100</v>
      </c>
      <c r="J168" s="4">
        <v>95</v>
      </c>
      <c r="K168" s="4">
        <v>70.896000000000001</v>
      </c>
      <c r="L168" s="4">
        <v>35</v>
      </c>
      <c r="M168" s="4">
        <v>26.119</v>
      </c>
      <c r="N168" s="4">
        <v>36.841999999999999</v>
      </c>
    </row>
    <row r="169" spans="1:14" x14ac:dyDescent="0.25">
      <c r="A169" s="4" t="s">
        <v>83</v>
      </c>
      <c r="B169" s="4" t="str">
        <f t="shared" si="2"/>
        <v>agosto 2022</v>
      </c>
      <c r="C169" s="32">
        <v>44774</v>
      </c>
      <c r="D169" s="4" t="s">
        <v>109</v>
      </c>
      <c r="E169" s="4" t="s">
        <v>465</v>
      </c>
      <c r="F169" s="4" t="s">
        <v>239</v>
      </c>
      <c r="G169" s="4">
        <v>1597</v>
      </c>
      <c r="H169" s="4">
        <v>1596</v>
      </c>
      <c r="I169" s="4">
        <v>99.936999999999998</v>
      </c>
      <c r="J169" s="4">
        <v>1023</v>
      </c>
      <c r="K169" s="4">
        <v>64.097999999999999</v>
      </c>
      <c r="L169" s="4">
        <v>234</v>
      </c>
      <c r="M169" s="4">
        <v>14.662000000000001</v>
      </c>
      <c r="N169" s="4">
        <v>22.873999999999999</v>
      </c>
    </row>
    <row r="170" spans="1:14" x14ac:dyDescent="0.25">
      <c r="A170" s="4" t="s">
        <v>83</v>
      </c>
      <c r="B170" s="4" t="str">
        <f t="shared" si="2"/>
        <v>agosto 2022</v>
      </c>
      <c r="C170" s="32">
        <v>44774</v>
      </c>
      <c r="D170" s="4" t="s">
        <v>109</v>
      </c>
      <c r="E170" s="4" t="s">
        <v>466</v>
      </c>
      <c r="F170" s="4" t="s">
        <v>239</v>
      </c>
      <c r="G170" s="4">
        <v>832</v>
      </c>
      <c r="H170" s="4">
        <v>831</v>
      </c>
      <c r="I170" s="4">
        <v>99.88</v>
      </c>
      <c r="J170" s="4">
        <v>498</v>
      </c>
      <c r="K170" s="4">
        <v>59.927999999999997</v>
      </c>
      <c r="L170" s="4">
        <v>137</v>
      </c>
      <c r="M170" s="4">
        <v>16.486000000000001</v>
      </c>
      <c r="N170" s="4">
        <v>27.51</v>
      </c>
    </row>
    <row r="171" spans="1:14" x14ac:dyDescent="0.25">
      <c r="A171" s="4" t="s">
        <v>83</v>
      </c>
      <c r="B171" s="4" t="str">
        <f t="shared" si="2"/>
        <v>agosto 2022</v>
      </c>
      <c r="C171" s="32">
        <v>44774</v>
      </c>
      <c r="D171" s="4" t="s">
        <v>109</v>
      </c>
      <c r="E171" s="4" t="s">
        <v>467</v>
      </c>
      <c r="F171" s="4" t="s">
        <v>239</v>
      </c>
      <c r="G171" s="4">
        <v>1548</v>
      </c>
      <c r="H171" s="4">
        <v>1547</v>
      </c>
      <c r="I171" s="4">
        <v>99.935000000000002</v>
      </c>
      <c r="J171" s="4">
        <v>789</v>
      </c>
      <c r="K171" s="4">
        <v>51.002000000000002</v>
      </c>
      <c r="L171" s="4">
        <v>48</v>
      </c>
      <c r="M171" s="4">
        <v>3.1030000000000002</v>
      </c>
      <c r="N171" s="4">
        <v>6.0839999999999996</v>
      </c>
    </row>
    <row r="172" spans="1:14" x14ac:dyDescent="0.25">
      <c r="A172" s="4" t="s">
        <v>83</v>
      </c>
      <c r="B172" s="4" t="str">
        <f t="shared" si="2"/>
        <v>agosto 2022</v>
      </c>
      <c r="C172" s="32">
        <v>44774</v>
      </c>
      <c r="D172" s="4" t="s">
        <v>109</v>
      </c>
      <c r="E172" s="4" t="s">
        <v>468</v>
      </c>
      <c r="F172" s="4" t="s">
        <v>239</v>
      </c>
      <c r="G172" s="4">
        <v>2390</v>
      </c>
      <c r="H172" s="4">
        <v>2388</v>
      </c>
      <c r="I172" s="4">
        <v>99.915999999999997</v>
      </c>
      <c r="J172" s="4">
        <v>1600</v>
      </c>
      <c r="K172" s="4">
        <v>67.001999999999995</v>
      </c>
      <c r="L172" s="4">
        <v>88</v>
      </c>
      <c r="M172" s="4">
        <v>3.6850000000000001</v>
      </c>
      <c r="N172" s="4">
        <v>5.5</v>
      </c>
    </row>
    <row r="173" spans="1:14" x14ac:dyDescent="0.25">
      <c r="A173" s="4" t="s">
        <v>83</v>
      </c>
      <c r="B173" s="4" t="str">
        <f t="shared" si="2"/>
        <v>agosto 2022</v>
      </c>
      <c r="C173" s="32">
        <v>44774</v>
      </c>
      <c r="D173" s="4" t="s">
        <v>109</v>
      </c>
      <c r="E173" s="4" t="s">
        <v>469</v>
      </c>
      <c r="F173" s="4" t="s">
        <v>239</v>
      </c>
      <c r="G173" s="4">
        <v>559</v>
      </c>
      <c r="H173" s="4">
        <v>558</v>
      </c>
      <c r="I173" s="4">
        <v>99.820999999999998</v>
      </c>
      <c r="J173" s="4">
        <v>318</v>
      </c>
      <c r="K173" s="4">
        <v>56.988999999999997</v>
      </c>
      <c r="L173" s="4">
        <v>9</v>
      </c>
      <c r="M173" s="4">
        <v>1.613</v>
      </c>
      <c r="N173" s="4">
        <v>2.83</v>
      </c>
    </row>
    <row r="174" spans="1:14" x14ac:dyDescent="0.25">
      <c r="A174" s="4" t="s">
        <v>83</v>
      </c>
      <c r="B174" s="4" t="str">
        <f t="shared" si="2"/>
        <v>agosto 2022</v>
      </c>
      <c r="C174" s="32">
        <v>44774</v>
      </c>
      <c r="D174" s="4" t="s">
        <v>109</v>
      </c>
      <c r="E174" s="4" t="s">
        <v>470</v>
      </c>
      <c r="F174" s="4" t="s">
        <v>239</v>
      </c>
      <c r="G174" s="4">
        <v>2382</v>
      </c>
      <c r="H174" s="4">
        <v>2380</v>
      </c>
      <c r="I174" s="4">
        <v>99.915999999999997</v>
      </c>
      <c r="J174" s="4">
        <v>1458</v>
      </c>
      <c r="K174" s="4">
        <v>61.261000000000003</v>
      </c>
      <c r="L174" s="4">
        <v>76</v>
      </c>
      <c r="M174" s="4">
        <v>3.1930000000000001</v>
      </c>
      <c r="N174" s="4">
        <v>5.2130000000000001</v>
      </c>
    </row>
    <row r="175" spans="1:14" x14ac:dyDescent="0.25">
      <c r="A175" s="4" t="s">
        <v>83</v>
      </c>
      <c r="B175" s="4" t="str">
        <f t="shared" si="2"/>
        <v>agosto 2022</v>
      </c>
      <c r="C175" s="32">
        <v>44774</v>
      </c>
      <c r="D175" s="4" t="s">
        <v>109</v>
      </c>
      <c r="E175" s="4" t="s">
        <v>471</v>
      </c>
      <c r="F175" s="4" t="s">
        <v>239</v>
      </c>
      <c r="G175" s="4">
        <v>832</v>
      </c>
      <c r="H175" s="4">
        <v>831</v>
      </c>
      <c r="I175" s="4">
        <v>99.88</v>
      </c>
      <c r="J175" s="4">
        <v>375</v>
      </c>
      <c r="K175" s="4">
        <v>45.125999999999998</v>
      </c>
      <c r="L175" s="4">
        <v>33</v>
      </c>
      <c r="M175" s="4">
        <v>3.9710000000000001</v>
      </c>
      <c r="N175" s="4">
        <v>8.8000000000000007</v>
      </c>
    </row>
    <row r="176" spans="1:14" x14ac:dyDescent="0.25">
      <c r="A176" s="4" t="s">
        <v>83</v>
      </c>
      <c r="B176" s="4" t="str">
        <f t="shared" si="2"/>
        <v>agosto 2022</v>
      </c>
      <c r="C176" s="32">
        <v>44774</v>
      </c>
      <c r="D176" s="4" t="s">
        <v>109</v>
      </c>
      <c r="E176" s="4" t="s">
        <v>472</v>
      </c>
      <c r="F176" s="4" t="s">
        <v>239</v>
      </c>
      <c r="G176" s="4">
        <v>1635</v>
      </c>
      <c r="H176" s="4">
        <v>1633</v>
      </c>
      <c r="I176" s="4">
        <v>99.878</v>
      </c>
      <c r="J176" s="4">
        <v>964</v>
      </c>
      <c r="K176" s="4">
        <v>59.031999999999996</v>
      </c>
      <c r="L176" s="4">
        <v>184</v>
      </c>
      <c r="M176" s="4">
        <v>11.268000000000001</v>
      </c>
      <c r="N176" s="4">
        <v>19.087</v>
      </c>
    </row>
    <row r="177" spans="1:14" x14ac:dyDescent="0.25">
      <c r="A177" s="4" t="s">
        <v>83</v>
      </c>
      <c r="B177" s="4" t="str">
        <f t="shared" si="2"/>
        <v>agosto 2022</v>
      </c>
      <c r="C177" s="32">
        <v>44774</v>
      </c>
      <c r="D177" s="4" t="s">
        <v>109</v>
      </c>
      <c r="E177" s="4" t="s">
        <v>473</v>
      </c>
      <c r="F177" s="4" t="s">
        <v>239</v>
      </c>
      <c r="G177" s="4">
        <v>1548</v>
      </c>
      <c r="H177" s="4">
        <v>1546</v>
      </c>
      <c r="I177" s="4">
        <v>99.870999999999995</v>
      </c>
      <c r="J177" s="4">
        <v>793</v>
      </c>
      <c r="K177" s="4">
        <v>51.293999999999997</v>
      </c>
      <c r="L177" s="4">
        <v>21</v>
      </c>
      <c r="M177" s="4">
        <v>1.3580000000000001</v>
      </c>
      <c r="N177" s="4">
        <v>2.6480000000000001</v>
      </c>
    </row>
    <row r="178" spans="1:14" x14ac:dyDescent="0.25">
      <c r="A178" s="4" t="s">
        <v>83</v>
      </c>
      <c r="B178" s="4" t="str">
        <f t="shared" si="2"/>
        <v>agosto 2022</v>
      </c>
      <c r="C178" s="32">
        <v>44774</v>
      </c>
      <c r="D178" s="4" t="s">
        <v>109</v>
      </c>
      <c r="E178" s="4" t="s">
        <v>474</v>
      </c>
      <c r="F178" s="4" t="s">
        <v>239</v>
      </c>
      <c r="G178" s="4">
        <v>103</v>
      </c>
      <c r="H178" s="4">
        <v>103</v>
      </c>
      <c r="I178" s="4">
        <v>100</v>
      </c>
      <c r="J178" s="4">
        <v>49</v>
      </c>
      <c r="K178" s="4">
        <v>47.573</v>
      </c>
      <c r="L178" s="4">
        <v>7</v>
      </c>
      <c r="M178" s="4">
        <v>6.7960000000000003</v>
      </c>
      <c r="N178" s="4">
        <v>14.286</v>
      </c>
    </row>
    <row r="179" spans="1:14" x14ac:dyDescent="0.25">
      <c r="A179" s="4" t="s">
        <v>83</v>
      </c>
      <c r="B179" s="4" t="str">
        <f t="shared" si="2"/>
        <v>agosto 2022</v>
      </c>
      <c r="C179" s="32">
        <v>44774</v>
      </c>
      <c r="D179" s="4" t="s">
        <v>109</v>
      </c>
      <c r="E179" s="4" t="s">
        <v>475</v>
      </c>
      <c r="F179" s="4" t="s">
        <v>239</v>
      </c>
      <c r="G179" s="4">
        <v>1610</v>
      </c>
      <c r="H179" s="4">
        <v>1609</v>
      </c>
      <c r="I179" s="4">
        <v>99.938000000000002</v>
      </c>
      <c r="J179" s="4">
        <v>983</v>
      </c>
      <c r="K179" s="4">
        <v>61.094000000000001</v>
      </c>
      <c r="L179" s="4">
        <v>276</v>
      </c>
      <c r="M179" s="4">
        <v>17.154</v>
      </c>
      <c r="N179" s="4">
        <v>28.077000000000002</v>
      </c>
    </row>
    <row r="180" spans="1:14" x14ac:dyDescent="0.25">
      <c r="A180" s="4" t="s">
        <v>83</v>
      </c>
      <c r="B180" s="4" t="str">
        <f t="shared" si="2"/>
        <v>agosto 2022</v>
      </c>
      <c r="C180" s="32">
        <v>44774</v>
      </c>
      <c r="D180" s="4" t="s">
        <v>109</v>
      </c>
      <c r="E180" s="4" t="s">
        <v>476</v>
      </c>
      <c r="F180" s="4" t="s">
        <v>239</v>
      </c>
      <c r="G180" s="4">
        <v>817</v>
      </c>
      <c r="H180" s="4">
        <v>816</v>
      </c>
      <c r="I180" s="4">
        <v>99.878</v>
      </c>
      <c r="J180" s="4">
        <v>377</v>
      </c>
      <c r="K180" s="4">
        <v>46.201000000000001</v>
      </c>
      <c r="L180" s="4">
        <v>19</v>
      </c>
      <c r="M180" s="4">
        <v>2.3279999999999998</v>
      </c>
      <c r="N180" s="4">
        <v>5.04</v>
      </c>
    </row>
    <row r="181" spans="1:14" x14ac:dyDescent="0.25">
      <c r="A181" s="4" t="s">
        <v>83</v>
      </c>
      <c r="B181" s="4" t="str">
        <f t="shared" si="2"/>
        <v>agosto 2022</v>
      </c>
      <c r="C181" s="32">
        <v>44774</v>
      </c>
      <c r="D181" s="4" t="s">
        <v>109</v>
      </c>
      <c r="E181" s="4" t="s">
        <v>477</v>
      </c>
      <c r="F181" s="4" t="s">
        <v>239</v>
      </c>
      <c r="G181" s="4">
        <v>2281</v>
      </c>
      <c r="H181" s="4">
        <v>2278</v>
      </c>
      <c r="I181" s="4">
        <v>99.867999999999995</v>
      </c>
      <c r="J181" s="4">
        <v>1473</v>
      </c>
      <c r="K181" s="4">
        <v>64.662000000000006</v>
      </c>
      <c r="L181" s="4">
        <v>417</v>
      </c>
      <c r="M181" s="4">
        <v>18.306000000000001</v>
      </c>
      <c r="N181" s="4">
        <v>28.31</v>
      </c>
    </row>
    <row r="182" spans="1:14" x14ac:dyDescent="0.25">
      <c r="A182" s="4" t="s">
        <v>598</v>
      </c>
      <c r="B182" s="4" t="str">
        <f t="shared" si="2"/>
        <v>agosto 2022</v>
      </c>
      <c r="C182" s="32">
        <v>44774</v>
      </c>
      <c r="D182" s="4" t="s">
        <v>276</v>
      </c>
      <c r="E182" s="4" t="s">
        <v>276</v>
      </c>
      <c r="F182" s="4" t="s">
        <v>276</v>
      </c>
      <c r="G182" s="4" t="s">
        <v>276</v>
      </c>
      <c r="H182" s="4" t="s">
        <v>276</v>
      </c>
      <c r="I182" s="4" t="s">
        <v>276</v>
      </c>
      <c r="J182" s="4" t="s">
        <v>276</v>
      </c>
      <c r="K182" s="4" t="s">
        <v>276</v>
      </c>
      <c r="L182" s="4" t="s">
        <v>276</v>
      </c>
      <c r="M182" s="4" t="s">
        <v>276</v>
      </c>
      <c r="N182" s="4" t="s">
        <v>276</v>
      </c>
    </row>
    <row r="183" spans="1:14" x14ac:dyDescent="0.25">
      <c r="A183" s="4" t="s">
        <v>395</v>
      </c>
      <c r="B183" s="4" t="str">
        <f t="shared" si="2"/>
        <v>agosto 2022</v>
      </c>
      <c r="C183" s="32">
        <v>44774</v>
      </c>
      <c r="D183" s="4" t="s">
        <v>109</v>
      </c>
      <c r="E183" s="4" t="s">
        <v>612</v>
      </c>
      <c r="F183" s="4" t="s">
        <v>613</v>
      </c>
      <c r="G183" s="4">
        <v>12378</v>
      </c>
      <c r="H183" s="4">
        <v>12356</v>
      </c>
      <c r="I183" s="4">
        <v>99.822000000000003</v>
      </c>
      <c r="J183" s="4">
        <v>5302</v>
      </c>
      <c r="K183" s="4">
        <v>42.91</v>
      </c>
      <c r="L183" s="4">
        <v>555</v>
      </c>
      <c r="M183" s="4">
        <v>4.492</v>
      </c>
      <c r="N183" s="4">
        <v>10.468</v>
      </c>
    </row>
    <row r="184" spans="1:14" x14ac:dyDescent="0.25">
      <c r="A184" s="4" t="s">
        <v>599</v>
      </c>
      <c r="B184" s="4" t="str">
        <f t="shared" si="2"/>
        <v>agosto 2022</v>
      </c>
      <c r="C184" s="32">
        <v>44774</v>
      </c>
      <c r="D184" s="4" t="s">
        <v>109</v>
      </c>
      <c r="E184" s="4" t="s">
        <v>614</v>
      </c>
      <c r="F184" s="4" t="s">
        <v>239</v>
      </c>
      <c r="G184" s="4">
        <v>12719</v>
      </c>
      <c r="H184" s="4">
        <v>12702</v>
      </c>
      <c r="I184" s="4">
        <v>99.866</v>
      </c>
      <c r="J184" s="4">
        <v>5816</v>
      </c>
      <c r="K184" s="4">
        <v>45.787999999999997</v>
      </c>
      <c r="L184" s="4">
        <v>278</v>
      </c>
      <c r="M184" s="4">
        <v>2.1890000000000001</v>
      </c>
      <c r="N184" s="4">
        <v>4.78</v>
      </c>
    </row>
    <row r="185" spans="1:14" x14ac:dyDescent="0.25">
      <c r="A185" s="4" t="s">
        <v>187</v>
      </c>
      <c r="B185" s="4" t="str">
        <f t="shared" si="2"/>
        <v>agosto 2022</v>
      </c>
      <c r="C185" s="32">
        <v>44774</v>
      </c>
      <c r="D185" s="4" t="s">
        <v>276</v>
      </c>
      <c r="E185" s="4" t="s">
        <v>276</v>
      </c>
      <c r="F185" s="4" t="s">
        <v>276</v>
      </c>
      <c r="G185" s="4" t="s">
        <v>276</v>
      </c>
      <c r="H185" s="4" t="s">
        <v>276</v>
      </c>
      <c r="I185" s="4" t="s">
        <v>276</v>
      </c>
      <c r="J185" s="4" t="s">
        <v>276</v>
      </c>
      <c r="K185" s="4" t="s">
        <v>276</v>
      </c>
      <c r="L185" s="4" t="s">
        <v>276</v>
      </c>
      <c r="M185" s="4" t="s">
        <v>276</v>
      </c>
      <c r="N185" s="4" t="s">
        <v>276</v>
      </c>
    </row>
    <row r="186" spans="1:14" x14ac:dyDescent="0.25">
      <c r="A186" s="4" t="s">
        <v>600</v>
      </c>
      <c r="B186" s="4" t="str">
        <f t="shared" si="2"/>
        <v>agosto 2022</v>
      </c>
      <c r="C186" s="32">
        <v>44774</v>
      </c>
      <c r="D186" s="4" t="s">
        <v>276</v>
      </c>
      <c r="E186" s="4" t="s">
        <v>276</v>
      </c>
      <c r="F186" s="4" t="s">
        <v>276</v>
      </c>
      <c r="G186" s="4" t="s">
        <v>276</v>
      </c>
      <c r="H186" s="4" t="s">
        <v>276</v>
      </c>
      <c r="I186" s="4" t="s">
        <v>276</v>
      </c>
      <c r="J186" s="4" t="s">
        <v>276</v>
      </c>
      <c r="K186" s="4" t="s">
        <v>276</v>
      </c>
      <c r="L186" s="4" t="s">
        <v>276</v>
      </c>
      <c r="M186" s="4" t="s">
        <v>276</v>
      </c>
      <c r="N186" s="4" t="s">
        <v>276</v>
      </c>
    </row>
    <row r="187" spans="1:14" x14ac:dyDescent="0.25">
      <c r="A187" s="4" t="s">
        <v>601</v>
      </c>
      <c r="B187" s="4" t="str">
        <f t="shared" si="2"/>
        <v>agosto 2022</v>
      </c>
      <c r="C187" s="32">
        <v>44774</v>
      </c>
      <c r="D187" s="4" t="s">
        <v>276</v>
      </c>
      <c r="E187" s="4" t="s">
        <v>276</v>
      </c>
      <c r="F187" s="4" t="s">
        <v>276</v>
      </c>
      <c r="G187" s="4" t="s">
        <v>276</v>
      </c>
      <c r="H187" s="4" t="s">
        <v>276</v>
      </c>
      <c r="I187" s="4" t="s">
        <v>276</v>
      </c>
      <c r="J187" s="4" t="s">
        <v>276</v>
      </c>
      <c r="K187" s="4" t="s">
        <v>276</v>
      </c>
      <c r="L187" s="4" t="s">
        <v>276</v>
      </c>
      <c r="M187" s="4" t="s">
        <v>276</v>
      </c>
      <c r="N187" s="4" t="s">
        <v>276</v>
      </c>
    </row>
    <row r="188" spans="1:14" x14ac:dyDescent="0.25">
      <c r="A188" s="4" t="s">
        <v>602</v>
      </c>
      <c r="B188" s="4" t="str">
        <f t="shared" si="2"/>
        <v>agosto 2022</v>
      </c>
      <c r="C188" s="32">
        <v>44774</v>
      </c>
      <c r="D188" s="4" t="s">
        <v>276</v>
      </c>
      <c r="E188" s="4" t="s">
        <v>276</v>
      </c>
      <c r="F188" s="4" t="s">
        <v>276</v>
      </c>
      <c r="G188" s="4" t="s">
        <v>276</v>
      </c>
      <c r="H188" s="4" t="s">
        <v>276</v>
      </c>
      <c r="I188" s="4" t="s">
        <v>276</v>
      </c>
      <c r="J188" s="4" t="s">
        <v>276</v>
      </c>
      <c r="K188" s="4" t="s">
        <v>276</v>
      </c>
      <c r="L188" s="4" t="s">
        <v>276</v>
      </c>
      <c r="M188" s="4" t="s">
        <v>276</v>
      </c>
      <c r="N188" s="4" t="s">
        <v>276</v>
      </c>
    </row>
    <row r="189" spans="1:14" x14ac:dyDescent="0.25">
      <c r="A189" s="4" t="s">
        <v>596</v>
      </c>
      <c r="B189" s="4" t="str">
        <f t="shared" si="2"/>
        <v>agosto 2022</v>
      </c>
      <c r="C189" s="32">
        <v>44774</v>
      </c>
      <c r="D189" s="4" t="s">
        <v>276</v>
      </c>
      <c r="E189" s="4" t="s">
        <v>276</v>
      </c>
      <c r="F189" s="4" t="s">
        <v>276</v>
      </c>
      <c r="G189" s="4" t="s">
        <v>276</v>
      </c>
      <c r="H189" s="4" t="s">
        <v>276</v>
      </c>
      <c r="I189" s="4" t="s">
        <v>276</v>
      </c>
      <c r="J189" s="4" t="s">
        <v>276</v>
      </c>
      <c r="K189" s="4" t="s">
        <v>276</v>
      </c>
      <c r="L189" s="4" t="s">
        <v>276</v>
      </c>
      <c r="M189" s="4" t="s">
        <v>276</v>
      </c>
      <c r="N189" s="4" t="s">
        <v>276</v>
      </c>
    </row>
    <row r="190" spans="1:14" x14ac:dyDescent="0.25">
      <c r="A190" s="4" t="s">
        <v>167</v>
      </c>
      <c r="B190" s="4" t="str">
        <f t="shared" si="2"/>
        <v>julio 2022</v>
      </c>
      <c r="C190" s="32">
        <v>44743</v>
      </c>
      <c r="D190" s="4" t="s">
        <v>276</v>
      </c>
      <c r="E190" s="4" t="s">
        <v>276</v>
      </c>
      <c r="F190" s="4" t="s">
        <v>276</v>
      </c>
      <c r="G190" s="4" t="s">
        <v>276</v>
      </c>
      <c r="H190" s="4" t="s">
        <v>276</v>
      </c>
      <c r="I190" s="4" t="s">
        <v>276</v>
      </c>
      <c r="J190" s="4" t="s">
        <v>276</v>
      </c>
      <c r="K190" s="4" t="s">
        <v>276</v>
      </c>
      <c r="L190" s="4" t="s">
        <v>276</v>
      </c>
      <c r="M190" s="4" t="s">
        <v>276</v>
      </c>
      <c r="N190" s="4" t="s">
        <v>276</v>
      </c>
    </row>
    <row r="191" spans="1:14" x14ac:dyDescent="0.25">
      <c r="A191" s="4" t="s">
        <v>225</v>
      </c>
      <c r="B191" s="4" t="str">
        <f t="shared" si="2"/>
        <v>julio 2022</v>
      </c>
      <c r="C191" s="32">
        <v>44743</v>
      </c>
      <c r="D191" s="4" t="s">
        <v>276</v>
      </c>
      <c r="E191" s="4" t="s">
        <v>276</v>
      </c>
      <c r="F191" s="4" t="s">
        <v>276</v>
      </c>
      <c r="G191" s="4" t="s">
        <v>276</v>
      </c>
      <c r="H191" s="4" t="s">
        <v>276</v>
      </c>
      <c r="I191" s="4" t="s">
        <v>276</v>
      </c>
      <c r="J191" s="4" t="s">
        <v>276</v>
      </c>
      <c r="K191" s="4" t="s">
        <v>276</v>
      </c>
      <c r="L191" s="4" t="s">
        <v>276</v>
      </c>
      <c r="M191" s="4" t="s">
        <v>276</v>
      </c>
      <c r="N191" s="4" t="s">
        <v>276</v>
      </c>
    </row>
    <row r="192" spans="1:14" x14ac:dyDescent="0.25">
      <c r="A192" s="4" t="s">
        <v>154</v>
      </c>
      <c r="B192" s="4" t="str">
        <f t="shared" si="2"/>
        <v>julio 2022</v>
      </c>
      <c r="C192" s="32">
        <v>44743</v>
      </c>
      <c r="D192" s="4" t="s">
        <v>276</v>
      </c>
      <c r="E192" s="4" t="s">
        <v>276</v>
      </c>
      <c r="F192" s="4" t="s">
        <v>276</v>
      </c>
      <c r="G192" s="4" t="s">
        <v>276</v>
      </c>
      <c r="H192" s="4" t="s">
        <v>276</v>
      </c>
      <c r="I192" s="4" t="s">
        <v>276</v>
      </c>
      <c r="J192" s="4" t="s">
        <v>276</v>
      </c>
      <c r="K192" s="4" t="s">
        <v>276</v>
      </c>
      <c r="L192" s="4" t="s">
        <v>276</v>
      </c>
      <c r="M192" s="4" t="s">
        <v>276</v>
      </c>
      <c r="N192" s="4" t="s">
        <v>276</v>
      </c>
    </row>
    <row r="193" spans="1:14" x14ac:dyDescent="0.25">
      <c r="A193" s="4" t="s">
        <v>85</v>
      </c>
      <c r="B193" s="4" t="str">
        <f t="shared" si="2"/>
        <v>julio 2022</v>
      </c>
      <c r="C193" s="32">
        <v>44743</v>
      </c>
      <c r="D193" s="4" t="s">
        <v>276</v>
      </c>
      <c r="E193" s="4" t="s">
        <v>276</v>
      </c>
      <c r="F193" s="4" t="s">
        <v>276</v>
      </c>
      <c r="G193" s="4" t="s">
        <v>276</v>
      </c>
      <c r="H193" s="4" t="s">
        <v>276</v>
      </c>
      <c r="I193" s="4" t="s">
        <v>276</v>
      </c>
      <c r="J193" s="4" t="s">
        <v>276</v>
      </c>
      <c r="K193" s="4" t="s">
        <v>276</v>
      </c>
      <c r="L193" s="4" t="s">
        <v>276</v>
      </c>
      <c r="M193" s="4" t="s">
        <v>276</v>
      </c>
      <c r="N193" s="4" t="s">
        <v>276</v>
      </c>
    </row>
    <row r="194" spans="1:14" x14ac:dyDescent="0.25">
      <c r="A194" s="4" t="s">
        <v>88</v>
      </c>
      <c r="B194" s="4" t="str">
        <f t="shared" si="2"/>
        <v>julio 2022</v>
      </c>
      <c r="C194" s="32">
        <v>44743</v>
      </c>
      <c r="D194" s="4" t="s">
        <v>276</v>
      </c>
      <c r="E194" s="4" t="s">
        <v>276</v>
      </c>
      <c r="F194" s="4" t="s">
        <v>276</v>
      </c>
      <c r="G194" s="4" t="s">
        <v>276</v>
      </c>
      <c r="H194" s="4" t="s">
        <v>276</v>
      </c>
      <c r="I194" s="4" t="s">
        <v>276</v>
      </c>
      <c r="J194" s="4" t="s">
        <v>276</v>
      </c>
      <c r="K194" s="4" t="s">
        <v>276</v>
      </c>
      <c r="L194" s="4" t="s">
        <v>276</v>
      </c>
      <c r="M194" s="4" t="s">
        <v>276</v>
      </c>
      <c r="N194" s="4" t="s">
        <v>276</v>
      </c>
    </row>
    <row r="195" spans="1:14" x14ac:dyDescent="0.25">
      <c r="A195" s="4" t="s">
        <v>397</v>
      </c>
      <c r="B195" s="4" t="str">
        <f t="shared" ref="B195:B258" si="3">TEXT(C195,"mmmm")&amp;" "&amp;TEXT(C195,"aaaa")</f>
        <v>julio 2022</v>
      </c>
      <c r="C195" s="32">
        <v>44743</v>
      </c>
      <c r="D195" s="4" t="s">
        <v>276</v>
      </c>
      <c r="E195" s="4" t="s">
        <v>276</v>
      </c>
      <c r="F195" s="4" t="s">
        <v>276</v>
      </c>
      <c r="G195" s="4" t="s">
        <v>276</v>
      </c>
      <c r="H195" s="4" t="s">
        <v>276</v>
      </c>
      <c r="I195" s="4" t="s">
        <v>276</v>
      </c>
      <c r="J195" s="4" t="s">
        <v>276</v>
      </c>
      <c r="K195" s="4" t="s">
        <v>276</v>
      </c>
      <c r="L195" s="4" t="s">
        <v>276</v>
      </c>
      <c r="M195" s="4" t="s">
        <v>276</v>
      </c>
      <c r="N195" s="4" t="s">
        <v>276</v>
      </c>
    </row>
    <row r="196" spans="1:14" x14ac:dyDescent="0.25">
      <c r="A196" s="4" t="s">
        <v>376</v>
      </c>
      <c r="B196" s="4" t="str">
        <f t="shared" si="3"/>
        <v>julio 2022</v>
      </c>
      <c r="C196" s="32">
        <v>44743</v>
      </c>
      <c r="D196" s="4" t="s">
        <v>276</v>
      </c>
      <c r="E196" s="4" t="s">
        <v>276</v>
      </c>
      <c r="F196" s="4" t="s">
        <v>276</v>
      </c>
      <c r="G196" s="4" t="s">
        <v>276</v>
      </c>
      <c r="H196" s="4" t="s">
        <v>276</v>
      </c>
      <c r="I196" s="4" t="s">
        <v>276</v>
      </c>
      <c r="J196" s="4" t="s">
        <v>276</v>
      </c>
      <c r="K196" s="4" t="s">
        <v>276</v>
      </c>
      <c r="L196" s="4" t="s">
        <v>276</v>
      </c>
      <c r="M196" s="4" t="s">
        <v>276</v>
      </c>
      <c r="N196" s="4" t="s">
        <v>276</v>
      </c>
    </row>
    <row r="197" spans="1:14" x14ac:dyDescent="0.25">
      <c r="A197" s="4" t="s">
        <v>402</v>
      </c>
      <c r="B197" s="4" t="str">
        <f t="shared" si="3"/>
        <v>julio 2022</v>
      </c>
      <c r="C197" s="32">
        <v>44743</v>
      </c>
      <c r="D197" s="4" t="s">
        <v>276</v>
      </c>
      <c r="E197" s="4" t="s">
        <v>276</v>
      </c>
      <c r="F197" s="4" t="s">
        <v>276</v>
      </c>
      <c r="G197" s="4" t="s">
        <v>276</v>
      </c>
      <c r="H197" s="4" t="s">
        <v>276</v>
      </c>
      <c r="I197" s="4" t="s">
        <v>276</v>
      </c>
      <c r="J197" s="4" t="s">
        <v>276</v>
      </c>
      <c r="K197" s="4" t="s">
        <v>276</v>
      </c>
      <c r="L197" s="4" t="s">
        <v>276</v>
      </c>
      <c r="M197" s="4" t="s">
        <v>276</v>
      </c>
      <c r="N197" s="4" t="s">
        <v>276</v>
      </c>
    </row>
    <row r="198" spans="1:14" x14ac:dyDescent="0.25">
      <c r="A198" s="4" t="s">
        <v>392</v>
      </c>
      <c r="B198" s="4" t="str">
        <f t="shared" si="3"/>
        <v>julio 2022</v>
      </c>
      <c r="C198" s="32">
        <v>44743</v>
      </c>
      <c r="D198" s="4" t="s">
        <v>276</v>
      </c>
      <c r="E198" s="4" t="s">
        <v>276</v>
      </c>
      <c r="F198" s="4" t="s">
        <v>276</v>
      </c>
      <c r="G198" s="4" t="s">
        <v>276</v>
      </c>
      <c r="H198" s="4" t="s">
        <v>276</v>
      </c>
      <c r="I198" s="4" t="s">
        <v>276</v>
      </c>
      <c r="J198" s="4" t="s">
        <v>276</v>
      </c>
      <c r="K198" s="4" t="s">
        <v>276</v>
      </c>
      <c r="L198" s="4" t="s">
        <v>276</v>
      </c>
      <c r="M198" s="4" t="s">
        <v>276</v>
      </c>
      <c r="N198" s="4" t="s">
        <v>276</v>
      </c>
    </row>
    <row r="199" spans="1:14" x14ac:dyDescent="0.25">
      <c r="A199" s="4" t="s">
        <v>75</v>
      </c>
      <c r="B199" s="4" t="str">
        <f t="shared" si="3"/>
        <v>julio 2022</v>
      </c>
      <c r="C199" s="32">
        <v>44743</v>
      </c>
      <c r="D199" s="4" t="s">
        <v>109</v>
      </c>
      <c r="E199" s="4" t="s">
        <v>490</v>
      </c>
      <c r="F199" s="4" t="s">
        <v>239</v>
      </c>
      <c r="G199" s="4">
        <v>27023</v>
      </c>
      <c r="H199" s="4">
        <v>26956</v>
      </c>
      <c r="I199" s="4">
        <v>99.751999999999995</v>
      </c>
      <c r="J199" s="4">
        <v>14031</v>
      </c>
      <c r="K199" s="4">
        <v>52.051000000000002</v>
      </c>
      <c r="L199" s="4">
        <v>1673</v>
      </c>
      <c r="M199" s="4">
        <v>6.2060000000000004</v>
      </c>
      <c r="N199" s="4">
        <v>11.923999999999999</v>
      </c>
    </row>
    <row r="200" spans="1:14" x14ac:dyDescent="0.25">
      <c r="A200" s="4" t="s">
        <v>75</v>
      </c>
      <c r="B200" s="4" t="str">
        <f t="shared" si="3"/>
        <v>julio 2022</v>
      </c>
      <c r="C200" s="32">
        <v>44743</v>
      </c>
      <c r="D200" s="4" t="s">
        <v>109</v>
      </c>
      <c r="E200" s="4" t="s">
        <v>491</v>
      </c>
      <c r="F200" s="4" t="s">
        <v>239</v>
      </c>
      <c r="G200" s="4">
        <v>782</v>
      </c>
      <c r="H200" s="4">
        <v>767</v>
      </c>
      <c r="I200" s="4">
        <v>98.081999999999994</v>
      </c>
      <c r="J200" s="4">
        <v>367</v>
      </c>
      <c r="K200" s="4">
        <v>47.848999999999997</v>
      </c>
      <c r="L200" s="4">
        <v>48</v>
      </c>
      <c r="M200" s="4">
        <v>6.258</v>
      </c>
      <c r="N200" s="4">
        <v>13.079000000000001</v>
      </c>
    </row>
    <row r="201" spans="1:14" x14ac:dyDescent="0.25">
      <c r="A201" s="4" t="s">
        <v>543</v>
      </c>
      <c r="B201" s="4" t="str">
        <f t="shared" si="3"/>
        <v>julio 2022</v>
      </c>
      <c r="C201" s="32">
        <v>44743</v>
      </c>
      <c r="D201" s="4" t="s">
        <v>276</v>
      </c>
      <c r="E201" s="4" t="s">
        <v>276</v>
      </c>
      <c r="F201" s="4" t="s">
        <v>276</v>
      </c>
      <c r="G201" s="4" t="s">
        <v>276</v>
      </c>
      <c r="H201" s="4" t="s">
        <v>276</v>
      </c>
      <c r="I201" s="4" t="s">
        <v>276</v>
      </c>
      <c r="J201" s="4" t="s">
        <v>276</v>
      </c>
      <c r="K201" s="4" t="s">
        <v>276</v>
      </c>
      <c r="L201" s="4" t="s">
        <v>276</v>
      </c>
      <c r="M201" s="4" t="s">
        <v>276</v>
      </c>
      <c r="N201" s="4" t="s">
        <v>276</v>
      </c>
    </row>
    <row r="202" spans="1:14" x14ac:dyDescent="0.25">
      <c r="A202" s="4" t="s">
        <v>603</v>
      </c>
      <c r="B202" s="4" t="str">
        <f t="shared" si="3"/>
        <v>julio 2022</v>
      </c>
      <c r="C202" s="32">
        <v>44743</v>
      </c>
      <c r="D202" s="4" t="s">
        <v>276</v>
      </c>
      <c r="E202" s="4" t="s">
        <v>276</v>
      </c>
      <c r="F202" s="4" t="s">
        <v>276</v>
      </c>
      <c r="G202" s="4" t="s">
        <v>276</v>
      </c>
      <c r="H202" s="4" t="s">
        <v>276</v>
      </c>
      <c r="I202" s="4" t="s">
        <v>276</v>
      </c>
      <c r="J202" s="4" t="s">
        <v>276</v>
      </c>
      <c r="K202" s="4" t="s">
        <v>276</v>
      </c>
      <c r="L202" s="4" t="s">
        <v>276</v>
      </c>
      <c r="M202" s="4" t="s">
        <v>276</v>
      </c>
      <c r="N202" s="4" t="s">
        <v>276</v>
      </c>
    </row>
    <row r="203" spans="1:14" x14ac:dyDescent="0.25">
      <c r="A203" s="4" t="s">
        <v>604</v>
      </c>
      <c r="B203" s="4" t="str">
        <f t="shared" si="3"/>
        <v>julio 2022</v>
      </c>
      <c r="C203" s="32">
        <v>44743</v>
      </c>
      <c r="D203" s="4" t="s">
        <v>276</v>
      </c>
      <c r="E203" s="4" t="s">
        <v>276</v>
      </c>
      <c r="F203" s="4" t="s">
        <v>276</v>
      </c>
      <c r="G203" s="4" t="s">
        <v>276</v>
      </c>
      <c r="H203" s="4" t="s">
        <v>276</v>
      </c>
      <c r="I203" s="4" t="s">
        <v>276</v>
      </c>
      <c r="J203" s="4" t="s">
        <v>276</v>
      </c>
      <c r="K203" s="4" t="s">
        <v>276</v>
      </c>
      <c r="L203" s="4" t="s">
        <v>276</v>
      </c>
      <c r="M203" s="4" t="s">
        <v>276</v>
      </c>
      <c r="N203" s="4" t="s">
        <v>276</v>
      </c>
    </row>
    <row r="204" spans="1:14" x14ac:dyDescent="0.25">
      <c r="A204" s="4" t="s">
        <v>393</v>
      </c>
      <c r="B204" s="4" t="str">
        <f t="shared" si="3"/>
        <v>junio 2022</v>
      </c>
      <c r="C204" s="32">
        <v>44713</v>
      </c>
      <c r="D204" s="4" t="s">
        <v>276</v>
      </c>
      <c r="E204" s="4" t="s">
        <v>276</v>
      </c>
      <c r="F204" s="4" t="s">
        <v>276</v>
      </c>
      <c r="G204" s="4" t="s">
        <v>276</v>
      </c>
      <c r="H204" s="4" t="s">
        <v>276</v>
      </c>
      <c r="I204" s="4" t="s">
        <v>276</v>
      </c>
      <c r="J204" s="4" t="s">
        <v>276</v>
      </c>
      <c r="K204" s="4" t="s">
        <v>276</v>
      </c>
      <c r="L204" s="4" t="s">
        <v>276</v>
      </c>
      <c r="M204" s="4" t="s">
        <v>276</v>
      </c>
      <c r="N204" s="4" t="s">
        <v>276</v>
      </c>
    </row>
    <row r="205" spans="1:14" x14ac:dyDescent="0.25">
      <c r="A205" s="4" t="s">
        <v>642</v>
      </c>
      <c r="B205" s="4" t="str">
        <f t="shared" si="3"/>
        <v>junio 2022</v>
      </c>
      <c r="C205" s="32">
        <v>44713</v>
      </c>
      <c r="D205" s="4" t="s">
        <v>276</v>
      </c>
      <c r="E205" s="4" t="s">
        <v>276</v>
      </c>
      <c r="F205" s="4" t="s">
        <v>276</v>
      </c>
      <c r="G205" s="4" t="s">
        <v>276</v>
      </c>
      <c r="H205" s="4" t="s">
        <v>276</v>
      </c>
      <c r="I205" s="4" t="s">
        <v>276</v>
      </c>
      <c r="J205" s="4" t="s">
        <v>276</v>
      </c>
      <c r="K205" s="4" t="s">
        <v>276</v>
      </c>
      <c r="L205" s="4" t="s">
        <v>276</v>
      </c>
      <c r="M205" s="4" t="s">
        <v>276</v>
      </c>
      <c r="N205" s="4" t="s">
        <v>276</v>
      </c>
    </row>
    <row r="206" spans="1:14" x14ac:dyDescent="0.25">
      <c r="A206" s="4" t="s">
        <v>75</v>
      </c>
      <c r="B206" s="4" t="str">
        <f t="shared" si="3"/>
        <v>junio 2022</v>
      </c>
      <c r="C206" s="32">
        <v>44713</v>
      </c>
      <c r="D206" s="4" t="s">
        <v>276</v>
      </c>
      <c r="E206" s="4" t="s">
        <v>276</v>
      </c>
      <c r="F206" s="4" t="s">
        <v>276</v>
      </c>
      <c r="G206" s="4" t="s">
        <v>276</v>
      </c>
      <c r="H206" s="4" t="s">
        <v>276</v>
      </c>
      <c r="I206" s="4" t="s">
        <v>276</v>
      </c>
      <c r="J206" s="4" t="s">
        <v>276</v>
      </c>
      <c r="K206" s="4" t="s">
        <v>276</v>
      </c>
      <c r="L206" s="4" t="s">
        <v>276</v>
      </c>
      <c r="M206" s="4" t="s">
        <v>276</v>
      </c>
      <c r="N206" s="4" t="s">
        <v>276</v>
      </c>
    </row>
    <row r="207" spans="1:14" x14ac:dyDescent="0.25">
      <c r="A207" s="4" t="s">
        <v>402</v>
      </c>
      <c r="B207" s="4" t="str">
        <f t="shared" si="3"/>
        <v>junio 2022</v>
      </c>
      <c r="C207" s="32">
        <v>44713</v>
      </c>
      <c r="D207" s="4" t="s">
        <v>276</v>
      </c>
      <c r="E207" s="4" t="s">
        <v>276</v>
      </c>
      <c r="F207" s="4" t="s">
        <v>276</v>
      </c>
      <c r="G207" s="4" t="s">
        <v>276</v>
      </c>
      <c r="H207" s="4" t="s">
        <v>276</v>
      </c>
      <c r="I207" s="4" t="s">
        <v>276</v>
      </c>
      <c r="J207" s="4" t="s">
        <v>276</v>
      </c>
      <c r="K207" s="4" t="s">
        <v>276</v>
      </c>
      <c r="L207" s="4" t="s">
        <v>276</v>
      </c>
      <c r="M207" s="4" t="s">
        <v>276</v>
      </c>
      <c r="N207" s="4" t="s">
        <v>276</v>
      </c>
    </row>
    <row r="208" spans="1:14" x14ac:dyDescent="0.25">
      <c r="A208" s="4" t="s">
        <v>543</v>
      </c>
      <c r="B208" s="4" t="str">
        <f t="shared" si="3"/>
        <v>junio 2022</v>
      </c>
      <c r="C208" s="32">
        <v>44713</v>
      </c>
      <c r="D208" s="4" t="s">
        <v>276</v>
      </c>
      <c r="E208" s="4" t="s">
        <v>276</v>
      </c>
      <c r="F208" s="4" t="s">
        <v>276</v>
      </c>
      <c r="G208" s="4" t="s">
        <v>276</v>
      </c>
      <c r="H208" s="4" t="s">
        <v>276</v>
      </c>
      <c r="I208" s="4" t="s">
        <v>276</v>
      </c>
      <c r="J208" s="4" t="s">
        <v>276</v>
      </c>
      <c r="K208" s="4" t="s">
        <v>276</v>
      </c>
      <c r="L208" s="4" t="s">
        <v>276</v>
      </c>
      <c r="M208" s="4" t="s">
        <v>276</v>
      </c>
      <c r="N208" s="4" t="s">
        <v>276</v>
      </c>
    </row>
    <row r="209" spans="1:14" x14ac:dyDescent="0.25">
      <c r="A209" s="4" t="s">
        <v>221</v>
      </c>
      <c r="B209" s="4" t="str">
        <f t="shared" si="3"/>
        <v>junio 2022</v>
      </c>
      <c r="C209" s="32">
        <v>44713</v>
      </c>
      <c r="D209" s="4" t="s">
        <v>276</v>
      </c>
      <c r="E209" s="4" t="s">
        <v>276</v>
      </c>
      <c r="F209" s="4" t="s">
        <v>276</v>
      </c>
      <c r="G209" s="4" t="s">
        <v>276</v>
      </c>
      <c r="H209" s="4" t="s">
        <v>276</v>
      </c>
      <c r="I209" s="4" t="s">
        <v>276</v>
      </c>
      <c r="J209" s="4" t="s">
        <v>276</v>
      </c>
      <c r="K209" s="4" t="s">
        <v>276</v>
      </c>
      <c r="L209" s="4" t="s">
        <v>276</v>
      </c>
      <c r="M209" s="4" t="s">
        <v>276</v>
      </c>
      <c r="N209" s="4" t="s">
        <v>276</v>
      </c>
    </row>
    <row r="210" spans="1:14" x14ac:dyDescent="0.25">
      <c r="A210" s="4" t="s">
        <v>393</v>
      </c>
      <c r="B210" s="4" t="str">
        <f t="shared" si="3"/>
        <v>junio 2022</v>
      </c>
      <c r="C210" s="32">
        <v>44713</v>
      </c>
      <c r="D210" s="4" t="s">
        <v>276</v>
      </c>
      <c r="E210" s="4" t="s">
        <v>276</v>
      </c>
      <c r="F210" s="4" t="s">
        <v>276</v>
      </c>
      <c r="G210" s="4" t="s">
        <v>276</v>
      </c>
      <c r="H210" s="4" t="s">
        <v>276</v>
      </c>
      <c r="I210" s="4" t="s">
        <v>276</v>
      </c>
      <c r="J210" s="4" t="s">
        <v>276</v>
      </c>
      <c r="K210" s="4" t="s">
        <v>276</v>
      </c>
      <c r="L210" s="4" t="s">
        <v>276</v>
      </c>
      <c r="M210" s="4" t="s">
        <v>276</v>
      </c>
      <c r="N210" s="4" t="s">
        <v>276</v>
      </c>
    </row>
    <row r="211" spans="1:14" x14ac:dyDescent="0.25">
      <c r="A211" s="4" t="s">
        <v>150</v>
      </c>
      <c r="B211" s="4" t="str">
        <f t="shared" si="3"/>
        <v>junio 2022</v>
      </c>
      <c r="C211" s="32">
        <v>44713</v>
      </c>
      <c r="D211" s="4" t="s">
        <v>276</v>
      </c>
      <c r="E211" s="4" t="s">
        <v>276</v>
      </c>
      <c r="F211" s="4" t="s">
        <v>276</v>
      </c>
      <c r="G211" s="4" t="s">
        <v>276</v>
      </c>
      <c r="H211" s="4" t="s">
        <v>276</v>
      </c>
      <c r="I211" s="4" t="s">
        <v>276</v>
      </c>
      <c r="J211" s="4" t="s">
        <v>276</v>
      </c>
      <c r="K211" s="4" t="s">
        <v>276</v>
      </c>
      <c r="L211" s="4" t="s">
        <v>276</v>
      </c>
      <c r="M211" s="4" t="s">
        <v>276</v>
      </c>
      <c r="N211" s="4" t="s">
        <v>276</v>
      </c>
    </row>
    <row r="212" spans="1:14" x14ac:dyDescent="0.25">
      <c r="A212" s="4" t="s">
        <v>116</v>
      </c>
      <c r="B212" s="4" t="str">
        <f t="shared" si="3"/>
        <v>junio 2022</v>
      </c>
      <c r="C212" s="32">
        <v>44713</v>
      </c>
      <c r="D212" s="4" t="s">
        <v>276</v>
      </c>
      <c r="E212" s="4" t="s">
        <v>276</v>
      </c>
      <c r="F212" s="4" t="s">
        <v>276</v>
      </c>
      <c r="G212" s="4" t="s">
        <v>276</v>
      </c>
      <c r="H212" s="4" t="s">
        <v>276</v>
      </c>
      <c r="I212" s="4" t="s">
        <v>276</v>
      </c>
      <c r="J212" s="4" t="s">
        <v>276</v>
      </c>
      <c r="K212" s="4" t="s">
        <v>276</v>
      </c>
      <c r="L212" s="4" t="s">
        <v>276</v>
      </c>
      <c r="M212" s="4" t="s">
        <v>276</v>
      </c>
      <c r="N212" s="4" t="s">
        <v>276</v>
      </c>
    </row>
    <row r="213" spans="1:14" x14ac:dyDescent="0.25">
      <c r="A213" s="4" t="s">
        <v>76</v>
      </c>
      <c r="B213" s="4" t="str">
        <f t="shared" si="3"/>
        <v>junio 2022</v>
      </c>
      <c r="C213" s="32">
        <v>44713</v>
      </c>
      <c r="D213" s="4" t="s">
        <v>276</v>
      </c>
      <c r="E213" s="4" t="s">
        <v>276</v>
      </c>
      <c r="F213" s="4" t="s">
        <v>276</v>
      </c>
      <c r="G213" s="4" t="s">
        <v>276</v>
      </c>
      <c r="H213" s="4" t="s">
        <v>276</v>
      </c>
      <c r="I213" s="4" t="s">
        <v>276</v>
      </c>
      <c r="J213" s="4" t="s">
        <v>276</v>
      </c>
      <c r="K213" s="4" t="s">
        <v>276</v>
      </c>
      <c r="L213" s="4" t="s">
        <v>276</v>
      </c>
      <c r="M213" s="4" t="s">
        <v>276</v>
      </c>
      <c r="N213" s="4" t="s">
        <v>276</v>
      </c>
    </row>
    <row r="214" spans="1:14" x14ac:dyDescent="0.25">
      <c r="A214" s="4" t="s">
        <v>88</v>
      </c>
      <c r="B214" s="4" t="str">
        <f t="shared" si="3"/>
        <v>junio 2022</v>
      </c>
      <c r="C214" s="32">
        <v>44713</v>
      </c>
      <c r="D214" s="4" t="s">
        <v>276</v>
      </c>
      <c r="E214" s="4" t="s">
        <v>276</v>
      </c>
      <c r="F214" s="4" t="s">
        <v>276</v>
      </c>
      <c r="G214" s="4" t="s">
        <v>276</v>
      </c>
      <c r="H214" s="4" t="s">
        <v>276</v>
      </c>
      <c r="I214" s="4" t="s">
        <v>276</v>
      </c>
      <c r="J214" s="4" t="s">
        <v>276</v>
      </c>
      <c r="K214" s="4" t="s">
        <v>276</v>
      </c>
      <c r="L214" s="4" t="s">
        <v>276</v>
      </c>
      <c r="M214" s="4" t="s">
        <v>276</v>
      </c>
      <c r="N214" s="4" t="s">
        <v>276</v>
      </c>
    </row>
    <row r="215" spans="1:14" x14ac:dyDescent="0.25">
      <c r="A215" s="4" t="s">
        <v>189</v>
      </c>
      <c r="B215" s="4" t="str">
        <f t="shared" si="3"/>
        <v>junio 2022</v>
      </c>
      <c r="C215" s="32">
        <v>44713</v>
      </c>
      <c r="D215" s="4" t="s">
        <v>276</v>
      </c>
      <c r="E215" s="4" t="s">
        <v>276</v>
      </c>
      <c r="F215" s="4" t="s">
        <v>276</v>
      </c>
      <c r="G215" s="4" t="s">
        <v>276</v>
      </c>
      <c r="H215" s="4" t="s">
        <v>276</v>
      </c>
      <c r="I215" s="4" t="s">
        <v>276</v>
      </c>
      <c r="J215" s="4" t="s">
        <v>276</v>
      </c>
      <c r="K215" s="4" t="s">
        <v>276</v>
      </c>
      <c r="L215" s="4" t="s">
        <v>276</v>
      </c>
      <c r="M215" s="4" t="s">
        <v>276</v>
      </c>
      <c r="N215" s="4" t="s">
        <v>276</v>
      </c>
    </row>
    <row r="216" spans="1:14" x14ac:dyDescent="0.25">
      <c r="A216" s="4" t="s">
        <v>197</v>
      </c>
      <c r="B216" s="4" t="str">
        <f t="shared" si="3"/>
        <v>junio 2022</v>
      </c>
      <c r="C216" s="32">
        <v>44713</v>
      </c>
      <c r="D216" s="4" t="s">
        <v>276</v>
      </c>
      <c r="E216" s="4" t="s">
        <v>276</v>
      </c>
      <c r="F216" s="4" t="s">
        <v>276</v>
      </c>
      <c r="G216" s="4" t="s">
        <v>276</v>
      </c>
      <c r="H216" s="4" t="s">
        <v>276</v>
      </c>
      <c r="I216" s="4" t="s">
        <v>276</v>
      </c>
      <c r="J216" s="4" t="s">
        <v>276</v>
      </c>
      <c r="K216" s="4" t="s">
        <v>276</v>
      </c>
      <c r="L216" s="4" t="s">
        <v>276</v>
      </c>
      <c r="M216" s="4" t="s">
        <v>276</v>
      </c>
      <c r="N216" s="4" t="s">
        <v>276</v>
      </c>
    </row>
    <row r="217" spans="1:14" x14ac:dyDescent="0.25">
      <c r="A217" s="4" t="s">
        <v>397</v>
      </c>
      <c r="B217" s="4" t="str">
        <f t="shared" si="3"/>
        <v>junio 2022</v>
      </c>
      <c r="C217" s="32">
        <v>44713</v>
      </c>
      <c r="D217" s="4" t="s">
        <v>276</v>
      </c>
      <c r="E217" s="4" t="s">
        <v>276</v>
      </c>
      <c r="F217" s="4" t="s">
        <v>276</v>
      </c>
      <c r="G217" s="4" t="s">
        <v>276</v>
      </c>
      <c r="H217" s="4" t="s">
        <v>276</v>
      </c>
      <c r="I217" s="4" t="s">
        <v>276</v>
      </c>
      <c r="J217" s="4" t="s">
        <v>276</v>
      </c>
      <c r="K217" s="4" t="s">
        <v>276</v>
      </c>
      <c r="L217" s="4" t="s">
        <v>276</v>
      </c>
      <c r="M217" s="4" t="s">
        <v>276</v>
      </c>
      <c r="N217" s="4" t="s">
        <v>276</v>
      </c>
    </row>
    <row r="218" spans="1:14" x14ac:dyDescent="0.25">
      <c r="A218" s="4" t="s">
        <v>376</v>
      </c>
      <c r="B218" s="4" t="str">
        <f t="shared" si="3"/>
        <v>junio 2022</v>
      </c>
      <c r="C218" s="32">
        <v>44713</v>
      </c>
      <c r="D218" s="4" t="s">
        <v>276</v>
      </c>
      <c r="E218" s="4" t="s">
        <v>276</v>
      </c>
      <c r="F218" s="4" t="s">
        <v>276</v>
      </c>
      <c r="G218" s="4" t="s">
        <v>276</v>
      </c>
      <c r="H218" s="4" t="s">
        <v>276</v>
      </c>
      <c r="I218" s="4" t="s">
        <v>276</v>
      </c>
      <c r="J218" s="4" t="s">
        <v>276</v>
      </c>
      <c r="K218" s="4" t="s">
        <v>276</v>
      </c>
      <c r="L218" s="4" t="s">
        <v>276</v>
      </c>
      <c r="M218" s="4" t="s">
        <v>276</v>
      </c>
      <c r="N218" s="4" t="s">
        <v>276</v>
      </c>
    </row>
    <row r="219" spans="1:14" x14ac:dyDescent="0.25">
      <c r="A219" s="4" t="s">
        <v>134</v>
      </c>
      <c r="B219" s="4" t="str">
        <f t="shared" si="3"/>
        <v>mayo 2022</v>
      </c>
      <c r="C219" s="32">
        <v>44682</v>
      </c>
      <c r="D219" s="4" t="s">
        <v>276</v>
      </c>
      <c r="E219" s="4" t="s">
        <v>276</v>
      </c>
      <c r="F219" s="4" t="s">
        <v>276</v>
      </c>
      <c r="G219" s="4" t="s">
        <v>276</v>
      </c>
      <c r="H219" s="4" t="s">
        <v>276</v>
      </c>
      <c r="I219" s="4" t="s">
        <v>276</v>
      </c>
      <c r="J219" s="4" t="s">
        <v>276</v>
      </c>
      <c r="K219" s="4" t="s">
        <v>276</v>
      </c>
      <c r="L219" s="4" t="s">
        <v>276</v>
      </c>
      <c r="M219" s="4" t="s">
        <v>276</v>
      </c>
      <c r="N219" s="4" t="s">
        <v>276</v>
      </c>
    </row>
    <row r="220" spans="1:14" x14ac:dyDescent="0.25">
      <c r="A220" s="4" t="s">
        <v>225</v>
      </c>
      <c r="B220" s="4" t="str">
        <f t="shared" si="3"/>
        <v>mayo 2022</v>
      </c>
      <c r="C220" s="32">
        <v>44682</v>
      </c>
      <c r="D220" s="4" t="s">
        <v>276</v>
      </c>
      <c r="E220" s="4" t="s">
        <v>276</v>
      </c>
      <c r="F220" s="4" t="s">
        <v>276</v>
      </c>
      <c r="G220" s="4" t="s">
        <v>276</v>
      </c>
      <c r="H220" s="4" t="s">
        <v>276</v>
      </c>
      <c r="I220" s="4" t="s">
        <v>276</v>
      </c>
      <c r="J220" s="4" t="s">
        <v>276</v>
      </c>
      <c r="K220" s="4" t="s">
        <v>276</v>
      </c>
      <c r="L220" s="4" t="s">
        <v>276</v>
      </c>
      <c r="M220" s="4" t="s">
        <v>276</v>
      </c>
      <c r="N220" s="4" t="s">
        <v>276</v>
      </c>
    </row>
    <row r="221" spans="1:14" x14ac:dyDescent="0.25">
      <c r="A221" s="4" t="s">
        <v>187</v>
      </c>
      <c r="B221" s="4" t="str">
        <f t="shared" si="3"/>
        <v>mayo 2022</v>
      </c>
      <c r="C221" s="32">
        <v>44682</v>
      </c>
      <c r="D221" s="4" t="s">
        <v>276</v>
      </c>
      <c r="E221" s="4" t="s">
        <v>276</v>
      </c>
      <c r="F221" s="4" t="s">
        <v>276</v>
      </c>
      <c r="G221" s="4" t="s">
        <v>276</v>
      </c>
      <c r="H221" s="4" t="s">
        <v>276</v>
      </c>
      <c r="I221" s="4" t="s">
        <v>276</v>
      </c>
      <c r="J221" s="4" t="s">
        <v>276</v>
      </c>
      <c r="K221" s="4" t="s">
        <v>276</v>
      </c>
      <c r="L221" s="4" t="s">
        <v>276</v>
      </c>
      <c r="M221" s="4" t="s">
        <v>276</v>
      </c>
      <c r="N221" s="4" t="s">
        <v>276</v>
      </c>
    </row>
    <row r="222" spans="1:14" x14ac:dyDescent="0.25">
      <c r="A222" s="4" t="s">
        <v>153</v>
      </c>
      <c r="B222" s="4" t="str">
        <f t="shared" si="3"/>
        <v>mayo 2022</v>
      </c>
      <c r="C222" s="32">
        <v>44682</v>
      </c>
      <c r="D222" s="4" t="s">
        <v>276</v>
      </c>
      <c r="E222" s="4" t="s">
        <v>276</v>
      </c>
      <c r="F222" s="4" t="s">
        <v>276</v>
      </c>
      <c r="G222" s="4" t="s">
        <v>276</v>
      </c>
      <c r="H222" s="4" t="s">
        <v>276</v>
      </c>
      <c r="I222" s="4" t="s">
        <v>276</v>
      </c>
      <c r="J222" s="4" t="s">
        <v>276</v>
      </c>
      <c r="K222" s="4" t="s">
        <v>276</v>
      </c>
      <c r="L222" s="4" t="s">
        <v>276</v>
      </c>
      <c r="M222" s="4" t="s">
        <v>276</v>
      </c>
      <c r="N222" s="4" t="s">
        <v>276</v>
      </c>
    </row>
    <row r="223" spans="1:14" x14ac:dyDescent="0.25">
      <c r="A223" s="4" t="s">
        <v>182</v>
      </c>
      <c r="B223" s="4" t="str">
        <f t="shared" si="3"/>
        <v>mayo 2022</v>
      </c>
      <c r="C223" s="32">
        <v>44682</v>
      </c>
      <c r="D223" s="4" t="s">
        <v>276</v>
      </c>
      <c r="E223" s="4" t="s">
        <v>276</v>
      </c>
      <c r="F223" s="4" t="s">
        <v>276</v>
      </c>
      <c r="G223" s="4" t="s">
        <v>276</v>
      </c>
      <c r="H223" s="4" t="s">
        <v>276</v>
      </c>
      <c r="I223" s="4" t="s">
        <v>276</v>
      </c>
      <c r="J223" s="4" t="s">
        <v>276</v>
      </c>
      <c r="K223" s="4" t="s">
        <v>276</v>
      </c>
      <c r="L223" s="4" t="s">
        <v>276</v>
      </c>
      <c r="M223" s="4" t="s">
        <v>276</v>
      </c>
      <c r="N223" s="4" t="s">
        <v>276</v>
      </c>
    </row>
    <row r="224" spans="1:14" x14ac:dyDescent="0.25">
      <c r="A224" s="4" t="s">
        <v>77</v>
      </c>
      <c r="B224" s="4" t="str">
        <f t="shared" si="3"/>
        <v>mayo 2022</v>
      </c>
      <c r="C224" s="32">
        <v>44682</v>
      </c>
      <c r="D224" s="4" t="s">
        <v>276</v>
      </c>
      <c r="E224" s="4" t="s">
        <v>276</v>
      </c>
      <c r="F224" s="4" t="s">
        <v>276</v>
      </c>
      <c r="G224" s="4" t="s">
        <v>276</v>
      </c>
      <c r="H224" s="4" t="s">
        <v>276</v>
      </c>
      <c r="I224" s="4" t="s">
        <v>276</v>
      </c>
      <c r="J224" s="4" t="s">
        <v>276</v>
      </c>
      <c r="K224" s="4" t="s">
        <v>276</v>
      </c>
      <c r="L224" s="4" t="s">
        <v>276</v>
      </c>
      <c r="M224" s="4" t="s">
        <v>276</v>
      </c>
      <c r="N224" s="4" t="s">
        <v>276</v>
      </c>
    </row>
    <row r="225" spans="1:14" x14ac:dyDescent="0.25">
      <c r="A225" s="4" t="s">
        <v>201</v>
      </c>
      <c r="B225" s="4" t="str">
        <f t="shared" si="3"/>
        <v>mayo 2022</v>
      </c>
      <c r="C225" s="32">
        <v>44682</v>
      </c>
      <c r="D225" s="4" t="s">
        <v>276</v>
      </c>
      <c r="E225" s="4" t="s">
        <v>276</v>
      </c>
      <c r="F225" s="4" t="s">
        <v>276</v>
      </c>
      <c r="G225" s="4" t="s">
        <v>276</v>
      </c>
      <c r="H225" s="4" t="s">
        <v>276</v>
      </c>
      <c r="I225" s="4" t="s">
        <v>276</v>
      </c>
      <c r="J225" s="4" t="s">
        <v>276</v>
      </c>
      <c r="K225" s="4" t="s">
        <v>276</v>
      </c>
      <c r="L225" s="4" t="s">
        <v>276</v>
      </c>
      <c r="M225" s="4" t="s">
        <v>276</v>
      </c>
      <c r="N225" s="4" t="s">
        <v>276</v>
      </c>
    </row>
    <row r="226" spans="1:14" x14ac:dyDescent="0.25">
      <c r="A226" s="4" t="s">
        <v>397</v>
      </c>
      <c r="B226" s="4" t="str">
        <f t="shared" si="3"/>
        <v>mayo 2022</v>
      </c>
      <c r="C226" s="32">
        <v>44682</v>
      </c>
      <c r="D226" s="4" t="s">
        <v>276</v>
      </c>
      <c r="E226" s="4" t="s">
        <v>276</v>
      </c>
      <c r="F226" s="4" t="s">
        <v>276</v>
      </c>
      <c r="G226" s="4" t="s">
        <v>276</v>
      </c>
      <c r="H226" s="4" t="s">
        <v>276</v>
      </c>
      <c r="I226" s="4" t="s">
        <v>276</v>
      </c>
      <c r="J226" s="4" t="s">
        <v>276</v>
      </c>
      <c r="K226" s="4" t="s">
        <v>276</v>
      </c>
      <c r="L226" s="4" t="s">
        <v>276</v>
      </c>
      <c r="M226" s="4" t="s">
        <v>276</v>
      </c>
      <c r="N226" s="4" t="s">
        <v>276</v>
      </c>
    </row>
    <row r="227" spans="1:14" x14ac:dyDescent="0.25">
      <c r="A227" s="4" t="s">
        <v>88</v>
      </c>
      <c r="B227" s="4" t="str">
        <f t="shared" si="3"/>
        <v>mayo 2022</v>
      </c>
      <c r="C227" s="32">
        <v>44682</v>
      </c>
      <c r="D227" s="4" t="s">
        <v>276</v>
      </c>
      <c r="E227" s="4" t="s">
        <v>276</v>
      </c>
      <c r="F227" s="4" t="s">
        <v>276</v>
      </c>
      <c r="G227" s="4" t="s">
        <v>276</v>
      </c>
      <c r="H227" s="4" t="s">
        <v>276</v>
      </c>
      <c r="I227" s="4" t="s">
        <v>276</v>
      </c>
      <c r="J227" s="4" t="s">
        <v>276</v>
      </c>
      <c r="K227" s="4" t="s">
        <v>276</v>
      </c>
      <c r="L227" s="4" t="s">
        <v>276</v>
      </c>
      <c r="M227" s="4" t="s">
        <v>276</v>
      </c>
      <c r="N227" s="4" t="s">
        <v>276</v>
      </c>
    </row>
    <row r="228" spans="1:14" x14ac:dyDescent="0.25">
      <c r="A228" s="4" t="s">
        <v>398</v>
      </c>
      <c r="B228" s="4" t="str">
        <f t="shared" si="3"/>
        <v>mayo 2022</v>
      </c>
      <c r="C228" s="32">
        <v>44682</v>
      </c>
      <c r="D228" s="4" t="s">
        <v>276</v>
      </c>
      <c r="E228" s="4" t="s">
        <v>276</v>
      </c>
      <c r="F228" s="4" t="s">
        <v>276</v>
      </c>
      <c r="G228" s="4" t="s">
        <v>276</v>
      </c>
      <c r="H228" s="4" t="s">
        <v>276</v>
      </c>
      <c r="I228" s="4" t="s">
        <v>276</v>
      </c>
      <c r="J228" s="4" t="s">
        <v>276</v>
      </c>
      <c r="K228" s="4" t="s">
        <v>276</v>
      </c>
      <c r="L228" s="4" t="s">
        <v>276</v>
      </c>
      <c r="M228" s="4" t="s">
        <v>276</v>
      </c>
      <c r="N228" s="4" t="s">
        <v>276</v>
      </c>
    </row>
    <row r="229" spans="1:14" x14ac:dyDescent="0.25">
      <c r="A229" s="4" t="s">
        <v>76</v>
      </c>
      <c r="B229" s="4" t="str">
        <f t="shared" si="3"/>
        <v>mayo 2022</v>
      </c>
      <c r="C229" s="32">
        <v>44682</v>
      </c>
      <c r="D229" s="4" t="s">
        <v>276</v>
      </c>
      <c r="E229" s="4" t="s">
        <v>276</v>
      </c>
      <c r="F229" s="4" t="s">
        <v>276</v>
      </c>
      <c r="G229" s="4" t="s">
        <v>276</v>
      </c>
      <c r="H229" s="4" t="s">
        <v>276</v>
      </c>
      <c r="I229" s="4" t="s">
        <v>276</v>
      </c>
      <c r="J229" s="4" t="s">
        <v>276</v>
      </c>
      <c r="K229" s="4" t="s">
        <v>276</v>
      </c>
      <c r="L229" s="4" t="s">
        <v>276</v>
      </c>
      <c r="M229" s="4" t="s">
        <v>276</v>
      </c>
      <c r="N229" s="4" t="s">
        <v>276</v>
      </c>
    </row>
    <row r="230" spans="1:14" x14ac:dyDescent="0.25">
      <c r="A230" s="4" t="s">
        <v>150</v>
      </c>
      <c r="B230" s="4" t="str">
        <f t="shared" si="3"/>
        <v>mayo 2022</v>
      </c>
      <c r="C230" s="32">
        <v>44682</v>
      </c>
      <c r="D230" s="4" t="s">
        <v>276</v>
      </c>
      <c r="E230" s="4" t="s">
        <v>276</v>
      </c>
      <c r="F230" s="4" t="s">
        <v>276</v>
      </c>
      <c r="G230" s="4" t="s">
        <v>276</v>
      </c>
      <c r="H230" s="4" t="s">
        <v>276</v>
      </c>
      <c r="I230" s="4" t="s">
        <v>276</v>
      </c>
      <c r="J230" s="4" t="s">
        <v>276</v>
      </c>
      <c r="K230" s="4" t="s">
        <v>276</v>
      </c>
      <c r="L230" s="4" t="s">
        <v>276</v>
      </c>
      <c r="M230" s="4" t="s">
        <v>276</v>
      </c>
      <c r="N230" s="4" t="s">
        <v>276</v>
      </c>
    </row>
    <row r="231" spans="1:14" x14ac:dyDescent="0.25">
      <c r="A231" s="4" t="s">
        <v>196</v>
      </c>
      <c r="B231" s="4" t="str">
        <f t="shared" si="3"/>
        <v>mayo 2022</v>
      </c>
      <c r="C231" s="32">
        <v>44682</v>
      </c>
      <c r="D231" s="4" t="s">
        <v>276</v>
      </c>
      <c r="E231" s="4" t="s">
        <v>276</v>
      </c>
      <c r="F231" s="4" t="s">
        <v>276</v>
      </c>
      <c r="G231" s="4" t="s">
        <v>276</v>
      </c>
      <c r="H231" s="4" t="s">
        <v>276</v>
      </c>
      <c r="I231" s="4" t="s">
        <v>276</v>
      </c>
      <c r="J231" s="4" t="s">
        <v>276</v>
      </c>
      <c r="K231" s="4" t="s">
        <v>276</v>
      </c>
      <c r="L231" s="4" t="s">
        <v>276</v>
      </c>
      <c r="M231" s="4" t="s">
        <v>276</v>
      </c>
      <c r="N231" s="4" t="s">
        <v>276</v>
      </c>
    </row>
    <row r="232" spans="1:14" x14ac:dyDescent="0.25">
      <c r="A232" s="4" t="s">
        <v>149</v>
      </c>
      <c r="B232" s="4" t="str">
        <f t="shared" si="3"/>
        <v>mayo 2022</v>
      </c>
      <c r="C232" s="32">
        <v>44682</v>
      </c>
      <c r="D232" s="4" t="s">
        <v>276</v>
      </c>
      <c r="E232" s="4" t="s">
        <v>276</v>
      </c>
      <c r="F232" s="4" t="s">
        <v>276</v>
      </c>
      <c r="G232" s="4" t="s">
        <v>276</v>
      </c>
      <c r="H232" s="4" t="s">
        <v>276</v>
      </c>
      <c r="I232" s="4" t="s">
        <v>276</v>
      </c>
      <c r="J232" s="4" t="s">
        <v>276</v>
      </c>
      <c r="K232" s="4" t="s">
        <v>276</v>
      </c>
      <c r="L232" s="4" t="s">
        <v>276</v>
      </c>
      <c r="M232" s="4" t="s">
        <v>276</v>
      </c>
      <c r="N232" s="4" t="s">
        <v>276</v>
      </c>
    </row>
    <row r="233" spans="1:14" x14ac:dyDescent="0.25">
      <c r="A233" s="4" t="s">
        <v>159</v>
      </c>
      <c r="B233" s="4" t="str">
        <f t="shared" si="3"/>
        <v>mayo 2022</v>
      </c>
      <c r="C233" s="32">
        <v>44682</v>
      </c>
      <c r="D233" s="4" t="s">
        <v>276</v>
      </c>
      <c r="E233" s="4" t="s">
        <v>276</v>
      </c>
      <c r="F233" s="4" t="s">
        <v>276</v>
      </c>
      <c r="G233" s="4" t="s">
        <v>276</v>
      </c>
      <c r="H233" s="4" t="s">
        <v>276</v>
      </c>
      <c r="I233" s="4" t="s">
        <v>276</v>
      </c>
      <c r="J233" s="4" t="s">
        <v>276</v>
      </c>
      <c r="K233" s="4" t="s">
        <v>276</v>
      </c>
      <c r="L233" s="4" t="s">
        <v>276</v>
      </c>
      <c r="M233" s="4" t="s">
        <v>276</v>
      </c>
      <c r="N233" s="4" t="s">
        <v>276</v>
      </c>
    </row>
    <row r="234" spans="1:14" x14ac:dyDescent="0.25">
      <c r="A234" s="4" t="s">
        <v>605</v>
      </c>
      <c r="B234" s="4" t="str">
        <f t="shared" si="3"/>
        <v>mayo 2022</v>
      </c>
      <c r="C234" s="32">
        <v>44682</v>
      </c>
      <c r="D234" s="4" t="s">
        <v>276</v>
      </c>
      <c r="E234" s="4" t="s">
        <v>276</v>
      </c>
      <c r="F234" s="4" t="s">
        <v>276</v>
      </c>
      <c r="G234" s="4" t="s">
        <v>276</v>
      </c>
      <c r="H234" s="4" t="s">
        <v>276</v>
      </c>
      <c r="I234" s="4" t="s">
        <v>276</v>
      </c>
      <c r="J234" s="4" t="s">
        <v>276</v>
      </c>
      <c r="K234" s="4" t="s">
        <v>276</v>
      </c>
      <c r="L234" s="4" t="s">
        <v>276</v>
      </c>
      <c r="M234" s="4" t="s">
        <v>276</v>
      </c>
      <c r="N234" s="4" t="s">
        <v>276</v>
      </c>
    </row>
    <row r="235" spans="1:14" x14ac:dyDescent="0.25">
      <c r="A235" s="4" t="s">
        <v>350</v>
      </c>
      <c r="B235" s="4" t="str">
        <f t="shared" si="3"/>
        <v>mayo 2022</v>
      </c>
      <c r="C235" s="32">
        <v>44682</v>
      </c>
      <c r="D235" s="4" t="s">
        <v>276</v>
      </c>
      <c r="E235" s="4" t="s">
        <v>276</v>
      </c>
      <c r="F235" s="4" t="s">
        <v>276</v>
      </c>
      <c r="G235" s="4" t="s">
        <v>276</v>
      </c>
      <c r="H235" s="4" t="s">
        <v>276</v>
      </c>
      <c r="I235" s="4" t="s">
        <v>276</v>
      </c>
      <c r="J235" s="4" t="s">
        <v>276</v>
      </c>
      <c r="K235" s="4" t="s">
        <v>276</v>
      </c>
      <c r="L235" s="4" t="s">
        <v>276</v>
      </c>
      <c r="M235" s="4" t="s">
        <v>276</v>
      </c>
      <c r="N235" s="4" t="s">
        <v>276</v>
      </c>
    </row>
    <row r="236" spans="1:14" x14ac:dyDescent="0.25">
      <c r="A236" s="4" t="s">
        <v>180</v>
      </c>
      <c r="B236" s="4" t="str">
        <f t="shared" si="3"/>
        <v>abril 2022</v>
      </c>
      <c r="C236" s="32">
        <v>44652</v>
      </c>
      <c r="D236" s="4" t="s">
        <v>276</v>
      </c>
      <c r="E236" s="4" t="s">
        <v>276</v>
      </c>
      <c r="F236" s="4" t="s">
        <v>276</v>
      </c>
      <c r="G236" s="4" t="s">
        <v>276</v>
      </c>
      <c r="H236" s="4" t="s">
        <v>276</v>
      </c>
      <c r="I236" s="4" t="s">
        <v>276</v>
      </c>
      <c r="J236" s="4" t="s">
        <v>276</v>
      </c>
      <c r="K236" s="4" t="s">
        <v>276</v>
      </c>
      <c r="L236" s="4" t="s">
        <v>276</v>
      </c>
      <c r="M236" s="4" t="s">
        <v>276</v>
      </c>
      <c r="N236" s="4" t="s">
        <v>276</v>
      </c>
    </row>
    <row r="237" spans="1:14" x14ac:dyDescent="0.25">
      <c r="A237" s="4" t="s">
        <v>134</v>
      </c>
      <c r="B237" s="4" t="str">
        <f t="shared" si="3"/>
        <v>abril 2022</v>
      </c>
      <c r="C237" s="32">
        <v>44652</v>
      </c>
      <c r="D237" s="4" t="s">
        <v>276</v>
      </c>
      <c r="E237" s="4" t="s">
        <v>276</v>
      </c>
      <c r="F237" s="4" t="s">
        <v>276</v>
      </c>
      <c r="G237" s="4" t="s">
        <v>276</v>
      </c>
      <c r="H237" s="4" t="s">
        <v>276</v>
      </c>
      <c r="I237" s="4" t="s">
        <v>276</v>
      </c>
      <c r="J237" s="4" t="s">
        <v>276</v>
      </c>
      <c r="K237" s="4" t="s">
        <v>276</v>
      </c>
      <c r="L237" s="4" t="s">
        <v>276</v>
      </c>
      <c r="M237" s="4" t="s">
        <v>276</v>
      </c>
      <c r="N237" s="4" t="s">
        <v>276</v>
      </c>
    </row>
    <row r="238" spans="1:14" x14ac:dyDescent="0.25">
      <c r="A238" s="4" t="s">
        <v>117</v>
      </c>
      <c r="B238" s="4" t="str">
        <f t="shared" si="3"/>
        <v>abril 2022</v>
      </c>
      <c r="C238" s="32">
        <v>44652</v>
      </c>
      <c r="D238" s="4" t="s">
        <v>276</v>
      </c>
      <c r="E238" s="4" t="s">
        <v>276</v>
      </c>
      <c r="F238" s="4" t="s">
        <v>276</v>
      </c>
      <c r="G238" s="4" t="s">
        <v>276</v>
      </c>
      <c r="H238" s="4" t="s">
        <v>276</v>
      </c>
      <c r="I238" s="4" t="s">
        <v>276</v>
      </c>
      <c r="J238" s="4" t="s">
        <v>276</v>
      </c>
      <c r="K238" s="4" t="s">
        <v>276</v>
      </c>
      <c r="L238" s="4" t="s">
        <v>276</v>
      </c>
      <c r="M238" s="4" t="s">
        <v>276</v>
      </c>
      <c r="N238" s="4" t="s">
        <v>276</v>
      </c>
    </row>
    <row r="239" spans="1:14" x14ac:dyDescent="0.25">
      <c r="A239" s="4" t="s">
        <v>84</v>
      </c>
      <c r="B239" s="4" t="str">
        <f t="shared" si="3"/>
        <v>abril 2022</v>
      </c>
      <c r="C239" s="32">
        <v>44652</v>
      </c>
      <c r="D239" s="4" t="s">
        <v>276</v>
      </c>
      <c r="E239" s="4" t="s">
        <v>276</v>
      </c>
      <c r="F239" s="4" t="s">
        <v>276</v>
      </c>
      <c r="G239" s="4" t="s">
        <v>276</v>
      </c>
      <c r="H239" s="4" t="s">
        <v>276</v>
      </c>
      <c r="I239" s="4" t="s">
        <v>276</v>
      </c>
      <c r="J239" s="4" t="s">
        <v>276</v>
      </c>
      <c r="K239" s="4" t="s">
        <v>276</v>
      </c>
      <c r="L239" s="4" t="s">
        <v>276</v>
      </c>
      <c r="M239" s="4" t="s">
        <v>276</v>
      </c>
      <c r="N239" s="4" t="s">
        <v>276</v>
      </c>
    </row>
    <row r="240" spans="1:14" x14ac:dyDescent="0.25">
      <c r="A240" s="4" t="s">
        <v>182</v>
      </c>
      <c r="B240" s="4" t="str">
        <f t="shared" si="3"/>
        <v>abril 2022</v>
      </c>
      <c r="C240" s="32">
        <v>44652</v>
      </c>
      <c r="D240" s="4" t="s">
        <v>276</v>
      </c>
      <c r="E240" s="4" t="s">
        <v>276</v>
      </c>
      <c r="F240" s="4" t="s">
        <v>276</v>
      </c>
      <c r="G240" s="4" t="s">
        <v>276</v>
      </c>
      <c r="H240" s="4" t="s">
        <v>276</v>
      </c>
      <c r="I240" s="4" t="s">
        <v>276</v>
      </c>
      <c r="J240" s="4" t="s">
        <v>276</v>
      </c>
      <c r="K240" s="4" t="s">
        <v>276</v>
      </c>
      <c r="L240" s="4" t="s">
        <v>276</v>
      </c>
      <c r="M240" s="4" t="s">
        <v>276</v>
      </c>
      <c r="N240" s="4" t="s">
        <v>276</v>
      </c>
    </row>
    <row r="241" spans="1:14" x14ac:dyDescent="0.25">
      <c r="A241" s="4" t="s">
        <v>153</v>
      </c>
      <c r="B241" s="4" t="str">
        <f t="shared" si="3"/>
        <v>abril 2022</v>
      </c>
      <c r="C241" s="32">
        <v>44652</v>
      </c>
      <c r="D241" s="4" t="s">
        <v>276</v>
      </c>
      <c r="E241" s="4" t="s">
        <v>276</v>
      </c>
      <c r="F241" s="4" t="s">
        <v>276</v>
      </c>
      <c r="G241" s="4" t="s">
        <v>276</v>
      </c>
      <c r="H241" s="4" t="s">
        <v>276</v>
      </c>
      <c r="I241" s="4" t="s">
        <v>276</v>
      </c>
      <c r="J241" s="4" t="s">
        <v>276</v>
      </c>
      <c r="K241" s="4" t="s">
        <v>276</v>
      </c>
      <c r="L241" s="4" t="s">
        <v>276</v>
      </c>
      <c r="M241" s="4" t="s">
        <v>276</v>
      </c>
      <c r="N241" s="4" t="s">
        <v>276</v>
      </c>
    </row>
    <row r="242" spans="1:14" x14ac:dyDescent="0.25">
      <c r="A242" s="4" t="s">
        <v>226</v>
      </c>
      <c r="B242" s="4" t="str">
        <f t="shared" si="3"/>
        <v>abril 2022</v>
      </c>
      <c r="C242" s="32">
        <v>44652</v>
      </c>
      <c r="D242" s="4" t="s">
        <v>276</v>
      </c>
      <c r="E242" s="4" t="s">
        <v>276</v>
      </c>
      <c r="F242" s="4" t="s">
        <v>276</v>
      </c>
      <c r="G242" s="4" t="s">
        <v>276</v>
      </c>
      <c r="H242" s="4" t="s">
        <v>276</v>
      </c>
      <c r="I242" s="4" t="s">
        <v>276</v>
      </c>
      <c r="J242" s="4" t="s">
        <v>276</v>
      </c>
      <c r="K242" s="4" t="s">
        <v>276</v>
      </c>
      <c r="L242" s="4" t="s">
        <v>276</v>
      </c>
      <c r="M242" s="4" t="s">
        <v>276</v>
      </c>
      <c r="N242" s="4" t="s">
        <v>276</v>
      </c>
    </row>
    <row r="243" spans="1:14" x14ac:dyDescent="0.25">
      <c r="A243" s="4" t="s">
        <v>596</v>
      </c>
      <c r="B243" s="4" t="str">
        <f t="shared" si="3"/>
        <v>abril 2022</v>
      </c>
      <c r="C243" s="32">
        <v>44652</v>
      </c>
      <c r="D243" s="4" t="s">
        <v>276</v>
      </c>
      <c r="E243" s="4" t="s">
        <v>276</v>
      </c>
      <c r="F243" s="4" t="s">
        <v>276</v>
      </c>
      <c r="G243" s="4" t="s">
        <v>276</v>
      </c>
      <c r="H243" s="4" t="s">
        <v>276</v>
      </c>
      <c r="I243" s="4" t="s">
        <v>276</v>
      </c>
      <c r="J243" s="4" t="s">
        <v>276</v>
      </c>
      <c r="K243" s="4" t="s">
        <v>276</v>
      </c>
      <c r="L243" s="4" t="s">
        <v>276</v>
      </c>
      <c r="M243" s="4" t="s">
        <v>276</v>
      </c>
      <c r="N243" s="4" t="s">
        <v>276</v>
      </c>
    </row>
    <row r="244" spans="1:14" x14ac:dyDescent="0.25">
      <c r="A244" s="4" t="s">
        <v>376</v>
      </c>
      <c r="B244" s="4" t="str">
        <f t="shared" si="3"/>
        <v>abril 2022</v>
      </c>
      <c r="C244" s="32">
        <v>44652</v>
      </c>
      <c r="D244" s="4" t="s">
        <v>276</v>
      </c>
      <c r="E244" s="4" t="s">
        <v>276</v>
      </c>
      <c r="F244" s="4" t="s">
        <v>276</v>
      </c>
      <c r="G244" s="4" t="s">
        <v>276</v>
      </c>
      <c r="H244" s="4" t="s">
        <v>276</v>
      </c>
      <c r="I244" s="4" t="s">
        <v>276</v>
      </c>
      <c r="J244" s="4" t="s">
        <v>276</v>
      </c>
      <c r="K244" s="4" t="s">
        <v>276</v>
      </c>
      <c r="L244" s="4" t="s">
        <v>276</v>
      </c>
      <c r="M244" s="4" t="s">
        <v>276</v>
      </c>
      <c r="N244" s="4" t="s">
        <v>276</v>
      </c>
    </row>
    <row r="245" spans="1:14" x14ac:dyDescent="0.25">
      <c r="A245" s="4" t="s">
        <v>398</v>
      </c>
      <c r="B245" s="4" t="str">
        <f t="shared" si="3"/>
        <v>abril 2022</v>
      </c>
      <c r="C245" s="32">
        <v>44652</v>
      </c>
      <c r="D245" s="4" t="s">
        <v>276</v>
      </c>
      <c r="E245" s="4" t="s">
        <v>276</v>
      </c>
      <c r="F245" s="4" t="s">
        <v>276</v>
      </c>
      <c r="G245" s="4" t="s">
        <v>276</v>
      </c>
      <c r="H245" s="4" t="s">
        <v>276</v>
      </c>
      <c r="I245" s="4" t="s">
        <v>276</v>
      </c>
      <c r="J245" s="4" t="s">
        <v>276</v>
      </c>
      <c r="K245" s="4" t="s">
        <v>276</v>
      </c>
      <c r="L245" s="4" t="s">
        <v>276</v>
      </c>
      <c r="M245" s="4" t="s">
        <v>276</v>
      </c>
      <c r="N245" s="4" t="s">
        <v>276</v>
      </c>
    </row>
    <row r="246" spans="1:14" x14ac:dyDescent="0.25">
      <c r="A246" s="4" t="s">
        <v>76</v>
      </c>
      <c r="B246" s="4" t="str">
        <f t="shared" si="3"/>
        <v>abril 2022</v>
      </c>
      <c r="C246" s="32">
        <v>44652</v>
      </c>
      <c r="D246" s="4" t="s">
        <v>276</v>
      </c>
      <c r="E246" s="4" t="s">
        <v>276</v>
      </c>
      <c r="F246" s="4" t="s">
        <v>276</v>
      </c>
      <c r="G246" s="4" t="s">
        <v>276</v>
      </c>
      <c r="H246" s="4" t="s">
        <v>276</v>
      </c>
      <c r="I246" s="4" t="s">
        <v>276</v>
      </c>
      <c r="J246" s="4" t="s">
        <v>276</v>
      </c>
      <c r="K246" s="4" t="s">
        <v>276</v>
      </c>
      <c r="L246" s="4" t="s">
        <v>276</v>
      </c>
      <c r="M246" s="4" t="s">
        <v>276</v>
      </c>
      <c r="N246" s="4" t="s">
        <v>276</v>
      </c>
    </row>
    <row r="247" spans="1:14" x14ac:dyDescent="0.25">
      <c r="A247" s="4" t="s">
        <v>167</v>
      </c>
      <c r="B247" s="4" t="str">
        <f t="shared" si="3"/>
        <v>abril 2022</v>
      </c>
      <c r="C247" s="32">
        <v>44652</v>
      </c>
      <c r="D247" s="4" t="s">
        <v>276</v>
      </c>
      <c r="E247" s="4" t="s">
        <v>276</v>
      </c>
      <c r="F247" s="4" t="s">
        <v>276</v>
      </c>
      <c r="G247" s="4" t="s">
        <v>276</v>
      </c>
      <c r="H247" s="4" t="s">
        <v>276</v>
      </c>
      <c r="I247" s="4" t="s">
        <v>276</v>
      </c>
      <c r="J247" s="4" t="s">
        <v>276</v>
      </c>
      <c r="K247" s="4" t="s">
        <v>276</v>
      </c>
      <c r="L247" s="4" t="s">
        <v>276</v>
      </c>
      <c r="M247" s="4" t="s">
        <v>276</v>
      </c>
      <c r="N247" s="4" t="s">
        <v>276</v>
      </c>
    </row>
    <row r="248" spans="1:14" x14ac:dyDescent="0.25">
      <c r="A248" s="4" t="s">
        <v>177</v>
      </c>
      <c r="B248" s="4" t="str">
        <f t="shared" si="3"/>
        <v>abril 2022</v>
      </c>
      <c r="C248" s="32">
        <v>44652</v>
      </c>
      <c r="D248" s="4" t="s">
        <v>276</v>
      </c>
      <c r="E248" s="4" t="s">
        <v>276</v>
      </c>
      <c r="F248" s="4" t="s">
        <v>276</v>
      </c>
      <c r="G248" s="4" t="s">
        <v>276</v>
      </c>
      <c r="H248" s="4" t="s">
        <v>276</v>
      </c>
      <c r="I248" s="4" t="s">
        <v>276</v>
      </c>
      <c r="J248" s="4" t="s">
        <v>276</v>
      </c>
      <c r="K248" s="4" t="s">
        <v>276</v>
      </c>
      <c r="L248" s="4" t="s">
        <v>276</v>
      </c>
      <c r="M248" s="4" t="s">
        <v>276</v>
      </c>
      <c r="N248" s="4" t="s">
        <v>276</v>
      </c>
    </row>
    <row r="249" spans="1:14" x14ac:dyDescent="0.25">
      <c r="A249" s="4" t="s">
        <v>159</v>
      </c>
      <c r="B249" s="4" t="str">
        <f t="shared" si="3"/>
        <v>abril 2022</v>
      </c>
      <c r="C249" s="32">
        <v>44652</v>
      </c>
      <c r="D249" s="4" t="s">
        <v>276</v>
      </c>
      <c r="E249" s="4" t="s">
        <v>276</v>
      </c>
      <c r="F249" s="4" t="s">
        <v>276</v>
      </c>
      <c r="G249" s="4" t="s">
        <v>276</v>
      </c>
      <c r="H249" s="4" t="s">
        <v>276</v>
      </c>
      <c r="I249" s="4" t="s">
        <v>276</v>
      </c>
      <c r="J249" s="4" t="s">
        <v>276</v>
      </c>
      <c r="K249" s="4" t="s">
        <v>276</v>
      </c>
      <c r="L249" s="4" t="s">
        <v>276</v>
      </c>
      <c r="M249" s="4" t="s">
        <v>276</v>
      </c>
      <c r="N249" s="4" t="s">
        <v>276</v>
      </c>
    </row>
    <row r="250" spans="1:14" x14ac:dyDescent="0.25">
      <c r="A250" s="4" t="s">
        <v>606</v>
      </c>
      <c r="B250" s="4" t="str">
        <f t="shared" si="3"/>
        <v>abril 2022</v>
      </c>
      <c r="C250" s="32">
        <v>44652</v>
      </c>
      <c r="D250" s="4" t="s">
        <v>276</v>
      </c>
      <c r="E250" s="4" t="s">
        <v>276</v>
      </c>
      <c r="F250" s="4" t="s">
        <v>276</v>
      </c>
      <c r="G250" s="4" t="s">
        <v>276</v>
      </c>
      <c r="H250" s="4" t="s">
        <v>276</v>
      </c>
      <c r="I250" s="4" t="s">
        <v>276</v>
      </c>
      <c r="J250" s="4" t="s">
        <v>276</v>
      </c>
      <c r="K250" s="4" t="s">
        <v>276</v>
      </c>
      <c r="L250" s="4" t="s">
        <v>276</v>
      </c>
      <c r="M250" s="4" t="s">
        <v>276</v>
      </c>
      <c r="N250" s="4" t="s">
        <v>276</v>
      </c>
    </row>
    <row r="251" spans="1:14" x14ac:dyDescent="0.25">
      <c r="A251" s="4" t="s">
        <v>180</v>
      </c>
      <c r="B251" s="4" t="str">
        <f t="shared" si="3"/>
        <v>marzo 2022</v>
      </c>
      <c r="C251" s="32">
        <v>44621</v>
      </c>
      <c r="D251" s="4" t="s">
        <v>276</v>
      </c>
      <c r="E251" s="4" t="s">
        <v>276</v>
      </c>
      <c r="F251" s="4" t="s">
        <v>276</v>
      </c>
      <c r="G251" s="4" t="s">
        <v>276</v>
      </c>
      <c r="H251" s="4" t="s">
        <v>276</v>
      </c>
      <c r="I251" s="4" t="s">
        <v>276</v>
      </c>
      <c r="J251" s="4" t="s">
        <v>276</v>
      </c>
      <c r="K251" s="4" t="s">
        <v>276</v>
      </c>
      <c r="L251" s="4" t="s">
        <v>276</v>
      </c>
      <c r="M251" s="4" t="s">
        <v>276</v>
      </c>
      <c r="N251" s="4" t="s">
        <v>276</v>
      </c>
    </row>
    <row r="252" spans="1:14" x14ac:dyDescent="0.25">
      <c r="A252" s="4" t="s">
        <v>77</v>
      </c>
      <c r="B252" s="4" t="str">
        <f t="shared" si="3"/>
        <v>marzo 2022</v>
      </c>
      <c r="C252" s="32">
        <v>44621</v>
      </c>
      <c r="D252" s="4" t="s">
        <v>276</v>
      </c>
      <c r="E252" s="4" t="s">
        <v>276</v>
      </c>
      <c r="F252" s="4" t="s">
        <v>276</v>
      </c>
      <c r="G252" s="4" t="s">
        <v>276</v>
      </c>
      <c r="H252" s="4" t="s">
        <v>276</v>
      </c>
      <c r="I252" s="4" t="s">
        <v>276</v>
      </c>
      <c r="J252" s="4" t="s">
        <v>276</v>
      </c>
      <c r="K252" s="4" t="s">
        <v>276</v>
      </c>
      <c r="L252" s="4" t="s">
        <v>276</v>
      </c>
      <c r="M252" s="4" t="s">
        <v>276</v>
      </c>
      <c r="N252" s="4" t="s">
        <v>276</v>
      </c>
    </row>
    <row r="253" spans="1:14" x14ac:dyDescent="0.25">
      <c r="A253" s="4" t="s">
        <v>167</v>
      </c>
      <c r="B253" s="4" t="str">
        <f t="shared" si="3"/>
        <v>marzo 2022</v>
      </c>
      <c r="C253" s="32">
        <v>44621</v>
      </c>
      <c r="D253" s="4" t="s">
        <v>276</v>
      </c>
      <c r="E253" s="4" t="s">
        <v>276</v>
      </c>
      <c r="F253" s="4" t="s">
        <v>276</v>
      </c>
      <c r="G253" s="4" t="s">
        <v>276</v>
      </c>
      <c r="H253" s="4" t="s">
        <v>276</v>
      </c>
      <c r="I253" s="4" t="s">
        <v>276</v>
      </c>
      <c r="J253" s="4" t="s">
        <v>276</v>
      </c>
      <c r="K253" s="4" t="s">
        <v>276</v>
      </c>
      <c r="L253" s="4" t="s">
        <v>276</v>
      </c>
      <c r="M253" s="4" t="s">
        <v>276</v>
      </c>
      <c r="N253" s="4" t="s">
        <v>276</v>
      </c>
    </row>
    <row r="254" spans="1:14" x14ac:dyDescent="0.25">
      <c r="A254" s="4" t="s">
        <v>399</v>
      </c>
      <c r="B254" s="4" t="str">
        <f t="shared" si="3"/>
        <v>marzo 2022</v>
      </c>
      <c r="C254" s="32">
        <v>44621</v>
      </c>
      <c r="D254" s="4" t="s">
        <v>276</v>
      </c>
      <c r="E254" s="4" t="s">
        <v>276</v>
      </c>
      <c r="F254" s="4" t="s">
        <v>276</v>
      </c>
      <c r="G254" s="4" t="s">
        <v>276</v>
      </c>
      <c r="H254" s="4" t="s">
        <v>276</v>
      </c>
      <c r="I254" s="4" t="s">
        <v>276</v>
      </c>
      <c r="J254" s="4" t="s">
        <v>276</v>
      </c>
      <c r="K254" s="4" t="s">
        <v>276</v>
      </c>
      <c r="L254" s="4" t="s">
        <v>276</v>
      </c>
      <c r="M254" s="4" t="s">
        <v>276</v>
      </c>
      <c r="N254" s="4" t="s">
        <v>276</v>
      </c>
    </row>
    <row r="255" spans="1:14" x14ac:dyDescent="0.25">
      <c r="A255" s="4" t="s">
        <v>193</v>
      </c>
      <c r="B255" s="4" t="str">
        <f t="shared" si="3"/>
        <v>marzo 2022</v>
      </c>
      <c r="C255" s="32">
        <v>44621</v>
      </c>
      <c r="D255" s="4" t="s">
        <v>276</v>
      </c>
      <c r="E255" s="4" t="s">
        <v>276</v>
      </c>
      <c r="F255" s="4" t="s">
        <v>276</v>
      </c>
      <c r="G255" s="4" t="s">
        <v>276</v>
      </c>
      <c r="H255" s="4" t="s">
        <v>276</v>
      </c>
      <c r="I255" s="4" t="s">
        <v>276</v>
      </c>
      <c r="J255" s="4" t="s">
        <v>276</v>
      </c>
      <c r="K255" s="4" t="s">
        <v>276</v>
      </c>
      <c r="L255" s="4" t="s">
        <v>276</v>
      </c>
      <c r="M255" s="4" t="s">
        <v>276</v>
      </c>
      <c r="N255" s="4" t="s">
        <v>276</v>
      </c>
    </row>
    <row r="256" spans="1:14" x14ac:dyDescent="0.25">
      <c r="A256" s="4" t="s">
        <v>376</v>
      </c>
      <c r="B256" s="4" t="str">
        <f t="shared" si="3"/>
        <v>marzo 2022</v>
      </c>
      <c r="C256" s="32">
        <v>44621</v>
      </c>
      <c r="D256" s="4" t="s">
        <v>276</v>
      </c>
      <c r="E256" s="4" t="s">
        <v>276</v>
      </c>
      <c r="F256" s="4" t="s">
        <v>276</v>
      </c>
      <c r="G256" s="4" t="s">
        <v>276</v>
      </c>
      <c r="H256" s="4" t="s">
        <v>276</v>
      </c>
      <c r="I256" s="4" t="s">
        <v>276</v>
      </c>
      <c r="J256" s="4" t="s">
        <v>276</v>
      </c>
      <c r="K256" s="4" t="s">
        <v>276</v>
      </c>
      <c r="L256" s="4" t="s">
        <v>276</v>
      </c>
      <c r="M256" s="4" t="s">
        <v>276</v>
      </c>
      <c r="N256" s="4" t="s">
        <v>276</v>
      </c>
    </row>
    <row r="257" spans="1:14" x14ac:dyDescent="0.25">
      <c r="A257" s="4" t="s">
        <v>153</v>
      </c>
      <c r="B257" s="4" t="str">
        <f t="shared" si="3"/>
        <v>marzo 2022</v>
      </c>
      <c r="C257" s="32">
        <v>44621</v>
      </c>
      <c r="D257" s="4" t="s">
        <v>276</v>
      </c>
      <c r="E257" s="4" t="s">
        <v>276</v>
      </c>
      <c r="F257" s="4" t="s">
        <v>276</v>
      </c>
      <c r="G257" s="4" t="s">
        <v>276</v>
      </c>
      <c r="H257" s="4" t="s">
        <v>276</v>
      </c>
      <c r="I257" s="4" t="s">
        <v>276</v>
      </c>
      <c r="J257" s="4" t="s">
        <v>276</v>
      </c>
      <c r="K257" s="4" t="s">
        <v>276</v>
      </c>
      <c r="L257" s="4" t="s">
        <v>276</v>
      </c>
      <c r="M257" s="4" t="s">
        <v>276</v>
      </c>
      <c r="N257" s="4" t="s">
        <v>276</v>
      </c>
    </row>
    <row r="258" spans="1:14" x14ac:dyDescent="0.25">
      <c r="A258" s="4" t="s">
        <v>177</v>
      </c>
      <c r="B258" s="4" t="str">
        <f t="shared" si="3"/>
        <v>marzo 2022</v>
      </c>
      <c r="C258" s="32">
        <v>44621</v>
      </c>
      <c r="D258" s="4" t="s">
        <v>276</v>
      </c>
      <c r="E258" s="4" t="s">
        <v>276</v>
      </c>
      <c r="F258" s="4" t="s">
        <v>276</v>
      </c>
      <c r="G258" s="4" t="s">
        <v>276</v>
      </c>
      <c r="H258" s="4" t="s">
        <v>276</v>
      </c>
      <c r="I258" s="4" t="s">
        <v>276</v>
      </c>
      <c r="J258" s="4" t="s">
        <v>276</v>
      </c>
      <c r="K258" s="4" t="s">
        <v>276</v>
      </c>
      <c r="L258" s="4" t="s">
        <v>276</v>
      </c>
      <c r="M258" s="4" t="s">
        <v>276</v>
      </c>
      <c r="N258" s="4" t="s">
        <v>276</v>
      </c>
    </row>
    <row r="259" spans="1:14" x14ac:dyDescent="0.25">
      <c r="A259" s="4" t="s">
        <v>76</v>
      </c>
      <c r="B259" s="4" t="str">
        <f t="shared" ref="B259:B261" si="4">TEXT(C259,"mmmm")&amp;" "&amp;TEXT(C259,"aaaa")</f>
        <v>marzo 2022</v>
      </c>
      <c r="C259" s="32">
        <v>44621</v>
      </c>
      <c r="D259" s="4" t="s">
        <v>276</v>
      </c>
      <c r="E259" s="4" t="s">
        <v>276</v>
      </c>
      <c r="F259" s="4" t="s">
        <v>276</v>
      </c>
      <c r="G259" s="4" t="s">
        <v>276</v>
      </c>
      <c r="H259" s="4" t="s">
        <v>276</v>
      </c>
      <c r="I259" s="4" t="s">
        <v>276</v>
      </c>
      <c r="J259" s="4" t="s">
        <v>276</v>
      </c>
      <c r="K259" s="4" t="s">
        <v>276</v>
      </c>
      <c r="L259" s="4" t="s">
        <v>276</v>
      </c>
      <c r="M259" s="4" t="s">
        <v>276</v>
      </c>
      <c r="N259" s="4" t="s">
        <v>276</v>
      </c>
    </row>
    <row r="260" spans="1:14" x14ac:dyDescent="0.25">
      <c r="A260" s="4" t="s">
        <v>381</v>
      </c>
      <c r="B260" s="4" t="str">
        <f t="shared" si="4"/>
        <v>marzo 2022</v>
      </c>
      <c r="C260" s="32">
        <v>44621</v>
      </c>
      <c r="D260" s="4" t="s">
        <v>276</v>
      </c>
      <c r="E260" s="4" t="s">
        <v>276</v>
      </c>
      <c r="F260" s="4" t="s">
        <v>276</v>
      </c>
      <c r="G260" s="4" t="s">
        <v>276</v>
      </c>
      <c r="H260" s="4" t="s">
        <v>276</v>
      </c>
      <c r="I260" s="4" t="s">
        <v>276</v>
      </c>
      <c r="J260" s="4" t="s">
        <v>276</v>
      </c>
      <c r="K260" s="4" t="s">
        <v>276</v>
      </c>
      <c r="L260" s="4" t="s">
        <v>276</v>
      </c>
      <c r="M260" s="4" t="s">
        <v>276</v>
      </c>
      <c r="N260" s="4" t="s">
        <v>276</v>
      </c>
    </row>
    <row r="261" spans="1:14" x14ac:dyDescent="0.25">
      <c r="A261" s="4" t="s">
        <v>384</v>
      </c>
      <c r="B261" s="4" t="str">
        <f t="shared" si="4"/>
        <v>marzo 2022</v>
      </c>
      <c r="C261" s="32">
        <v>44621</v>
      </c>
      <c r="D261" s="4" t="s">
        <v>276</v>
      </c>
      <c r="E261" s="4" t="s">
        <v>276</v>
      </c>
      <c r="F261" s="4" t="s">
        <v>276</v>
      </c>
      <c r="G261" s="4" t="s">
        <v>276</v>
      </c>
      <c r="H261" s="4" t="s">
        <v>276</v>
      </c>
      <c r="I261" s="4" t="s">
        <v>276</v>
      </c>
      <c r="J261" s="4" t="s">
        <v>276</v>
      </c>
      <c r="K261" s="4" t="s">
        <v>276</v>
      </c>
      <c r="L261" s="4" t="s">
        <v>276</v>
      </c>
      <c r="M261" s="4" t="s">
        <v>276</v>
      </c>
      <c r="N261" s="4" t="s">
        <v>276</v>
      </c>
    </row>
  </sheetData>
  <autoFilter ref="A1:N232" xr:uid="{D460044B-A688-4C6D-913C-44E2C215E94C}">
    <sortState xmlns:xlrd2="http://schemas.microsoft.com/office/spreadsheetml/2017/richdata2" ref="A2:N261">
      <sortCondition descending="1" ref="C1:C232"/>
    </sortState>
  </autoFilter>
  <phoneticPr fontId="1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9FE0-221C-4DDF-B140-8FC6BBD06E33}">
  <dimension ref="A1:G39"/>
  <sheetViews>
    <sheetView topLeftCell="A20" workbookViewId="0">
      <selection activeCell="H41" sqref="H41"/>
    </sheetView>
  </sheetViews>
  <sheetFormatPr baseColWidth="10" defaultRowHeight="15" x14ac:dyDescent="0.25"/>
  <cols>
    <col min="1" max="1" width="11.42578125" style="4"/>
    <col min="2" max="2" width="25.85546875" style="4" customWidth="1"/>
    <col min="3" max="4" width="39.7109375" style="4" customWidth="1"/>
    <col min="5" max="5" width="30.5703125" style="4" customWidth="1"/>
    <col min="6" max="16384" width="11.42578125" style="4"/>
  </cols>
  <sheetData>
    <row r="1" spans="1:7" ht="30" x14ac:dyDescent="0.25">
      <c r="A1" s="23" t="s">
        <v>100</v>
      </c>
      <c r="B1" s="23" t="s">
        <v>74</v>
      </c>
      <c r="C1" s="23" t="s">
        <v>489</v>
      </c>
      <c r="D1" s="23" t="s">
        <v>73</v>
      </c>
      <c r="E1" s="23" t="s">
        <v>39</v>
      </c>
      <c r="F1" s="23" t="s">
        <v>296</v>
      </c>
      <c r="G1" s="23" t="s">
        <v>488</v>
      </c>
    </row>
    <row r="2" spans="1:7" x14ac:dyDescent="0.25">
      <c r="C2" s="39" t="s">
        <v>620</v>
      </c>
      <c r="D2" s="39" t="s">
        <v>6</v>
      </c>
      <c r="E2" s="39">
        <v>1898</v>
      </c>
      <c r="F2" s="4" t="str">
        <f>TEXT(G2,"mmmm")</f>
        <v>junio</v>
      </c>
      <c r="G2" s="32">
        <v>44713</v>
      </c>
    </row>
    <row r="3" spans="1:7" x14ac:dyDescent="0.25">
      <c r="C3" s="39" t="s">
        <v>621</v>
      </c>
      <c r="D3" s="39" t="s">
        <v>6</v>
      </c>
      <c r="E3" s="39">
        <v>1202</v>
      </c>
      <c r="F3" s="4" t="str">
        <f t="shared" ref="F3:F24" si="0">TEXT(G3,"mmmm")</f>
        <v>junio</v>
      </c>
      <c r="G3" s="32">
        <v>44713</v>
      </c>
    </row>
    <row r="4" spans="1:7" x14ac:dyDescent="0.25">
      <c r="C4" s="39" t="s">
        <v>622</v>
      </c>
      <c r="D4" s="39" t="s">
        <v>331</v>
      </c>
      <c r="E4" s="39">
        <v>1095</v>
      </c>
      <c r="F4" s="4" t="str">
        <f t="shared" si="0"/>
        <v>junio</v>
      </c>
      <c r="G4" s="32">
        <v>44713</v>
      </c>
    </row>
    <row r="5" spans="1:7" x14ac:dyDescent="0.25">
      <c r="C5" s="39" t="s">
        <v>623</v>
      </c>
      <c r="D5" s="39" t="s">
        <v>331</v>
      </c>
      <c r="E5" s="39">
        <v>1025</v>
      </c>
      <c r="F5" s="4" t="str">
        <f t="shared" si="0"/>
        <v>junio</v>
      </c>
      <c r="G5" s="32">
        <v>44713</v>
      </c>
    </row>
    <row r="6" spans="1:7" x14ac:dyDescent="0.25">
      <c r="C6" s="39" t="s">
        <v>624</v>
      </c>
      <c r="D6" s="39" t="s">
        <v>25</v>
      </c>
      <c r="E6" s="39">
        <v>1009</v>
      </c>
      <c r="F6" s="4" t="str">
        <f t="shared" si="0"/>
        <v>junio</v>
      </c>
      <c r="G6" s="32">
        <v>44713</v>
      </c>
    </row>
    <row r="7" spans="1:7" x14ac:dyDescent="0.25">
      <c r="C7" s="39" t="s">
        <v>625</v>
      </c>
      <c r="D7" s="39" t="s">
        <v>4</v>
      </c>
      <c r="E7" s="39">
        <v>962</v>
      </c>
      <c r="F7" s="4" t="str">
        <f t="shared" si="0"/>
        <v>junio</v>
      </c>
      <c r="G7" s="32">
        <v>44713</v>
      </c>
    </row>
    <row r="8" spans="1:7" x14ac:dyDescent="0.25">
      <c r="C8" s="39" t="s">
        <v>626</v>
      </c>
      <c r="D8" s="39" t="s">
        <v>2</v>
      </c>
      <c r="E8" s="39">
        <v>903</v>
      </c>
      <c r="F8" s="4" t="str">
        <f t="shared" si="0"/>
        <v>junio</v>
      </c>
      <c r="G8" s="32">
        <v>44713</v>
      </c>
    </row>
    <row r="9" spans="1:7" x14ac:dyDescent="0.25">
      <c r="C9" s="39" t="s">
        <v>627</v>
      </c>
      <c r="D9" s="39" t="s">
        <v>37</v>
      </c>
      <c r="E9" s="39">
        <v>739</v>
      </c>
      <c r="F9" s="4" t="str">
        <f t="shared" si="0"/>
        <v>junio</v>
      </c>
      <c r="G9" s="32">
        <v>44713</v>
      </c>
    </row>
    <row r="10" spans="1:7" x14ac:dyDescent="0.25">
      <c r="C10" s="39" t="s">
        <v>628</v>
      </c>
      <c r="D10" s="39" t="s">
        <v>37</v>
      </c>
      <c r="E10" s="39">
        <v>700</v>
      </c>
      <c r="F10" s="4" t="str">
        <f t="shared" si="0"/>
        <v>junio</v>
      </c>
      <c r="G10" s="32">
        <v>44713</v>
      </c>
    </row>
    <row r="11" spans="1:7" x14ac:dyDescent="0.25">
      <c r="C11" s="39" t="s">
        <v>346</v>
      </c>
      <c r="D11" s="39" t="s">
        <v>37</v>
      </c>
      <c r="E11" s="39">
        <v>700</v>
      </c>
      <c r="F11" s="4" t="str">
        <f t="shared" si="0"/>
        <v>junio</v>
      </c>
      <c r="G11" s="32">
        <v>44713</v>
      </c>
    </row>
    <row r="12" spans="1:7" x14ac:dyDescent="0.25">
      <c r="C12" s="39" t="s">
        <v>629</v>
      </c>
      <c r="D12" s="39" t="s">
        <v>37</v>
      </c>
      <c r="E12" s="39">
        <v>668</v>
      </c>
      <c r="F12" s="4" t="str">
        <f t="shared" si="0"/>
        <v>junio</v>
      </c>
      <c r="G12" s="32">
        <v>44713</v>
      </c>
    </row>
    <row r="13" spans="1:7" x14ac:dyDescent="0.25">
      <c r="C13" s="39" t="s">
        <v>630</v>
      </c>
      <c r="D13" s="39" t="s">
        <v>2</v>
      </c>
      <c r="E13" s="39">
        <v>579</v>
      </c>
      <c r="F13" s="4" t="str">
        <f t="shared" si="0"/>
        <v>junio</v>
      </c>
      <c r="G13" s="32">
        <v>44713</v>
      </c>
    </row>
    <row r="14" spans="1:7" x14ac:dyDescent="0.25">
      <c r="C14" s="39" t="s">
        <v>631</v>
      </c>
      <c r="D14" s="39" t="s">
        <v>331</v>
      </c>
      <c r="E14" s="39">
        <v>572</v>
      </c>
      <c r="F14" s="4" t="str">
        <f t="shared" si="0"/>
        <v>junio</v>
      </c>
      <c r="G14" s="32">
        <v>44713</v>
      </c>
    </row>
    <row r="15" spans="1:7" x14ac:dyDescent="0.25">
      <c r="C15" s="39" t="s">
        <v>345</v>
      </c>
      <c r="D15" s="39" t="s">
        <v>2</v>
      </c>
      <c r="E15" s="39">
        <v>531</v>
      </c>
      <c r="F15" s="4" t="str">
        <f t="shared" si="0"/>
        <v>junio</v>
      </c>
      <c r="G15" s="32">
        <v>44713</v>
      </c>
    </row>
    <row r="16" spans="1:7" x14ac:dyDescent="0.25">
      <c r="C16" s="39" t="s">
        <v>632</v>
      </c>
      <c r="D16" s="39" t="s">
        <v>633</v>
      </c>
      <c r="E16" s="39">
        <v>517</v>
      </c>
      <c r="F16" s="4" t="str">
        <f t="shared" si="0"/>
        <v>junio</v>
      </c>
      <c r="G16" s="32">
        <v>44713</v>
      </c>
    </row>
    <row r="17" spans="3:7" x14ac:dyDescent="0.25">
      <c r="C17" s="39" t="s">
        <v>634</v>
      </c>
      <c r="D17" s="39" t="s">
        <v>8</v>
      </c>
      <c r="E17" s="39">
        <v>500</v>
      </c>
      <c r="F17" s="4" t="str">
        <f t="shared" si="0"/>
        <v>junio</v>
      </c>
      <c r="G17" s="32">
        <v>44713</v>
      </c>
    </row>
    <row r="18" spans="3:7" x14ac:dyDescent="0.25">
      <c r="C18" s="39" t="s">
        <v>635</v>
      </c>
      <c r="D18" s="39" t="s">
        <v>15</v>
      </c>
      <c r="E18" s="39">
        <v>464</v>
      </c>
      <c r="F18" s="4" t="str">
        <f t="shared" si="0"/>
        <v>junio</v>
      </c>
      <c r="G18" s="32">
        <v>44713</v>
      </c>
    </row>
    <row r="19" spans="3:7" x14ac:dyDescent="0.25">
      <c r="C19" s="39" t="s">
        <v>636</v>
      </c>
      <c r="D19" s="39" t="s">
        <v>331</v>
      </c>
      <c r="E19" s="39">
        <v>310</v>
      </c>
      <c r="F19" s="4" t="str">
        <f t="shared" si="0"/>
        <v>junio</v>
      </c>
      <c r="G19" s="32">
        <v>44713</v>
      </c>
    </row>
    <row r="20" spans="3:7" x14ac:dyDescent="0.25">
      <c r="C20" s="39" t="s">
        <v>637</v>
      </c>
      <c r="D20" s="39" t="s">
        <v>331</v>
      </c>
      <c r="E20" s="39">
        <v>283</v>
      </c>
      <c r="F20" s="4" t="str">
        <f t="shared" si="0"/>
        <v>junio</v>
      </c>
      <c r="G20" s="32">
        <v>44713</v>
      </c>
    </row>
    <row r="21" spans="3:7" x14ac:dyDescent="0.25">
      <c r="C21" s="39" t="s">
        <v>638</v>
      </c>
      <c r="D21" s="39" t="s">
        <v>8</v>
      </c>
      <c r="E21" s="39">
        <v>245</v>
      </c>
      <c r="F21" s="4" t="str">
        <f t="shared" si="0"/>
        <v>junio</v>
      </c>
      <c r="G21" s="32">
        <v>44713</v>
      </c>
    </row>
    <row r="22" spans="3:7" x14ac:dyDescent="0.25">
      <c r="C22" s="39" t="s">
        <v>639</v>
      </c>
      <c r="D22" s="39" t="s">
        <v>25</v>
      </c>
      <c r="E22" s="39">
        <v>190</v>
      </c>
      <c r="F22" s="4" t="str">
        <f t="shared" si="0"/>
        <v>junio</v>
      </c>
      <c r="G22" s="32">
        <v>44713</v>
      </c>
    </row>
    <row r="23" spans="3:7" x14ac:dyDescent="0.25">
      <c r="C23" s="39" t="s">
        <v>640</v>
      </c>
      <c r="D23" s="39" t="s">
        <v>15</v>
      </c>
      <c r="E23" s="39">
        <v>56</v>
      </c>
      <c r="F23" s="4" t="str">
        <f t="shared" si="0"/>
        <v>junio</v>
      </c>
      <c r="G23" s="32">
        <v>44713</v>
      </c>
    </row>
    <row r="24" spans="3:7" x14ac:dyDescent="0.25">
      <c r="C24" s="39" t="s">
        <v>641</v>
      </c>
      <c r="D24" s="39" t="s">
        <v>328</v>
      </c>
      <c r="E24" s="39">
        <v>39</v>
      </c>
      <c r="F24" s="4" t="str">
        <f t="shared" si="0"/>
        <v>junio</v>
      </c>
      <c r="G24" s="32">
        <v>44713</v>
      </c>
    </row>
    <row r="25" spans="3:7" x14ac:dyDescent="0.25">
      <c r="C25" s="4" t="s">
        <v>615</v>
      </c>
      <c r="D25" s="39" t="s">
        <v>2</v>
      </c>
      <c r="E25" s="39">
        <v>1009</v>
      </c>
      <c r="F25" s="4" t="str">
        <f t="shared" ref="F25:F39" si="1">TEXT(G25,"mmmm")</f>
        <v>julio</v>
      </c>
      <c r="G25" s="32">
        <v>44743</v>
      </c>
    </row>
    <row r="26" spans="3:7" x14ac:dyDescent="0.25">
      <c r="C26" s="4" t="s">
        <v>326</v>
      </c>
      <c r="D26" s="39" t="s">
        <v>37</v>
      </c>
      <c r="E26" s="39">
        <v>986</v>
      </c>
      <c r="F26" s="4" t="str">
        <f t="shared" si="1"/>
        <v>julio</v>
      </c>
      <c r="G26" s="32">
        <v>44743</v>
      </c>
    </row>
    <row r="27" spans="3:7" x14ac:dyDescent="0.25">
      <c r="C27" s="4" t="s">
        <v>616</v>
      </c>
      <c r="D27" s="39" t="s">
        <v>6</v>
      </c>
      <c r="E27" s="39">
        <v>844</v>
      </c>
      <c r="F27" s="4" t="str">
        <f t="shared" si="1"/>
        <v>julio</v>
      </c>
      <c r="G27" s="32">
        <v>44743</v>
      </c>
    </row>
    <row r="28" spans="3:7" x14ac:dyDescent="0.25">
      <c r="C28" s="4" t="s">
        <v>617</v>
      </c>
      <c r="D28" s="39" t="s">
        <v>37</v>
      </c>
      <c r="E28" s="39">
        <v>722</v>
      </c>
      <c r="F28" s="4" t="str">
        <f t="shared" si="1"/>
        <v>julio</v>
      </c>
      <c r="G28" s="32">
        <v>44743</v>
      </c>
    </row>
    <row r="29" spans="3:7" x14ac:dyDescent="0.25">
      <c r="C29" s="4" t="s">
        <v>85</v>
      </c>
      <c r="D29" s="39" t="s">
        <v>37</v>
      </c>
      <c r="E29" s="39">
        <v>715</v>
      </c>
      <c r="F29" s="4" t="str">
        <f t="shared" si="1"/>
        <v>julio</v>
      </c>
      <c r="G29" s="32">
        <v>44743</v>
      </c>
    </row>
    <row r="30" spans="3:7" x14ac:dyDescent="0.25">
      <c r="C30" s="4" t="s">
        <v>23</v>
      </c>
      <c r="D30" s="39" t="s">
        <v>8</v>
      </c>
      <c r="E30" s="39">
        <v>710</v>
      </c>
      <c r="F30" s="4" t="str">
        <f t="shared" si="1"/>
        <v>julio</v>
      </c>
      <c r="G30" s="32">
        <v>44743</v>
      </c>
    </row>
    <row r="31" spans="3:7" x14ac:dyDescent="0.25">
      <c r="C31" s="4" t="s">
        <v>327</v>
      </c>
      <c r="D31" s="39" t="s">
        <v>328</v>
      </c>
      <c r="E31" s="39">
        <v>593</v>
      </c>
      <c r="F31" s="4" t="str">
        <f t="shared" si="1"/>
        <v>julio</v>
      </c>
      <c r="G31" s="32">
        <v>44743</v>
      </c>
    </row>
    <row r="32" spans="3:7" x14ac:dyDescent="0.25">
      <c r="C32" s="4" t="s">
        <v>332</v>
      </c>
      <c r="D32" s="39" t="s">
        <v>331</v>
      </c>
      <c r="E32" s="39">
        <v>511</v>
      </c>
      <c r="F32" s="4" t="str">
        <f t="shared" si="1"/>
        <v>julio</v>
      </c>
      <c r="G32" s="32">
        <v>44743</v>
      </c>
    </row>
    <row r="33" spans="3:7" x14ac:dyDescent="0.25">
      <c r="C33" s="4" t="s">
        <v>618</v>
      </c>
      <c r="D33" s="39" t="s">
        <v>25</v>
      </c>
      <c r="E33" s="39">
        <v>493</v>
      </c>
      <c r="F33" s="4" t="str">
        <f t="shared" si="1"/>
        <v>julio</v>
      </c>
      <c r="G33" s="32">
        <v>44743</v>
      </c>
    </row>
    <row r="34" spans="3:7" x14ac:dyDescent="0.25">
      <c r="C34" s="4" t="s">
        <v>303</v>
      </c>
      <c r="D34" s="39" t="s">
        <v>8</v>
      </c>
      <c r="E34" s="39">
        <v>499</v>
      </c>
      <c r="F34" s="4" t="str">
        <f t="shared" si="1"/>
        <v>julio</v>
      </c>
      <c r="G34" s="32">
        <v>44743</v>
      </c>
    </row>
    <row r="35" spans="3:7" x14ac:dyDescent="0.25">
      <c r="C35" s="4" t="s">
        <v>329</v>
      </c>
      <c r="D35" s="39" t="s">
        <v>6</v>
      </c>
      <c r="E35" s="39">
        <v>417</v>
      </c>
      <c r="F35" s="4" t="str">
        <f t="shared" si="1"/>
        <v>julio</v>
      </c>
      <c r="G35" s="32">
        <v>44743</v>
      </c>
    </row>
    <row r="36" spans="3:7" x14ac:dyDescent="0.25">
      <c r="C36" s="4" t="s">
        <v>330</v>
      </c>
      <c r="D36" s="39" t="s">
        <v>331</v>
      </c>
      <c r="E36" s="39">
        <v>418</v>
      </c>
      <c r="F36" s="4" t="str">
        <f t="shared" si="1"/>
        <v>julio</v>
      </c>
      <c r="G36" s="32">
        <v>44743</v>
      </c>
    </row>
    <row r="37" spans="3:7" x14ac:dyDescent="0.25">
      <c r="C37" s="4" t="s">
        <v>619</v>
      </c>
      <c r="D37" s="39" t="s">
        <v>4</v>
      </c>
      <c r="E37" s="39">
        <v>353</v>
      </c>
      <c r="F37" s="4" t="str">
        <f t="shared" si="1"/>
        <v>julio</v>
      </c>
      <c r="G37" s="32">
        <v>44743</v>
      </c>
    </row>
    <row r="38" spans="3:7" x14ac:dyDescent="0.25">
      <c r="C38" s="4" t="s">
        <v>333</v>
      </c>
      <c r="D38" s="39" t="s">
        <v>6</v>
      </c>
      <c r="E38" s="39">
        <v>366</v>
      </c>
      <c r="F38" s="4" t="str">
        <f t="shared" si="1"/>
        <v>julio</v>
      </c>
      <c r="G38" s="32">
        <v>44743</v>
      </c>
    </row>
    <row r="39" spans="3:7" x14ac:dyDescent="0.25">
      <c r="C39" s="4" t="s">
        <v>334</v>
      </c>
      <c r="D39" s="39" t="s">
        <v>37</v>
      </c>
      <c r="E39" s="39">
        <v>234</v>
      </c>
      <c r="F39" s="4" t="str">
        <f t="shared" si="1"/>
        <v>julio</v>
      </c>
      <c r="G39" s="32">
        <v>44743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54AC-0C70-45D2-BB98-287C5FE8DC03}">
  <dimension ref="A1:J5"/>
  <sheetViews>
    <sheetView zoomScale="110" zoomScaleNormal="110" workbookViewId="0">
      <selection activeCell="A2" sqref="A2"/>
    </sheetView>
  </sheetViews>
  <sheetFormatPr baseColWidth="10" defaultRowHeight="15" x14ac:dyDescent="0.25"/>
  <cols>
    <col min="1" max="1" width="16" style="25" customWidth="1"/>
    <col min="2" max="2" width="12.42578125" bestFit="1" customWidth="1"/>
    <col min="3" max="3" width="13.28515625" bestFit="1" customWidth="1"/>
    <col min="4" max="4" width="16.7109375" bestFit="1" customWidth="1"/>
    <col min="5" max="5" width="15.7109375" bestFit="1" customWidth="1"/>
    <col min="6" max="6" width="23.7109375" bestFit="1" customWidth="1"/>
    <col min="7" max="8" width="10.7109375" bestFit="1" customWidth="1"/>
    <col min="9" max="9" width="29.42578125" bestFit="1" customWidth="1"/>
    <col min="10" max="10" width="20.140625" bestFit="1" customWidth="1"/>
  </cols>
  <sheetData>
    <row r="1" spans="1:10" ht="29.25" customHeight="1" x14ac:dyDescent="0.25">
      <c r="B1" s="58" t="s">
        <v>95</v>
      </c>
      <c r="C1" s="58"/>
      <c r="D1" s="58"/>
      <c r="E1" s="58"/>
    </row>
    <row r="2" spans="1:10" s="7" customFormat="1" ht="35.25" customHeight="1" x14ac:dyDescent="0.2">
      <c r="A2" s="30" t="s">
        <v>100</v>
      </c>
      <c r="B2" s="30" t="s">
        <v>96</v>
      </c>
      <c r="C2" s="30" t="s">
        <v>97</v>
      </c>
      <c r="D2" s="30" t="s">
        <v>98</v>
      </c>
      <c r="E2" s="30" t="s">
        <v>99</v>
      </c>
      <c r="F2" s="30" t="s">
        <v>101</v>
      </c>
      <c r="G2" s="30" t="s">
        <v>102</v>
      </c>
      <c r="H2" s="30" t="s">
        <v>102</v>
      </c>
      <c r="I2" s="31" t="s">
        <v>103</v>
      </c>
      <c r="J2" s="31" t="s">
        <v>104</v>
      </c>
    </row>
    <row r="3" spans="1:10" s="8" customFormat="1" x14ac:dyDescent="0.25">
      <c r="A3" s="25" t="s">
        <v>376</v>
      </c>
      <c r="B3" s="8" t="s">
        <v>105</v>
      </c>
      <c r="D3" s="8" t="s">
        <v>185</v>
      </c>
      <c r="E3" s="9" t="str">
        <f>B3&amp;"_"&amp;D3</f>
        <v>TyE_VPO</v>
      </c>
      <c r="F3" s="12" t="str">
        <f>B3&amp;"_"&amp;D3&amp;"_"&amp;A3</f>
        <v>TyE_VPO_TecReview</v>
      </c>
      <c r="G3" s="8" t="s">
        <v>109</v>
      </c>
      <c r="H3" s="8" t="s">
        <v>110</v>
      </c>
      <c r="I3" s="8" t="str">
        <f>B3&amp;"_"&amp;D3&amp;"_"&amp;A3&amp;"_"&amp;G3</f>
        <v>TyE_VPO_TecReview_CCTA</v>
      </c>
      <c r="J3" s="8" t="str">
        <f>B3&amp;"_"&amp;A3&amp;"_"&amp;H3</f>
        <v>TyE_TecReview_SCTA</v>
      </c>
    </row>
    <row r="4" spans="1:10" s="8" customFormat="1" x14ac:dyDescent="0.25">
      <c r="A4" s="25" t="s">
        <v>345</v>
      </c>
      <c r="B4" s="8" t="s">
        <v>105</v>
      </c>
    </row>
    <row r="5" spans="1:10" x14ac:dyDescent="0.25">
      <c r="A5" s="25" t="s">
        <v>398</v>
      </c>
    </row>
  </sheetData>
  <mergeCells count="1">
    <mergeCell ref="B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89BF-B97D-4E4C-8F9A-C03BF2344550}">
  <dimension ref="A1:C29"/>
  <sheetViews>
    <sheetView workbookViewId="0">
      <selection activeCell="C2" sqref="A2:C2"/>
    </sheetView>
  </sheetViews>
  <sheetFormatPr baseColWidth="10" defaultRowHeight="15" x14ac:dyDescent="0.25"/>
  <cols>
    <col min="1" max="1" width="38.85546875" customWidth="1"/>
    <col min="2" max="2" width="28.28515625" customWidth="1"/>
    <col min="3" max="3" width="25.85546875" customWidth="1"/>
  </cols>
  <sheetData>
    <row r="1" spans="1:3" x14ac:dyDescent="0.25">
      <c r="A1" s="59" t="s">
        <v>40</v>
      </c>
      <c r="B1" s="59"/>
      <c r="C1" s="59"/>
    </row>
    <row r="2" spans="1:3" x14ac:dyDescent="0.25">
      <c r="A2" s="3" t="s">
        <v>72</v>
      </c>
      <c r="B2" s="3" t="s">
        <v>73</v>
      </c>
      <c r="C2" s="3" t="s">
        <v>39</v>
      </c>
    </row>
    <row r="3" spans="1:3" x14ac:dyDescent="0.25">
      <c r="A3" s="2" t="s">
        <v>38</v>
      </c>
      <c r="B3" s="2" t="s">
        <v>37</v>
      </c>
      <c r="C3" s="1">
        <v>2988</v>
      </c>
    </row>
    <row r="4" spans="1:3" x14ac:dyDescent="0.25">
      <c r="A4" s="2" t="s">
        <v>36</v>
      </c>
      <c r="B4" s="2" t="s">
        <v>25</v>
      </c>
      <c r="C4" s="1">
        <v>2847</v>
      </c>
    </row>
    <row r="5" spans="1:3" x14ac:dyDescent="0.25">
      <c r="A5" s="2" t="s">
        <v>35</v>
      </c>
      <c r="B5" s="2" t="s">
        <v>25</v>
      </c>
      <c r="C5" s="1">
        <v>1642</v>
      </c>
    </row>
    <row r="6" spans="1:3" x14ac:dyDescent="0.25">
      <c r="A6" s="2" t="s">
        <v>34</v>
      </c>
      <c r="B6" s="2" t="s">
        <v>2</v>
      </c>
      <c r="C6" s="1">
        <v>1527</v>
      </c>
    </row>
    <row r="7" spans="1:3" x14ac:dyDescent="0.25">
      <c r="A7" s="2" t="s">
        <v>33</v>
      </c>
      <c r="B7" s="2" t="s">
        <v>2</v>
      </c>
      <c r="C7" s="1">
        <v>1138</v>
      </c>
    </row>
    <row r="8" spans="1:3" x14ac:dyDescent="0.25">
      <c r="A8" s="2" t="s">
        <v>32</v>
      </c>
      <c r="B8" s="2" t="s">
        <v>31</v>
      </c>
      <c r="C8" s="1">
        <v>704</v>
      </c>
    </row>
    <row r="9" spans="1:3" x14ac:dyDescent="0.25">
      <c r="A9" s="2" t="s">
        <v>30</v>
      </c>
      <c r="B9" s="2" t="s">
        <v>10</v>
      </c>
      <c r="C9" s="1">
        <v>697</v>
      </c>
    </row>
    <row r="10" spans="1:3" x14ac:dyDescent="0.25">
      <c r="A10" s="2" t="s">
        <v>29</v>
      </c>
      <c r="B10" s="2" t="s">
        <v>6</v>
      </c>
      <c r="C10" s="1">
        <v>654</v>
      </c>
    </row>
    <row r="11" spans="1:3" x14ac:dyDescent="0.25">
      <c r="A11" s="2" t="s">
        <v>28</v>
      </c>
      <c r="B11" s="2" t="s">
        <v>6</v>
      </c>
      <c r="C11" s="1">
        <v>644</v>
      </c>
    </row>
    <row r="12" spans="1:3" x14ac:dyDescent="0.25">
      <c r="A12" s="2" t="s">
        <v>27</v>
      </c>
      <c r="B12" s="2" t="s">
        <v>6</v>
      </c>
      <c r="C12" s="1">
        <v>591</v>
      </c>
    </row>
    <row r="13" spans="1:3" x14ac:dyDescent="0.25">
      <c r="A13" s="2" t="s">
        <v>26</v>
      </c>
      <c r="B13" s="2" t="s">
        <v>25</v>
      </c>
      <c r="C13" s="1">
        <v>568</v>
      </c>
    </row>
    <row r="14" spans="1:3" x14ac:dyDescent="0.25">
      <c r="A14" s="2" t="s">
        <v>24</v>
      </c>
      <c r="B14" s="2" t="s">
        <v>21</v>
      </c>
      <c r="C14" s="1">
        <v>401</v>
      </c>
    </row>
    <row r="15" spans="1:3" x14ac:dyDescent="0.25">
      <c r="A15" s="2" t="s">
        <v>23</v>
      </c>
      <c r="B15" s="2" t="s">
        <v>8</v>
      </c>
      <c r="C15" s="1">
        <v>387</v>
      </c>
    </row>
    <row r="16" spans="1:3" x14ac:dyDescent="0.25">
      <c r="A16" s="2" t="s">
        <v>22</v>
      </c>
      <c r="B16" s="2" t="s">
        <v>21</v>
      </c>
      <c r="C16" s="1">
        <v>379</v>
      </c>
    </row>
    <row r="17" spans="1:3" x14ac:dyDescent="0.25">
      <c r="A17" s="2" t="s">
        <v>20</v>
      </c>
      <c r="B17" s="2" t="s">
        <v>19</v>
      </c>
      <c r="C17" s="1">
        <v>367</v>
      </c>
    </row>
    <row r="18" spans="1:3" x14ac:dyDescent="0.25">
      <c r="A18" s="2" t="s">
        <v>18</v>
      </c>
      <c r="B18" s="2" t="s">
        <v>6</v>
      </c>
      <c r="C18" s="1">
        <v>330</v>
      </c>
    </row>
    <row r="19" spans="1:3" x14ac:dyDescent="0.25">
      <c r="A19" s="2" t="s">
        <v>17</v>
      </c>
      <c r="B19" s="2" t="s">
        <v>4</v>
      </c>
      <c r="C19" s="1">
        <v>329</v>
      </c>
    </row>
    <row r="20" spans="1:3" x14ac:dyDescent="0.25">
      <c r="A20" s="2" t="s">
        <v>16</v>
      </c>
      <c r="B20" s="2" t="s">
        <v>15</v>
      </c>
      <c r="C20" s="1">
        <v>279</v>
      </c>
    </row>
    <row r="21" spans="1:3" x14ac:dyDescent="0.25">
      <c r="A21" s="2" t="s">
        <v>14</v>
      </c>
      <c r="B21" s="2" t="s">
        <v>4</v>
      </c>
      <c r="C21" s="1">
        <v>265</v>
      </c>
    </row>
    <row r="22" spans="1:3" x14ac:dyDescent="0.25">
      <c r="A22" s="2" t="s">
        <v>13</v>
      </c>
      <c r="B22" s="2" t="s">
        <v>0</v>
      </c>
      <c r="C22" s="1">
        <v>243</v>
      </c>
    </row>
    <row r="23" spans="1:3" x14ac:dyDescent="0.25">
      <c r="A23" s="2" t="s">
        <v>12</v>
      </c>
      <c r="B23" s="2" t="s">
        <v>4</v>
      </c>
      <c r="C23" s="1">
        <v>169</v>
      </c>
    </row>
    <row r="24" spans="1:3" x14ac:dyDescent="0.25">
      <c r="A24" s="2" t="s">
        <v>11</v>
      </c>
      <c r="B24" s="2" t="s">
        <v>10</v>
      </c>
      <c r="C24" s="1">
        <v>169</v>
      </c>
    </row>
    <row r="25" spans="1:3" x14ac:dyDescent="0.25">
      <c r="A25" s="2" t="s">
        <v>9</v>
      </c>
      <c r="B25" s="2" t="s">
        <v>8</v>
      </c>
      <c r="C25" s="1">
        <v>153</v>
      </c>
    </row>
    <row r="26" spans="1:3" x14ac:dyDescent="0.25">
      <c r="A26" s="2" t="s">
        <v>7</v>
      </c>
      <c r="B26" s="2" t="s">
        <v>6</v>
      </c>
      <c r="C26" s="1">
        <v>134</v>
      </c>
    </row>
    <row r="27" spans="1:3" x14ac:dyDescent="0.25">
      <c r="A27" s="2" t="s">
        <v>5</v>
      </c>
      <c r="B27" s="2" t="s">
        <v>4</v>
      </c>
      <c r="C27" s="1">
        <v>133</v>
      </c>
    </row>
    <row r="28" spans="1:3" x14ac:dyDescent="0.25">
      <c r="A28" s="2" t="s">
        <v>3</v>
      </c>
      <c r="B28" s="2" t="s">
        <v>2</v>
      </c>
      <c r="C28" s="1">
        <v>126</v>
      </c>
    </row>
    <row r="29" spans="1:3" x14ac:dyDescent="0.25">
      <c r="A29" s="2" t="s">
        <v>1</v>
      </c>
      <c r="B29" s="2" t="s">
        <v>0</v>
      </c>
      <c r="C29" s="1">
        <v>54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1534-B043-42C1-971B-9F03A231734E}">
  <dimension ref="C1:F96"/>
  <sheetViews>
    <sheetView workbookViewId="0">
      <selection activeCell="D1" sqref="D1"/>
    </sheetView>
  </sheetViews>
  <sheetFormatPr baseColWidth="10" defaultRowHeight="15" x14ac:dyDescent="0.25"/>
  <cols>
    <col min="2" max="2" width="10.5703125" customWidth="1"/>
    <col min="3" max="3" width="29.42578125" customWidth="1"/>
    <col min="4" max="4" width="27.5703125" customWidth="1"/>
  </cols>
  <sheetData>
    <row r="1" spans="3:6" x14ac:dyDescent="0.25">
      <c r="C1" t="s">
        <v>302</v>
      </c>
      <c r="D1" t="s">
        <v>2</v>
      </c>
      <c r="E1" s="28">
        <v>3587</v>
      </c>
      <c r="F1" t="s">
        <v>301</v>
      </c>
    </row>
    <row r="2" spans="3:6" x14ac:dyDescent="0.25">
      <c r="C2" t="s">
        <v>33</v>
      </c>
      <c r="D2" t="s">
        <v>2</v>
      </c>
      <c r="E2" s="28">
        <v>2065</v>
      </c>
      <c r="F2" t="s">
        <v>301</v>
      </c>
    </row>
    <row r="3" spans="3:6" x14ac:dyDescent="0.25">
      <c r="C3" t="s">
        <v>303</v>
      </c>
      <c r="D3" t="s">
        <v>8</v>
      </c>
      <c r="E3" s="28">
        <v>1961</v>
      </c>
      <c r="F3" t="s">
        <v>301</v>
      </c>
    </row>
    <row r="4" spans="3:6" x14ac:dyDescent="0.25">
      <c r="C4" t="s">
        <v>304</v>
      </c>
      <c r="D4" t="s">
        <v>25</v>
      </c>
      <c r="E4" s="28">
        <v>1522</v>
      </c>
      <c r="F4" t="s">
        <v>301</v>
      </c>
    </row>
    <row r="5" spans="3:6" x14ac:dyDescent="0.25">
      <c r="C5" t="s">
        <v>305</v>
      </c>
      <c r="D5" t="s">
        <v>6</v>
      </c>
      <c r="E5" s="28">
        <v>1183</v>
      </c>
      <c r="F5" t="s">
        <v>301</v>
      </c>
    </row>
    <row r="6" spans="3:6" x14ac:dyDescent="0.25">
      <c r="C6" t="s">
        <v>306</v>
      </c>
      <c r="D6" t="s">
        <v>6</v>
      </c>
      <c r="E6" s="28">
        <v>1147</v>
      </c>
      <c r="F6" t="s">
        <v>301</v>
      </c>
    </row>
    <row r="7" spans="3:6" x14ac:dyDescent="0.25">
      <c r="C7" t="s">
        <v>307</v>
      </c>
      <c r="D7" t="s">
        <v>2</v>
      </c>
      <c r="E7" s="28">
        <v>887</v>
      </c>
      <c r="F7" t="s">
        <v>301</v>
      </c>
    </row>
    <row r="8" spans="3:6" x14ac:dyDescent="0.25">
      <c r="C8" t="s">
        <v>308</v>
      </c>
      <c r="D8" t="s">
        <v>6</v>
      </c>
      <c r="E8" s="28">
        <v>718</v>
      </c>
      <c r="F8" t="s">
        <v>301</v>
      </c>
    </row>
    <row r="9" spans="3:6" x14ac:dyDescent="0.25">
      <c r="C9" t="s">
        <v>309</v>
      </c>
      <c r="D9" t="s">
        <v>6</v>
      </c>
      <c r="E9" s="28">
        <v>570</v>
      </c>
      <c r="F9" t="s">
        <v>301</v>
      </c>
    </row>
    <row r="10" spans="3:6" x14ac:dyDescent="0.25">
      <c r="C10" t="s">
        <v>168</v>
      </c>
      <c r="D10" t="s">
        <v>6</v>
      </c>
      <c r="E10" s="28">
        <v>436</v>
      </c>
      <c r="F10" t="s">
        <v>301</v>
      </c>
    </row>
    <row r="11" spans="3:6" x14ac:dyDescent="0.25">
      <c r="C11" t="s">
        <v>310</v>
      </c>
      <c r="D11" t="s">
        <v>4</v>
      </c>
      <c r="E11" s="28">
        <v>411</v>
      </c>
      <c r="F11" t="s">
        <v>301</v>
      </c>
    </row>
    <row r="12" spans="3:6" x14ac:dyDescent="0.25">
      <c r="C12" t="s">
        <v>311</v>
      </c>
      <c r="D12" t="s">
        <v>4</v>
      </c>
      <c r="E12" s="28">
        <v>420</v>
      </c>
      <c r="F12" t="s">
        <v>301</v>
      </c>
    </row>
    <row r="13" spans="3:6" x14ac:dyDescent="0.25">
      <c r="C13" t="s">
        <v>312</v>
      </c>
      <c r="D13" t="s">
        <v>25</v>
      </c>
      <c r="E13" s="28">
        <v>377</v>
      </c>
      <c r="F13" t="s">
        <v>301</v>
      </c>
    </row>
    <row r="14" spans="3:6" x14ac:dyDescent="0.25">
      <c r="C14" t="s">
        <v>313</v>
      </c>
      <c r="D14" t="s">
        <v>314</v>
      </c>
      <c r="E14" s="28">
        <v>361</v>
      </c>
      <c r="F14" t="s">
        <v>301</v>
      </c>
    </row>
    <row r="15" spans="3:6" x14ac:dyDescent="0.25">
      <c r="C15" t="s">
        <v>315</v>
      </c>
      <c r="D15" t="s">
        <v>6</v>
      </c>
      <c r="E15" s="28">
        <v>335</v>
      </c>
      <c r="F15" t="s">
        <v>301</v>
      </c>
    </row>
    <row r="16" spans="3:6" x14ac:dyDescent="0.25">
      <c r="C16" t="s">
        <v>316</v>
      </c>
      <c r="D16" t="s">
        <v>25</v>
      </c>
      <c r="E16" s="28">
        <v>301</v>
      </c>
      <c r="F16" t="s">
        <v>301</v>
      </c>
    </row>
    <row r="17" spans="3:6" x14ac:dyDescent="0.25">
      <c r="C17" t="s">
        <v>9</v>
      </c>
      <c r="D17" t="s">
        <v>8</v>
      </c>
      <c r="E17" s="28">
        <v>290</v>
      </c>
      <c r="F17" t="s">
        <v>301</v>
      </c>
    </row>
    <row r="18" spans="3:6" x14ac:dyDescent="0.25">
      <c r="C18" t="s">
        <v>317</v>
      </c>
      <c r="D18" t="s">
        <v>4</v>
      </c>
      <c r="E18" s="28">
        <v>296</v>
      </c>
      <c r="F18" t="s">
        <v>301</v>
      </c>
    </row>
    <row r="19" spans="3:6" x14ac:dyDescent="0.25">
      <c r="C19" t="s">
        <v>318</v>
      </c>
      <c r="D19" t="s">
        <v>6</v>
      </c>
      <c r="E19" s="28">
        <v>259</v>
      </c>
      <c r="F19" t="s">
        <v>301</v>
      </c>
    </row>
    <row r="20" spans="3:6" x14ac:dyDescent="0.25">
      <c r="C20" t="s">
        <v>319</v>
      </c>
      <c r="D20" t="s">
        <v>6</v>
      </c>
      <c r="E20" s="28">
        <v>254</v>
      </c>
      <c r="F20" t="s">
        <v>301</v>
      </c>
    </row>
    <row r="21" spans="3:6" x14ac:dyDescent="0.25">
      <c r="C21" t="s">
        <v>320</v>
      </c>
      <c r="D21" t="s">
        <v>25</v>
      </c>
      <c r="E21" s="28">
        <v>218</v>
      </c>
      <c r="F21" t="s">
        <v>301</v>
      </c>
    </row>
    <row r="22" spans="3:6" x14ac:dyDescent="0.25">
      <c r="C22" t="s">
        <v>321</v>
      </c>
      <c r="D22" t="s">
        <v>2</v>
      </c>
      <c r="E22" s="28">
        <v>222</v>
      </c>
      <c r="F22" t="s">
        <v>301</v>
      </c>
    </row>
    <row r="23" spans="3:6" x14ac:dyDescent="0.25">
      <c r="C23" t="s">
        <v>23</v>
      </c>
      <c r="D23" t="s">
        <v>8</v>
      </c>
      <c r="E23" s="28">
        <v>183</v>
      </c>
      <c r="F23" t="s">
        <v>301</v>
      </c>
    </row>
    <row r="24" spans="3:6" x14ac:dyDescent="0.25">
      <c r="C24" t="s">
        <v>322</v>
      </c>
      <c r="D24" t="s">
        <v>4</v>
      </c>
      <c r="E24" s="28">
        <v>191</v>
      </c>
      <c r="F24" t="s">
        <v>301</v>
      </c>
    </row>
    <row r="25" spans="3:6" x14ac:dyDescent="0.25">
      <c r="C25" t="s">
        <v>323</v>
      </c>
      <c r="D25" t="s">
        <v>6</v>
      </c>
      <c r="E25" s="28">
        <v>36</v>
      </c>
      <c r="F25" t="s">
        <v>301</v>
      </c>
    </row>
    <row r="26" spans="3:6" x14ac:dyDescent="0.25">
      <c r="C26" t="s">
        <v>324</v>
      </c>
      <c r="D26" t="s">
        <v>6</v>
      </c>
      <c r="E26" s="28">
        <v>18</v>
      </c>
      <c r="F26" t="s">
        <v>301</v>
      </c>
    </row>
    <row r="27" spans="3:6" x14ac:dyDescent="0.25">
      <c r="C27" t="s">
        <v>325</v>
      </c>
      <c r="D27" t="s">
        <v>8</v>
      </c>
      <c r="E27" s="28">
        <v>16</v>
      </c>
      <c r="F27" t="s">
        <v>301</v>
      </c>
    </row>
    <row r="28" spans="3:6" x14ac:dyDescent="0.25">
      <c r="C28" t="s">
        <v>326</v>
      </c>
      <c r="D28" t="s">
        <v>37</v>
      </c>
      <c r="E28" s="28">
        <v>773</v>
      </c>
      <c r="F28" t="s">
        <v>300</v>
      </c>
    </row>
    <row r="29" spans="3:6" x14ac:dyDescent="0.25">
      <c r="C29" t="s">
        <v>23</v>
      </c>
      <c r="D29" t="s">
        <v>8</v>
      </c>
      <c r="E29" s="28">
        <v>710</v>
      </c>
      <c r="F29" t="s">
        <v>300</v>
      </c>
    </row>
    <row r="30" spans="3:6" x14ac:dyDescent="0.25">
      <c r="C30" t="s">
        <v>327</v>
      </c>
      <c r="D30" t="s">
        <v>328</v>
      </c>
      <c r="E30" s="28">
        <v>593</v>
      </c>
      <c r="F30" t="s">
        <v>300</v>
      </c>
    </row>
    <row r="31" spans="3:6" x14ac:dyDescent="0.25">
      <c r="C31" t="s">
        <v>329</v>
      </c>
      <c r="D31" t="s">
        <v>6</v>
      </c>
      <c r="E31" s="28">
        <v>417</v>
      </c>
      <c r="F31" t="s">
        <v>300</v>
      </c>
    </row>
    <row r="32" spans="3:6" x14ac:dyDescent="0.25">
      <c r="C32" t="s">
        <v>330</v>
      </c>
      <c r="D32" t="s">
        <v>331</v>
      </c>
      <c r="E32" s="28">
        <v>418</v>
      </c>
      <c r="F32" t="s">
        <v>300</v>
      </c>
    </row>
    <row r="33" spans="3:6" x14ac:dyDescent="0.25">
      <c r="C33" t="s">
        <v>332</v>
      </c>
      <c r="D33" t="s">
        <v>331</v>
      </c>
      <c r="E33" s="28">
        <v>323</v>
      </c>
      <c r="F33" t="s">
        <v>300</v>
      </c>
    </row>
    <row r="34" spans="3:6" x14ac:dyDescent="0.25">
      <c r="C34" t="s">
        <v>333</v>
      </c>
      <c r="D34" t="s">
        <v>6</v>
      </c>
      <c r="E34" s="28">
        <v>290</v>
      </c>
      <c r="F34" t="s">
        <v>300</v>
      </c>
    </row>
    <row r="35" spans="3:6" x14ac:dyDescent="0.25">
      <c r="C35" t="s">
        <v>334</v>
      </c>
      <c r="D35" t="s">
        <v>37</v>
      </c>
      <c r="E35" s="28">
        <v>87</v>
      </c>
      <c r="F35" t="s">
        <v>300</v>
      </c>
    </row>
    <row r="36" spans="3:6" x14ac:dyDescent="0.25">
      <c r="C36" t="s">
        <v>335</v>
      </c>
      <c r="D36" t="s">
        <v>8</v>
      </c>
      <c r="E36" s="28">
        <v>3209</v>
      </c>
      <c r="F36" t="s">
        <v>299</v>
      </c>
    </row>
    <row r="37" spans="3:6" x14ac:dyDescent="0.25">
      <c r="C37" t="s">
        <v>336</v>
      </c>
      <c r="D37" t="s">
        <v>6</v>
      </c>
      <c r="E37" s="28">
        <v>1663</v>
      </c>
      <c r="F37" t="s">
        <v>299</v>
      </c>
    </row>
    <row r="38" spans="3:6" x14ac:dyDescent="0.25">
      <c r="C38" t="s">
        <v>187</v>
      </c>
      <c r="D38" t="s">
        <v>25</v>
      </c>
      <c r="E38" s="28">
        <v>1415</v>
      </c>
      <c r="F38" t="s">
        <v>299</v>
      </c>
    </row>
    <row r="39" spans="3:6" x14ac:dyDescent="0.25">
      <c r="C39" t="s">
        <v>337</v>
      </c>
      <c r="D39" t="s">
        <v>37</v>
      </c>
      <c r="E39" s="28">
        <v>1190</v>
      </c>
      <c r="F39" t="s">
        <v>299</v>
      </c>
    </row>
    <row r="40" spans="3:6" x14ac:dyDescent="0.25">
      <c r="C40" t="s">
        <v>338</v>
      </c>
      <c r="D40" t="s">
        <v>8</v>
      </c>
      <c r="E40" s="28">
        <v>1084</v>
      </c>
      <c r="F40" t="s">
        <v>299</v>
      </c>
    </row>
    <row r="41" spans="3:6" x14ac:dyDescent="0.25">
      <c r="C41" t="s">
        <v>339</v>
      </c>
      <c r="D41" t="s">
        <v>6</v>
      </c>
      <c r="E41" s="28">
        <v>827</v>
      </c>
      <c r="F41" t="s">
        <v>299</v>
      </c>
    </row>
    <row r="42" spans="3:6" x14ac:dyDescent="0.25">
      <c r="C42" t="s">
        <v>340</v>
      </c>
      <c r="D42" t="s">
        <v>331</v>
      </c>
      <c r="E42" s="28">
        <v>716</v>
      </c>
      <c r="F42" t="s">
        <v>299</v>
      </c>
    </row>
    <row r="43" spans="3:6" x14ac:dyDescent="0.25">
      <c r="C43" t="s">
        <v>341</v>
      </c>
      <c r="D43" t="s">
        <v>2</v>
      </c>
      <c r="E43" s="28">
        <v>654</v>
      </c>
      <c r="F43" t="s">
        <v>299</v>
      </c>
    </row>
    <row r="44" spans="3:6" x14ac:dyDescent="0.25">
      <c r="C44" t="s">
        <v>342</v>
      </c>
      <c r="D44" t="s">
        <v>8</v>
      </c>
      <c r="E44" s="28">
        <v>649</v>
      </c>
      <c r="F44" t="s">
        <v>299</v>
      </c>
    </row>
    <row r="45" spans="3:6" x14ac:dyDescent="0.25">
      <c r="C45" t="s">
        <v>343</v>
      </c>
      <c r="D45" t="s">
        <v>8</v>
      </c>
      <c r="E45" s="28">
        <v>589</v>
      </c>
      <c r="F45" t="s">
        <v>299</v>
      </c>
    </row>
    <row r="46" spans="3:6" x14ac:dyDescent="0.25">
      <c r="C46" t="s">
        <v>344</v>
      </c>
      <c r="D46" t="s">
        <v>25</v>
      </c>
      <c r="E46" s="28">
        <v>546</v>
      </c>
      <c r="F46" t="s">
        <v>299</v>
      </c>
    </row>
    <row r="47" spans="3:6" x14ac:dyDescent="0.25">
      <c r="C47" t="s">
        <v>345</v>
      </c>
      <c r="D47" t="s">
        <v>2</v>
      </c>
      <c r="E47" s="28">
        <v>473</v>
      </c>
      <c r="F47" t="s">
        <v>299</v>
      </c>
    </row>
    <row r="48" spans="3:6" x14ac:dyDescent="0.25">
      <c r="C48" t="s">
        <v>346</v>
      </c>
      <c r="D48" t="s">
        <v>37</v>
      </c>
      <c r="E48" s="28">
        <v>431</v>
      </c>
      <c r="F48" t="s">
        <v>299</v>
      </c>
    </row>
    <row r="49" spans="3:6" x14ac:dyDescent="0.25">
      <c r="C49" t="s">
        <v>347</v>
      </c>
      <c r="D49" t="s">
        <v>348</v>
      </c>
      <c r="E49" s="28">
        <v>394</v>
      </c>
      <c r="F49" t="s">
        <v>299</v>
      </c>
    </row>
    <row r="50" spans="3:6" x14ac:dyDescent="0.25">
      <c r="C50" t="s">
        <v>349</v>
      </c>
      <c r="D50" t="s">
        <v>6</v>
      </c>
      <c r="E50" s="28">
        <v>306</v>
      </c>
      <c r="F50" t="s">
        <v>299</v>
      </c>
    </row>
    <row r="51" spans="3:6" x14ac:dyDescent="0.25">
      <c r="C51" t="s">
        <v>350</v>
      </c>
      <c r="D51" t="s">
        <v>37</v>
      </c>
      <c r="E51" s="28">
        <v>173</v>
      </c>
      <c r="F51" t="s">
        <v>299</v>
      </c>
    </row>
    <row r="52" spans="3:6" x14ac:dyDescent="0.25">
      <c r="C52" t="s">
        <v>351</v>
      </c>
      <c r="D52" t="s">
        <v>6</v>
      </c>
      <c r="E52" s="28">
        <v>156</v>
      </c>
      <c r="F52" t="s">
        <v>299</v>
      </c>
    </row>
    <row r="53" spans="3:6" x14ac:dyDescent="0.25">
      <c r="C53" t="s">
        <v>352</v>
      </c>
      <c r="D53" t="s">
        <v>8</v>
      </c>
      <c r="E53" s="28">
        <v>119</v>
      </c>
      <c r="F53" t="s">
        <v>299</v>
      </c>
    </row>
    <row r="54" spans="3:6" x14ac:dyDescent="0.25">
      <c r="C54" t="s">
        <v>353</v>
      </c>
      <c r="D54" t="s">
        <v>354</v>
      </c>
      <c r="E54" s="28">
        <v>114</v>
      </c>
      <c r="F54" t="s">
        <v>299</v>
      </c>
    </row>
    <row r="55" spans="3:6" x14ac:dyDescent="0.25">
      <c r="C55" t="s">
        <v>355</v>
      </c>
      <c r="D55" t="s">
        <v>37</v>
      </c>
      <c r="E55" s="28">
        <v>105</v>
      </c>
      <c r="F55" t="s">
        <v>299</v>
      </c>
    </row>
    <row r="56" spans="3:6" x14ac:dyDescent="0.25">
      <c r="C56" t="s">
        <v>356</v>
      </c>
      <c r="D56" t="s">
        <v>37</v>
      </c>
      <c r="E56" s="28">
        <v>93</v>
      </c>
      <c r="F56" t="s">
        <v>299</v>
      </c>
    </row>
    <row r="57" spans="3:6" x14ac:dyDescent="0.25">
      <c r="C57" t="s">
        <v>357</v>
      </c>
      <c r="D57" t="s">
        <v>37</v>
      </c>
      <c r="E57" s="28">
        <v>72</v>
      </c>
      <c r="F57" t="s">
        <v>299</v>
      </c>
    </row>
    <row r="58" spans="3:6" x14ac:dyDescent="0.25">
      <c r="C58" t="s">
        <v>358</v>
      </c>
      <c r="D58" t="s">
        <v>37</v>
      </c>
      <c r="E58" s="28">
        <v>10</v>
      </c>
      <c r="F58" t="s">
        <v>299</v>
      </c>
    </row>
    <row r="59" spans="3:6" x14ac:dyDescent="0.25">
      <c r="C59" t="s">
        <v>359</v>
      </c>
      <c r="D59" t="s">
        <v>359</v>
      </c>
    </row>
    <row r="60" spans="3:6" x14ac:dyDescent="0.25">
      <c r="C60" t="s">
        <v>359</v>
      </c>
      <c r="D60" t="s">
        <v>359</v>
      </c>
    </row>
    <row r="61" spans="3:6" x14ac:dyDescent="0.25">
      <c r="C61" s="28" t="s">
        <v>360</v>
      </c>
      <c r="D61" t="s">
        <v>361</v>
      </c>
      <c r="E61" s="28">
        <v>3765</v>
      </c>
      <c r="F61" t="s">
        <v>298</v>
      </c>
    </row>
    <row r="62" spans="3:6" x14ac:dyDescent="0.25">
      <c r="C62" t="s">
        <v>134</v>
      </c>
      <c r="D62" t="s">
        <v>8</v>
      </c>
      <c r="E62" s="28">
        <v>2398</v>
      </c>
      <c r="F62" t="s">
        <v>298</v>
      </c>
    </row>
    <row r="63" spans="3:6" x14ac:dyDescent="0.25">
      <c r="C63" t="s">
        <v>360</v>
      </c>
      <c r="D63" t="s">
        <v>361</v>
      </c>
      <c r="E63" s="28">
        <v>1321</v>
      </c>
      <c r="F63" t="s">
        <v>298</v>
      </c>
    </row>
    <row r="64" spans="3:6" x14ac:dyDescent="0.25">
      <c r="C64" s="28" t="s">
        <v>117</v>
      </c>
      <c r="D64" t="s">
        <v>331</v>
      </c>
      <c r="E64" s="28">
        <v>1000</v>
      </c>
      <c r="F64" t="s">
        <v>298</v>
      </c>
    </row>
    <row r="65" spans="3:6" x14ac:dyDescent="0.25">
      <c r="C65" t="s">
        <v>362</v>
      </c>
      <c r="D65" t="s">
        <v>331</v>
      </c>
      <c r="E65" s="28">
        <v>977</v>
      </c>
      <c r="F65" t="s">
        <v>298</v>
      </c>
    </row>
    <row r="66" spans="3:6" x14ac:dyDescent="0.25">
      <c r="C66" t="s">
        <v>117</v>
      </c>
      <c r="D66" t="s">
        <v>331</v>
      </c>
      <c r="E66" s="28">
        <v>724</v>
      </c>
      <c r="F66" t="s">
        <v>298</v>
      </c>
    </row>
    <row r="67" spans="3:6" x14ac:dyDescent="0.25">
      <c r="C67" t="s">
        <v>353</v>
      </c>
      <c r="D67" t="s">
        <v>354</v>
      </c>
      <c r="E67" s="28">
        <v>717</v>
      </c>
      <c r="F67" t="s">
        <v>298</v>
      </c>
    </row>
    <row r="68" spans="3:6" x14ac:dyDescent="0.25">
      <c r="C68" t="s">
        <v>363</v>
      </c>
      <c r="D68" t="s">
        <v>37</v>
      </c>
      <c r="E68" s="28">
        <v>691</v>
      </c>
      <c r="F68" t="s">
        <v>298</v>
      </c>
    </row>
    <row r="69" spans="3:6" x14ac:dyDescent="0.25">
      <c r="C69" s="28" t="s">
        <v>364</v>
      </c>
      <c r="D69" t="s">
        <v>365</v>
      </c>
      <c r="E69" s="28">
        <v>506</v>
      </c>
      <c r="F69" t="s">
        <v>298</v>
      </c>
    </row>
    <row r="70" spans="3:6" x14ac:dyDescent="0.25">
      <c r="C70" t="s">
        <v>366</v>
      </c>
      <c r="D70" t="s">
        <v>6</v>
      </c>
      <c r="E70" s="28">
        <v>486</v>
      </c>
      <c r="F70" t="s">
        <v>298</v>
      </c>
    </row>
    <row r="71" spans="3:6" x14ac:dyDescent="0.25">
      <c r="C71" t="s">
        <v>386</v>
      </c>
      <c r="D71" t="s">
        <v>387</v>
      </c>
      <c r="E71" s="28">
        <v>477</v>
      </c>
      <c r="F71" t="s">
        <v>298</v>
      </c>
    </row>
    <row r="72" spans="3:6" x14ac:dyDescent="0.25">
      <c r="C72" t="s">
        <v>367</v>
      </c>
      <c r="D72" t="s">
        <v>354</v>
      </c>
      <c r="E72" s="28">
        <v>383</v>
      </c>
      <c r="F72" t="s">
        <v>298</v>
      </c>
    </row>
    <row r="73" spans="3:6" x14ac:dyDescent="0.25">
      <c r="C73" t="s">
        <v>368</v>
      </c>
      <c r="D73" t="s">
        <v>331</v>
      </c>
      <c r="E73" s="28">
        <v>330</v>
      </c>
      <c r="F73" t="s">
        <v>298</v>
      </c>
    </row>
    <row r="74" spans="3:6" x14ac:dyDescent="0.25">
      <c r="C74" s="28" t="s">
        <v>369</v>
      </c>
      <c r="D74" t="s">
        <v>331</v>
      </c>
      <c r="E74" s="28">
        <v>307</v>
      </c>
      <c r="F74" t="s">
        <v>298</v>
      </c>
    </row>
    <row r="75" spans="3:6" x14ac:dyDescent="0.25">
      <c r="C75" s="28" t="s">
        <v>337</v>
      </c>
      <c r="D75" t="s">
        <v>37</v>
      </c>
      <c r="E75" s="28">
        <v>264</v>
      </c>
      <c r="F75" t="s">
        <v>298</v>
      </c>
    </row>
    <row r="76" spans="3:6" x14ac:dyDescent="0.25">
      <c r="C76" s="28" t="s">
        <v>370</v>
      </c>
      <c r="D76" t="s">
        <v>2</v>
      </c>
      <c r="E76" s="28">
        <v>163</v>
      </c>
      <c r="F76" t="s">
        <v>298</v>
      </c>
    </row>
    <row r="77" spans="3:6" x14ac:dyDescent="0.25">
      <c r="C77" t="s">
        <v>371</v>
      </c>
      <c r="D77" t="s">
        <v>6</v>
      </c>
      <c r="E77" s="28">
        <v>157</v>
      </c>
      <c r="F77" t="s">
        <v>298</v>
      </c>
    </row>
    <row r="78" spans="3:6" x14ac:dyDescent="0.25">
      <c r="C78" s="28" t="s">
        <v>372</v>
      </c>
      <c r="D78" t="s">
        <v>331</v>
      </c>
      <c r="E78" s="28">
        <v>126</v>
      </c>
      <c r="F78" t="s">
        <v>298</v>
      </c>
    </row>
    <row r="79" spans="3:6" x14ac:dyDescent="0.25">
      <c r="C79" t="s">
        <v>373</v>
      </c>
      <c r="D79" t="s">
        <v>6</v>
      </c>
      <c r="E79" s="28">
        <v>114</v>
      </c>
      <c r="F79" t="s">
        <v>298</v>
      </c>
    </row>
    <row r="80" spans="3:6" x14ac:dyDescent="0.25">
      <c r="C80" t="s">
        <v>374</v>
      </c>
      <c r="D80" t="s">
        <v>2</v>
      </c>
      <c r="E80" s="28">
        <v>96</v>
      </c>
      <c r="F80" t="s">
        <v>298</v>
      </c>
    </row>
    <row r="81" spans="3:6" x14ac:dyDescent="0.25">
      <c r="C81" t="s">
        <v>358</v>
      </c>
      <c r="D81" t="s">
        <v>37</v>
      </c>
      <c r="E81" s="28">
        <v>32</v>
      </c>
      <c r="F81" t="s">
        <v>298</v>
      </c>
    </row>
    <row r="82" spans="3:6" x14ac:dyDescent="0.25">
      <c r="C82" t="s">
        <v>375</v>
      </c>
      <c r="D82" t="s">
        <v>37</v>
      </c>
      <c r="E82" s="28">
        <v>19</v>
      </c>
      <c r="F82" t="s">
        <v>298</v>
      </c>
    </row>
    <row r="83" spans="3:6" x14ac:dyDescent="0.25">
      <c r="C83" s="28" t="s">
        <v>376</v>
      </c>
      <c r="D83" t="s">
        <v>331</v>
      </c>
      <c r="E83" s="28">
        <v>1</v>
      </c>
      <c r="F83" t="s">
        <v>298</v>
      </c>
    </row>
    <row r="84" spans="3:6" x14ac:dyDescent="0.25">
      <c r="C84" s="28" t="s">
        <v>360</v>
      </c>
      <c r="D84" t="s">
        <v>361</v>
      </c>
      <c r="E84" s="29">
        <v>12414</v>
      </c>
      <c r="F84" t="s">
        <v>297</v>
      </c>
    </row>
    <row r="85" spans="3:6" x14ac:dyDescent="0.25">
      <c r="C85" s="28" t="s">
        <v>77</v>
      </c>
      <c r="D85" t="s">
        <v>377</v>
      </c>
      <c r="E85" s="29">
        <v>1669</v>
      </c>
      <c r="F85" t="s">
        <v>297</v>
      </c>
    </row>
    <row r="86" spans="3:6" x14ac:dyDescent="0.25">
      <c r="C86" s="28" t="s">
        <v>371</v>
      </c>
      <c r="D86" t="s">
        <v>6</v>
      </c>
      <c r="E86" s="29">
        <v>984</v>
      </c>
      <c r="F86" t="s">
        <v>297</v>
      </c>
    </row>
    <row r="87" spans="3:6" x14ac:dyDescent="0.25">
      <c r="C87" s="28" t="s">
        <v>378</v>
      </c>
      <c r="D87" t="s">
        <v>2</v>
      </c>
      <c r="E87" s="29">
        <v>846</v>
      </c>
      <c r="F87" t="s">
        <v>297</v>
      </c>
    </row>
    <row r="88" spans="3:6" x14ac:dyDescent="0.25">
      <c r="C88" s="28" t="s">
        <v>379</v>
      </c>
      <c r="D88" t="s">
        <v>380</v>
      </c>
      <c r="E88" s="29">
        <v>836</v>
      </c>
      <c r="F88" t="s">
        <v>297</v>
      </c>
    </row>
    <row r="89" spans="3:6" x14ac:dyDescent="0.25">
      <c r="C89" s="28" t="s">
        <v>381</v>
      </c>
      <c r="D89" t="s">
        <v>331</v>
      </c>
      <c r="E89" s="29">
        <v>714</v>
      </c>
      <c r="F89" t="s">
        <v>297</v>
      </c>
    </row>
    <row r="90" spans="3:6" x14ac:dyDescent="0.25">
      <c r="C90" s="28" t="s">
        <v>382</v>
      </c>
      <c r="D90" t="s">
        <v>383</v>
      </c>
      <c r="E90" s="29">
        <v>648</v>
      </c>
      <c r="F90" t="s">
        <v>297</v>
      </c>
    </row>
    <row r="91" spans="3:6" x14ac:dyDescent="0.25">
      <c r="C91" s="28" t="s">
        <v>376</v>
      </c>
      <c r="D91" t="s">
        <v>331</v>
      </c>
      <c r="E91" s="29">
        <v>542</v>
      </c>
      <c r="F91" t="s">
        <v>297</v>
      </c>
    </row>
    <row r="92" spans="3:6" x14ac:dyDescent="0.25">
      <c r="C92" s="28" t="s">
        <v>337</v>
      </c>
      <c r="D92" t="s">
        <v>37</v>
      </c>
      <c r="E92" s="29">
        <v>530</v>
      </c>
      <c r="F92" t="s">
        <v>297</v>
      </c>
    </row>
    <row r="93" spans="3:6" x14ac:dyDescent="0.25">
      <c r="C93" s="28" t="s">
        <v>372</v>
      </c>
      <c r="D93" t="s">
        <v>331</v>
      </c>
      <c r="E93" s="29">
        <v>433</v>
      </c>
      <c r="F93" t="s">
        <v>297</v>
      </c>
    </row>
    <row r="94" spans="3:6" x14ac:dyDescent="0.25">
      <c r="C94" s="28" t="s">
        <v>379</v>
      </c>
      <c r="D94" t="s">
        <v>25</v>
      </c>
      <c r="E94" s="29">
        <v>410</v>
      </c>
      <c r="F94" t="s">
        <v>297</v>
      </c>
    </row>
    <row r="95" spans="3:6" x14ac:dyDescent="0.25">
      <c r="C95" s="28" t="s">
        <v>384</v>
      </c>
      <c r="D95" t="s">
        <v>25</v>
      </c>
      <c r="E95" s="29">
        <v>327</v>
      </c>
      <c r="F95" t="s">
        <v>297</v>
      </c>
    </row>
    <row r="96" spans="3:6" x14ac:dyDescent="0.25">
      <c r="C96" s="28" t="s">
        <v>385</v>
      </c>
      <c r="D96" t="s">
        <v>2</v>
      </c>
      <c r="E96" s="29">
        <v>148</v>
      </c>
      <c r="F96" t="s">
        <v>297</v>
      </c>
    </row>
  </sheetData>
  <phoneticPr fontId="1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51B0-DB04-459E-B14C-444D0B48935F}">
  <dimension ref="A1:B23"/>
  <sheetViews>
    <sheetView workbookViewId="0">
      <selection activeCell="E20" sqref="E20"/>
    </sheetView>
  </sheetViews>
  <sheetFormatPr baseColWidth="10" defaultRowHeight="15" x14ac:dyDescent="0.25"/>
  <cols>
    <col min="1" max="1" width="22.42578125" customWidth="1"/>
    <col min="2" max="2" width="30.42578125" customWidth="1"/>
  </cols>
  <sheetData>
    <row r="1" spans="1:2" x14ac:dyDescent="0.25">
      <c r="A1" s="24" t="s">
        <v>228</v>
      </c>
      <c r="B1" t="s">
        <v>230</v>
      </c>
    </row>
    <row r="2" spans="1:2" x14ac:dyDescent="0.25">
      <c r="A2" s="25" t="s">
        <v>83</v>
      </c>
      <c r="B2" s="26">
        <v>5251</v>
      </c>
    </row>
    <row r="3" spans="1:2" x14ac:dyDescent="0.25">
      <c r="A3" s="25" t="s">
        <v>81</v>
      </c>
      <c r="B3" s="26">
        <v>115</v>
      </c>
    </row>
    <row r="4" spans="1:2" x14ac:dyDescent="0.25">
      <c r="A4" s="25" t="s">
        <v>75</v>
      </c>
      <c r="B4" s="26">
        <v>560.66666666666663</v>
      </c>
    </row>
    <row r="5" spans="1:2" x14ac:dyDescent="0.25">
      <c r="A5" s="25" t="s">
        <v>93</v>
      </c>
      <c r="B5" s="26">
        <v>255</v>
      </c>
    </row>
    <row r="6" spans="1:2" x14ac:dyDescent="0.25">
      <c r="A6" s="25" t="s">
        <v>78</v>
      </c>
      <c r="B6" s="26">
        <v>256</v>
      </c>
    </row>
    <row r="7" spans="1:2" x14ac:dyDescent="0.25">
      <c r="A7" s="25" t="s">
        <v>79</v>
      </c>
      <c r="B7" s="26">
        <v>122</v>
      </c>
    </row>
    <row r="8" spans="1:2" x14ac:dyDescent="0.25">
      <c r="A8" s="25" t="s">
        <v>91</v>
      </c>
      <c r="B8" s="26">
        <v>248</v>
      </c>
    </row>
    <row r="9" spans="1:2" x14ac:dyDescent="0.25">
      <c r="A9" s="25" t="s">
        <v>87</v>
      </c>
      <c r="B9" s="26">
        <v>660</v>
      </c>
    </row>
    <row r="10" spans="1:2" x14ac:dyDescent="0.25">
      <c r="A10" s="25" t="s">
        <v>92</v>
      </c>
      <c r="B10" s="26">
        <v>277</v>
      </c>
    </row>
    <row r="11" spans="1:2" x14ac:dyDescent="0.25">
      <c r="A11" s="25" t="s">
        <v>84</v>
      </c>
      <c r="B11" s="26">
        <v>2358</v>
      </c>
    </row>
    <row r="12" spans="1:2" x14ac:dyDescent="0.25">
      <c r="A12" s="25" t="s">
        <v>80</v>
      </c>
      <c r="B12" s="26">
        <v>915.25</v>
      </c>
    </row>
    <row r="13" spans="1:2" x14ac:dyDescent="0.25">
      <c r="A13" s="25" t="s">
        <v>227</v>
      </c>
      <c r="B13" s="26">
        <v>100</v>
      </c>
    </row>
    <row r="14" spans="1:2" x14ac:dyDescent="0.25">
      <c r="A14" s="25" t="s">
        <v>88</v>
      </c>
      <c r="B14" s="26">
        <v>599</v>
      </c>
    </row>
    <row r="15" spans="1:2" x14ac:dyDescent="0.25">
      <c r="A15" s="25" t="s">
        <v>225</v>
      </c>
      <c r="B15" s="26">
        <v>229</v>
      </c>
    </row>
    <row r="16" spans="1:2" x14ac:dyDescent="0.25">
      <c r="A16" s="25" t="s">
        <v>94</v>
      </c>
      <c r="B16" s="26">
        <v>15</v>
      </c>
    </row>
    <row r="17" spans="1:2" x14ac:dyDescent="0.25">
      <c r="A17" s="25" t="s">
        <v>89</v>
      </c>
      <c r="B17" s="26">
        <v>568</v>
      </c>
    </row>
    <row r="18" spans="1:2" x14ac:dyDescent="0.25">
      <c r="A18" s="25" t="s">
        <v>90</v>
      </c>
      <c r="B18" s="26">
        <v>422</v>
      </c>
    </row>
    <row r="19" spans="1:2" x14ac:dyDescent="0.25">
      <c r="A19" s="25" t="s">
        <v>86</v>
      </c>
      <c r="B19" s="26">
        <v>33</v>
      </c>
    </row>
    <row r="20" spans="1:2" x14ac:dyDescent="0.25">
      <c r="A20" s="25" t="s">
        <v>77</v>
      </c>
      <c r="B20" s="26">
        <v>848</v>
      </c>
    </row>
    <row r="21" spans="1:2" x14ac:dyDescent="0.25">
      <c r="A21" s="25" t="s">
        <v>82</v>
      </c>
      <c r="B21" s="26">
        <v>950.66666666666663</v>
      </c>
    </row>
    <row r="22" spans="1:2" x14ac:dyDescent="0.25">
      <c r="A22" s="25" t="s">
        <v>76</v>
      </c>
      <c r="B22" s="26">
        <v>755</v>
      </c>
    </row>
    <row r="23" spans="1:2" x14ac:dyDescent="0.25">
      <c r="A23" s="25" t="s">
        <v>229</v>
      </c>
      <c r="B23" s="26">
        <v>698.64516129032256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5BA6-859E-4402-B37B-1E14E8F01DB1}">
  <dimension ref="A1:S148"/>
  <sheetViews>
    <sheetView workbookViewId="0">
      <pane ySplit="1" topLeftCell="A37" activePane="bottomLeft" state="frozen"/>
      <selection pane="bottomLeft" activeCell="D54" sqref="D54"/>
    </sheetView>
  </sheetViews>
  <sheetFormatPr baseColWidth="10" defaultRowHeight="15" x14ac:dyDescent="0.25"/>
  <cols>
    <col min="1" max="1" width="33.5703125" style="4" customWidth="1"/>
    <col min="2" max="2" width="18.28515625" style="4" customWidth="1"/>
    <col min="3" max="3" width="11.5703125" style="32" bestFit="1" customWidth="1"/>
    <col min="4" max="4" width="43.85546875" style="4" customWidth="1"/>
    <col min="5" max="5" width="28.140625" style="4" customWidth="1"/>
    <col min="6" max="6" width="9.42578125" style="4" customWidth="1"/>
    <col min="7" max="14" width="11.42578125" style="4"/>
    <col min="20" max="16384" width="11.42578125" style="4"/>
  </cols>
  <sheetData>
    <row r="1" spans="1:13" ht="45" x14ac:dyDescent="0.25">
      <c r="A1" s="23" t="s">
        <v>100</v>
      </c>
      <c r="B1" s="23" t="s">
        <v>296</v>
      </c>
      <c r="C1" s="33" t="s">
        <v>488</v>
      </c>
      <c r="D1" s="23" t="s">
        <v>231</v>
      </c>
      <c r="E1" s="23" t="s">
        <v>73</v>
      </c>
      <c r="F1" s="23" t="s">
        <v>243</v>
      </c>
      <c r="G1" s="23" t="s">
        <v>244</v>
      </c>
      <c r="H1" s="23" t="s">
        <v>245</v>
      </c>
      <c r="I1" s="23" t="s">
        <v>246</v>
      </c>
      <c r="J1" s="23" t="s">
        <v>247</v>
      </c>
      <c r="K1" s="23" t="s">
        <v>250</v>
      </c>
      <c r="L1" s="23" t="s">
        <v>248</v>
      </c>
      <c r="M1" s="23" t="s">
        <v>249</v>
      </c>
    </row>
    <row r="2" spans="1:13" x14ac:dyDescent="0.25">
      <c r="A2" s="4" t="s">
        <v>80</v>
      </c>
      <c r="B2" s="4" t="str">
        <f>TEXT(C2,"mmmm")</f>
        <v>octubre</v>
      </c>
      <c r="C2" s="32">
        <v>44835</v>
      </c>
      <c r="D2" s="4" t="s">
        <v>232</v>
      </c>
      <c r="E2" s="4" t="s">
        <v>238</v>
      </c>
      <c r="F2" s="4">
        <v>33809</v>
      </c>
      <c r="G2" s="4">
        <v>33687</v>
      </c>
      <c r="H2" s="4">
        <v>99.638999999999996</v>
      </c>
      <c r="I2" s="4">
        <v>11393</v>
      </c>
      <c r="J2" s="4">
        <v>33.82</v>
      </c>
      <c r="K2" s="4">
        <v>1119</v>
      </c>
      <c r="L2" s="4">
        <v>3.3220000000000001</v>
      </c>
      <c r="M2" s="4">
        <v>9.8219999999999992</v>
      </c>
    </row>
    <row r="3" spans="1:13" x14ac:dyDescent="0.25">
      <c r="A3" s="4" t="s">
        <v>80</v>
      </c>
      <c r="B3" s="4" t="str">
        <f t="shared" ref="B3:B66" si="0">TEXT(C3,"mmmm")</f>
        <v>octubre</v>
      </c>
      <c r="C3" s="32">
        <v>44835</v>
      </c>
      <c r="D3" s="4" t="s">
        <v>233</v>
      </c>
      <c r="E3" s="4" t="s">
        <v>239</v>
      </c>
      <c r="F3" s="4">
        <v>33905</v>
      </c>
      <c r="G3" s="4">
        <v>33773</v>
      </c>
      <c r="H3" s="4">
        <v>99.611000000000004</v>
      </c>
      <c r="I3" s="4">
        <v>12708</v>
      </c>
      <c r="J3" s="4">
        <v>37.628</v>
      </c>
      <c r="K3" s="4">
        <v>1459</v>
      </c>
      <c r="L3" s="4">
        <v>4.32</v>
      </c>
      <c r="M3" s="4">
        <v>11.481</v>
      </c>
    </row>
    <row r="4" spans="1:13" x14ac:dyDescent="0.25">
      <c r="A4" s="4" t="s">
        <v>80</v>
      </c>
      <c r="B4" s="4" t="str">
        <f t="shared" si="0"/>
        <v>octubre</v>
      </c>
      <c r="C4" s="32">
        <v>44835</v>
      </c>
      <c r="D4" s="4" t="s">
        <v>234</v>
      </c>
      <c r="E4" s="4" t="s">
        <v>240</v>
      </c>
      <c r="F4" s="4">
        <v>4701</v>
      </c>
      <c r="G4" s="4">
        <v>4700</v>
      </c>
      <c r="H4" s="4">
        <v>99.978999999999999</v>
      </c>
      <c r="I4" s="4">
        <v>1593</v>
      </c>
      <c r="J4" s="4">
        <v>33.893999999999998</v>
      </c>
      <c r="K4" s="4">
        <v>36</v>
      </c>
      <c r="L4" s="4">
        <v>0.76600000000000001</v>
      </c>
      <c r="M4" s="4">
        <v>2.2599999999999998</v>
      </c>
    </row>
    <row r="5" spans="1:13" x14ac:dyDescent="0.25">
      <c r="A5" s="4" t="s">
        <v>80</v>
      </c>
      <c r="B5" s="4" t="str">
        <f t="shared" si="0"/>
        <v>octubre</v>
      </c>
      <c r="C5" s="32">
        <v>44835</v>
      </c>
      <c r="D5" s="4" t="s">
        <v>235</v>
      </c>
      <c r="E5" s="4" t="s">
        <v>239</v>
      </c>
      <c r="F5" s="4">
        <v>24924</v>
      </c>
      <c r="G5" s="4">
        <v>24898</v>
      </c>
      <c r="H5" s="4">
        <v>99.896000000000001</v>
      </c>
      <c r="I5" s="4">
        <v>12351</v>
      </c>
      <c r="J5" s="4">
        <v>49.606000000000002</v>
      </c>
      <c r="K5" s="4">
        <v>1900</v>
      </c>
      <c r="L5" s="4">
        <v>7.6310000000000002</v>
      </c>
      <c r="M5" s="4">
        <v>15.382999999999999</v>
      </c>
    </row>
    <row r="6" spans="1:13" x14ac:dyDescent="0.25">
      <c r="A6" s="4" t="s">
        <v>80</v>
      </c>
      <c r="B6" s="4" t="str">
        <f t="shared" si="0"/>
        <v>octubre</v>
      </c>
      <c r="C6" s="32">
        <v>44835</v>
      </c>
      <c r="D6" s="4" t="s">
        <v>236</v>
      </c>
      <c r="E6" s="4" t="s">
        <v>241</v>
      </c>
      <c r="F6" s="4">
        <v>7085</v>
      </c>
      <c r="G6" s="4">
        <v>7084</v>
      </c>
      <c r="H6" s="4">
        <v>99.986000000000004</v>
      </c>
      <c r="I6" s="4">
        <v>2287</v>
      </c>
      <c r="J6" s="4">
        <v>32.283999999999999</v>
      </c>
      <c r="K6" s="4">
        <v>308</v>
      </c>
      <c r="L6" s="4">
        <v>4.3479999999999999</v>
      </c>
      <c r="M6" s="4">
        <v>13.467000000000001</v>
      </c>
    </row>
    <row r="7" spans="1:13" x14ac:dyDescent="0.25">
      <c r="A7" s="4" t="s">
        <v>80</v>
      </c>
      <c r="B7" s="4" t="str">
        <f t="shared" si="0"/>
        <v>octubre</v>
      </c>
      <c r="C7" s="32">
        <v>44835</v>
      </c>
      <c r="D7" s="4" t="s">
        <v>237</v>
      </c>
      <c r="E7" s="4" t="s">
        <v>242</v>
      </c>
      <c r="F7" s="4">
        <v>229</v>
      </c>
      <c r="G7" s="4">
        <v>228</v>
      </c>
      <c r="H7" s="4">
        <v>99.563000000000002</v>
      </c>
      <c r="I7" s="4">
        <v>125</v>
      </c>
      <c r="J7" s="4">
        <v>54.825000000000003</v>
      </c>
      <c r="K7" s="4">
        <v>21</v>
      </c>
      <c r="L7" s="4">
        <v>9.2110000000000003</v>
      </c>
      <c r="M7" s="4">
        <v>16.8</v>
      </c>
    </row>
    <row r="8" spans="1:13" x14ac:dyDescent="0.25">
      <c r="A8" s="4" t="s">
        <v>75</v>
      </c>
      <c r="B8" s="4" t="str">
        <f t="shared" si="0"/>
        <v>octubre</v>
      </c>
      <c r="C8" s="32">
        <v>44835</v>
      </c>
      <c r="D8" s="4" t="s">
        <v>251</v>
      </c>
      <c r="E8" s="4" t="s">
        <v>239</v>
      </c>
      <c r="F8" s="4">
        <v>36583</v>
      </c>
      <c r="G8" s="4">
        <v>34876</v>
      </c>
      <c r="H8" s="4">
        <v>95.334000000000003</v>
      </c>
      <c r="I8" s="4">
        <v>12470</v>
      </c>
      <c r="J8" s="4">
        <v>35.755000000000003</v>
      </c>
      <c r="K8" s="4">
        <v>352</v>
      </c>
      <c r="L8" s="4">
        <v>1.0089999999999999</v>
      </c>
      <c r="M8" s="4">
        <v>2.823</v>
      </c>
    </row>
    <row r="9" spans="1:13" x14ac:dyDescent="0.25">
      <c r="A9" s="4" t="s">
        <v>75</v>
      </c>
      <c r="B9" s="4" t="str">
        <f t="shared" si="0"/>
        <v>octubre</v>
      </c>
      <c r="C9" s="32">
        <v>44835</v>
      </c>
      <c r="D9" s="4" t="s">
        <v>252</v>
      </c>
      <c r="E9" s="4" t="s">
        <v>239</v>
      </c>
      <c r="F9" s="4">
        <v>32747</v>
      </c>
      <c r="G9" s="4">
        <v>32682</v>
      </c>
      <c r="H9" s="4">
        <v>99.802000000000007</v>
      </c>
      <c r="I9" s="4">
        <v>12376</v>
      </c>
      <c r="J9" s="4">
        <v>37.868000000000002</v>
      </c>
      <c r="K9" s="4">
        <v>533</v>
      </c>
      <c r="L9" s="4">
        <v>1.631</v>
      </c>
      <c r="M9" s="4">
        <v>4.3070000000000004</v>
      </c>
    </row>
    <row r="10" spans="1:13" x14ac:dyDescent="0.25">
      <c r="A10" s="4" t="s">
        <v>79</v>
      </c>
      <c r="B10" s="4" t="str">
        <f t="shared" si="0"/>
        <v>octubre</v>
      </c>
      <c r="C10" s="32">
        <v>44835</v>
      </c>
      <c r="D10" s="4" t="s">
        <v>253</v>
      </c>
      <c r="E10" s="4" t="s">
        <v>239</v>
      </c>
      <c r="F10" s="4">
        <v>14559</v>
      </c>
      <c r="G10" s="4">
        <v>14522</v>
      </c>
      <c r="H10" s="4">
        <v>99.745999999999995</v>
      </c>
      <c r="I10" s="4">
        <v>4945</v>
      </c>
      <c r="J10" s="4">
        <v>34.052</v>
      </c>
      <c r="K10" s="4">
        <v>197</v>
      </c>
      <c r="L10" s="4">
        <v>1.357</v>
      </c>
      <c r="M10" s="4">
        <v>3.984</v>
      </c>
    </row>
    <row r="11" spans="1:13" x14ac:dyDescent="0.25">
      <c r="A11" s="4" t="s">
        <v>81</v>
      </c>
      <c r="B11" s="4" t="str">
        <f t="shared" si="0"/>
        <v>octubre</v>
      </c>
      <c r="C11" s="32">
        <v>44835</v>
      </c>
      <c r="D11" s="4" t="s">
        <v>254</v>
      </c>
      <c r="E11" s="4" t="s">
        <v>241</v>
      </c>
      <c r="F11" s="4">
        <v>9374</v>
      </c>
      <c r="G11" s="4">
        <v>9355</v>
      </c>
      <c r="H11" s="4">
        <v>99.796999999999997</v>
      </c>
      <c r="I11" s="4">
        <v>2878</v>
      </c>
      <c r="J11" s="4">
        <v>30.763999999999999</v>
      </c>
      <c r="K11" s="4">
        <v>342</v>
      </c>
      <c r="L11" s="4">
        <v>3.6560000000000001</v>
      </c>
      <c r="M11" s="4">
        <v>11.882999999999999</v>
      </c>
    </row>
    <row r="12" spans="1:13" x14ac:dyDescent="0.25">
      <c r="A12" s="4" t="s">
        <v>81</v>
      </c>
      <c r="B12" s="4" t="str">
        <f t="shared" si="0"/>
        <v>octubre</v>
      </c>
      <c r="C12" s="32">
        <v>44835</v>
      </c>
      <c r="D12" s="4" t="s">
        <v>255</v>
      </c>
      <c r="E12" s="4" t="s">
        <v>239</v>
      </c>
      <c r="F12" s="4">
        <v>21338</v>
      </c>
      <c r="G12" s="4">
        <v>21282</v>
      </c>
      <c r="H12" s="4">
        <v>99.738</v>
      </c>
      <c r="I12" s="4">
        <v>8400</v>
      </c>
      <c r="J12" s="4">
        <v>39.47</v>
      </c>
      <c r="K12" s="4">
        <v>566</v>
      </c>
      <c r="L12" s="4">
        <v>2.66</v>
      </c>
      <c r="M12" s="4">
        <v>6.7380000000000004</v>
      </c>
    </row>
    <row r="13" spans="1:13" x14ac:dyDescent="0.25">
      <c r="A13" s="4" t="s">
        <v>81</v>
      </c>
      <c r="B13" s="4" t="str">
        <f t="shared" si="0"/>
        <v>octubre</v>
      </c>
      <c r="C13" s="32">
        <v>44835</v>
      </c>
      <c r="D13" s="4" t="s">
        <v>256</v>
      </c>
      <c r="E13" s="4" t="s">
        <v>239</v>
      </c>
      <c r="F13" s="4">
        <v>21564</v>
      </c>
      <c r="G13" s="4">
        <v>21509</v>
      </c>
      <c r="H13" s="4">
        <v>99.745000000000005</v>
      </c>
      <c r="I13" s="4">
        <v>9619</v>
      </c>
      <c r="J13" s="4">
        <v>44.720999999999997</v>
      </c>
      <c r="K13" s="4">
        <v>893</v>
      </c>
      <c r="L13" s="4">
        <v>4.1520000000000001</v>
      </c>
      <c r="M13" s="4">
        <v>9.2840000000000007</v>
      </c>
    </row>
    <row r="14" spans="1:13" x14ac:dyDescent="0.25">
      <c r="A14" s="4" t="s">
        <v>81</v>
      </c>
      <c r="B14" s="4" t="str">
        <f t="shared" si="0"/>
        <v>octubre</v>
      </c>
      <c r="C14" s="32">
        <v>44835</v>
      </c>
      <c r="D14" s="4" t="s">
        <v>257</v>
      </c>
      <c r="E14" s="4" t="s">
        <v>241</v>
      </c>
      <c r="F14" s="4">
        <v>7085</v>
      </c>
      <c r="G14" s="4">
        <v>7083</v>
      </c>
      <c r="H14" s="4">
        <v>99.971999999999994</v>
      </c>
      <c r="I14" s="4">
        <v>2324</v>
      </c>
      <c r="J14" s="4">
        <v>32.811</v>
      </c>
      <c r="K14" s="4">
        <v>203</v>
      </c>
      <c r="L14" s="4">
        <v>2.8660000000000001</v>
      </c>
      <c r="M14" s="4">
        <v>8.7349999999999994</v>
      </c>
    </row>
    <row r="15" spans="1:13" x14ac:dyDescent="0.25">
      <c r="A15" s="4" t="s">
        <v>81</v>
      </c>
      <c r="B15" s="4" t="str">
        <f t="shared" si="0"/>
        <v>octubre</v>
      </c>
      <c r="C15" s="32">
        <v>44835</v>
      </c>
      <c r="D15" s="4" t="s">
        <v>258</v>
      </c>
      <c r="E15" s="4" t="s">
        <v>239</v>
      </c>
      <c r="F15" s="4">
        <v>6234</v>
      </c>
      <c r="G15" s="4">
        <v>6217</v>
      </c>
      <c r="H15" s="4">
        <v>99.727000000000004</v>
      </c>
      <c r="I15" s="4">
        <v>2798</v>
      </c>
      <c r="J15" s="4">
        <v>45.006</v>
      </c>
      <c r="K15" s="4">
        <v>1280</v>
      </c>
      <c r="L15" s="4">
        <v>20.588999999999999</v>
      </c>
      <c r="M15" s="4">
        <v>45.747</v>
      </c>
    </row>
    <row r="16" spans="1:13" x14ac:dyDescent="0.25">
      <c r="A16" s="4" t="s">
        <v>221</v>
      </c>
      <c r="B16" s="4" t="str">
        <f t="shared" si="0"/>
        <v>octubre</v>
      </c>
      <c r="C16" s="32">
        <v>44835</v>
      </c>
      <c r="D16" s="27" t="s">
        <v>259</v>
      </c>
      <c r="E16" s="27" t="s">
        <v>239</v>
      </c>
      <c r="F16" s="4">
        <v>32736</v>
      </c>
      <c r="G16" s="4">
        <v>32648</v>
      </c>
      <c r="H16" s="4">
        <v>99.730999999999995</v>
      </c>
      <c r="I16" s="4">
        <v>11331</v>
      </c>
      <c r="J16" s="4">
        <v>34.707000000000001</v>
      </c>
      <c r="K16" s="4">
        <v>1044</v>
      </c>
      <c r="L16" s="4">
        <v>3.198</v>
      </c>
      <c r="M16" s="4">
        <v>9.2140000000000004</v>
      </c>
    </row>
    <row r="17" spans="1:13" x14ac:dyDescent="0.25">
      <c r="A17" s="4" t="s">
        <v>221</v>
      </c>
      <c r="B17" s="4" t="str">
        <f t="shared" si="0"/>
        <v>octubre</v>
      </c>
      <c r="C17" s="32">
        <v>44835</v>
      </c>
      <c r="D17" s="27" t="s">
        <v>260</v>
      </c>
      <c r="E17" s="27" t="s">
        <v>239</v>
      </c>
      <c r="F17" s="4">
        <v>32745</v>
      </c>
      <c r="G17" s="4">
        <v>32678</v>
      </c>
      <c r="H17" s="4">
        <v>99.795000000000002</v>
      </c>
      <c r="I17" s="4">
        <v>15243</v>
      </c>
      <c r="J17" s="4">
        <v>46.646000000000001</v>
      </c>
      <c r="K17" s="4">
        <v>2227</v>
      </c>
      <c r="L17" s="4">
        <v>6.8150000000000004</v>
      </c>
      <c r="M17" s="4">
        <v>14.61</v>
      </c>
    </row>
    <row r="18" spans="1:13" x14ac:dyDescent="0.25">
      <c r="A18" s="4" t="s">
        <v>221</v>
      </c>
      <c r="B18" s="4" t="str">
        <f t="shared" si="0"/>
        <v>octubre</v>
      </c>
      <c r="C18" s="32">
        <v>44835</v>
      </c>
      <c r="D18" s="27" t="s">
        <v>261</v>
      </c>
      <c r="E18" s="27" t="s">
        <v>239</v>
      </c>
      <c r="F18" s="4">
        <v>26310</v>
      </c>
      <c r="G18" s="4">
        <v>26224</v>
      </c>
      <c r="H18" s="4">
        <v>99.673000000000002</v>
      </c>
      <c r="I18" s="4">
        <v>9327</v>
      </c>
      <c r="J18" s="4">
        <v>35.567</v>
      </c>
      <c r="K18" s="4">
        <v>1605</v>
      </c>
      <c r="L18" s="4">
        <v>6.12</v>
      </c>
      <c r="M18" s="4">
        <v>17.207999999999998</v>
      </c>
    </row>
    <row r="19" spans="1:13" x14ac:dyDescent="0.25">
      <c r="A19" s="4" t="s">
        <v>83</v>
      </c>
      <c r="B19" s="4" t="str">
        <f t="shared" si="0"/>
        <v>octubre</v>
      </c>
      <c r="C19" s="32">
        <v>44835</v>
      </c>
      <c r="D19" s="4" t="s">
        <v>262</v>
      </c>
      <c r="E19" s="4" t="s">
        <v>263</v>
      </c>
      <c r="F19" s="4">
        <v>37</v>
      </c>
      <c r="G19" s="4">
        <v>37</v>
      </c>
      <c r="H19" s="4">
        <v>100</v>
      </c>
      <c r="I19" s="4">
        <v>29</v>
      </c>
      <c r="J19" s="4">
        <v>78.378</v>
      </c>
      <c r="K19" s="4">
        <v>27</v>
      </c>
      <c r="L19" s="4">
        <v>72.972999999999999</v>
      </c>
      <c r="M19" s="4">
        <v>93.102999999999994</v>
      </c>
    </row>
    <row r="20" spans="1:13" x14ac:dyDescent="0.25">
      <c r="A20" s="4" t="s">
        <v>83</v>
      </c>
      <c r="B20" s="4" t="str">
        <f t="shared" si="0"/>
        <v>octubre</v>
      </c>
      <c r="C20" s="32">
        <v>44835</v>
      </c>
      <c r="D20" s="4" t="s">
        <v>264</v>
      </c>
      <c r="E20" s="4" t="s">
        <v>239</v>
      </c>
      <c r="F20" s="4">
        <v>14436</v>
      </c>
      <c r="G20" s="4">
        <v>14427</v>
      </c>
      <c r="H20" s="4">
        <v>99.938000000000002</v>
      </c>
      <c r="I20" s="4">
        <v>8409</v>
      </c>
      <c r="J20" s="4">
        <v>58.286999999999999</v>
      </c>
      <c r="K20" s="4">
        <v>2432</v>
      </c>
      <c r="L20" s="4">
        <v>16.856999999999999</v>
      </c>
      <c r="M20" s="4">
        <v>28.920999999999999</v>
      </c>
    </row>
    <row r="21" spans="1:13" x14ac:dyDescent="0.25">
      <c r="A21" s="4" t="s">
        <v>83</v>
      </c>
      <c r="B21" s="4" t="str">
        <f t="shared" si="0"/>
        <v>octubre</v>
      </c>
      <c r="C21" s="32">
        <v>44835</v>
      </c>
      <c r="D21" s="4" t="s">
        <v>265</v>
      </c>
      <c r="E21" s="4" t="s">
        <v>239</v>
      </c>
      <c r="F21" s="4">
        <v>16711</v>
      </c>
      <c r="G21" s="4">
        <v>16665</v>
      </c>
      <c r="H21" s="4">
        <v>99.724999999999994</v>
      </c>
      <c r="I21" s="4">
        <v>8749</v>
      </c>
      <c r="J21" s="4">
        <v>52.499000000000002</v>
      </c>
      <c r="K21" s="4">
        <v>1650</v>
      </c>
      <c r="L21" s="4">
        <v>9.9009999999999998</v>
      </c>
      <c r="M21" s="4">
        <v>18.859000000000002</v>
      </c>
    </row>
    <row r="22" spans="1:13" x14ac:dyDescent="0.25">
      <c r="A22" s="4" t="s">
        <v>83</v>
      </c>
      <c r="B22" s="4" t="str">
        <f t="shared" si="0"/>
        <v>octubre</v>
      </c>
      <c r="C22" s="32">
        <v>44835</v>
      </c>
      <c r="D22" s="4" t="s">
        <v>266</v>
      </c>
      <c r="E22" s="4" t="s">
        <v>267</v>
      </c>
      <c r="F22" s="4">
        <v>107</v>
      </c>
      <c r="G22" s="4">
        <v>107</v>
      </c>
      <c r="H22" s="4">
        <v>100</v>
      </c>
      <c r="I22" s="4">
        <v>83</v>
      </c>
      <c r="J22" s="4">
        <v>77.569999999999993</v>
      </c>
      <c r="K22" s="4">
        <v>56</v>
      </c>
      <c r="L22" s="4">
        <v>52.335999999999999</v>
      </c>
      <c r="M22" s="4">
        <v>67.47</v>
      </c>
    </row>
    <row r="23" spans="1:13" x14ac:dyDescent="0.25">
      <c r="A23" s="4" t="s">
        <v>83</v>
      </c>
      <c r="B23" s="4" t="str">
        <f t="shared" si="0"/>
        <v>octubre</v>
      </c>
      <c r="C23" s="32">
        <v>44835</v>
      </c>
      <c r="D23" s="4" t="s">
        <v>268</v>
      </c>
      <c r="E23" s="4" t="s">
        <v>238</v>
      </c>
      <c r="F23" s="4">
        <v>15</v>
      </c>
      <c r="G23" s="4">
        <v>15</v>
      </c>
      <c r="H23" s="4">
        <v>100</v>
      </c>
      <c r="I23" s="4">
        <v>14</v>
      </c>
      <c r="J23" s="4">
        <v>93.332999999999998</v>
      </c>
      <c r="K23" s="4">
        <v>9</v>
      </c>
      <c r="L23" s="4">
        <v>60</v>
      </c>
      <c r="M23" s="4">
        <v>64.286000000000001</v>
      </c>
    </row>
    <row r="24" spans="1:13" x14ac:dyDescent="0.25">
      <c r="A24" s="4" t="s">
        <v>83</v>
      </c>
      <c r="B24" s="4" t="str">
        <f t="shared" si="0"/>
        <v>octubre</v>
      </c>
      <c r="C24" s="32">
        <v>44835</v>
      </c>
      <c r="D24" s="4" t="s">
        <v>269</v>
      </c>
      <c r="E24" s="4" t="s">
        <v>238</v>
      </c>
      <c r="F24" s="4">
        <v>701</v>
      </c>
      <c r="G24" s="4">
        <v>699</v>
      </c>
      <c r="H24" s="4">
        <v>99.715000000000003</v>
      </c>
      <c r="I24" s="4">
        <v>511</v>
      </c>
      <c r="J24" s="4">
        <v>73.103999999999999</v>
      </c>
      <c r="K24" s="4">
        <v>303</v>
      </c>
      <c r="L24" s="4">
        <v>43.347999999999999</v>
      </c>
      <c r="M24" s="4">
        <v>59.295000000000002</v>
      </c>
    </row>
    <row r="25" spans="1:13" x14ac:dyDescent="0.25">
      <c r="A25" s="4" t="s">
        <v>83</v>
      </c>
      <c r="B25" s="4" t="str">
        <f t="shared" si="0"/>
        <v>octubre</v>
      </c>
      <c r="C25" s="32">
        <v>44835</v>
      </c>
      <c r="D25" s="4" t="s">
        <v>270</v>
      </c>
      <c r="E25" s="4" t="s">
        <v>271</v>
      </c>
      <c r="F25" s="4">
        <v>16715</v>
      </c>
      <c r="G25" s="4">
        <v>16668</v>
      </c>
      <c r="H25" s="4">
        <v>99.718999999999994</v>
      </c>
      <c r="I25" s="4">
        <v>9526</v>
      </c>
      <c r="J25" s="4">
        <v>57.151000000000003</v>
      </c>
      <c r="K25" s="4">
        <v>2206</v>
      </c>
      <c r="L25" s="4">
        <v>13.234999999999999</v>
      </c>
      <c r="M25" s="4">
        <v>23.158000000000001</v>
      </c>
    </row>
    <row r="26" spans="1:13" x14ac:dyDescent="0.25">
      <c r="A26" s="4" t="s">
        <v>83</v>
      </c>
      <c r="B26" s="4" t="str">
        <f t="shared" si="0"/>
        <v>octubre</v>
      </c>
      <c r="C26" s="32">
        <v>44835</v>
      </c>
      <c r="D26" s="4" t="s">
        <v>272</v>
      </c>
      <c r="E26" s="4" t="s">
        <v>238</v>
      </c>
      <c r="F26" s="4">
        <v>12</v>
      </c>
      <c r="G26" s="4">
        <v>12</v>
      </c>
      <c r="H26" s="4">
        <v>100</v>
      </c>
      <c r="I26" s="4">
        <v>10</v>
      </c>
      <c r="J26" s="4">
        <v>83.332999999999998</v>
      </c>
      <c r="K26" s="4">
        <v>2</v>
      </c>
      <c r="L26" s="4">
        <v>16.667000000000002</v>
      </c>
      <c r="M26" s="4">
        <v>20</v>
      </c>
    </row>
    <row r="27" spans="1:13" x14ac:dyDescent="0.25">
      <c r="A27" s="4" t="s">
        <v>84</v>
      </c>
      <c r="B27" s="4" t="str">
        <f t="shared" si="0"/>
        <v>octubre</v>
      </c>
      <c r="C27" s="32">
        <v>44835</v>
      </c>
      <c r="D27" s="4" t="s">
        <v>273</v>
      </c>
      <c r="E27" s="4" t="s">
        <v>241</v>
      </c>
      <c r="F27" s="4">
        <v>181</v>
      </c>
      <c r="G27" s="4">
        <v>181</v>
      </c>
      <c r="H27" s="4">
        <v>100</v>
      </c>
      <c r="I27" s="4">
        <v>134</v>
      </c>
      <c r="J27" s="4">
        <v>74.033000000000001</v>
      </c>
      <c r="K27" s="4">
        <v>42</v>
      </c>
      <c r="L27" s="4">
        <v>23.204000000000001</v>
      </c>
      <c r="M27" s="4">
        <v>31.343</v>
      </c>
    </row>
    <row r="28" spans="1:13" x14ac:dyDescent="0.25">
      <c r="A28" s="4" t="s">
        <v>84</v>
      </c>
      <c r="B28" s="4" t="str">
        <f t="shared" si="0"/>
        <v>octubre</v>
      </c>
      <c r="C28" s="32">
        <v>44835</v>
      </c>
      <c r="D28" s="4" t="s">
        <v>274</v>
      </c>
      <c r="E28" s="4" t="s">
        <v>241</v>
      </c>
      <c r="F28" s="4">
        <v>185</v>
      </c>
      <c r="G28" s="4">
        <v>185</v>
      </c>
      <c r="H28" s="4">
        <v>100</v>
      </c>
      <c r="I28" s="4">
        <v>136</v>
      </c>
      <c r="J28" s="4">
        <v>73.513999999999996</v>
      </c>
      <c r="K28" s="4">
        <v>60</v>
      </c>
      <c r="L28" s="4">
        <v>32.432000000000002</v>
      </c>
      <c r="M28" s="4">
        <v>44.118000000000002</v>
      </c>
    </row>
    <row r="29" spans="1:13" x14ac:dyDescent="0.25">
      <c r="A29" s="4" t="s">
        <v>84</v>
      </c>
      <c r="B29" s="4" t="str">
        <f t="shared" si="0"/>
        <v>octubre</v>
      </c>
      <c r="C29" s="32">
        <v>44835</v>
      </c>
      <c r="D29" s="4" t="s">
        <v>275</v>
      </c>
      <c r="E29" s="4" t="s">
        <v>239</v>
      </c>
      <c r="F29" s="4">
        <v>580</v>
      </c>
      <c r="G29" s="4">
        <v>576</v>
      </c>
      <c r="H29" s="4">
        <v>99.31</v>
      </c>
      <c r="I29" s="4">
        <v>450</v>
      </c>
      <c r="J29" s="4">
        <v>78.125</v>
      </c>
      <c r="K29" s="4">
        <v>178</v>
      </c>
      <c r="L29" s="4">
        <v>30.902999999999999</v>
      </c>
      <c r="M29" s="4">
        <v>39.555999999999997</v>
      </c>
    </row>
    <row r="30" spans="1:13" x14ac:dyDescent="0.25">
      <c r="A30" s="4" t="s">
        <v>400</v>
      </c>
      <c r="B30" s="4" t="str">
        <f t="shared" si="0"/>
        <v>octubre</v>
      </c>
      <c r="C30" s="32">
        <v>44835</v>
      </c>
      <c r="D30" s="4" t="s">
        <v>276</v>
      </c>
      <c r="E30" s="4" t="s">
        <v>276</v>
      </c>
      <c r="F30" s="4" t="s">
        <v>276</v>
      </c>
      <c r="G30" s="4" t="s">
        <v>276</v>
      </c>
      <c r="H30" s="4" t="s">
        <v>276</v>
      </c>
      <c r="I30" s="4" t="s">
        <v>276</v>
      </c>
      <c r="J30" s="4" t="s">
        <v>276</v>
      </c>
      <c r="K30" s="4" t="s">
        <v>276</v>
      </c>
      <c r="L30" s="4" t="s">
        <v>276</v>
      </c>
      <c r="M30" s="4" t="s">
        <v>276</v>
      </c>
    </row>
    <row r="31" spans="1:13" x14ac:dyDescent="0.25">
      <c r="A31" s="4" t="s">
        <v>76</v>
      </c>
      <c r="B31" s="4" t="str">
        <f t="shared" si="0"/>
        <v>octubre</v>
      </c>
      <c r="C31" s="32">
        <v>44835</v>
      </c>
      <c r="D31" s="4" t="s">
        <v>277</v>
      </c>
      <c r="E31" s="4" t="s">
        <v>241</v>
      </c>
      <c r="F31" s="4">
        <v>2462</v>
      </c>
      <c r="G31" s="4">
        <v>2462</v>
      </c>
      <c r="H31" s="4">
        <v>100</v>
      </c>
      <c r="I31" s="4">
        <v>1391</v>
      </c>
      <c r="J31" s="4">
        <v>56.499000000000002</v>
      </c>
      <c r="K31" s="4">
        <v>205</v>
      </c>
      <c r="L31" s="4">
        <v>8.327</v>
      </c>
      <c r="M31" s="4">
        <v>14.738</v>
      </c>
    </row>
    <row r="32" spans="1:13" x14ac:dyDescent="0.25">
      <c r="A32" s="4" t="s">
        <v>76</v>
      </c>
      <c r="B32" s="4" t="str">
        <f t="shared" si="0"/>
        <v>octubre</v>
      </c>
      <c r="C32" s="32">
        <v>44835</v>
      </c>
      <c r="D32" s="4" t="s">
        <v>278</v>
      </c>
      <c r="E32" s="4" t="s">
        <v>241</v>
      </c>
      <c r="F32" s="4">
        <v>9444</v>
      </c>
      <c r="G32" s="4">
        <v>9426</v>
      </c>
      <c r="H32" s="4">
        <v>99.808999999999997</v>
      </c>
      <c r="I32" s="4">
        <v>3257</v>
      </c>
      <c r="J32" s="4">
        <v>34.552999999999997</v>
      </c>
      <c r="K32" s="4">
        <v>487</v>
      </c>
      <c r="L32" s="4">
        <v>5.1669999999999998</v>
      </c>
      <c r="M32" s="4">
        <v>14.952</v>
      </c>
    </row>
    <row r="33" spans="1:19" x14ac:dyDescent="0.25">
      <c r="A33" s="4" t="s">
        <v>76</v>
      </c>
      <c r="B33" s="4" t="str">
        <f t="shared" si="0"/>
        <v>octubre</v>
      </c>
      <c r="C33" s="32">
        <v>44835</v>
      </c>
      <c r="D33" s="4" t="s">
        <v>279</v>
      </c>
      <c r="E33" s="4" t="s">
        <v>241</v>
      </c>
      <c r="F33" s="4">
        <v>4623</v>
      </c>
      <c r="G33" s="4">
        <v>4622</v>
      </c>
      <c r="H33" s="4">
        <v>99.977999999999994</v>
      </c>
      <c r="I33" s="4">
        <v>1286</v>
      </c>
      <c r="J33" s="4">
        <v>27.823</v>
      </c>
      <c r="K33" s="4">
        <v>121</v>
      </c>
      <c r="L33" s="4">
        <v>2.6179999999999999</v>
      </c>
      <c r="M33" s="4">
        <v>9.4090000000000007</v>
      </c>
    </row>
    <row r="34" spans="1:19" x14ac:dyDescent="0.25">
      <c r="A34" s="4" t="s">
        <v>76</v>
      </c>
      <c r="B34" s="4" t="str">
        <f t="shared" si="0"/>
        <v>octubre</v>
      </c>
      <c r="C34" s="32">
        <v>44835</v>
      </c>
      <c r="D34" s="4" t="s">
        <v>280</v>
      </c>
      <c r="E34" s="4" t="s">
        <v>281</v>
      </c>
      <c r="F34" s="4">
        <v>4</v>
      </c>
      <c r="G34" s="4">
        <v>4</v>
      </c>
      <c r="H34" s="4">
        <v>100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</row>
    <row r="35" spans="1:19" x14ac:dyDescent="0.25">
      <c r="A35" s="4" t="s">
        <v>76</v>
      </c>
      <c r="B35" s="4" t="str">
        <f t="shared" si="0"/>
        <v>octubre</v>
      </c>
      <c r="C35" s="32">
        <v>44835</v>
      </c>
      <c r="D35" s="4" t="s">
        <v>282</v>
      </c>
      <c r="E35" s="4" t="s">
        <v>241</v>
      </c>
      <c r="F35" s="4">
        <v>2205</v>
      </c>
      <c r="G35" s="4">
        <v>2205</v>
      </c>
      <c r="H35" s="4">
        <v>100</v>
      </c>
      <c r="I35" s="4">
        <v>1077</v>
      </c>
      <c r="J35" s="4">
        <v>48.844000000000001</v>
      </c>
      <c r="K35" s="4">
        <v>165</v>
      </c>
      <c r="L35" s="4">
        <v>7.4829999999999997</v>
      </c>
      <c r="M35" s="4">
        <v>15.32</v>
      </c>
    </row>
    <row r="36" spans="1:19" x14ac:dyDescent="0.25">
      <c r="A36" s="4" t="s">
        <v>76</v>
      </c>
      <c r="B36" s="4" t="str">
        <f t="shared" si="0"/>
        <v>octubre</v>
      </c>
      <c r="C36" s="32">
        <v>44835</v>
      </c>
      <c r="D36" s="4" t="s">
        <v>283</v>
      </c>
      <c r="E36" s="4" t="s">
        <v>239</v>
      </c>
      <c r="F36" s="4">
        <v>21732</v>
      </c>
      <c r="G36" s="4">
        <v>21663</v>
      </c>
      <c r="H36" s="4">
        <v>99.682000000000002</v>
      </c>
      <c r="I36" s="4">
        <v>9492</v>
      </c>
      <c r="J36" s="4">
        <v>43.817</v>
      </c>
      <c r="K36" s="4">
        <v>968</v>
      </c>
      <c r="L36" s="4">
        <v>4.468</v>
      </c>
      <c r="M36" s="4">
        <v>10.198</v>
      </c>
    </row>
    <row r="37" spans="1:19" x14ac:dyDescent="0.25">
      <c r="A37" s="4" t="s">
        <v>76</v>
      </c>
      <c r="B37" s="4" t="str">
        <f t="shared" si="0"/>
        <v>octubre</v>
      </c>
      <c r="C37" s="32">
        <v>44835</v>
      </c>
      <c r="D37" s="4" t="s">
        <v>284</v>
      </c>
      <c r="E37" s="4" t="s">
        <v>281</v>
      </c>
      <c r="F37" s="4">
        <v>3</v>
      </c>
      <c r="G37" s="4">
        <v>3</v>
      </c>
      <c r="H37" s="4">
        <v>100</v>
      </c>
      <c r="I37" s="4">
        <v>1</v>
      </c>
      <c r="J37" s="4">
        <v>33.332999999999998</v>
      </c>
      <c r="K37" s="4">
        <v>0</v>
      </c>
      <c r="L37" s="4">
        <v>0</v>
      </c>
      <c r="M37" s="4">
        <v>0</v>
      </c>
    </row>
    <row r="38" spans="1:19" x14ac:dyDescent="0.25">
      <c r="A38" s="4" t="s">
        <v>85</v>
      </c>
      <c r="B38" s="4" t="str">
        <f t="shared" si="0"/>
        <v>octubre</v>
      </c>
      <c r="C38" s="32">
        <v>44835</v>
      </c>
      <c r="D38" s="4" t="s">
        <v>285</v>
      </c>
      <c r="E38" s="4" t="s">
        <v>239</v>
      </c>
      <c r="F38" s="4">
        <v>32229</v>
      </c>
      <c r="G38" s="4">
        <v>32100</v>
      </c>
      <c r="H38" s="4">
        <v>99.6</v>
      </c>
      <c r="I38" s="4">
        <v>12046</v>
      </c>
      <c r="J38" s="4">
        <v>37.526000000000003</v>
      </c>
      <c r="K38" s="4">
        <v>1370</v>
      </c>
      <c r="L38" s="4">
        <v>4.2679999999999998</v>
      </c>
      <c r="M38" s="4">
        <v>11.372999999999999</v>
      </c>
    </row>
    <row r="39" spans="1:19" x14ac:dyDescent="0.25">
      <c r="A39" s="4" t="s">
        <v>88</v>
      </c>
      <c r="B39" s="4" t="str">
        <f t="shared" si="0"/>
        <v>octubre</v>
      </c>
      <c r="C39" s="32">
        <v>44835</v>
      </c>
      <c r="D39" s="4" t="s">
        <v>276</v>
      </c>
      <c r="E39" s="4" t="s">
        <v>276</v>
      </c>
      <c r="F39" s="4" t="s">
        <v>276</v>
      </c>
      <c r="G39" s="4" t="s">
        <v>276</v>
      </c>
      <c r="H39" s="4" t="s">
        <v>276</v>
      </c>
      <c r="I39" s="4" t="s">
        <v>276</v>
      </c>
      <c r="J39" s="4" t="s">
        <v>276</v>
      </c>
      <c r="K39" s="4" t="s">
        <v>276</v>
      </c>
      <c r="L39" s="4" t="s">
        <v>276</v>
      </c>
      <c r="M39" s="4" t="s">
        <v>276</v>
      </c>
    </row>
    <row r="40" spans="1:19" x14ac:dyDescent="0.25">
      <c r="A40" s="4" t="s">
        <v>401</v>
      </c>
      <c r="B40" s="4" t="str">
        <f t="shared" si="0"/>
        <v>octubre</v>
      </c>
      <c r="C40" s="32">
        <v>44835</v>
      </c>
      <c r="D40" s="4" t="s">
        <v>276</v>
      </c>
      <c r="E40" s="4" t="s">
        <v>276</v>
      </c>
      <c r="F40" s="4" t="s">
        <v>276</v>
      </c>
      <c r="G40" s="4" t="s">
        <v>276</v>
      </c>
      <c r="H40" s="4" t="s">
        <v>276</v>
      </c>
      <c r="I40" s="4" t="s">
        <v>276</v>
      </c>
      <c r="J40" s="4" t="s">
        <v>276</v>
      </c>
      <c r="K40" s="4" t="s">
        <v>276</v>
      </c>
      <c r="L40" s="4" t="s">
        <v>276</v>
      </c>
      <c r="M40" s="4" t="s">
        <v>276</v>
      </c>
    </row>
    <row r="41" spans="1:19" x14ac:dyDescent="0.25">
      <c r="A41" s="4" t="s">
        <v>402</v>
      </c>
      <c r="B41" s="4" t="str">
        <f t="shared" si="0"/>
        <v>octubre</v>
      </c>
      <c r="C41" s="32">
        <v>44835</v>
      </c>
      <c r="D41" s="4" t="s">
        <v>276</v>
      </c>
      <c r="E41" s="4" t="s">
        <v>276</v>
      </c>
      <c r="F41" s="4" t="s">
        <v>276</v>
      </c>
      <c r="G41" s="4" t="s">
        <v>276</v>
      </c>
      <c r="H41" s="4" t="s">
        <v>276</v>
      </c>
      <c r="I41" s="4" t="s">
        <v>276</v>
      </c>
      <c r="J41" s="4" t="s">
        <v>276</v>
      </c>
      <c r="K41" s="4" t="s">
        <v>276</v>
      </c>
      <c r="L41" s="4" t="s">
        <v>276</v>
      </c>
      <c r="M41" s="4" t="s">
        <v>276</v>
      </c>
    </row>
    <row r="42" spans="1:19" x14ac:dyDescent="0.25">
      <c r="A42" s="4" t="s">
        <v>92</v>
      </c>
      <c r="B42" s="4" t="str">
        <f t="shared" si="0"/>
        <v>octubre</v>
      </c>
      <c r="C42" s="32">
        <v>44835</v>
      </c>
      <c r="D42" s="4" t="s">
        <v>286</v>
      </c>
      <c r="E42" s="4" t="s">
        <v>239</v>
      </c>
      <c r="F42" s="4">
        <v>32597</v>
      </c>
      <c r="G42" s="4">
        <v>32563</v>
      </c>
      <c r="H42" s="4">
        <v>99.896000000000001</v>
      </c>
      <c r="I42" s="4">
        <v>14867</v>
      </c>
      <c r="J42" s="4">
        <v>45.655999999999999</v>
      </c>
      <c r="K42" s="4">
        <v>2555</v>
      </c>
      <c r="L42" s="4">
        <v>7.8460000000000001</v>
      </c>
      <c r="M42" s="4">
        <v>17.186</v>
      </c>
    </row>
    <row r="43" spans="1:19" s="35" customFormat="1" x14ac:dyDescent="0.25">
      <c r="A43" s="35" t="s">
        <v>78</v>
      </c>
      <c r="B43" s="35" t="str">
        <f t="shared" si="0"/>
        <v>octubre</v>
      </c>
      <c r="C43" s="36">
        <v>44835</v>
      </c>
      <c r="D43" s="35" t="s">
        <v>287</v>
      </c>
      <c r="E43" s="35" t="s">
        <v>239</v>
      </c>
      <c r="F43" s="35">
        <v>35</v>
      </c>
      <c r="G43" s="35">
        <v>33</v>
      </c>
      <c r="H43" s="35">
        <v>94.286000000000001</v>
      </c>
      <c r="I43" s="35">
        <v>16</v>
      </c>
      <c r="J43" s="35">
        <v>48.484999999999999</v>
      </c>
      <c r="K43" s="35">
        <v>6</v>
      </c>
      <c r="L43" s="35">
        <v>18.181999999999999</v>
      </c>
      <c r="M43" s="35">
        <v>37.5</v>
      </c>
      <c r="O43" s="37"/>
      <c r="P43" s="37"/>
      <c r="Q43" s="37"/>
      <c r="R43" s="37"/>
      <c r="S43" s="37"/>
    </row>
    <row r="44" spans="1:19" s="35" customFormat="1" x14ac:dyDescent="0.25">
      <c r="A44" s="35" t="s">
        <v>78</v>
      </c>
      <c r="B44" s="35" t="str">
        <f t="shared" si="0"/>
        <v>octubre</v>
      </c>
      <c r="C44" s="36">
        <v>44835</v>
      </c>
      <c r="D44" s="35" t="s">
        <v>288</v>
      </c>
      <c r="E44" s="35" t="s">
        <v>239</v>
      </c>
      <c r="F44" s="35">
        <v>28</v>
      </c>
      <c r="G44" s="35">
        <v>28</v>
      </c>
      <c r="H44" s="35">
        <v>100</v>
      </c>
      <c r="I44" s="35">
        <v>7</v>
      </c>
      <c r="J44" s="35">
        <v>25</v>
      </c>
      <c r="K44" s="35">
        <v>0</v>
      </c>
      <c r="L44" s="35">
        <v>0</v>
      </c>
      <c r="M44" s="35">
        <v>0</v>
      </c>
      <c r="O44" s="37"/>
      <c r="P44" s="37"/>
      <c r="Q44" s="37"/>
      <c r="R44" s="37"/>
      <c r="S44" s="37"/>
    </row>
    <row r="45" spans="1:19" s="35" customFormat="1" x14ac:dyDescent="0.25">
      <c r="A45" s="35" t="s">
        <v>78</v>
      </c>
      <c r="B45" s="35" t="str">
        <f t="shared" si="0"/>
        <v>octubre</v>
      </c>
      <c r="C45" s="36">
        <v>44835</v>
      </c>
      <c r="D45" s="35" t="s">
        <v>289</v>
      </c>
      <c r="E45" s="35" t="s">
        <v>281</v>
      </c>
      <c r="F45" s="35">
        <v>50</v>
      </c>
      <c r="G45" s="35">
        <v>50</v>
      </c>
      <c r="H45" s="35">
        <v>100</v>
      </c>
      <c r="I45" s="35">
        <v>27</v>
      </c>
      <c r="J45" s="35">
        <v>54</v>
      </c>
      <c r="K45" s="35">
        <v>5</v>
      </c>
      <c r="L45" s="35">
        <v>10</v>
      </c>
      <c r="M45" s="35">
        <v>18.518999999999998</v>
      </c>
      <c r="O45" s="37"/>
      <c r="P45" s="37"/>
      <c r="Q45" s="37"/>
      <c r="R45" s="37"/>
      <c r="S45" s="37"/>
    </row>
    <row r="46" spans="1:19" s="35" customFormat="1" x14ac:dyDescent="0.25">
      <c r="A46" s="35" t="s">
        <v>78</v>
      </c>
      <c r="B46" s="35" t="str">
        <f t="shared" si="0"/>
        <v>octubre</v>
      </c>
      <c r="C46" s="36">
        <v>44835</v>
      </c>
      <c r="D46" s="35" t="s">
        <v>290</v>
      </c>
      <c r="E46" s="35" t="s">
        <v>239</v>
      </c>
      <c r="F46" s="35">
        <v>28</v>
      </c>
      <c r="G46" s="35">
        <v>28</v>
      </c>
      <c r="H46" s="35">
        <v>100</v>
      </c>
      <c r="I46" s="35">
        <v>5</v>
      </c>
      <c r="J46" s="35">
        <v>17.856999999999999</v>
      </c>
      <c r="K46" s="35">
        <v>0</v>
      </c>
      <c r="L46" s="35">
        <v>0</v>
      </c>
      <c r="M46" s="35">
        <v>0</v>
      </c>
      <c r="O46" s="37"/>
      <c r="P46" s="37"/>
      <c r="Q46" s="37"/>
      <c r="R46" s="37"/>
      <c r="S46" s="37"/>
    </row>
    <row r="47" spans="1:19" s="35" customFormat="1" x14ac:dyDescent="0.25">
      <c r="A47" s="35" t="s">
        <v>78</v>
      </c>
      <c r="B47" s="35" t="str">
        <f t="shared" si="0"/>
        <v>octubre</v>
      </c>
      <c r="C47" s="36">
        <v>44835</v>
      </c>
      <c r="D47" s="35" t="s">
        <v>291</v>
      </c>
      <c r="E47" s="35" t="s">
        <v>239</v>
      </c>
      <c r="F47" s="35">
        <v>28</v>
      </c>
      <c r="G47" s="35">
        <v>28</v>
      </c>
      <c r="H47" s="35">
        <v>100</v>
      </c>
      <c r="I47" s="35">
        <v>6</v>
      </c>
      <c r="J47" s="35">
        <v>21.428999999999998</v>
      </c>
      <c r="K47" s="35">
        <v>1</v>
      </c>
      <c r="L47" s="35">
        <v>3.5710000000000002</v>
      </c>
      <c r="M47" s="35">
        <v>16.667000000000002</v>
      </c>
      <c r="O47" s="37"/>
      <c r="P47" s="37"/>
      <c r="Q47" s="37"/>
      <c r="R47" s="37"/>
      <c r="S47" s="37"/>
    </row>
    <row r="48" spans="1:19" x14ac:dyDescent="0.25">
      <c r="A48" s="4" t="s">
        <v>91</v>
      </c>
      <c r="B48" s="4" t="str">
        <f t="shared" si="0"/>
        <v>octubre</v>
      </c>
      <c r="C48" s="32">
        <v>44835</v>
      </c>
      <c r="D48" s="4" t="s">
        <v>292</v>
      </c>
      <c r="E48" s="4" t="s">
        <v>239</v>
      </c>
      <c r="F48" s="4">
        <v>14140</v>
      </c>
      <c r="G48" s="4">
        <v>14103</v>
      </c>
      <c r="H48" s="4">
        <v>99.738</v>
      </c>
      <c r="I48" s="4">
        <v>4893</v>
      </c>
      <c r="J48" s="4">
        <v>34.695</v>
      </c>
      <c r="K48" s="4">
        <v>127</v>
      </c>
      <c r="L48" s="4">
        <v>0.90100000000000002</v>
      </c>
      <c r="M48" s="4">
        <v>2.5960000000000001</v>
      </c>
    </row>
    <row r="49" spans="1:13" x14ac:dyDescent="0.25">
      <c r="A49" s="4" t="s">
        <v>93</v>
      </c>
      <c r="B49" s="4" t="str">
        <f t="shared" si="0"/>
        <v>octubre</v>
      </c>
      <c r="C49" s="32">
        <v>44835</v>
      </c>
      <c r="D49" s="4" t="s">
        <v>276</v>
      </c>
      <c r="E49" s="4" t="s">
        <v>276</v>
      </c>
      <c r="F49" s="4" t="s">
        <v>276</v>
      </c>
      <c r="G49" s="4" t="s">
        <v>276</v>
      </c>
      <c r="H49" s="4" t="s">
        <v>276</v>
      </c>
      <c r="I49" s="4" t="s">
        <v>276</v>
      </c>
      <c r="J49" s="4" t="s">
        <v>276</v>
      </c>
      <c r="K49" s="4" t="s">
        <v>276</v>
      </c>
      <c r="L49" s="4" t="s">
        <v>276</v>
      </c>
      <c r="M49" s="4" t="s">
        <v>276</v>
      </c>
    </row>
    <row r="50" spans="1:13" x14ac:dyDescent="0.25">
      <c r="A50" s="4" t="s">
        <v>225</v>
      </c>
      <c r="B50" s="4" t="str">
        <f t="shared" si="0"/>
        <v>octubre</v>
      </c>
      <c r="C50" s="32">
        <v>44835</v>
      </c>
      <c r="D50" s="4" t="s">
        <v>276</v>
      </c>
      <c r="E50" s="4" t="s">
        <v>276</v>
      </c>
      <c r="F50" s="4" t="s">
        <v>276</v>
      </c>
      <c r="G50" s="4" t="s">
        <v>276</v>
      </c>
      <c r="H50" s="4" t="s">
        <v>276</v>
      </c>
      <c r="I50" s="4" t="s">
        <v>276</v>
      </c>
      <c r="J50" s="4" t="s">
        <v>276</v>
      </c>
      <c r="K50" s="4" t="s">
        <v>276</v>
      </c>
      <c r="L50" s="4" t="s">
        <v>276</v>
      </c>
      <c r="M50" s="4" t="s">
        <v>276</v>
      </c>
    </row>
    <row r="51" spans="1:13" x14ac:dyDescent="0.25">
      <c r="A51" s="4" t="s">
        <v>227</v>
      </c>
      <c r="B51" s="4" t="str">
        <f t="shared" si="0"/>
        <v>octubre</v>
      </c>
      <c r="C51" s="32">
        <v>44835</v>
      </c>
      <c r="D51" s="4" t="s">
        <v>439</v>
      </c>
      <c r="E51" s="4" t="s">
        <v>239</v>
      </c>
      <c r="F51" s="4">
        <v>10329</v>
      </c>
      <c r="G51" s="4">
        <v>10260</v>
      </c>
      <c r="H51" s="4">
        <v>99.331999999999994</v>
      </c>
      <c r="I51" s="4">
        <v>4253</v>
      </c>
      <c r="J51" s="4">
        <v>41.451999999999998</v>
      </c>
      <c r="K51" s="4">
        <v>494</v>
      </c>
      <c r="L51" s="4">
        <v>4.8150000000000004</v>
      </c>
      <c r="M51" s="4">
        <v>11.615</v>
      </c>
    </row>
    <row r="52" spans="1:13" x14ac:dyDescent="0.25">
      <c r="A52" s="4" t="s">
        <v>227</v>
      </c>
      <c r="B52" s="4" t="str">
        <f t="shared" si="0"/>
        <v>octubre</v>
      </c>
      <c r="C52" s="32">
        <v>44835</v>
      </c>
      <c r="D52" s="4" t="s">
        <v>440</v>
      </c>
      <c r="E52" s="4" t="s">
        <v>239</v>
      </c>
      <c r="F52" s="4">
        <v>10413</v>
      </c>
      <c r="G52" s="4">
        <v>10353</v>
      </c>
      <c r="H52" s="4">
        <v>99.424000000000007</v>
      </c>
      <c r="I52" s="4">
        <v>5300</v>
      </c>
      <c r="J52" s="4">
        <v>51.192999999999998</v>
      </c>
      <c r="K52" s="4">
        <v>754</v>
      </c>
      <c r="L52" s="4">
        <v>7.2830000000000004</v>
      </c>
      <c r="M52" s="4">
        <v>14.226000000000001</v>
      </c>
    </row>
    <row r="53" spans="1:13" x14ac:dyDescent="0.25">
      <c r="A53" s="4" t="s">
        <v>227</v>
      </c>
      <c r="B53" s="4" t="str">
        <f t="shared" si="0"/>
        <v>octubre</v>
      </c>
      <c r="C53" s="32">
        <v>44835</v>
      </c>
      <c r="D53" s="4" t="s">
        <v>441</v>
      </c>
      <c r="E53" s="4" t="s">
        <v>239</v>
      </c>
      <c r="F53" s="4">
        <v>10487</v>
      </c>
      <c r="G53" s="4">
        <v>10452</v>
      </c>
      <c r="H53" s="4">
        <v>99.665999999999997</v>
      </c>
      <c r="I53" s="4">
        <v>5762</v>
      </c>
      <c r="J53" s="4">
        <v>55.128</v>
      </c>
      <c r="K53" s="4">
        <v>832</v>
      </c>
      <c r="L53" s="4">
        <v>7.96</v>
      </c>
      <c r="M53" s="4">
        <v>14.439</v>
      </c>
    </row>
    <row r="54" spans="1:13" x14ac:dyDescent="0.25">
      <c r="A54" s="4" t="s">
        <v>227</v>
      </c>
      <c r="B54" s="4" t="str">
        <f t="shared" si="0"/>
        <v>octubre</v>
      </c>
      <c r="C54" s="32">
        <v>44835</v>
      </c>
      <c r="D54" s="4" t="s">
        <v>442</v>
      </c>
      <c r="E54" s="4" t="s">
        <v>239</v>
      </c>
      <c r="F54" s="4">
        <v>10325</v>
      </c>
      <c r="G54" s="4">
        <v>10256</v>
      </c>
      <c r="H54" s="4">
        <v>99.331999999999994</v>
      </c>
      <c r="I54" s="4">
        <v>5255</v>
      </c>
      <c r="J54" s="4">
        <v>51.238</v>
      </c>
      <c r="K54" s="4">
        <v>470</v>
      </c>
      <c r="L54" s="4">
        <v>4.5830000000000002</v>
      </c>
      <c r="M54" s="4">
        <v>8.9440000000000008</v>
      </c>
    </row>
    <row r="55" spans="1:13" x14ac:dyDescent="0.25">
      <c r="A55" s="4" t="s">
        <v>227</v>
      </c>
      <c r="B55" s="4" t="str">
        <f t="shared" si="0"/>
        <v>octubre</v>
      </c>
      <c r="C55" s="32">
        <v>44835</v>
      </c>
      <c r="D55" s="4" t="s">
        <v>443</v>
      </c>
      <c r="E55" s="4" t="s">
        <v>239</v>
      </c>
      <c r="F55" s="4">
        <v>10398</v>
      </c>
      <c r="G55" s="4">
        <v>10332</v>
      </c>
      <c r="H55" s="4">
        <v>99.364999999999995</v>
      </c>
      <c r="I55" s="4">
        <v>5450</v>
      </c>
      <c r="J55" s="4">
        <v>52.749000000000002</v>
      </c>
      <c r="K55" s="4">
        <v>592</v>
      </c>
      <c r="L55" s="4">
        <v>5.73</v>
      </c>
      <c r="M55" s="4">
        <v>10.862</v>
      </c>
    </row>
    <row r="56" spans="1:13" x14ac:dyDescent="0.25">
      <c r="A56" s="4" t="s">
        <v>227</v>
      </c>
      <c r="B56" s="4" t="str">
        <f t="shared" si="0"/>
        <v>octubre</v>
      </c>
      <c r="C56" s="32">
        <v>44835</v>
      </c>
      <c r="D56" s="4" t="s">
        <v>444</v>
      </c>
      <c r="E56" s="4" t="s">
        <v>239</v>
      </c>
      <c r="F56" s="4">
        <v>10485</v>
      </c>
      <c r="G56" s="4">
        <v>10451</v>
      </c>
      <c r="H56" s="4">
        <v>99.676000000000002</v>
      </c>
      <c r="I56" s="4">
        <v>5989</v>
      </c>
      <c r="J56" s="4">
        <v>57.305999999999997</v>
      </c>
      <c r="K56" s="4">
        <v>727</v>
      </c>
      <c r="L56" s="4">
        <v>6.9560000000000004</v>
      </c>
      <c r="M56" s="4">
        <v>12.138999999999999</v>
      </c>
    </row>
    <row r="57" spans="1:13" x14ac:dyDescent="0.25">
      <c r="A57" s="4" t="s">
        <v>227</v>
      </c>
      <c r="B57" s="4" t="str">
        <f t="shared" si="0"/>
        <v>octubre</v>
      </c>
      <c r="C57" s="32">
        <v>44835</v>
      </c>
      <c r="D57" s="4" t="s">
        <v>445</v>
      </c>
      <c r="E57" s="4" t="s">
        <v>239</v>
      </c>
      <c r="F57" s="4">
        <v>10323</v>
      </c>
      <c r="G57" s="4">
        <v>10236</v>
      </c>
      <c r="H57" s="4">
        <v>99.156999999999996</v>
      </c>
      <c r="I57" s="4">
        <v>5095</v>
      </c>
      <c r="J57" s="4">
        <v>49.774999999999999</v>
      </c>
      <c r="K57" s="4">
        <v>586</v>
      </c>
      <c r="L57" s="4">
        <v>5.7249999999999996</v>
      </c>
      <c r="M57" s="4">
        <v>11.500999999999999</v>
      </c>
    </row>
    <row r="58" spans="1:13" x14ac:dyDescent="0.25">
      <c r="A58" s="4" t="s">
        <v>446</v>
      </c>
      <c r="B58" s="4" t="str">
        <f t="shared" si="0"/>
        <v>octubre</v>
      </c>
      <c r="C58" s="32">
        <v>44835</v>
      </c>
      <c r="D58" s="4" t="s">
        <v>447</v>
      </c>
      <c r="E58" s="4" t="s">
        <v>239</v>
      </c>
      <c r="F58" s="4">
        <v>12969</v>
      </c>
      <c r="G58" s="4">
        <v>12930</v>
      </c>
      <c r="H58" s="4">
        <v>99.698999999999998</v>
      </c>
      <c r="I58" s="4">
        <v>4754</v>
      </c>
      <c r="J58" s="4">
        <v>36.767000000000003</v>
      </c>
      <c r="K58" s="4">
        <v>174</v>
      </c>
      <c r="L58" s="4">
        <v>1.3460000000000001</v>
      </c>
      <c r="M58" s="4">
        <v>3.66</v>
      </c>
    </row>
    <row r="59" spans="1:13" x14ac:dyDescent="0.25">
      <c r="A59" s="4" t="s">
        <v>446</v>
      </c>
      <c r="B59" s="4" t="str">
        <f t="shared" si="0"/>
        <v>octubre</v>
      </c>
      <c r="C59" s="32">
        <v>44835</v>
      </c>
      <c r="D59" s="4" t="s">
        <v>448</v>
      </c>
      <c r="E59" s="4" t="s">
        <v>239</v>
      </c>
      <c r="F59" s="4">
        <v>13011</v>
      </c>
      <c r="G59" s="4">
        <v>12975</v>
      </c>
      <c r="H59" s="4">
        <v>99.722999999999999</v>
      </c>
      <c r="I59" s="4">
        <v>4722</v>
      </c>
      <c r="J59" s="4">
        <v>36.393000000000001</v>
      </c>
      <c r="K59" s="4">
        <v>278</v>
      </c>
      <c r="L59" s="4">
        <v>2.1429999999999998</v>
      </c>
      <c r="M59" s="4">
        <v>5.8869999999999996</v>
      </c>
    </row>
    <row r="60" spans="1:13" x14ac:dyDescent="0.25">
      <c r="A60" s="4" t="s">
        <v>94</v>
      </c>
      <c r="B60" s="4" t="str">
        <f t="shared" si="0"/>
        <v>octubre</v>
      </c>
      <c r="C60" s="32">
        <v>44835</v>
      </c>
      <c r="D60" s="4" t="s">
        <v>276</v>
      </c>
      <c r="E60" s="4" t="s">
        <v>276</v>
      </c>
      <c r="F60" s="4" t="s">
        <v>276</v>
      </c>
      <c r="G60" s="4" t="s">
        <v>276</v>
      </c>
      <c r="H60" s="4" t="s">
        <v>276</v>
      </c>
      <c r="I60" s="4" t="s">
        <v>276</v>
      </c>
      <c r="J60" s="4" t="s">
        <v>276</v>
      </c>
      <c r="K60" s="4" t="s">
        <v>276</v>
      </c>
      <c r="L60" s="4" t="s">
        <v>276</v>
      </c>
      <c r="M60" s="4" t="s">
        <v>276</v>
      </c>
    </row>
    <row r="61" spans="1:13" x14ac:dyDescent="0.25">
      <c r="A61" s="4" t="s">
        <v>80</v>
      </c>
      <c r="B61" s="4" t="str">
        <f t="shared" si="0"/>
        <v>septiembre</v>
      </c>
      <c r="C61" s="32">
        <v>44805</v>
      </c>
      <c r="D61" s="4" t="s">
        <v>404</v>
      </c>
      <c r="E61" s="4" t="s">
        <v>239</v>
      </c>
      <c r="F61" s="4">
        <v>35216</v>
      </c>
      <c r="G61" s="4">
        <v>35140</v>
      </c>
      <c r="H61" s="4">
        <v>99.784000000000006</v>
      </c>
      <c r="I61" s="4">
        <v>13915</v>
      </c>
      <c r="J61" s="4">
        <v>39.598999999999997</v>
      </c>
      <c r="K61" s="4">
        <v>3015</v>
      </c>
      <c r="L61" s="4">
        <v>8.58</v>
      </c>
      <c r="M61" s="4">
        <v>21.667000000000002</v>
      </c>
    </row>
    <row r="62" spans="1:13" x14ac:dyDescent="0.25">
      <c r="A62" s="4" t="s">
        <v>80</v>
      </c>
      <c r="B62" s="4" t="str">
        <f t="shared" si="0"/>
        <v>septiembre</v>
      </c>
      <c r="C62" s="32">
        <v>44805</v>
      </c>
      <c r="D62" s="4" t="s">
        <v>405</v>
      </c>
      <c r="E62" s="4" t="s">
        <v>239</v>
      </c>
      <c r="F62" s="4">
        <v>32206</v>
      </c>
      <c r="G62" s="4">
        <v>32039</v>
      </c>
      <c r="H62" s="4">
        <v>99.480999999999995</v>
      </c>
      <c r="I62" s="4">
        <v>13989</v>
      </c>
      <c r="J62" s="4">
        <v>43.661999999999999</v>
      </c>
      <c r="K62" s="4">
        <v>3272</v>
      </c>
      <c r="L62" s="4">
        <v>10.212999999999999</v>
      </c>
      <c r="M62" s="4">
        <v>23.39</v>
      </c>
    </row>
    <row r="63" spans="1:13" x14ac:dyDescent="0.25">
      <c r="A63" s="4" t="s">
        <v>80</v>
      </c>
      <c r="B63" s="4" t="str">
        <f t="shared" si="0"/>
        <v>septiembre</v>
      </c>
      <c r="C63" s="32">
        <v>44805</v>
      </c>
      <c r="D63" s="4" t="s">
        <v>406</v>
      </c>
      <c r="E63" s="4" t="s">
        <v>239</v>
      </c>
      <c r="F63" s="4">
        <v>32199</v>
      </c>
      <c r="G63" s="4">
        <v>31992</v>
      </c>
      <c r="H63" s="4">
        <v>99.356999999999999</v>
      </c>
      <c r="I63" s="4">
        <v>12333</v>
      </c>
      <c r="J63" s="4">
        <v>38.549999999999997</v>
      </c>
      <c r="K63" s="4">
        <v>2487</v>
      </c>
      <c r="L63" s="4">
        <v>7.774</v>
      </c>
      <c r="M63" s="4">
        <v>20.164999999999999</v>
      </c>
    </row>
    <row r="64" spans="1:13" x14ac:dyDescent="0.25">
      <c r="A64" s="4" t="s">
        <v>80</v>
      </c>
      <c r="B64" s="4" t="str">
        <f t="shared" si="0"/>
        <v>septiembre</v>
      </c>
      <c r="C64" s="32">
        <v>44805</v>
      </c>
      <c r="D64" s="4" t="s">
        <v>404</v>
      </c>
      <c r="E64" s="4" t="s">
        <v>239</v>
      </c>
      <c r="F64" s="4">
        <v>35302</v>
      </c>
      <c r="G64" s="4">
        <v>35223</v>
      </c>
      <c r="H64" s="4">
        <v>99.775999999999996</v>
      </c>
      <c r="I64" s="4">
        <v>13857</v>
      </c>
      <c r="J64" s="4">
        <v>39.341000000000001</v>
      </c>
      <c r="K64" s="4">
        <v>1987</v>
      </c>
      <c r="L64" s="4">
        <v>5.641</v>
      </c>
      <c r="M64" s="4">
        <v>14.339</v>
      </c>
    </row>
    <row r="65" spans="1:13" x14ac:dyDescent="0.25">
      <c r="A65" s="4" t="s">
        <v>80</v>
      </c>
      <c r="B65" s="4" t="str">
        <f t="shared" si="0"/>
        <v>septiembre</v>
      </c>
      <c r="C65" s="32">
        <v>44805</v>
      </c>
      <c r="D65" s="4" t="s">
        <v>407</v>
      </c>
      <c r="E65" s="4" t="s">
        <v>238</v>
      </c>
      <c r="F65" s="4">
        <v>35029</v>
      </c>
      <c r="G65" s="4">
        <v>34962</v>
      </c>
      <c r="H65" s="4">
        <v>99.808999999999997</v>
      </c>
      <c r="I65" s="4">
        <v>14517</v>
      </c>
      <c r="J65" s="4">
        <v>41.521999999999998</v>
      </c>
      <c r="K65" s="4">
        <v>1651</v>
      </c>
      <c r="L65" s="4">
        <v>4.7220000000000004</v>
      </c>
      <c r="M65" s="4">
        <v>11.372999999999999</v>
      </c>
    </row>
    <row r="66" spans="1:13" x14ac:dyDescent="0.25">
      <c r="A66" s="4" t="s">
        <v>117</v>
      </c>
      <c r="B66" s="4" t="str">
        <f t="shared" si="0"/>
        <v>septiembre</v>
      </c>
      <c r="C66" s="32">
        <v>44805</v>
      </c>
      <c r="D66" s="4" t="s">
        <v>408</v>
      </c>
      <c r="E66" s="4" t="s">
        <v>239</v>
      </c>
      <c r="F66" s="4">
        <v>817</v>
      </c>
      <c r="G66" s="4">
        <v>812</v>
      </c>
      <c r="H66" s="4">
        <v>99.388000000000005</v>
      </c>
      <c r="I66" s="4">
        <v>687</v>
      </c>
      <c r="J66" s="4">
        <v>84.605999999999995</v>
      </c>
      <c r="K66" s="4">
        <v>512</v>
      </c>
      <c r="L66" s="4">
        <v>63.054000000000002</v>
      </c>
      <c r="M66" s="4">
        <v>74.527000000000001</v>
      </c>
    </row>
    <row r="67" spans="1:13" x14ac:dyDescent="0.25">
      <c r="A67" s="4" t="s">
        <v>117</v>
      </c>
      <c r="B67" s="4" t="str">
        <f t="shared" ref="B67:B130" si="1">TEXT(C67,"mmmm")</f>
        <v>septiembre</v>
      </c>
      <c r="C67" s="32">
        <v>44805</v>
      </c>
      <c r="D67" s="4" t="s">
        <v>409</v>
      </c>
      <c r="E67" s="4" t="s">
        <v>239</v>
      </c>
      <c r="F67" s="4">
        <v>20951</v>
      </c>
      <c r="G67" s="4">
        <v>20810</v>
      </c>
      <c r="H67" s="4">
        <v>99.326999999999998</v>
      </c>
      <c r="I67" s="4">
        <v>8741</v>
      </c>
      <c r="J67" s="4">
        <v>42.003999999999998</v>
      </c>
      <c r="K67" s="4">
        <v>1260</v>
      </c>
      <c r="L67" s="4">
        <v>6.0549999999999997</v>
      </c>
      <c r="M67" s="4">
        <v>14.414999999999999</v>
      </c>
    </row>
    <row r="68" spans="1:13" x14ac:dyDescent="0.25">
      <c r="A68" s="4" t="s">
        <v>117</v>
      </c>
      <c r="B68" s="4" t="str">
        <f t="shared" si="1"/>
        <v>septiembre</v>
      </c>
      <c r="C68" s="32">
        <v>44805</v>
      </c>
      <c r="D68" s="4" t="s">
        <v>410</v>
      </c>
      <c r="E68" s="4" t="s">
        <v>239</v>
      </c>
      <c r="F68" s="4">
        <v>2286</v>
      </c>
      <c r="G68" s="4">
        <v>2286</v>
      </c>
      <c r="H68" s="4">
        <v>100</v>
      </c>
      <c r="I68" s="4">
        <v>1907</v>
      </c>
      <c r="J68" s="4">
        <v>83.421000000000006</v>
      </c>
      <c r="K68" s="4">
        <v>1255</v>
      </c>
      <c r="L68" s="4">
        <v>54.899000000000001</v>
      </c>
      <c r="M68" s="4">
        <v>65.81</v>
      </c>
    </row>
    <row r="69" spans="1:13" x14ac:dyDescent="0.25">
      <c r="A69" s="4" t="s">
        <v>117</v>
      </c>
      <c r="B69" s="4" t="str">
        <f t="shared" si="1"/>
        <v>septiembre</v>
      </c>
      <c r="C69" s="32">
        <v>44805</v>
      </c>
      <c r="D69" s="4" t="s">
        <v>411</v>
      </c>
      <c r="E69" s="4" t="s">
        <v>239</v>
      </c>
      <c r="F69" s="4">
        <v>23585</v>
      </c>
      <c r="G69" s="4">
        <v>23476</v>
      </c>
      <c r="H69" s="4">
        <v>99.537999999999997</v>
      </c>
      <c r="I69" s="4">
        <v>11299</v>
      </c>
      <c r="J69" s="4">
        <v>48.13</v>
      </c>
      <c r="K69" s="4">
        <v>2408</v>
      </c>
      <c r="L69" s="4">
        <v>10.257</v>
      </c>
      <c r="M69" s="4">
        <v>21.312000000000001</v>
      </c>
    </row>
    <row r="70" spans="1:13" x14ac:dyDescent="0.25">
      <c r="A70" s="4" t="s">
        <v>117</v>
      </c>
      <c r="B70" s="4" t="str">
        <f t="shared" si="1"/>
        <v>septiembre</v>
      </c>
      <c r="C70" s="32">
        <v>44805</v>
      </c>
      <c r="D70" s="4" t="s">
        <v>412</v>
      </c>
      <c r="E70" s="4" t="s">
        <v>239</v>
      </c>
      <c r="F70" s="4">
        <v>22006</v>
      </c>
      <c r="G70" s="4">
        <v>21879</v>
      </c>
      <c r="H70" s="4">
        <v>99.423000000000002</v>
      </c>
      <c r="I70" s="4">
        <v>9306</v>
      </c>
      <c r="J70" s="4">
        <v>42.533999999999999</v>
      </c>
      <c r="K70" s="4">
        <v>1672</v>
      </c>
      <c r="L70" s="4">
        <v>7.6420000000000003</v>
      </c>
      <c r="M70" s="4">
        <v>17.966999999999999</v>
      </c>
    </row>
    <row r="71" spans="1:13" x14ac:dyDescent="0.25">
      <c r="A71" s="4" t="s">
        <v>117</v>
      </c>
      <c r="B71" s="4" t="str">
        <f t="shared" si="1"/>
        <v>septiembre</v>
      </c>
      <c r="C71" s="32">
        <v>44805</v>
      </c>
      <c r="D71" s="4" t="s">
        <v>413</v>
      </c>
      <c r="E71" s="4" t="s">
        <v>239</v>
      </c>
      <c r="F71" s="4">
        <v>2323</v>
      </c>
      <c r="G71" s="4">
        <v>2323</v>
      </c>
      <c r="H71" s="4">
        <v>100</v>
      </c>
      <c r="I71" s="4">
        <v>1759</v>
      </c>
      <c r="J71" s="4">
        <v>75.721000000000004</v>
      </c>
      <c r="K71" s="4">
        <v>870</v>
      </c>
      <c r="L71" s="4">
        <v>37.451999999999998</v>
      </c>
      <c r="M71" s="4">
        <v>49.46</v>
      </c>
    </row>
    <row r="72" spans="1:13" x14ac:dyDescent="0.25">
      <c r="A72" s="4" t="s">
        <v>116</v>
      </c>
      <c r="B72" s="4" t="str">
        <f t="shared" si="1"/>
        <v>septiembre</v>
      </c>
      <c r="C72" s="32">
        <v>44805</v>
      </c>
      <c r="D72" s="4" t="s">
        <v>414</v>
      </c>
      <c r="E72" s="4" t="s">
        <v>239</v>
      </c>
      <c r="F72" s="4">
        <v>22207</v>
      </c>
      <c r="G72" s="4">
        <v>21141</v>
      </c>
      <c r="H72" s="4">
        <v>95.2</v>
      </c>
      <c r="I72" s="4">
        <v>8694</v>
      </c>
      <c r="J72" s="4">
        <v>41.124000000000002</v>
      </c>
      <c r="K72" s="4">
        <v>1466</v>
      </c>
      <c r="L72" s="4">
        <v>6.9340000000000002</v>
      </c>
      <c r="M72" s="4">
        <v>16.861999999999998</v>
      </c>
    </row>
    <row r="73" spans="1:13" x14ac:dyDescent="0.25">
      <c r="A73" s="4" t="s">
        <v>130</v>
      </c>
      <c r="B73" s="4" t="str">
        <f t="shared" si="1"/>
        <v>septiembre</v>
      </c>
      <c r="C73" s="32">
        <v>44805</v>
      </c>
      <c r="D73" s="4" t="s">
        <v>415</v>
      </c>
      <c r="E73" s="4" t="s">
        <v>239</v>
      </c>
      <c r="F73" s="4">
        <v>34052</v>
      </c>
      <c r="G73" s="4">
        <v>34007</v>
      </c>
      <c r="H73" s="4">
        <v>99.867999999999995</v>
      </c>
      <c r="I73" s="4">
        <v>11652</v>
      </c>
      <c r="J73" s="4">
        <v>34.264000000000003</v>
      </c>
      <c r="K73" s="4">
        <v>865</v>
      </c>
      <c r="L73" s="4">
        <v>2.544</v>
      </c>
      <c r="M73" s="4">
        <v>7.4240000000000004</v>
      </c>
    </row>
    <row r="74" spans="1:13" x14ac:dyDescent="0.25">
      <c r="A74" s="4" t="s">
        <v>130</v>
      </c>
      <c r="B74" s="4" t="str">
        <f t="shared" si="1"/>
        <v>septiembre</v>
      </c>
      <c r="C74" s="32">
        <v>44805</v>
      </c>
      <c r="D74" s="4" t="s">
        <v>416</v>
      </c>
      <c r="E74" s="4" t="s">
        <v>239</v>
      </c>
      <c r="F74" s="4">
        <v>17567</v>
      </c>
      <c r="G74" s="4">
        <v>17560</v>
      </c>
      <c r="H74" s="4">
        <v>99.96</v>
      </c>
      <c r="I74" s="4">
        <v>8451</v>
      </c>
      <c r="J74" s="4">
        <v>48.125999999999998</v>
      </c>
      <c r="K74" s="4">
        <v>1161</v>
      </c>
      <c r="L74" s="4">
        <v>6.6120000000000001</v>
      </c>
      <c r="M74" s="4">
        <v>13.738</v>
      </c>
    </row>
    <row r="75" spans="1:13" x14ac:dyDescent="0.25">
      <c r="A75" s="4" t="s">
        <v>130</v>
      </c>
      <c r="B75" s="4" t="str">
        <f t="shared" si="1"/>
        <v>septiembre</v>
      </c>
      <c r="C75" s="32">
        <v>44805</v>
      </c>
      <c r="D75" s="4" t="s">
        <v>417</v>
      </c>
      <c r="E75" s="4" t="s">
        <v>239</v>
      </c>
      <c r="F75" s="4">
        <v>4336</v>
      </c>
      <c r="G75" s="4">
        <v>4326</v>
      </c>
      <c r="H75" s="4">
        <v>99.769000000000005</v>
      </c>
      <c r="I75" s="4">
        <v>2133</v>
      </c>
      <c r="J75" s="4">
        <v>49.307000000000002</v>
      </c>
      <c r="K75" s="4">
        <v>409</v>
      </c>
      <c r="L75" s="4">
        <v>9.4540000000000006</v>
      </c>
      <c r="M75" s="4">
        <v>19.175000000000001</v>
      </c>
    </row>
    <row r="76" spans="1:13" x14ac:dyDescent="0.25">
      <c r="A76" s="4" t="s">
        <v>130</v>
      </c>
      <c r="B76" s="4" t="str">
        <f t="shared" si="1"/>
        <v>septiembre</v>
      </c>
      <c r="C76" s="32">
        <v>44805</v>
      </c>
      <c r="D76" s="4" t="s">
        <v>418</v>
      </c>
      <c r="E76" s="4" t="s">
        <v>239</v>
      </c>
      <c r="F76" s="4">
        <v>16784</v>
      </c>
      <c r="G76" s="4">
        <v>16740</v>
      </c>
      <c r="H76" s="4">
        <v>99.738</v>
      </c>
      <c r="I76" s="4">
        <v>4497</v>
      </c>
      <c r="J76" s="4">
        <v>26.864000000000001</v>
      </c>
      <c r="K76" s="4">
        <v>212</v>
      </c>
      <c r="L76" s="4">
        <v>1.266</v>
      </c>
      <c r="M76" s="4">
        <v>4.7140000000000004</v>
      </c>
    </row>
    <row r="77" spans="1:13" x14ac:dyDescent="0.25">
      <c r="A77" s="4" t="s">
        <v>130</v>
      </c>
      <c r="B77" s="4" t="str">
        <f t="shared" si="1"/>
        <v>septiembre</v>
      </c>
      <c r="C77" s="32">
        <v>44805</v>
      </c>
      <c r="D77" s="4" t="s">
        <v>419</v>
      </c>
      <c r="E77" s="4" t="s">
        <v>239</v>
      </c>
      <c r="F77" s="4">
        <v>33836</v>
      </c>
      <c r="G77" s="4">
        <v>33788</v>
      </c>
      <c r="H77" s="4">
        <v>99.858000000000004</v>
      </c>
      <c r="I77" s="4">
        <v>11280</v>
      </c>
      <c r="J77" s="4">
        <v>33.384999999999998</v>
      </c>
      <c r="K77" s="4">
        <v>794</v>
      </c>
      <c r="L77" s="4">
        <v>2.35</v>
      </c>
      <c r="M77" s="4">
        <v>7.0389999999999997</v>
      </c>
    </row>
    <row r="78" spans="1:13" x14ac:dyDescent="0.25">
      <c r="A78" s="4" t="s">
        <v>130</v>
      </c>
      <c r="B78" s="4" t="str">
        <f t="shared" si="1"/>
        <v>septiembre</v>
      </c>
      <c r="C78" s="32">
        <v>44805</v>
      </c>
      <c r="D78" s="4" t="s">
        <v>420</v>
      </c>
      <c r="E78" s="4" t="s">
        <v>239</v>
      </c>
      <c r="F78" s="4">
        <v>33816</v>
      </c>
      <c r="G78" s="4">
        <v>33772</v>
      </c>
      <c r="H78" s="4">
        <v>99.87</v>
      </c>
      <c r="I78" s="4">
        <v>11534</v>
      </c>
      <c r="J78" s="4">
        <v>34.152999999999999</v>
      </c>
      <c r="K78" s="4">
        <v>980</v>
      </c>
      <c r="L78" s="4">
        <v>2.9020000000000001</v>
      </c>
      <c r="M78" s="4">
        <v>8.4969999999999999</v>
      </c>
    </row>
    <row r="79" spans="1:13" x14ac:dyDescent="0.25">
      <c r="A79" s="4" t="s">
        <v>130</v>
      </c>
      <c r="B79" s="4" t="str">
        <f t="shared" si="1"/>
        <v>septiembre</v>
      </c>
      <c r="C79" s="32">
        <v>44805</v>
      </c>
      <c r="D79" s="4" t="s">
        <v>421</v>
      </c>
      <c r="E79" s="4" t="s">
        <v>239</v>
      </c>
      <c r="F79" s="4">
        <v>27557</v>
      </c>
      <c r="G79" s="4">
        <v>27370</v>
      </c>
      <c r="H79" s="4">
        <v>99.320999999999998</v>
      </c>
      <c r="I79" s="4">
        <v>11252</v>
      </c>
      <c r="J79" s="4">
        <v>41.110999999999997</v>
      </c>
      <c r="K79" s="4">
        <v>1382</v>
      </c>
      <c r="L79" s="4">
        <v>5.0490000000000004</v>
      </c>
      <c r="M79" s="4">
        <v>12.282</v>
      </c>
    </row>
    <row r="80" spans="1:13" x14ac:dyDescent="0.25">
      <c r="A80" s="4" t="s">
        <v>221</v>
      </c>
      <c r="B80" s="4" t="str">
        <f t="shared" si="1"/>
        <v>septiembre</v>
      </c>
      <c r="C80" s="32">
        <v>44805</v>
      </c>
      <c r="D80" s="4" t="s">
        <v>422</v>
      </c>
      <c r="E80" s="4" t="s">
        <v>239</v>
      </c>
      <c r="F80" s="4">
        <v>30972</v>
      </c>
      <c r="G80" s="4">
        <v>30932</v>
      </c>
      <c r="H80" s="4">
        <v>99.870999999999995</v>
      </c>
      <c r="I80" s="4">
        <v>12063</v>
      </c>
      <c r="J80" s="4">
        <v>38.997999999999998</v>
      </c>
      <c r="K80" s="4">
        <v>1567</v>
      </c>
      <c r="L80" s="4">
        <v>5.0659999999999998</v>
      </c>
      <c r="M80" s="4">
        <v>12.99</v>
      </c>
    </row>
    <row r="81" spans="1:13" x14ac:dyDescent="0.25">
      <c r="A81" s="4" t="s">
        <v>402</v>
      </c>
      <c r="B81" s="4" t="str">
        <f t="shared" si="1"/>
        <v>septiembre</v>
      </c>
      <c r="C81" s="32">
        <v>44805</v>
      </c>
      <c r="D81" s="4" t="s">
        <v>276</v>
      </c>
      <c r="E81" s="4" t="s">
        <v>276</v>
      </c>
      <c r="F81" s="4" t="s">
        <v>276</v>
      </c>
      <c r="G81" s="4" t="s">
        <v>276</v>
      </c>
      <c r="H81" s="4" t="s">
        <v>276</v>
      </c>
      <c r="I81" s="4" t="s">
        <v>276</v>
      </c>
      <c r="J81" s="4" t="s">
        <v>276</v>
      </c>
      <c r="K81" s="4" t="s">
        <v>276</v>
      </c>
      <c r="L81" s="4" t="s">
        <v>276</v>
      </c>
      <c r="M81" s="4" t="s">
        <v>276</v>
      </c>
    </row>
    <row r="82" spans="1:13" x14ac:dyDescent="0.25">
      <c r="A82" s="4" t="s">
        <v>225</v>
      </c>
      <c r="B82" s="4" t="str">
        <f t="shared" si="1"/>
        <v>septiembre</v>
      </c>
      <c r="C82" s="32">
        <v>44805</v>
      </c>
      <c r="D82" s="4" t="s">
        <v>276</v>
      </c>
      <c r="E82" s="4" t="s">
        <v>276</v>
      </c>
      <c r="F82" s="4" t="s">
        <v>276</v>
      </c>
      <c r="G82" s="4" t="s">
        <v>276</v>
      </c>
      <c r="H82" s="4" t="s">
        <v>276</v>
      </c>
      <c r="I82" s="4" t="s">
        <v>276</v>
      </c>
      <c r="J82" s="4" t="s">
        <v>276</v>
      </c>
      <c r="K82" s="4" t="s">
        <v>276</v>
      </c>
      <c r="L82" s="4" t="s">
        <v>276</v>
      </c>
      <c r="M82" s="4" t="s">
        <v>276</v>
      </c>
    </row>
    <row r="83" spans="1:13" x14ac:dyDescent="0.25">
      <c r="A83" s="4" t="s">
        <v>388</v>
      </c>
      <c r="B83" s="4" t="str">
        <f t="shared" si="1"/>
        <v>septiembre</v>
      </c>
      <c r="C83" s="32">
        <v>44805</v>
      </c>
      <c r="D83" s="4" t="s">
        <v>423</v>
      </c>
      <c r="E83" s="4" t="s">
        <v>239</v>
      </c>
      <c r="F83" s="4">
        <v>2312</v>
      </c>
      <c r="G83" s="4">
        <v>2307</v>
      </c>
      <c r="H83" s="4">
        <v>99.784000000000006</v>
      </c>
      <c r="I83" s="4">
        <v>1228</v>
      </c>
      <c r="J83" s="4">
        <v>53.228999999999999</v>
      </c>
      <c r="K83" s="4">
        <v>46</v>
      </c>
      <c r="L83" s="4">
        <v>1.994</v>
      </c>
      <c r="M83" s="4">
        <v>3.746</v>
      </c>
    </row>
    <row r="84" spans="1:13" x14ac:dyDescent="0.25">
      <c r="A84" s="4" t="s">
        <v>388</v>
      </c>
      <c r="B84" s="4" t="str">
        <f t="shared" si="1"/>
        <v>septiembre</v>
      </c>
      <c r="C84" s="32">
        <v>44805</v>
      </c>
      <c r="D84" s="4" t="s">
        <v>424</v>
      </c>
      <c r="E84" s="4" t="s">
        <v>239</v>
      </c>
      <c r="F84" s="4">
        <v>14421</v>
      </c>
      <c r="G84" s="4">
        <v>14324</v>
      </c>
      <c r="H84" s="4">
        <v>99.326999999999998</v>
      </c>
      <c r="I84" s="4">
        <v>8946</v>
      </c>
      <c r="J84" s="4">
        <v>62.454999999999998</v>
      </c>
      <c r="K84" s="4">
        <v>465</v>
      </c>
      <c r="L84" s="4">
        <v>3.246</v>
      </c>
      <c r="M84" s="4">
        <v>5.1980000000000004</v>
      </c>
    </row>
    <row r="85" spans="1:13" x14ac:dyDescent="0.25">
      <c r="A85" s="4" t="s">
        <v>388</v>
      </c>
      <c r="B85" s="4" t="str">
        <f t="shared" si="1"/>
        <v>septiembre</v>
      </c>
      <c r="C85" s="32">
        <v>44805</v>
      </c>
      <c r="D85" s="4" t="s">
        <v>425</v>
      </c>
      <c r="E85" s="4" t="s">
        <v>239</v>
      </c>
      <c r="F85" s="4">
        <v>10751</v>
      </c>
      <c r="G85" s="4">
        <v>10696</v>
      </c>
      <c r="H85" s="4">
        <v>99.488</v>
      </c>
      <c r="I85" s="4">
        <v>5153</v>
      </c>
      <c r="J85" s="4">
        <v>48.177</v>
      </c>
      <c r="K85" s="4">
        <v>144</v>
      </c>
      <c r="L85" s="4">
        <v>1.3460000000000001</v>
      </c>
      <c r="M85" s="4">
        <v>2.794</v>
      </c>
    </row>
    <row r="86" spans="1:13" x14ac:dyDescent="0.25">
      <c r="A86" s="4" t="s">
        <v>388</v>
      </c>
      <c r="B86" s="4" t="str">
        <f t="shared" si="1"/>
        <v>septiembre</v>
      </c>
      <c r="C86" s="32">
        <v>44805</v>
      </c>
      <c r="D86" s="4" t="s">
        <v>426</v>
      </c>
      <c r="E86" s="4" t="s">
        <v>239</v>
      </c>
      <c r="F86" s="4">
        <v>1576</v>
      </c>
      <c r="G86" s="4">
        <v>1575</v>
      </c>
      <c r="H86" s="4">
        <v>99.936999999999998</v>
      </c>
      <c r="I86" s="4">
        <v>895</v>
      </c>
      <c r="J86" s="4">
        <v>56.825000000000003</v>
      </c>
      <c r="K86" s="4">
        <v>18</v>
      </c>
      <c r="L86" s="4">
        <v>1.143</v>
      </c>
      <c r="M86" s="4">
        <v>2.0110000000000001</v>
      </c>
    </row>
    <row r="87" spans="1:13" x14ac:dyDescent="0.25">
      <c r="A87" s="4" t="s">
        <v>388</v>
      </c>
      <c r="B87" s="4" t="str">
        <f t="shared" si="1"/>
        <v>septiembre</v>
      </c>
      <c r="C87" s="32">
        <v>44805</v>
      </c>
      <c r="D87" s="4" t="s">
        <v>427</v>
      </c>
      <c r="E87" s="4" t="s">
        <v>239</v>
      </c>
      <c r="F87" s="4">
        <v>2047</v>
      </c>
      <c r="G87" s="4">
        <v>2044</v>
      </c>
      <c r="H87" s="4">
        <v>99.852999999999994</v>
      </c>
      <c r="I87" s="4">
        <v>1016</v>
      </c>
      <c r="J87" s="4">
        <v>49.706000000000003</v>
      </c>
      <c r="K87" s="4">
        <v>90</v>
      </c>
      <c r="L87" s="4">
        <v>4.4029999999999996</v>
      </c>
      <c r="M87" s="4">
        <v>8.8580000000000005</v>
      </c>
    </row>
    <row r="88" spans="1:13" x14ac:dyDescent="0.25">
      <c r="A88" s="4" t="s">
        <v>388</v>
      </c>
      <c r="B88" s="4" t="str">
        <f t="shared" si="1"/>
        <v>septiembre</v>
      </c>
      <c r="C88" s="32">
        <v>44805</v>
      </c>
      <c r="D88" s="4" t="s">
        <v>428</v>
      </c>
      <c r="E88" s="4" t="s">
        <v>239</v>
      </c>
      <c r="F88" s="4">
        <v>9120</v>
      </c>
      <c r="G88" s="4">
        <v>9112</v>
      </c>
      <c r="H88" s="4">
        <v>99.912000000000006</v>
      </c>
      <c r="I88" s="4">
        <v>4597</v>
      </c>
      <c r="J88" s="4">
        <v>50.45</v>
      </c>
      <c r="K88" s="4">
        <v>243</v>
      </c>
      <c r="L88" s="4">
        <v>2.6669999999999998</v>
      </c>
      <c r="M88" s="4">
        <v>5.2859999999999996</v>
      </c>
    </row>
    <row r="89" spans="1:13" x14ac:dyDescent="0.25">
      <c r="A89" s="4" t="s">
        <v>388</v>
      </c>
      <c r="B89" s="4" t="str">
        <f t="shared" si="1"/>
        <v>septiembre</v>
      </c>
      <c r="C89" s="32">
        <v>44805</v>
      </c>
      <c r="D89" s="4" t="s">
        <v>429</v>
      </c>
      <c r="E89" s="4" t="s">
        <v>239</v>
      </c>
      <c r="F89" s="4">
        <v>9652</v>
      </c>
      <c r="G89" s="4">
        <v>9645</v>
      </c>
      <c r="H89" s="4">
        <v>99.927000000000007</v>
      </c>
      <c r="I89" s="4">
        <v>4884</v>
      </c>
      <c r="J89" s="4">
        <v>50.637999999999998</v>
      </c>
      <c r="K89" s="4">
        <v>900</v>
      </c>
      <c r="L89" s="4">
        <v>9.3309999999999995</v>
      </c>
      <c r="M89" s="4">
        <v>18.428000000000001</v>
      </c>
    </row>
    <row r="90" spans="1:13" x14ac:dyDescent="0.25">
      <c r="A90" s="4" t="s">
        <v>388</v>
      </c>
      <c r="B90" s="4" t="str">
        <f t="shared" si="1"/>
        <v>septiembre</v>
      </c>
      <c r="C90" s="32">
        <v>44805</v>
      </c>
      <c r="D90" s="4" t="s">
        <v>430</v>
      </c>
      <c r="E90" s="4" t="s">
        <v>239</v>
      </c>
      <c r="F90" s="4">
        <v>2553</v>
      </c>
      <c r="G90" s="4">
        <v>2552</v>
      </c>
      <c r="H90" s="4">
        <v>99.960999999999999</v>
      </c>
      <c r="I90" s="4">
        <v>1356</v>
      </c>
      <c r="J90" s="4">
        <v>53.134999999999998</v>
      </c>
      <c r="K90" s="4">
        <v>52</v>
      </c>
      <c r="L90" s="4">
        <v>2.0379999999999998</v>
      </c>
      <c r="M90" s="4">
        <v>3.835</v>
      </c>
    </row>
    <row r="91" spans="1:13" x14ac:dyDescent="0.25">
      <c r="A91" s="4" t="s">
        <v>388</v>
      </c>
      <c r="B91" s="4" t="str">
        <f t="shared" si="1"/>
        <v>septiembre</v>
      </c>
      <c r="C91" s="32">
        <v>44805</v>
      </c>
      <c r="D91" s="4" t="s">
        <v>431</v>
      </c>
      <c r="E91" s="4" t="s">
        <v>239</v>
      </c>
      <c r="F91" s="4">
        <v>4421</v>
      </c>
      <c r="G91" s="4">
        <v>4413</v>
      </c>
      <c r="H91" s="4">
        <v>99.819000000000003</v>
      </c>
      <c r="I91" s="4">
        <v>2548</v>
      </c>
      <c r="J91" s="4">
        <v>57.738</v>
      </c>
      <c r="K91" s="4">
        <v>94</v>
      </c>
      <c r="L91" s="4">
        <v>2.13</v>
      </c>
      <c r="M91" s="4">
        <v>3.6890000000000001</v>
      </c>
    </row>
    <row r="92" spans="1:13" x14ac:dyDescent="0.25">
      <c r="A92" s="4" t="s">
        <v>88</v>
      </c>
      <c r="B92" s="4" t="str">
        <f t="shared" si="1"/>
        <v>septiembre</v>
      </c>
      <c r="C92" s="32">
        <v>44805</v>
      </c>
      <c r="D92" s="4" t="s">
        <v>432</v>
      </c>
      <c r="E92" s="4" t="s">
        <v>239</v>
      </c>
      <c r="F92" s="4">
        <v>235</v>
      </c>
      <c r="G92" s="4">
        <v>234</v>
      </c>
      <c r="H92" s="4">
        <v>99.573999999999998</v>
      </c>
      <c r="I92" s="4">
        <v>183</v>
      </c>
      <c r="J92" s="4">
        <v>78.204999999999998</v>
      </c>
      <c r="K92" s="4">
        <v>7</v>
      </c>
      <c r="L92" s="4">
        <v>2.9910000000000001</v>
      </c>
      <c r="M92" s="4">
        <v>3.8250000000000002</v>
      </c>
    </row>
    <row r="93" spans="1:13" x14ac:dyDescent="0.25">
      <c r="A93" s="4" t="s">
        <v>75</v>
      </c>
      <c r="B93" s="4" t="str">
        <f t="shared" si="1"/>
        <v>septiembre</v>
      </c>
      <c r="C93" s="32">
        <v>44805</v>
      </c>
      <c r="D93" s="4" t="s">
        <v>433</v>
      </c>
      <c r="E93" s="4" t="s">
        <v>239</v>
      </c>
      <c r="F93" s="4">
        <v>31097</v>
      </c>
      <c r="G93" s="4">
        <v>31058</v>
      </c>
      <c r="H93" s="4">
        <v>99.875</v>
      </c>
      <c r="I93" s="4">
        <v>13884</v>
      </c>
      <c r="J93" s="4">
        <v>44.703000000000003</v>
      </c>
      <c r="K93" s="4">
        <v>809</v>
      </c>
      <c r="L93" s="4">
        <v>2.605</v>
      </c>
      <c r="M93" s="4">
        <v>5.827</v>
      </c>
    </row>
    <row r="94" spans="1:13" x14ac:dyDescent="0.25">
      <c r="A94" s="4" t="s">
        <v>389</v>
      </c>
      <c r="B94" s="4" t="str">
        <f t="shared" si="1"/>
        <v>septiembre</v>
      </c>
      <c r="C94" s="32">
        <v>44805</v>
      </c>
      <c r="D94" s="4" t="s">
        <v>276</v>
      </c>
      <c r="E94" s="4" t="s">
        <v>276</v>
      </c>
      <c r="F94" s="4" t="s">
        <v>276</v>
      </c>
      <c r="G94" s="4" t="s">
        <v>276</v>
      </c>
      <c r="H94" s="4" t="s">
        <v>276</v>
      </c>
      <c r="I94" s="4" t="s">
        <v>276</v>
      </c>
      <c r="J94" s="4" t="s">
        <v>276</v>
      </c>
      <c r="K94" s="4" t="s">
        <v>276</v>
      </c>
      <c r="L94" s="4" t="s">
        <v>276</v>
      </c>
      <c r="M94" s="4" t="s">
        <v>276</v>
      </c>
    </row>
    <row r="95" spans="1:13" x14ac:dyDescent="0.25">
      <c r="A95" s="4" t="s">
        <v>222</v>
      </c>
      <c r="B95" s="4" t="str">
        <f t="shared" si="1"/>
        <v>septiembre</v>
      </c>
      <c r="C95" s="32">
        <v>44805</v>
      </c>
      <c r="D95" s="4" t="s">
        <v>434</v>
      </c>
      <c r="E95" s="4" t="s">
        <v>239</v>
      </c>
      <c r="F95" s="4">
        <v>12977</v>
      </c>
      <c r="G95" s="4">
        <v>12394</v>
      </c>
      <c r="H95" s="4">
        <v>95.507000000000005</v>
      </c>
      <c r="I95" s="4">
        <v>4175</v>
      </c>
      <c r="J95" s="4">
        <v>33.686</v>
      </c>
      <c r="K95" s="4">
        <v>673</v>
      </c>
      <c r="L95" s="4">
        <v>5.43</v>
      </c>
      <c r="M95" s="4">
        <v>16.12</v>
      </c>
    </row>
    <row r="96" spans="1:13" x14ac:dyDescent="0.25">
      <c r="A96" s="4" t="s">
        <v>435</v>
      </c>
      <c r="B96" s="4" t="str">
        <f t="shared" si="1"/>
        <v>septiembre</v>
      </c>
      <c r="C96" s="32">
        <v>44805</v>
      </c>
      <c r="D96" s="4" t="s">
        <v>276</v>
      </c>
      <c r="E96" s="4" t="s">
        <v>276</v>
      </c>
      <c r="F96" s="4" t="s">
        <v>276</v>
      </c>
      <c r="G96" s="4" t="s">
        <v>276</v>
      </c>
      <c r="H96" s="4" t="s">
        <v>276</v>
      </c>
      <c r="I96" s="4" t="s">
        <v>276</v>
      </c>
      <c r="J96" s="4" t="s">
        <v>276</v>
      </c>
      <c r="K96" s="4" t="s">
        <v>276</v>
      </c>
      <c r="L96" s="4" t="s">
        <v>276</v>
      </c>
      <c r="M96" s="4" t="s">
        <v>276</v>
      </c>
    </row>
    <row r="97" spans="1:19" s="35" customFormat="1" x14ac:dyDescent="0.25">
      <c r="A97" s="35" t="s">
        <v>78</v>
      </c>
      <c r="B97" s="35" t="str">
        <f t="shared" si="1"/>
        <v>septiembre</v>
      </c>
      <c r="C97" s="36">
        <v>44805</v>
      </c>
      <c r="D97" s="35" t="s">
        <v>436</v>
      </c>
      <c r="E97" s="35" t="s">
        <v>239</v>
      </c>
      <c r="F97" s="35">
        <v>1661</v>
      </c>
      <c r="G97" s="35">
        <v>1656</v>
      </c>
      <c r="H97" s="35">
        <v>99.698999999999998</v>
      </c>
      <c r="I97" s="35">
        <v>405</v>
      </c>
      <c r="J97" s="35">
        <v>24.457000000000001</v>
      </c>
      <c r="K97" s="35">
        <v>37</v>
      </c>
      <c r="L97" s="35">
        <v>2.234</v>
      </c>
      <c r="M97" s="35">
        <v>9.1359999999999992</v>
      </c>
      <c r="O97" s="37"/>
      <c r="P97" s="37"/>
      <c r="Q97" s="37"/>
      <c r="R97" s="37"/>
      <c r="S97" s="37"/>
    </row>
    <row r="98" spans="1:19" s="35" customFormat="1" x14ac:dyDescent="0.25">
      <c r="A98" s="35" t="s">
        <v>78</v>
      </c>
      <c r="B98" s="35" t="str">
        <f t="shared" si="1"/>
        <v>septiembre</v>
      </c>
      <c r="C98" s="36">
        <v>44805</v>
      </c>
      <c r="D98" s="35" t="s">
        <v>437</v>
      </c>
      <c r="E98" s="35" t="s">
        <v>239</v>
      </c>
      <c r="F98" s="35">
        <v>3526</v>
      </c>
      <c r="G98" s="35">
        <v>3495</v>
      </c>
      <c r="H98" s="35">
        <v>99.120999999999995</v>
      </c>
      <c r="I98" s="35">
        <v>567</v>
      </c>
      <c r="J98" s="35">
        <v>16.222999999999999</v>
      </c>
      <c r="K98" s="35">
        <v>49</v>
      </c>
      <c r="L98" s="35">
        <v>1.4019999999999999</v>
      </c>
      <c r="M98" s="35">
        <v>8.6419999999999995</v>
      </c>
      <c r="O98" s="37"/>
      <c r="P98" s="37"/>
      <c r="Q98" s="37"/>
      <c r="R98" s="37"/>
      <c r="S98" s="37"/>
    </row>
    <row r="99" spans="1:19" s="35" customFormat="1" x14ac:dyDescent="0.25">
      <c r="A99" s="35" t="s">
        <v>78</v>
      </c>
      <c r="B99" s="35" t="str">
        <f t="shared" si="1"/>
        <v>septiembre</v>
      </c>
      <c r="C99" s="36">
        <v>44805</v>
      </c>
      <c r="D99" s="35" t="s">
        <v>287</v>
      </c>
      <c r="E99" s="35" t="s">
        <v>239</v>
      </c>
      <c r="F99" s="35">
        <v>32</v>
      </c>
      <c r="G99" s="35">
        <v>32</v>
      </c>
      <c r="H99" s="35">
        <v>100</v>
      </c>
      <c r="I99" s="35">
        <v>17</v>
      </c>
      <c r="J99" s="35">
        <v>53.125</v>
      </c>
      <c r="K99" s="35">
        <v>5</v>
      </c>
      <c r="L99" s="35">
        <v>15.625</v>
      </c>
      <c r="M99" s="35">
        <v>29.411999999999999</v>
      </c>
      <c r="O99" s="37"/>
      <c r="P99" s="37"/>
      <c r="Q99" s="37"/>
      <c r="R99" s="37"/>
      <c r="S99" s="37"/>
    </row>
    <row r="100" spans="1:19" s="35" customFormat="1" x14ac:dyDescent="0.25">
      <c r="A100" s="35" t="s">
        <v>78</v>
      </c>
      <c r="B100" s="35" t="str">
        <f t="shared" si="1"/>
        <v>septiembre</v>
      </c>
      <c r="C100" s="36">
        <v>44805</v>
      </c>
      <c r="D100" s="35" t="s">
        <v>288</v>
      </c>
      <c r="E100" s="35" t="s">
        <v>239</v>
      </c>
      <c r="F100" s="35">
        <v>30</v>
      </c>
      <c r="G100" s="35">
        <v>30</v>
      </c>
      <c r="H100" s="35">
        <v>100</v>
      </c>
      <c r="I100" s="35">
        <v>5</v>
      </c>
      <c r="J100" s="35">
        <v>16.667000000000002</v>
      </c>
      <c r="K100" s="35">
        <v>0</v>
      </c>
      <c r="L100" s="35">
        <v>0</v>
      </c>
      <c r="M100" s="35">
        <v>0</v>
      </c>
      <c r="O100" s="37"/>
      <c r="P100" s="37"/>
      <c r="Q100" s="37"/>
      <c r="R100" s="37"/>
      <c r="S100" s="37"/>
    </row>
    <row r="101" spans="1:19" s="35" customFormat="1" x14ac:dyDescent="0.25">
      <c r="A101" s="35" t="s">
        <v>78</v>
      </c>
      <c r="B101" s="35" t="str">
        <f t="shared" si="1"/>
        <v>septiembre</v>
      </c>
      <c r="C101" s="36">
        <v>44805</v>
      </c>
      <c r="D101" s="35" t="s">
        <v>290</v>
      </c>
      <c r="E101" s="35" t="s">
        <v>239</v>
      </c>
      <c r="F101" s="35">
        <v>32</v>
      </c>
      <c r="G101" s="35">
        <v>32</v>
      </c>
      <c r="H101" s="35">
        <v>100</v>
      </c>
      <c r="I101" s="35">
        <v>8</v>
      </c>
      <c r="J101" s="35">
        <v>25</v>
      </c>
      <c r="K101" s="35">
        <v>0</v>
      </c>
      <c r="L101" s="35">
        <v>0</v>
      </c>
      <c r="M101" s="35">
        <v>0</v>
      </c>
      <c r="O101" s="37"/>
      <c r="P101" s="37"/>
      <c r="Q101" s="37"/>
      <c r="R101" s="37"/>
      <c r="S101" s="37"/>
    </row>
    <row r="102" spans="1:19" s="35" customFormat="1" x14ac:dyDescent="0.25">
      <c r="A102" s="35" t="s">
        <v>78</v>
      </c>
      <c r="B102" s="35" t="str">
        <f t="shared" si="1"/>
        <v>septiembre</v>
      </c>
      <c r="C102" s="36">
        <v>44805</v>
      </c>
      <c r="D102" s="35" t="s">
        <v>291</v>
      </c>
      <c r="E102" s="35" t="s">
        <v>239</v>
      </c>
      <c r="F102" s="35">
        <v>27</v>
      </c>
      <c r="G102" s="35">
        <v>27</v>
      </c>
      <c r="H102" s="35">
        <v>100</v>
      </c>
      <c r="I102" s="35">
        <v>4</v>
      </c>
      <c r="J102" s="35">
        <v>14.815</v>
      </c>
      <c r="K102" s="35">
        <v>0</v>
      </c>
      <c r="L102" s="35">
        <v>0</v>
      </c>
      <c r="M102" s="35">
        <v>0</v>
      </c>
      <c r="O102" s="37"/>
      <c r="P102" s="37"/>
      <c r="Q102" s="37"/>
      <c r="R102" s="37"/>
      <c r="S102" s="37"/>
    </row>
    <row r="103" spans="1:19" x14ac:dyDescent="0.25">
      <c r="A103" s="4" t="s">
        <v>390</v>
      </c>
      <c r="B103" s="4" t="str">
        <f t="shared" si="1"/>
        <v>septiembre</v>
      </c>
      <c r="C103" s="32">
        <v>44805</v>
      </c>
      <c r="D103" s="4" t="s">
        <v>438</v>
      </c>
      <c r="E103" s="4" t="s">
        <v>239</v>
      </c>
      <c r="F103" s="4">
        <v>27562</v>
      </c>
      <c r="G103" s="4">
        <v>27401</v>
      </c>
      <c r="H103" s="4">
        <v>99.415999999999997</v>
      </c>
      <c r="I103" s="4">
        <v>11645</v>
      </c>
      <c r="J103" s="4">
        <v>42.497999999999998</v>
      </c>
      <c r="K103" s="4">
        <v>1747</v>
      </c>
      <c r="L103" s="4">
        <v>6.3760000000000003</v>
      </c>
      <c r="M103" s="4">
        <v>15.002000000000001</v>
      </c>
    </row>
    <row r="104" spans="1:19" x14ac:dyDescent="0.25">
      <c r="A104" s="4" t="s">
        <v>391</v>
      </c>
      <c r="B104" s="4" t="str">
        <f t="shared" si="1"/>
        <v>septiembre</v>
      </c>
      <c r="C104" s="32">
        <v>44805</v>
      </c>
      <c r="D104" s="4" t="s">
        <v>276</v>
      </c>
      <c r="E104" s="4" t="s">
        <v>276</v>
      </c>
      <c r="F104" s="4" t="s">
        <v>276</v>
      </c>
      <c r="G104" s="4" t="s">
        <v>276</v>
      </c>
      <c r="H104" s="4" t="s">
        <v>276</v>
      </c>
      <c r="I104" s="4" t="s">
        <v>276</v>
      </c>
      <c r="J104" s="4" t="s">
        <v>276</v>
      </c>
      <c r="K104" s="4" t="s">
        <v>276</v>
      </c>
      <c r="L104" s="4" t="s">
        <v>276</v>
      </c>
      <c r="M104" s="4" t="s">
        <v>276</v>
      </c>
    </row>
    <row r="105" spans="1:19" x14ac:dyDescent="0.25">
      <c r="A105" s="4" t="s">
        <v>94</v>
      </c>
      <c r="B105" s="4" t="str">
        <f t="shared" si="1"/>
        <v>septiembre</v>
      </c>
      <c r="C105" s="32">
        <v>44805</v>
      </c>
      <c r="D105" s="4" t="s">
        <v>276</v>
      </c>
      <c r="E105" s="4" t="s">
        <v>276</v>
      </c>
      <c r="F105" s="4" t="s">
        <v>276</v>
      </c>
      <c r="G105" s="4" t="s">
        <v>276</v>
      </c>
      <c r="H105" s="4" t="s">
        <v>276</v>
      </c>
      <c r="I105" s="4" t="s">
        <v>276</v>
      </c>
      <c r="J105" s="4" t="s">
        <v>276</v>
      </c>
      <c r="K105" s="4" t="s">
        <v>276</v>
      </c>
      <c r="L105" s="4" t="s">
        <v>276</v>
      </c>
      <c r="M105" s="4" t="s">
        <v>276</v>
      </c>
    </row>
    <row r="106" spans="1:19" x14ac:dyDescent="0.25">
      <c r="A106" s="4" t="s">
        <v>116</v>
      </c>
      <c r="B106" s="4" t="str">
        <f t="shared" si="1"/>
        <v>agosto</v>
      </c>
      <c r="C106" s="32">
        <v>44774</v>
      </c>
      <c r="D106" s="4" t="s">
        <v>449</v>
      </c>
      <c r="E106" s="4" t="s">
        <v>239</v>
      </c>
      <c r="F106" s="4">
        <v>14995</v>
      </c>
      <c r="G106" s="4">
        <v>14947</v>
      </c>
      <c r="H106" s="4">
        <v>99.68</v>
      </c>
      <c r="I106" s="4">
        <v>5086</v>
      </c>
      <c r="J106" s="4">
        <v>34.027000000000001</v>
      </c>
      <c r="K106" s="4">
        <v>651</v>
      </c>
      <c r="L106" s="4">
        <v>4.3550000000000004</v>
      </c>
      <c r="M106" s="4">
        <v>12.8</v>
      </c>
    </row>
    <row r="107" spans="1:19" x14ac:dyDescent="0.25">
      <c r="A107" s="4" t="s">
        <v>116</v>
      </c>
      <c r="B107" s="4" t="str">
        <f t="shared" si="1"/>
        <v>agosto</v>
      </c>
      <c r="C107" s="32">
        <v>44774</v>
      </c>
      <c r="D107" s="4" t="s">
        <v>450</v>
      </c>
      <c r="E107" s="4" t="s">
        <v>239</v>
      </c>
      <c r="F107" s="4">
        <v>10087</v>
      </c>
      <c r="G107" s="4">
        <v>9993</v>
      </c>
      <c r="H107" s="4">
        <v>99.067999999999998</v>
      </c>
      <c r="I107" s="4">
        <v>5997</v>
      </c>
      <c r="J107" s="4">
        <v>60.012</v>
      </c>
      <c r="K107" s="4">
        <v>1124</v>
      </c>
      <c r="L107" s="4">
        <v>11.247999999999999</v>
      </c>
      <c r="M107" s="4">
        <v>18.742999999999999</v>
      </c>
    </row>
    <row r="108" spans="1:19" x14ac:dyDescent="0.25">
      <c r="A108" s="4" t="s">
        <v>392</v>
      </c>
      <c r="B108" s="4" t="str">
        <f t="shared" si="1"/>
        <v>agosto</v>
      </c>
      <c r="C108" s="32">
        <v>44774</v>
      </c>
      <c r="D108" s="4" t="s">
        <v>451</v>
      </c>
      <c r="E108" s="4" t="s">
        <v>239</v>
      </c>
      <c r="F108" s="4">
        <v>27045</v>
      </c>
      <c r="G108" s="4">
        <v>26907</v>
      </c>
      <c r="H108" s="4">
        <v>99.49</v>
      </c>
      <c r="I108" s="4">
        <v>13203</v>
      </c>
      <c r="J108" s="4">
        <v>49.069000000000003</v>
      </c>
      <c r="K108" s="4">
        <v>2801</v>
      </c>
      <c r="L108" s="4">
        <v>10.41</v>
      </c>
      <c r="M108" s="4">
        <v>21.215</v>
      </c>
    </row>
    <row r="109" spans="1:19" x14ac:dyDescent="0.25">
      <c r="A109" s="4" t="s">
        <v>393</v>
      </c>
      <c r="B109" s="4" t="str">
        <f t="shared" si="1"/>
        <v>agosto</v>
      </c>
      <c r="C109" s="32">
        <v>44774</v>
      </c>
      <c r="D109" s="4" t="s">
        <v>276</v>
      </c>
      <c r="E109" s="4" t="s">
        <v>276</v>
      </c>
      <c r="F109" s="4" t="s">
        <v>276</v>
      </c>
      <c r="G109" s="4" t="s">
        <v>276</v>
      </c>
      <c r="H109" s="4" t="s">
        <v>276</v>
      </c>
      <c r="I109" s="4" t="s">
        <v>276</v>
      </c>
      <c r="J109" s="4" t="s">
        <v>276</v>
      </c>
      <c r="K109" s="4" t="s">
        <v>276</v>
      </c>
      <c r="L109" s="4" t="s">
        <v>276</v>
      </c>
      <c r="M109" s="4" t="s">
        <v>276</v>
      </c>
    </row>
    <row r="110" spans="1:19" s="35" customFormat="1" x14ac:dyDescent="0.25">
      <c r="A110" s="35" t="s">
        <v>78</v>
      </c>
      <c r="B110" s="35" t="str">
        <f t="shared" si="1"/>
        <v>agosto</v>
      </c>
      <c r="C110" s="36">
        <v>44774</v>
      </c>
      <c r="D110" s="35" t="s">
        <v>452</v>
      </c>
      <c r="E110" s="35" t="s">
        <v>239</v>
      </c>
      <c r="F110" s="35">
        <v>94</v>
      </c>
      <c r="G110" s="35">
        <v>94</v>
      </c>
      <c r="H110" s="35">
        <v>100</v>
      </c>
      <c r="I110" s="35">
        <v>23</v>
      </c>
      <c r="J110" s="35">
        <v>24.468</v>
      </c>
      <c r="K110" s="35">
        <v>0</v>
      </c>
      <c r="L110" s="35">
        <v>0</v>
      </c>
      <c r="M110" s="35">
        <v>0</v>
      </c>
      <c r="O110" s="37"/>
      <c r="P110" s="37"/>
      <c r="Q110" s="37"/>
      <c r="R110" s="37"/>
      <c r="S110" s="37"/>
    </row>
    <row r="111" spans="1:19" s="35" customFormat="1" x14ac:dyDescent="0.25">
      <c r="A111" s="35" t="s">
        <v>78</v>
      </c>
      <c r="B111" s="35" t="str">
        <f t="shared" si="1"/>
        <v>agosto</v>
      </c>
      <c r="C111" s="36">
        <v>44774</v>
      </c>
      <c r="D111" s="35" t="s">
        <v>453</v>
      </c>
      <c r="E111" s="35" t="s">
        <v>239</v>
      </c>
      <c r="F111" s="35">
        <v>1175</v>
      </c>
      <c r="G111" s="35">
        <v>1172</v>
      </c>
      <c r="H111" s="35">
        <v>99.745000000000005</v>
      </c>
      <c r="I111" s="35">
        <v>296</v>
      </c>
      <c r="J111" s="35">
        <v>25.256</v>
      </c>
      <c r="K111" s="35">
        <v>48</v>
      </c>
      <c r="L111" s="35">
        <v>4.0960000000000001</v>
      </c>
      <c r="M111" s="35">
        <v>16.216000000000001</v>
      </c>
      <c r="O111" s="37"/>
      <c r="P111" s="37"/>
      <c r="Q111" s="37"/>
      <c r="R111" s="37"/>
      <c r="S111" s="37"/>
    </row>
    <row r="112" spans="1:19" s="35" customFormat="1" x14ac:dyDescent="0.25">
      <c r="A112" s="35" t="s">
        <v>78</v>
      </c>
      <c r="B112" s="35" t="str">
        <f t="shared" si="1"/>
        <v>agosto</v>
      </c>
      <c r="C112" s="36">
        <v>44774</v>
      </c>
      <c r="D112" s="35" t="s">
        <v>288</v>
      </c>
      <c r="E112" s="35" t="s">
        <v>239</v>
      </c>
      <c r="F112" s="35">
        <v>27</v>
      </c>
      <c r="G112" s="35">
        <v>27</v>
      </c>
      <c r="H112" s="35">
        <v>100</v>
      </c>
      <c r="I112" s="35">
        <v>7</v>
      </c>
      <c r="J112" s="35">
        <v>25.925999999999998</v>
      </c>
      <c r="K112" s="35">
        <v>1</v>
      </c>
      <c r="L112" s="35">
        <v>3.7040000000000002</v>
      </c>
      <c r="M112" s="35">
        <v>14.286</v>
      </c>
      <c r="O112" s="37"/>
      <c r="P112" s="37"/>
      <c r="Q112" s="37"/>
      <c r="R112" s="37"/>
      <c r="S112" s="37"/>
    </row>
    <row r="113" spans="1:19" s="35" customFormat="1" x14ac:dyDescent="0.25">
      <c r="A113" s="35" t="s">
        <v>78</v>
      </c>
      <c r="B113" s="35" t="str">
        <f t="shared" si="1"/>
        <v>agosto</v>
      </c>
      <c r="C113" s="36">
        <v>44774</v>
      </c>
      <c r="D113" s="35" t="s">
        <v>287</v>
      </c>
      <c r="E113" s="35" t="s">
        <v>239</v>
      </c>
      <c r="F113" s="35">
        <v>32</v>
      </c>
      <c r="G113" s="35">
        <v>32</v>
      </c>
      <c r="H113" s="35">
        <v>100</v>
      </c>
      <c r="I113" s="35">
        <v>17</v>
      </c>
      <c r="J113" s="35">
        <v>53.125</v>
      </c>
      <c r="K113" s="35">
        <v>7</v>
      </c>
      <c r="L113" s="35">
        <v>21.875</v>
      </c>
      <c r="M113" s="35">
        <v>41.176000000000002</v>
      </c>
      <c r="O113" s="37"/>
      <c r="P113" s="37"/>
      <c r="Q113" s="37"/>
      <c r="R113" s="37"/>
      <c r="S113" s="37"/>
    </row>
    <row r="114" spans="1:19" s="35" customFormat="1" x14ac:dyDescent="0.25">
      <c r="A114" s="35" t="s">
        <v>78</v>
      </c>
      <c r="B114" s="35" t="str">
        <f t="shared" si="1"/>
        <v>agosto</v>
      </c>
      <c r="C114" s="36">
        <v>44774</v>
      </c>
      <c r="D114" s="35" t="s">
        <v>290</v>
      </c>
      <c r="E114" s="35" t="s">
        <v>239</v>
      </c>
      <c r="F114" s="35">
        <v>26</v>
      </c>
      <c r="G114" s="35">
        <v>26</v>
      </c>
      <c r="H114" s="35">
        <v>100</v>
      </c>
      <c r="I114" s="35">
        <v>7</v>
      </c>
      <c r="J114" s="35">
        <v>26.922999999999998</v>
      </c>
      <c r="K114" s="35">
        <v>0</v>
      </c>
      <c r="L114" s="35">
        <v>0</v>
      </c>
      <c r="M114" s="35">
        <v>0</v>
      </c>
      <c r="O114" s="37"/>
      <c r="P114" s="37"/>
      <c r="Q114" s="37"/>
      <c r="R114" s="37"/>
      <c r="S114" s="37"/>
    </row>
    <row r="115" spans="1:19" s="35" customFormat="1" x14ac:dyDescent="0.25">
      <c r="A115" s="35" t="s">
        <v>78</v>
      </c>
      <c r="B115" s="35" t="str">
        <f t="shared" si="1"/>
        <v>agosto</v>
      </c>
      <c r="C115" s="36">
        <v>44774</v>
      </c>
      <c r="D115" s="35" t="s">
        <v>291</v>
      </c>
      <c r="E115" s="35" t="s">
        <v>239</v>
      </c>
      <c r="F115" s="35">
        <v>29</v>
      </c>
      <c r="G115" s="35">
        <v>29</v>
      </c>
      <c r="H115" s="35">
        <v>100</v>
      </c>
      <c r="I115" s="35">
        <v>12</v>
      </c>
      <c r="J115" s="35">
        <v>41.378999999999998</v>
      </c>
      <c r="K115" s="35">
        <v>1</v>
      </c>
      <c r="L115" s="35">
        <v>3.448</v>
      </c>
      <c r="M115" s="35">
        <v>8.3330000000000002</v>
      </c>
      <c r="O115" s="37"/>
      <c r="P115" s="37"/>
      <c r="Q115" s="37"/>
      <c r="R115" s="37"/>
      <c r="S115" s="37"/>
    </row>
    <row r="116" spans="1:19" x14ac:dyDescent="0.25">
      <c r="A116" s="4" t="s">
        <v>226</v>
      </c>
      <c r="B116" s="4" t="str">
        <f t="shared" si="1"/>
        <v>agosto</v>
      </c>
      <c r="C116" s="32">
        <v>44774</v>
      </c>
      <c r="D116" s="4" t="s">
        <v>454</v>
      </c>
      <c r="E116" s="4" t="s">
        <v>239</v>
      </c>
      <c r="F116" s="4">
        <v>34369</v>
      </c>
      <c r="G116" s="4">
        <v>34305</v>
      </c>
      <c r="H116" s="4">
        <v>99.813999999999993</v>
      </c>
      <c r="I116" s="4">
        <v>14143</v>
      </c>
      <c r="J116" s="4">
        <v>41.226999999999997</v>
      </c>
      <c r="K116" s="4">
        <v>640</v>
      </c>
      <c r="L116" s="4">
        <v>1.8660000000000001</v>
      </c>
      <c r="M116" s="4">
        <v>4.5250000000000004</v>
      </c>
    </row>
    <row r="117" spans="1:19" x14ac:dyDescent="0.25">
      <c r="A117" s="4" t="s">
        <v>226</v>
      </c>
      <c r="B117" s="4" t="str">
        <f t="shared" si="1"/>
        <v>agosto</v>
      </c>
      <c r="C117" s="32">
        <v>44774</v>
      </c>
      <c r="D117" s="4" t="s">
        <v>454</v>
      </c>
      <c r="E117" s="4" t="s">
        <v>239</v>
      </c>
      <c r="F117" s="4">
        <v>1302</v>
      </c>
      <c r="G117" s="4">
        <v>1297</v>
      </c>
      <c r="H117" s="4">
        <v>99.616</v>
      </c>
      <c r="I117" s="4">
        <v>628</v>
      </c>
      <c r="J117" s="4">
        <v>48.418999999999997</v>
      </c>
      <c r="K117" s="4">
        <v>19</v>
      </c>
      <c r="L117" s="4">
        <v>1.4650000000000001</v>
      </c>
      <c r="M117" s="4">
        <v>3.0249999999999999</v>
      </c>
    </row>
    <row r="118" spans="1:19" x14ac:dyDescent="0.25">
      <c r="A118" s="4" t="s">
        <v>203</v>
      </c>
      <c r="B118" s="4" t="str">
        <f t="shared" si="1"/>
        <v>agosto</v>
      </c>
      <c r="C118" s="32">
        <v>44774</v>
      </c>
      <c r="D118" s="4" t="s">
        <v>455</v>
      </c>
      <c r="E118" s="4" t="s">
        <v>239</v>
      </c>
      <c r="F118" s="4">
        <v>22836</v>
      </c>
      <c r="G118" s="4">
        <v>22809</v>
      </c>
      <c r="H118" s="4">
        <v>99.882000000000005</v>
      </c>
      <c r="I118" s="4">
        <v>10945</v>
      </c>
      <c r="J118" s="4">
        <v>47.984999999999999</v>
      </c>
      <c r="K118" s="4">
        <v>1215</v>
      </c>
      <c r="L118" s="4">
        <v>5.327</v>
      </c>
      <c r="M118" s="4">
        <v>11.101000000000001</v>
      </c>
    </row>
    <row r="119" spans="1:19" x14ac:dyDescent="0.25">
      <c r="A119" s="4" t="s">
        <v>175</v>
      </c>
      <c r="B119" s="4" t="str">
        <f t="shared" si="1"/>
        <v>agosto</v>
      </c>
      <c r="C119" s="32">
        <v>44774</v>
      </c>
      <c r="D119" s="4" t="s">
        <v>456</v>
      </c>
      <c r="E119" s="4" t="s">
        <v>239</v>
      </c>
      <c r="F119" s="4">
        <v>22655</v>
      </c>
      <c r="G119" s="4">
        <v>22490</v>
      </c>
      <c r="H119" s="4">
        <v>99.272000000000006</v>
      </c>
      <c r="I119" s="4">
        <v>9825</v>
      </c>
      <c r="J119" s="4">
        <v>43.686</v>
      </c>
      <c r="K119" s="4">
        <v>467</v>
      </c>
      <c r="L119" s="4">
        <v>2.0760000000000001</v>
      </c>
      <c r="M119" s="4">
        <v>4.7530000000000001</v>
      </c>
    </row>
    <row r="120" spans="1:19" x14ac:dyDescent="0.25">
      <c r="A120" s="4" t="s">
        <v>225</v>
      </c>
      <c r="B120" s="4" t="str">
        <f t="shared" si="1"/>
        <v>agosto</v>
      </c>
      <c r="C120" s="32">
        <v>44774</v>
      </c>
      <c r="D120" s="4" t="s">
        <v>276</v>
      </c>
      <c r="E120" s="4" t="s">
        <v>276</v>
      </c>
      <c r="F120" s="4" t="s">
        <v>276</v>
      </c>
      <c r="G120" s="4" t="s">
        <v>276</v>
      </c>
      <c r="H120" s="4" t="s">
        <v>276</v>
      </c>
      <c r="I120" s="4" t="s">
        <v>276</v>
      </c>
      <c r="J120" s="4" t="s">
        <v>276</v>
      </c>
      <c r="K120" s="4" t="s">
        <v>276</v>
      </c>
      <c r="L120" s="4" t="s">
        <v>276</v>
      </c>
      <c r="M120" s="4" t="s">
        <v>276</v>
      </c>
    </row>
    <row r="121" spans="1:19" x14ac:dyDescent="0.25">
      <c r="A121" s="4" t="s">
        <v>168</v>
      </c>
      <c r="B121" s="4" t="str">
        <f t="shared" si="1"/>
        <v>agosto</v>
      </c>
      <c r="C121" s="32">
        <v>44774</v>
      </c>
      <c r="D121" s="4" t="s">
        <v>276</v>
      </c>
      <c r="E121" s="4" t="s">
        <v>276</v>
      </c>
      <c r="F121" s="4" t="s">
        <v>276</v>
      </c>
      <c r="G121" s="4" t="s">
        <v>276</v>
      </c>
      <c r="H121" s="4" t="s">
        <v>276</v>
      </c>
      <c r="I121" s="4" t="s">
        <v>276</v>
      </c>
      <c r="J121" s="4" t="s">
        <v>276</v>
      </c>
      <c r="K121" s="4" t="s">
        <v>276</v>
      </c>
      <c r="L121" s="4" t="s">
        <v>276</v>
      </c>
      <c r="M121" s="4" t="s">
        <v>276</v>
      </c>
    </row>
    <row r="122" spans="1:19" x14ac:dyDescent="0.25">
      <c r="A122" s="4" t="s">
        <v>395</v>
      </c>
      <c r="B122" s="4" t="str">
        <f t="shared" si="1"/>
        <v>agosto</v>
      </c>
      <c r="C122" s="32">
        <v>44774</v>
      </c>
      <c r="D122" s="4" t="s">
        <v>276</v>
      </c>
      <c r="E122" s="4" t="s">
        <v>276</v>
      </c>
      <c r="F122" s="4" t="s">
        <v>276</v>
      </c>
      <c r="G122" s="4" t="s">
        <v>276</v>
      </c>
      <c r="H122" s="4" t="s">
        <v>276</v>
      </c>
      <c r="I122" s="4" t="s">
        <v>276</v>
      </c>
      <c r="J122" s="4" t="s">
        <v>276</v>
      </c>
      <c r="K122" s="4" t="s">
        <v>276</v>
      </c>
      <c r="L122" s="4" t="s">
        <v>276</v>
      </c>
      <c r="M122" s="4" t="s">
        <v>276</v>
      </c>
    </row>
    <row r="123" spans="1:19" x14ac:dyDescent="0.25">
      <c r="A123" s="4" t="s">
        <v>391</v>
      </c>
      <c r="B123" s="4" t="str">
        <f t="shared" si="1"/>
        <v>agosto</v>
      </c>
      <c r="C123" s="32">
        <v>44774</v>
      </c>
      <c r="D123" s="4" t="s">
        <v>276</v>
      </c>
      <c r="E123" s="4" t="s">
        <v>276</v>
      </c>
      <c r="F123" s="4" t="s">
        <v>276</v>
      </c>
      <c r="G123" s="4" t="s">
        <v>276</v>
      </c>
      <c r="H123" s="4" t="s">
        <v>276</v>
      </c>
      <c r="I123" s="4" t="s">
        <v>276</v>
      </c>
      <c r="J123" s="4" t="s">
        <v>276</v>
      </c>
      <c r="K123" s="4" t="s">
        <v>276</v>
      </c>
      <c r="L123" s="4" t="s">
        <v>276</v>
      </c>
      <c r="M123" s="4" t="s">
        <v>276</v>
      </c>
    </row>
    <row r="124" spans="1:19" x14ac:dyDescent="0.25">
      <c r="A124" s="4" t="s">
        <v>75</v>
      </c>
      <c r="B124" s="4" t="str">
        <f t="shared" si="1"/>
        <v>agosto</v>
      </c>
      <c r="C124" s="32">
        <v>44774</v>
      </c>
      <c r="D124" s="4" t="s">
        <v>457</v>
      </c>
      <c r="E124" s="4" t="s">
        <v>239</v>
      </c>
      <c r="F124" s="4">
        <v>22907</v>
      </c>
      <c r="G124" s="4">
        <v>22859</v>
      </c>
      <c r="H124" s="4">
        <v>99.79</v>
      </c>
      <c r="I124" s="4">
        <v>11484</v>
      </c>
      <c r="J124" s="4">
        <v>50.238</v>
      </c>
      <c r="K124" s="4">
        <v>1568</v>
      </c>
      <c r="L124" s="4">
        <v>6.859</v>
      </c>
      <c r="M124" s="4">
        <v>13.654</v>
      </c>
    </row>
    <row r="125" spans="1:19" x14ac:dyDescent="0.25">
      <c r="A125" s="4" t="s">
        <v>75</v>
      </c>
      <c r="B125" s="4" t="str">
        <f t="shared" si="1"/>
        <v>agosto</v>
      </c>
      <c r="C125" s="32">
        <v>44774</v>
      </c>
      <c r="D125" s="4" t="s">
        <v>458</v>
      </c>
      <c r="E125" s="4" t="s">
        <v>239</v>
      </c>
      <c r="F125" s="4">
        <v>22903</v>
      </c>
      <c r="G125" s="4">
        <v>22867</v>
      </c>
      <c r="H125" s="4">
        <v>99.843000000000004</v>
      </c>
      <c r="I125" s="4">
        <v>12034</v>
      </c>
      <c r="J125" s="4">
        <v>52.625999999999998</v>
      </c>
      <c r="K125" s="4">
        <v>2644</v>
      </c>
      <c r="L125" s="4">
        <v>11.563000000000001</v>
      </c>
      <c r="M125" s="4">
        <v>21.971</v>
      </c>
    </row>
    <row r="126" spans="1:19" x14ac:dyDescent="0.25">
      <c r="A126" s="4" t="s">
        <v>75</v>
      </c>
      <c r="B126" s="4" t="str">
        <f t="shared" si="1"/>
        <v>agosto</v>
      </c>
      <c r="C126" s="32">
        <v>44774</v>
      </c>
      <c r="D126" s="4" t="s">
        <v>459</v>
      </c>
      <c r="E126" s="4" t="s">
        <v>239</v>
      </c>
      <c r="F126" s="4">
        <v>22837</v>
      </c>
      <c r="G126" s="4">
        <v>22813</v>
      </c>
      <c r="H126" s="4">
        <v>99.894999999999996</v>
      </c>
      <c r="I126" s="4">
        <v>10884</v>
      </c>
      <c r="J126" s="4">
        <v>47.71</v>
      </c>
      <c r="K126" s="4">
        <v>578</v>
      </c>
      <c r="L126" s="4">
        <v>2.5339999999999998</v>
      </c>
      <c r="M126" s="4">
        <v>5.3109999999999999</v>
      </c>
    </row>
    <row r="127" spans="1:19" x14ac:dyDescent="0.25">
      <c r="A127" s="4" t="s">
        <v>402</v>
      </c>
      <c r="B127" s="4" t="str">
        <f t="shared" si="1"/>
        <v>agosto</v>
      </c>
      <c r="C127" s="32">
        <v>44774</v>
      </c>
      <c r="D127" s="4" t="s">
        <v>276</v>
      </c>
      <c r="E127" s="4" t="s">
        <v>276</v>
      </c>
      <c r="F127" s="4" t="s">
        <v>276</v>
      </c>
      <c r="G127" s="4" t="s">
        <v>276</v>
      </c>
      <c r="H127" s="4" t="s">
        <v>276</v>
      </c>
      <c r="I127" s="4" t="s">
        <v>276</v>
      </c>
      <c r="J127" s="4" t="s">
        <v>276</v>
      </c>
      <c r="K127" s="4" t="s">
        <v>276</v>
      </c>
      <c r="L127" s="4" t="s">
        <v>276</v>
      </c>
      <c r="M127" s="4" t="s">
        <v>276</v>
      </c>
    </row>
    <row r="128" spans="1:19" x14ac:dyDescent="0.25">
      <c r="A128" s="4" t="s">
        <v>396</v>
      </c>
      <c r="B128" s="4" t="str">
        <f t="shared" si="1"/>
        <v>agosto</v>
      </c>
      <c r="C128" s="32">
        <v>44774</v>
      </c>
      <c r="D128" s="4" t="s">
        <v>276</v>
      </c>
      <c r="E128" s="4" t="s">
        <v>276</v>
      </c>
      <c r="F128" s="4" t="s">
        <v>276</v>
      </c>
      <c r="G128" s="4" t="s">
        <v>276</v>
      </c>
      <c r="H128" s="4" t="s">
        <v>276</v>
      </c>
      <c r="I128" s="4" t="s">
        <v>276</v>
      </c>
      <c r="J128" s="4" t="s">
        <v>276</v>
      </c>
      <c r="K128" s="4" t="s">
        <v>276</v>
      </c>
      <c r="L128" s="4" t="s">
        <v>276</v>
      </c>
      <c r="M128" s="4" t="s">
        <v>276</v>
      </c>
    </row>
    <row r="129" spans="1:13" x14ac:dyDescent="0.25">
      <c r="A129" s="4" t="s">
        <v>88</v>
      </c>
      <c r="B129" s="4" t="str">
        <f t="shared" si="1"/>
        <v>agosto</v>
      </c>
      <c r="C129" s="32">
        <v>44774</v>
      </c>
      <c r="D129" s="4" t="s">
        <v>276</v>
      </c>
      <c r="E129" s="4" t="s">
        <v>276</v>
      </c>
      <c r="F129" s="4" t="s">
        <v>276</v>
      </c>
      <c r="G129" s="4" t="s">
        <v>276</v>
      </c>
      <c r="H129" s="4" t="s">
        <v>276</v>
      </c>
      <c r="I129" s="4" t="s">
        <v>276</v>
      </c>
      <c r="J129" s="4" t="s">
        <v>276</v>
      </c>
      <c r="K129" s="4" t="s">
        <v>276</v>
      </c>
      <c r="L129" s="4" t="s">
        <v>276</v>
      </c>
      <c r="M129" s="4" t="s">
        <v>276</v>
      </c>
    </row>
    <row r="130" spans="1:13" x14ac:dyDescent="0.25">
      <c r="A130" s="4" t="s">
        <v>85</v>
      </c>
      <c r="B130" s="4" t="str">
        <f t="shared" si="1"/>
        <v>agosto</v>
      </c>
      <c r="C130" s="32">
        <v>44774</v>
      </c>
      <c r="D130" s="4" t="s">
        <v>460</v>
      </c>
      <c r="E130" s="4" t="s">
        <v>239</v>
      </c>
      <c r="F130" s="4">
        <v>28846</v>
      </c>
      <c r="G130" s="4">
        <v>28780</v>
      </c>
      <c r="H130" s="4">
        <v>99.771000000000001</v>
      </c>
      <c r="I130" s="4">
        <v>10993</v>
      </c>
      <c r="J130" s="4">
        <v>38.197000000000003</v>
      </c>
      <c r="K130" s="4">
        <v>511</v>
      </c>
      <c r="L130" s="4">
        <v>1.776</v>
      </c>
      <c r="M130" s="4">
        <v>4.6479999999999997</v>
      </c>
    </row>
    <row r="131" spans="1:13" x14ac:dyDescent="0.25">
      <c r="A131" s="4" t="s">
        <v>221</v>
      </c>
      <c r="B131" s="4" t="str">
        <f t="shared" ref="B131:B148" si="2">TEXT(C131,"mmmm")</f>
        <v>agosto</v>
      </c>
      <c r="C131" s="32">
        <v>44774</v>
      </c>
      <c r="D131" s="4" t="s">
        <v>276</v>
      </c>
      <c r="E131" s="4" t="s">
        <v>276</v>
      </c>
      <c r="F131" s="4" t="s">
        <v>276</v>
      </c>
      <c r="G131" s="4" t="s">
        <v>276</v>
      </c>
      <c r="H131" s="4" t="s">
        <v>276</v>
      </c>
      <c r="I131" s="4" t="s">
        <v>276</v>
      </c>
      <c r="J131" s="4" t="s">
        <v>276</v>
      </c>
      <c r="K131" s="4" t="s">
        <v>276</v>
      </c>
      <c r="L131" s="4" t="s">
        <v>276</v>
      </c>
      <c r="M131" s="4" t="s">
        <v>276</v>
      </c>
    </row>
    <row r="132" spans="1:13" x14ac:dyDescent="0.25">
      <c r="A132" s="4" t="s">
        <v>83</v>
      </c>
      <c r="B132" s="4" t="str">
        <f t="shared" si="2"/>
        <v>agosto</v>
      </c>
      <c r="C132" s="32">
        <v>44774</v>
      </c>
      <c r="D132" s="4" t="s">
        <v>461</v>
      </c>
      <c r="E132" s="4" t="s">
        <v>239</v>
      </c>
      <c r="F132" s="4">
        <v>1961</v>
      </c>
      <c r="G132" s="4">
        <v>1958</v>
      </c>
      <c r="H132" s="4">
        <v>99.846999999999994</v>
      </c>
      <c r="I132" s="4">
        <v>1153</v>
      </c>
      <c r="J132" s="4">
        <v>58.887</v>
      </c>
      <c r="K132" s="4">
        <v>49</v>
      </c>
      <c r="L132" s="4">
        <v>2.5030000000000001</v>
      </c>
      <c r="M132" s="4">
        <v>4.25</v>
      </c>
    </row>
    <row r="133" spans="1:13" x14ac:dyDescent="0.25">
      <c r="A133" s="4" t="s">
        <v>83</v>
      </c>
      <c r="B133" s="4" t="str">
        <f t="shared" si="2"/>
        <v>agosto</v>
      </c>
      <c r="C133" s="32">
        <v>44774</v>
      </c>
      <c r="D133" s="4" t="s">
        <v>462</v>
      </c>
      <c r="E133" s="4" t="s">
        <v>239</v>
      </c>
      <c r="F133" s="4">
        <v>167</v>
      </c>
      <c r="G133" s="4">
        <v>167</v>
      </c>
      <c r="H133" s="4">
        <v>100</v>
      </c>
      <c r="I133" s="4">
        <v>117</v>
      </c>
      <c r="J133" s="4">
        <v>70.06</v>
      </c>
      <c r="K133" s="4">
        <v>68</v>
      </c>
      <c r="L133" s="4">
        <v>40.719000000000001</v>
      </c>
      <c r="M133" s="4">
        <v>58.12</v>
      </c>
    </row>
    <row r="134" spans="1:13" x14ac:dyDescent="0.25">
      <c r="A134" s="4" t="s">
        <v>83</v>
      </c>
      <c r="B134" s="4" t="str">
        <f t="shared" si="2"/>
        <v>agosto</v>
      </c>
      <c r="C134" s="32">
        <v>44774</v>
      </c>
      <c r="D134" s="4" t="s">
        <v>463</v>
      </c>
      <c r="E134" s="4" t="s">
        <v>239</v>
      </c>
      <c r="F134" s="4">
        <v>206</v>
      </c>
      <c r="G134" s="4">
        <v>204</v>
      </c>
      <c r="H134" s="4">
        <v>99.028999999999996</v>
      </c>
      <c r="I134" s="4">
        <v>125</v>
      </c>
      <c r="J134" s="4">
        <v>61.274999999999999</v>
      </c>
      <c r="K134" s="4">
        <v>1</v>
      </c>
      <c r="L134" s="4">
        <v>0.49</v>
      </c>
      <c r="M134" s="4">
        <v>0.8</v>
      </c>
    </row>
    <row r="135" spans="1:13" x14ac:dyDescent="0.25">
      <c r="A135" s="4" t="s">
        <v>83</v>
      </c>
      <c r="B135" s="4" t="str">
        <f t="shared" si="2"/>
        <v>agosto</v>
      </c>
      <c r="C135" s="32">
        <v>44774</v>
      </c>
      <c r="D135" s="4" t="s">
        <v>464</v>
      </c>
      <c r="E135" s="4" t="s">
        <v>239</v>
      </c>
      <c r="F135" s="4">
        <v>134</v>
      </c>
      <c r="G135" s="4">
        <v>134</v>
      </c>
      <c r="H135" s="4">
        <v>100</v>
      </c>
      <c r="I135" s="4">
        <v>95</v>
      </c>
      <c r="J135" s="4">
        <v>70.896000000000001</v>
      </c>
      <c r="K135" s="4">
        <v>35</v>
      </c>
      <c r="L135" s="4">
        <v>26.119</v>
      </c>
      <c r="M135" s="4">
        <v>36.841999999999999</v>
      </c>
    </row>
    <row r="136" spans="1:13" x14ac:dyDescent="0.25">
      <c r="A136" s="4" t="s">
        <v>83</v>
      </c>
      <c r="B136" s="4" t="str">
        <f t="shared" si="2"/>
        <v>agosto</v>
      </c>
      <c r="C136" s="32">
        <v>44774</v>
      </c>
      <c r="D136" s="4" t="s">
        <v>465</v>
      </c>
      <c r="E136" s="4" t="s">
        <v>239</v>
      </c>
      <c r="F136" s="4">
        <v>1597</v>
      </c>
      <c r="G136" s="4">
        <v>1596</v>
      </c>
      <c r="H136" s="4">
        <v>99.936999999999998</v>
      </c>
      <c r="I136" s="4">
        <v>1023</v>
      </c>
      <c r="J136" s="4">
        <v>64.097999999999999</v>
      </c>
      <c r="K136" s="4">
        <v>234</v>
      </c>
      <c r="L136" s="4">
        <v>14.662000000000001</v>
      </c>
      <c r="M136" s="4">
        <v>22.873999999999999</v>
      </c>
    </row>
    <row r="137" spans="1:13" x14ac:dyDescent="0.25">
      <c r="A137" s="4" t="s">
        <v>83</v>
      </c>
      <c r="B137" s="4" t="str">
        <f t="shared" si="2"/>
        <v>agosto</v>
      </c>
      <c r="C137" s="32">
        <v>44774</v>
      </c>
      <c r="D137" s="4" t="s">
        <v>466</v>
      </c>
      <c r="E137" s="4" t="s">
        <v>239</v>
      </c>
      <c r="F137" s="4">
        <v>832</v>
      </c>
      <c r="G137" s="4">
        <v>831</v>
      </c>
      <c r="H137" s="4">
        <v>99.88</v>
      </c>
      <c r="I137" s="4">
        <v>498</v>
      </c>
      <c r="J137" s="4">
        <v>59.927999999999997</v>
      </c>
      <c r="K137" s="4">
        <v>137</v>
      </c>
      <c r="L137" s="4">
        <v>16.486000000000001</v>
      </c>
      <c r="M137" s="4">
        <v>27.51</v>
      </c>
    </row>
    <row r="138" spans="1:13" x14ac:dyDescent="0.25">
      <c r="A138" s="4" t="s">
        <v>83</v>
      </c>
      <c r="B138" s="4" t="str">
        <f t="shared" si="2"/>
        <v>agosto</v>
      </c>
      <c r="C138" s="32">
        <v>44774</v>
      </c>
      <c r="D138" s="4" t="s">
        <v>467</v>
      </c>
      <c r="E138" s="4" t="s">
        <v>239</v>
      </c>
      <c r="F138" s="4">
        <v>1548</v>
      </c>
      <c r="G138" s="4">
        <v>1547</v>
      </c>
      <c r="H138" s="4">
        <v>99.935000000000002</v>
      </c>
      <c r="I138" s="4">
        <v>789</v>
      </c>
      <c r="J138" s="4">
        <v>51.002000000000002</v>
      </c>
      <c r="K138" s="4">
        <v>48</v>
      </c>
      <c r="L138" s="4">
        <v>3.1030000000000002</v>
      </c>
      <c r="M138" s="4">
        <v>6.0839999999999996</v>
      </c>
    </row>
    <row r="139" spans="1:13" x14ac:dyDescent="0.25">
      <c r="A139" s="4" t="s">
        <v>83</v>
      </c>
      <c r="B139" s="4" t="str">
        <f t="shared" si="2"/>
        <v>agosto</v>
      </c>
      <c r="C139" s="32">
        <v>44774</v>
      </c>
      <c r="D139" s="4" t="s">
        <v>468</v>
      </c>
      <c r="E139" s="4" t="s">
        <v>239</v>
      </c>
      <c r="F139" s="4">
        <v>2390</v>
      </c>
      <c r="G139" s="4">
        <v>2388</v>
      </c>
      <c r="H139" s="4">
        <v>99.915999999999997</v>
      </c>
      <c r="I139" s="4">
        <v>1600</v>
      </c>
      <c r="J139" s="4">
        <v>67.001999999999995</v>
      </c>
      <c r="K139" s="4">
        <v>88</v>
      </c>
      <c r="L139" s="4">
        <v>3.6850000000000001</v>
      </c>
      <c r="M139" s="4">
        <v>5.5</v>
      </c>
    </row>
    <row r="140" spans="1:13" x14ac:dyDescent="0.25">
      <c r="A140" s="4" t="s">
        <v>83</v>
      </c>
      <c r="B140" s="4" t="str">
        <f t="shared" si="2"/>
        <v>agosto</v>
      </c>
      <c r="C140" s="32">
        <v>44774</v>
      </c>
      <c r="D140" s="4" t="s">
        <v>469</v>
      </c>
      <c r="E140" s="4" t="s">
        <v>239</v>
      </c>
      <c r="F140" s="4">
        <v>559</v>
      </c>
      <c r="G140" s="4">
        <v>558</v>
      </c>
      <c r="H140" s="4">
        <v>99.820999999999998</v>
      </c>
      <c r="I140" s="4">
        <v>318</v>
      </c>
      <c r="J140" s="4">
        <v>56.988999999999997</v>
      </c>
      <c r="K140" s="4">
        <v>9</v>
      </c>
      <c r="L140" s="4">
        <v>1.613</v>
      </c>
      <c r="M140" s="4">
        <v>2.83</v>
      </c>
    </row>
    <row r="141" spans="1:13" x14ac:dyDescent="0.25">
      <c r="A141" s="4" t="s">
        <v>83</v>
      </c>
      <c r="B141" s="4" t="str">
        <f t="shared" si="2"/>
        <v>agosto</v>
      </c>
      <c r="C141" s="32">
        <v>44774</v>
      </c>
      <c r="D141" s="4" t="s">
        <v>470</v>
      </c>
      <c r="E141" s="4" t="s">
        <v>239</v>
      </c>
      <c r="F141" s="4">
        <v>2382</v>
      </c>
      <c r="G141" s="4">
        <v>2380</v>
      </c>
      <c r="H141" s="4">
        <v>99.915999999999997</v>
      </c>
      <c r="I141" s="4">
        <v>1458</v>
      </c>
      <c r="J141" s="4">
        <v>61.261000000000003</v>
      </c>
      <c r="K141" s="4">
        <v>76</v>
      </c>
      <c r="L141" s="4">
        <v>3.1930000000000001</v>
      </c>
      <c r="M141" s="4">
        <v>5.2130000000000001</v>
      </c>
    </row>
    <row r="142" spans="1:13" x14ac:dyDescent="0.25">
      <c r="A142" s="4" t="s">
        <v>83</v>
      </c>
      <c r="B142" s="4" t="str">
        <f t="shared" si="2"/>
        <v>agosto</v>
      </c>
      <c r="C142" s="32">
        <v>44774</v>
      </c>
      <c r="D142" s="4" t="s">
        <v>471</v>
      </c>
      <c r="E142" s="4" t="s">
        <v>239</v>
      </c>
      <c r="F142" s="4">
        <v>832</v>
      </c>
      <c r="G142" s="4">
        <v>831</v>
      </c>
      <c r="H142" s="4">
        <v>99.88</v>
      </c>
      <c r="I142" s="4">
        <v>375</v>
      </c>
      <c r="J142" s="4">
        <v>45.125999999999998</v>
      </c>
      <c r="K142" s="4">
        <v>33</v>
      </c>
      <c r="L142" s="4">
        <v>3.9710000000000001</v>
      </c>
      <c r="M142" s="4">
        <v>8.8000000000000007</v>
      </c>
    </row>
    <row r="143" spans="1:13" x14ac:dyDescent="0.25">
      <c r="A143" s="4" t="s">
        <v>83</v>
      </c>
      <c r="B143" s="4" t="str">
        <f t="shared" si="2"/>
        <v>agosto</v>
      </c>
      <c r="C143" s="32">
        <v>44774</v>
      </c>
      <c r="D143" s="4" t="s">
        <v>472</v>
      </c>
      <c r="E143" s="4" t="s">
        <v>239</v>
      </c>
      <c r="F143" s="4">
        <v>1635</v>
      </c>
      <c r="G143" s="4">
        <v>1633</v>
      </c>
      <c r="H143" s="4">
        <v>99.878</v>
      </c>
      <c r="I143" s="4">
        <v>964</v>
      </c>
      <c r="J143" s="4">
        <v>59.031999999999996</v>
      </c>
      <c r="K143" s="4">
        <v>184</v>
      </c>
      <c r="L143" s="4">
        <v>11.268000000000001</v>
      </c>
      <c r="M143" s="4">
        <v>19.087</v>
      </c>
    </row>
    <row r="144" spans="1:13" x14ac:dyDescent="0.25">
      <c r="A144" s="4" t="s">
        <v>83</v>
      </c>
      <c r="B144" s="4" t="str">
        <f t="shared" si="2"/>
        <v>agosto</v>
      </c>
      <c r="C144" s="32">
        <v>44774</v>
      </c>
      <c r="D144" s="4" t="s">
        <v>473</v>
      </c>
      <c r="E144" s="4" t="s">
        <v>239</v>
      </c>
      <c r="F144" s="4">
        <v>1548</v>
      </c>
      <c r="G144" s="4">
        <v>1546</v>
      </c>
      <c r="H144" s="4">
        <v>99.870999999999995</v>
      </c>
      <c r="I144" s="4">
        <v>793</v>
      </c>
      <c r="J144" s="4">
        <v>51.293999999999997</v>
      </c>
      <c r="K144" s="4">
        <v>21</v>
      </c>
      <c r="L144" s="4">
        <v>1.3580000000000001</v>
      </c>
      <c r="M144" s="4">
        <v>2.6480000000000001</v>
      </c>
    </row>
    <row r="145" spans="1:13" x14ac:dyDescent="0.25">
      <c r="A145" s="4" t="s">
        <v>83</v>
      </c>
      <c r="B145" s="4" t="str">
        <f t="shared" si="2"/>
        <v>agosto</v>
      </c>
      <c r="C145" s="32">
        <v>44774</v>
      </c>
      <c r="D145" s="4" t="s">
        <v>474</v>
      </c>
      <c r="E145" s="4" t="s">
        <v>239</v>
      </c>
      <c r="F145" s="4">
        <v>103</v>
      </c>
      <c r="G145" s="4">
        <v>103</v>
      </c>
      <c r="H145" s="4">
        <v>100</v>
      </c>
      <c r="I145" s="4">
        <v>49</v>
      </c>
      <c r="J145" s="4">
        <v>47.573</v>
      </c>
      <c r="K145" s="4">
        <v>7</v>
      </c>
      <c r="L145" s="4">
        <v>6.7960000000000003</v>
      </c>
      <c r="M145" s="4">
        <v>14.286</v>
      </c>
    </row>
    <row r="146" spans="1:13" x14ac:dyDescent="0.25">
      <c r="A146" s="4" t="s">
        <v>83</v>
      </c>
      <c r="B146" s="4" t="str">
        <f t="shared" si="2"/>
        <v>agosto</v>
      </c>
      <c r="C146" s="32">
        <v>44774</v>
      </c>
      <c r="D146" s="4" t="s">
        <v>475</v>
      </c>
      <c r="E146" s="4" t="s">
        <v>239</v>
      </c>
      <c r="F146" s="4">
        <v>1610</v>
      </c>
      <c r="G146" s="4">
        <v>1609</v>
      </c>
      <c r="H146" s="4">
        <v>99.938000000000002</v>
      </c>
      <c r="I146" s="4">
        <v>983</v>
      </c>
      <c r="J146" s="4">
        <v>61.094000000000001</v>
      </c>
      <c r="K146" s="4">
        <v>276</v>
      </c>
      <c r="L146" s="4">
        <v>17.154</v>
      </c>
      <c r="M146" s="4">
        <v>28.077000000000002</v>
      </c>
    </row>
    <row r="147" spans="1:13" x14ac:dyDescent="0.25">
      <c r="A147" s="4" t="s">
        <v>83</v>
      </c>
      <c r="B147" s="4" t="str">
        <f t="shared" si="2"/>
        <v>agosto</v>
      </c>
      <c r="C147" s="32">
        <v>44774</v>
      </c>
      <c r="D147" s="4" t="s">
        <v>476</v>
      </c>
      <c r="E147" s="4" t="s">
        <v>239</v>
      </c>
      <c r="F147" s="4">
        <v>817</v>
      </c>
      <c r="G147" s="4">
        <v>816</v>
      </c>
      <c r="H147" s="4">
        <v>99.878</v>
      </c>
      <c r="I147" s="4">
        <v>377</v>
      </c>
      <c r="J147" s="4">
        <v>46.201000000000001</v>
      </c>
      <c r="K147" s="4">
        <v>19</v>
      </c>
      <c r="L147" s="4">
        <v>2.3279999999999998</v>
      </c>
      <c r="M147" s="4">
        <v>5.04</v>
      </c>
    </row>
    <row r="148" spans="1:13" x14ac:dyDescent="0.25">
      <c r="A148" s="4" t="s">
        <v>83</v>
      </c>
      <c r="B148" s="4" t="str">
        <f t="shared" si="2"/>
        <v>agosto</v>
      </c>
      <c r="C148" s="32">
        <v>44774</v>
      </c>
      <c r="D148" s="4" t="s">
        <v>477</v>
      </c>
      <c r="E148" s="4" t="s">
        <v>239</v>
      </c>
      <c r="F148" s="4">
        <v>2281</v>
      </c>
      <c r="G148" s="4">
        <v>2278</v>
      </c>
      <c r="H148" s="4">
        <v>99.867999999999995</v>
      </c>
      <c r="I148" s="4">
        <v>1473</v>
      </c>
      <c r="J148" s="4">
        <v>64.662000000000006</v>
      </c>
      <c r="K148" s="4">
        <v>417</v>
      </c>
      <c r="L148" s="4">
        <v>18.306000000000001</v>
      </c>
      <c r="M148" s="4">
        <v>28.31</v>
      </c>
    </row>
  </sheetData>
  <phoneticPr fontId="1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1764-7CB4-4FC1-B5EB-86352A165AE4}">
  <dimension ref="A1:E23"/>
  <sheetViews>
    <sheetView topLeftCell="A5" workbookViewId="0">
      <selection activeCell="C15" sqref="C15"/>
    </sheetView>
  </sheetViews>
  <sheetFormatPr baseColWidth="10" defaultRowHeight="15" x14ac:dyDescent="0.25"/>
  <cols>
    <col min="1" max="1" width="22.7109375" style="4" customWidth="1"/>
    <col min="2" max="2" width="23.85546875" style="4" bestFit="1" customWidth="1"/>
    <col min="3" max="3" width="32" style="4" bestFit="1" customWidth="1"/>
    <col min="4" max="5" width="11.42578125" style="4"/>
  </cols>
  <sheetData>
    <row r="1" spans="1:5" x14ac:dyDescent="0.25">
      <c r="A1" s="24" t="s">
        <v>228</v>
      </c>
      <c r="B1" t="s">
        <v>486</v>
      </c>
      <c r="C1" t="s">
        <v>487</v>
      </c>
      <c r="D1" s="23" t="s">
        <v>294</v>
      </c>
      <c r="E1" s="23" t="s">
        <v>295</v>
      </c>
    </row>
    <row r="2" spans="1:5" x14ac:dyDescent="0.25">
      <c r="A2" s="25" t="s">
        <v>83</v>
      </c>
      <c r="B2">
        <v>835.625</v>
      </c>
      <c r="C2">
        <v>46.886500000000005</v>
      </c>
      <c r="D2" s="4">
        <v>5251</v>
      </c>
      <c r="E2" s="4">
        <v>835.625</v>
      </c>
    </row>
    <row r="3" spans="1:5" x14ac:dyDescent="0.25">
      <c r="A3" s="25" t="s">
        <v>81</v>
      </c>
      <c r="B3">
        <v>656.8</v>
      </c>
      <c r="C3">
        <v>16.477399999999999</v>
      </c>
      <c r="D3" s="4">
        <v>115</v>
      </c>
      <c r="E3" s="4">
        <v>656.8</v>
      </c>
    </row>
    <row r="4" spans="1:5" x14ac:dyDescent="0.25">
      <c r="A4" s="25" t="s">
        <v>75</v>
      </c>
      <c r="B4">
        <v>442.5</v>
      </c>
      <c r="C4">
        <v>3.5650000000000004</v>
      </c>
      <c r="D4" s="4">
        <v>560.66666666666663</v>
      </c>
      <c r="E4" s="4">
        <v>442.5</v>
      </c>
    </row>
    <row r="5" spans="1:5" x14ac:dyDescent="0.25">
      <c r="A5" s="25" t="s">
        <v>93</v>
      </c>
      <c r="B5" t="e">
        <v>#DIV/0!</v>
      </c>
      <c r="C5" t="e">
        <v>#DIV/0!</v>
      </c>
      <c r="D5" s="4">
        <v>255</v>
      </c>
      <c r="E5" s="4" t="e">
        <v>#DIV/0!</v>
      </c>
    </row>
    <row r="6" spans="1:5" x14ac:dyDescent="0.25">
      <c r="A6" s="25" t="s">
        <v>78</v>
      </c>
      <c r="B6">
        <v>2.4</v>
      </c>
      <c r="C6">
        <v>14.537200000000002</v>
      </c>
      <c r="D6" s="4">
        <v>256</v>
      </c>
      <c r="E6" s="4">
        <v>2.4</v>
      </c>
    </row>
    <row r="7" spans="1:5" x14ac:dyDescent="0.25">
      <c r="A7" s="25" t="s">
        <v>79</v>
      </c>
      <c r="B7">
        <v>197</v>
      </c>
      <c r="C7">
        <v>3.984</v>
      </c>
      <c r="D7" s="4">
        <v>122</v>
      </c>
      <c r="E7" s="4">
        <v>197</v>
      </c>
    </row>
    <row r="8" spans="1:5" x14ac:dyDescent="0.25">
      <c r="A8" s="25" t="s">
        <v>91</v>
      </c>
      <c r="B8">
        <v>127</v>
      </c>
      <c r="C8">
        <v>2.5960000000000001</v>
      </c>
      <c r="D8" s="4">
        <v>248</v>
      </c>
      <c r="E8" s="4">
        <v>127</v>
      </c>
    </row>
    <row r="9" spans="1:5" x14ac:dyDescent="0.25">
      <c r="A9" s="25" t="s">
        <v>87</v>
      </c>
      <c r="B9">
        <v>1370</v>
      </c>
      <c r="C9">
        <v>11.372999999999999</v>
      </c>
      <c r="D9" s="4">
        <v>660</v>
      </c>
      <c r="E9" s="4">
        <v>1370</v>
      </c>
    </row>
    <row r="10" spans="1:5" x14ac:dyDescent="0.25">
      <c r="A10" s="25" t="s">
        <v>92</v>
      </c>
      <c r="B10">
        <v>7.8250000000000002</v>
      </c>
      <c r="C10"/>
      <c r="D10" s="4">
        <v>277</v>
      </c>
      <c r="E10" s="4">
        <v>7.8250000000000002</v>
      </c>
    </row>
    <row r="11" spans="1:5" x14ac:dyDescent="0.25">
      <c r="A11" s="25" t="s">
        <v>84</v>
      </c>
      <c r="B11">
        <v>93.333333333333329</v>
      </c>
      <c r="C11">
        <v>38.338999999999999</v>
      </c>
      <c r="D11" s="4">
        <v>2358</v>
      </c>
      <c r="E11" s="4">
        <v>93.333333333333329</v>
      </c>
    </row>
    <row r="12" spans="1:5" x14ac:dyDescent="0.25">
      <c r="A12" s="25" t="s">
        <v>80</v>
      </c>
      <c r="B12">
        <v>807.16666666666663</v>
      </c>
      <c r="C12">
        <v>11.535499999999999</v>
      </c>
      <c r="D12" s="4">
        <v>915.25</v>
      </c>
      <c r="E12" s="4">
        <v>807.16666666666663</v>
      </c>
    </row>
    <row r="13" spans="1:5" x14ac:dyDescent="0.25">
      <c r="A13" s="25" t="s">
        <v>227</v>
      </c>
      <c r="B13"/>
      <c r="C13"/>
      <c r="D13" s="4">
        <v>100</v>
      </c>
    </row>
    <row r="14" spans="1:5" x14ac:dyDescent="0.25">
      <c r="A14" s="25" t="s">
        <v>88</v>
      </c>
      <c r="B14" t="e">
        <v>#DIV/0!</v>
      </c>
      <c r="C14" t="e">
        <v>#DIV/0!</v>
      </c>
      <c r="D14" s="4">
        <v>599</v>
      </c>
      <c r="E14" s="4" t="e">
        <v>#DIV/0!</v>
      </c>
    </row>
    <row r="15" spans="1:5" x14ac:dyDescent="0.25">
      <c r="A15" s="25" t="s">
        <v>225</v>
      </c>
      <c r="B15" t="e">
        <v>#DIV/0!</v>
      </c>
      <c r="C15" t="e">
        <v>#DIV/0!</v>
      </c>
      <c r="D15" s="4">
        <v>229</v>
      </c>
      <c r="E15" s="4" t="e">
        <v>#DIV/0!</v>
      </c>
    </row>
    <row r="16" spans="1:5" x14ac:dyDescent="0.25">
      <c r="A16" s="25" t="s">
        <v>94</v>
      </c>
      <c r="B16"/>
      <c r="C16"/>
      <c r="D16" s="4">
        <v>15</v>
      </c>
    </row>
    <row r="17" spans="1:5" x14ac:dyDescent="0.25">
      <c r="A17" s="25" t="s">
        <v>89</v>
      </c>
      <c r="B17" t="e">
        <v>#DIV/0!</v>
      </c>
      <c r="C17" t="e">
        <v>#DIV/0!</v>
      </c>
      <c r="D17" s="4">
        <v>568</v>
      </c>
      <c r="E17" s="4" t="e">
        <v>#DIV/0!</v>
      </c>
    </row>
    <row r="18" spans="1:5" x14ac:dyDescent="0.25">
      <c r="A18" s="25" t="s">
        <v>90</v>
      </c>
      <c r="B18" t="e">
        <v>#DIV/0!</v>
      </c>
      <c r="C18" t="e">
        <v>#DIV/0!</v>
      </c>
      <c r="D18" s="4">
        <v>422</v>
      </c>
      <c r="E18" s="4" t="e">
        <v>#DIV/0!</v>
      </c>
    </row>
    <row r="19" spans="1:5" x14ac:dyDescent="0.25">
      <c r="A19" s="25" t="s">
        <v>86</v>
      </c>
      <c r="B19"/>
      <c r="C19"/>
      <c r="D19" s="4">
        <v>33</v>
      </c>
    </row>
    <row r="20" spans="1:5" x14ac:dyDescent="0.25">
      <c r="A20" s="25" t="s">
        <v>77</v>
      </c>
      <c r="B20" t="e">
        <v>#DIV/0!</v>
      </c>
      <c r="C20" t="e">
        <v>#DIV/0!</v>
      </c>
      <c r="D20" s="4">
        <v>848</v>
      </c>
      <c r="E20" s="4" t="e">
        <v>#DIV/0!</v>
      </c>
    </row>
    <row r="21" spans="1:5" x14ac:dyDescent="0.25">
      <c r="A21" s="25" t="s">
        <v>82</v>
      </c>
      <c r="B21">
        <v>1625.3333333333333</v>
      </c>
      <c r="C21">
        <v>13.677333333333332</v>
      </c>
      <c r="D21" s="4">
        <v>950.66666666666663</v>
      </c>
      <c r="E21" s="4">
        <v>1625.3333333333333</v>
      </c>
    </row>
    <row r="22" spans="1:5" x14ac:dyDescent="0.25">
      <c r="A22" s="25" t="s">
        <v>76</v>
      </c>
      <c r="B22">
        <v>278</v>
      </c>
      <c r="C22">
        <v>9.2309999999999981</v>
      </c>
      <c r="D22" s="4">
        <v>755</v>
      </c>
      <c r="E22" s="4">
        <v>278</v>
      </c>
    </row>
    <row r="23" spans="1:5" x14ac:dyDescent="0.25">
      <c r="A23" s="25" t="s">
        <v>229</v>
      </c>
      <c r="B23">
        <v>570.06569767441863</v>
      </c>
      <c r="C23">
        <v>20.122071428571434</v>
      </c>
      <c r="D23" s="4">
        <v>698.64516129032256</v>
      </c>
      <c r="E23" s="4">
        <v>570.06569767441863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FD192C407B0F4790BA2EAC39E5B241" ma:contentTypeVersion="15" ma:contentTypeDescription="Create a new document." ma:contentTypeScope="" ma:versionID="7dac8f5223c3185e04ab8dfc2ac63e51">
  <xsd:schema xmlns:xsd="http://www.w3.org/2001/XMLSchema" xmlns:xs="http://www.w3.org/2001/XMLSchema" xmlns:p="http://schemas.microsoft.com/office/2006/metadata/properties" xmlns:ns3="5e75c167-dda2-4376-82ef-49ef2bb583f4" xmlns:ns4="d3d53eb2-0c13-4cb4-9c65-a964c4ee4ac4" targetNamespace="http://schemas.microsoft.com/office/2006/metadata/properties" ma:root="true" ma:fieldsID="e8da31fe87ed16a6af79f9f1411827e2" ns3:_="" ns4:_="">
    <xsd:import namespace="5e75c167-dda2-4376-82ef-49ef2bb583f4"/>
    <xsd:import namespace="d3d53eb2-0c13-4cb4-9c65-a964c4ee4a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5c167-dda2-4376-82ef-49ef2bb583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53eb2-0c13-4cb4-9c65-a964c4ee4a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0BA6A8-C9E4-458A-ACD4-4CB721FD645F}">
  <ds:schemaRefs>
    <ds:schemaRef ds:uri="http://purl.org/dc/terms/"/>
    <ds:schemaRef ds:uri="http://purl.org/dc/elements/1.1/"/>
    <ds:schemaRef ds:uri="d3d53eb2-0c13-4cb4-9c65-a964c4ee4ac4"/>
    <ds:schemaRef ds:uri="5e75c167-dda2-4376-82ef-49ef2bb583f4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A22F47A-7CD6-4B9C-9E90-D37FD8DF8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75c167-dda2-4376-82ef-49ef2bb583f4"/>
    <ds:schemaRef ds:uri="d3d53eb2-0c13-4cb4-9c65-a964c4ee4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3949E8-260C-4479-B6CB-0A7454612C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Campañas y correos</vt:lpstr>
      <vt:lpstr>Campañas y correos (2)</vt:lpstr>
      <vt:lpstr>IniciativasÚnicasPorMes</vt:lpstr>
      <vt:lpstr>aux</vt:lpstr>
      <vt:lpstr>AnálisisMITEC</vt:lpstr>
      <vt:lpstr>AnálisisCorreos</vt:lpstr>
      <vt:lpstr>AnálisisCorreos_aux</vt:lpstr>
      <vt:lpstr>Otra</vt:lpstr>
      <vt:lpstr>Campañas y correos - Nuevas</vt:lpstr>
      <vt:lpstr>Septiembre</vt:lpstr>
      <vt:lpstr>Hoja1</vt:lpstr>
      <vt:lpstr>Octubre_Resultados</vt:lpstr>
      <vt:lpstr>AnálisisCorreos(2)</vt:lpstr>
      <vt:lpstr>AnálisisComparativo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Ángel Alexis Anaya Alamea</cp:lastModifiedBy>
  <dcterms:created xsi:type="dcterms:W3CDTF">2022-10-06T21:05:34Z</dcterms:created>
  <dcterms:modified xsi:type="dcterms:W3CDTF">2023-02-17T07:02:09Z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0x010100EEFD192C407B0F4790BA2EAC39E5B241</vt:lpwstr>
  </property>
</Properties>
</file>