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49" documentId="14_{15B89F3B-C38A-41E5-9DE1-5405197EBAA4}" xr6:coauthVersionLast="47" xr6:coauthVersionMax="47" xr10:uidLastSave="{2A28ADC9-ED30-4265-8FD5-75A3540C83E8}"/>
  <bookViews>
    <workbookView xWindow="-120" yWindow="-120" windowWidth="20730" windowHeight="11160" xr2:uid="{1B227F7D-E4D4-4085-A126-10AC5837AE2B}"/>
  </bookViews>
  <sheets>
    <sheet name="Campañas y correos" sheetId="12" r:id="rId1"/>
    <sheet name="Campañas y correos(2)" sheetId="4" r:id="rId2"/>
    <sheet name="Campañas y correos - Nuevas" sheetId="9" state="hidden" r:id="rId3"/>
    <sheet name="Septiembre" sheetId="1" state="hidden" r:id="rId4"/>
    <sheet name="CampañasÚnicasPorMes" sheetId="5" r:id="rId5"/>
    <sheet name="Hoja1" sheetId="7" state="hidden" r:id="rId6"/>
    <sheet name="Octubre_Resultados" sheetId="8" state="hidden" r:id="rId7"/>
    <sheet name="AnálisisMITEC" sheetId="3" r:id="rId8"/>
    <sheet name="AnálisisCorreos" sheetId="11" r:id="rId9"/>
    <sheet name="AnálisisCorreos(2)" sheetId="6" state="hidden" r:id="rId10"/>
    <sheet name="AnálisisComparativo" sheetId="10" r:id="rId11"/>
  </sheets>
  <definedNames>
    <definedName name="_xlnm._FilterDatabase" localSheetId="7" hidden="1">AnálisisMITEC!$A$1:$G$153</definedName>
    <definedName name="_xlnm._FilterDatabase" localSheetId="4" hidden="1">CampañasÚnicasPorMes!$A$1:$G$107</definedName>
  </definedNames>
  <calcPr calcId="191029"/>
  <pivotCaches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7" i="12" l="1"/>
  <c r="G117" i="12"/>
  <c r="F117" i="12"/>
  <c r="J116" i="12"/>
  <c r="G116" i="12"/>
  <c r="F116" i="12"/>
  <c r="K115" i="12"/>
  <c r="J115" i="12"/>
  <c r="G115" i="12"/>
  <c r="F115" i="12"/>
  <c r="J114" i="12"/>
  <c r="G114" i="12"/>
  <c r="K114" i="12" s="1"/>
  <c r="F114" i="12"/>
  <c r="K113" i="12"/>
  <c r="J113" i="12"/>
  <c r="G113" i="12"/>
  <c r="F113" i="12"/>
  <c r="K112" i="12"/>
  <c r="J112" i="12"/>
  <c r="G112" i="12"/>
  <c r="F112" i="12"/>
  <c r="K111" i="12"/>
  <c r="J111" i="12"/>
  <c r="G111" i="12"/>
  <c r="F111" i="12"/>
  <c r="K110" i="12"/>
  <c r="J110" i="12"/>
  <c r="G110" i="12"/>
  <c r="F110" i="12"/>
  <c r="K109" i="12"/>
  <c r="J109" i="12"/>
  <c r="G109" i="12"/>
  <c r="F109" i="12"/>
  <c r="K108" i="12"/>
  <c r="J108" i="12"/>
  <c r="G108" i="12"/>
  <c r="F108" i="12"/>
  <c r="K107" i="12"/>
  <c r="J107" i="12"/>
  <c r="G107" i="12"/>
  <c r="F107" i="12"/>
  <c r="K106" i="12"/>
  <c r="J106" i="12"/>
  <c r="G106" i="12"/>
  <c r="F106" i="12"/>
  <c r="K105" i="12"/>
  <c r="J105" i="12"/>
  <c r="G105" i="12"/>
  <c r="F105" i="12"/>
  <c r="K104" i="12"/>
  <c r="J104" i="12"/>
  <c r="G104" i="12"/>
  <c r="F104" i="12"/>
  <c r="K103" i="12"/>
  <c r="J103" i="12"/>
  <c r="G103" i="12"/>
  <c r="F103" i="12"/>
  <c r="K102" i="12"/>
  <c r="J102" i="12"/>
  <c r="G102" i="12"/>
  <c r="F102" i="12"/>
  <c r="K101" i="12"/>
  <c r="J101" i="12"/>
  <c r="G101" i="12"/>
  <c r="F101" i="12"/>
  <c r="K100" i="12"/>
  <c r="J100" i="12"/>
  <c r="G100" i="12"/>
  <c r="F100" i="12"/>
  <c r="K99" i="12"/>
  <c r="J99" i="12"/>
  <c r="G99" i="12"/>
  <c r="F99" i="12"/>
  <c r="K98" i="12"/>
  <c r="J98" i="12"/>
  <c r="G98" i="12"/>
  <c r="F98" i="12"/>
  <c r="K97" i="12"/>
  <c r="J97" i="12"/>
  <c r="G97" i="12"/>
  <c r="F97" i="12"/>
  <c r="K96" i="12"/>
  <c r="J96" i="12"/>
  <c r="G96" i="12"/>
  <c r="F96" i="12"/>
  <c r="K95" i="12"/>
  <c r="J95" i="12"/>
  <c r="G95" i="12"/>
  <c r="F95" i="12"/>
  <c r="K94" i="12"/>
  <c r="J94" i="12"/>
  <c r="G94" i="12"/>
  <c r="F94" i="12"/>
  <c r="K93" i="12"/>
  <c r="J93" i="12"/>
  <c r="G93" i="12"/>
  <c r="F93" i="12"/>
  <c r="K92" i="12"/>
  <c r="J92" i="12"/>
  <c r="G92" i="12"/>
  <c r="F92" i="12"/>
  <c r="K91" i="12"/>
  <c r="J91" i="12"/>
  <c r="G91" i="12"/>
  <c r="F91" i="12"/>
  <c r="K90" i="12"/>
  <c r="J90" i="12"/>
  <c r="G90" i="12"/>
  <c r="F90" i="12"/>
  <c r="K89" i="12"/>
  <c r="J89" i="12"/>
  <c r="G89" i="12"/>
  <c r="F89" i="12"/>
  <c r="K88" i="12"/>
  <c r="J88" i="12"/>
  <c r="G88" i="12"/>
  <c r="F88" i="12"/>
  <c r="K87" i="12"/>
  <c r="J87" i="12"/>
  <c r="G87" i="12"/>
  <c r="F87" i="12"/>
  <c r="K86" i="12"/>
  <c r="J86" i="12"/>
  <c r="G86" i="12"/>
  <c r="F86" i="12"/>
  <c r="K85" i="12"/>
  <c r="J85" i="12"/>
  <c r="G85" i="12"/>
  <c r="F85" i="12"/>
  <c r="K84" i="12"/>
  <c r="J84" i="12"/>
  <c r="G84" i="12"/>
  <c r="F84" i="12"/>
  <c r="K83" i="12"/>
  <c r="J83" i="12"/>
  <c r="G83" i="12"/>
  <c r="F83" i="12"/>
  <c r="K82" i="12"/>
  <c r="J82" i="12"/>
  <c r="G82" i="12"/>
  <c r="F82" i="12"/>
  <c r="K81" i="12"/>
  <c r="J81" i="12"/>
  <c r="G81" i="12"/>
  <c r="F81" i="12"/>
  <c r="K80" i="12"/>
  <c r="J80" i="12"/>
  <c r="G80" i="12"/>
  <c r="F80" i="12"/>
  <c r="K79" i="12"/>
  <c r="J79" i="12"/>
  <c r="G79" i="12"/>
  <c r="F79" i="12"/>
  <c r="K78" i="12"/>
  <c r="J78" i="12"/>
  <c r="G78" i="12"/>
  <c r="F78" i="12"/>
  <c r="K77" i="12"/>
  <c r="J77" i="12"/>
  <c r="G77" i="12"/>
  <c r="F77" i="12"/>
  <c r="K76" i="12"/>
  <c r="J76" i="12"/>
  <c r="G76" i="12"/>
  <c r="F76" i="12"/>
  <c r="K75" i="12"/>
  <c r="J75" i="12"/>
  <c r="G75" i="12"/>
  <c r="F75" i="12"/>
  <c r="K74" i="12"/>
  <c r="J74" i="12"/>
  <c r="G74" i="12"/>
  <c r="F74" i="12"/>
  <c r="K73" i="12"/>
  <c r="J73" i="12"/>
  <c r="G73" i="12"/>
  <c r="F73" i="12"/>
  <c r="K72" i="12"/>
  <c r="J72" i="12"/>
  <c r="G72" i="12"/>
  <c r="F72" i="12"/>
  <c r="K71" i="12"/>
  <c r="J71" i="12"/>
  <c r="G71" i="12"/>
  <c r="F71" i="12"/>
  <c r="K70" i="12"/>
  <c r="J70" i="12"/>
  <c r="G70" i="12"/>
  <c r="F70" i="12"/>
  <c r="K69" i="12"/>
  <c r="J69" i="12"/>
  <c r="G69" i="12"/>
  <c r="F69" i="12"/>
  <c r="K68" i="12"/>
  <c r="J68" i="12"/>
  <c r="G68" i="12"/>
  <c r="F68" i="12"/>
  <c r="K67" i="12"/>
  <c r="J67" i="12"/>
  <c r="G67" i="12"/>
  <c r="F67" i="12"/>
  <c r="K66" i="12"/>
  <c r="J66" i="12"/>
  <c r="G66" i="12"/>
  <c r="F66" i="12"/>
  <c r="K65" i="12"/>
  <c r="J65" i="12"/>
  <c r="G65" i="12"/>
  <c r="F65" i="12"/>
  <c r="K64" i="12"/>
  <c r="J64" i="12"/>
  <c r="G64" i="12"/>
  <c r="F64" i="12"/>
  <c r="K63" i="12"/>
  <c r="J63" i="12"/>
  <c r="G63" i="12"/>
  <c r="F63" i="12"/>
  <c r="K62" i="12"/>
  <c r="J62" i="12"/>
  <c r="G62" i="12"/>
  <c r="F62" i="12"/>
  <c r="K61" i="12"/>
  <c r="J61" i="12"/>
  <c r="G61" i="12"/>
  <c r="F61" i="12"/>
  <c r="K60" i="12"/>
  <c r="J60" i="12"/>
  <c r="G60" i="12"/>
  <c r="F60" i="12"/>
  <c r="K59" i="12"/>
  <c r="J59" i="12"/>
  <c r="G59" i="12"/>
  <c r="F59" i="12"/>
  <c r="K58" i="12"/>
  <c r="J58" i="12"/>
  <c r="G58" i="12"/>
  <c r="F58" i="12"/>
  <c r="K57" i="12"/>
  <c r="J57" i="12"/>
  <c r="G57" i="12"/>
  <c r="F57" i="12"/>
  <c r="K56" i="12"/>
  <c r="J56" i="12"/>
  <c r="G56" i="12"/>
  <c r="F56" i="12"/>
  <c r="K55" i="12"/>
  <c r="J55" i="12"/>
  <c r="G55" i="12"/>
  <c r="F55" i="12"/>
  <c r="K54" i="12"/>
  <c r="J54" i="12"/>
  <c r="G54" i="12"/>
  <c r="F54" i="12"/>
  <c r="K53" i="12"/>
  <c r="J53" i="12"/>
  <c r="G53" i="12"/>
  <c r="F53" i="12"/>
  <c r="K52" i="12"/>
  <c r="J52" i="12"/>
  <c r="G52" i="12"/>
  <c r="F52" i="12"/>
  <c r="K51" i="12"/>
  <c r="J51" i="12"/>
  <c r="G51" i="12"/>
  <c r="F51" i="12"/>
  <c r="K50" i="12"/>
  <c r="J50" i="12"/>
  <c r="G50" i="12"/>
  <c r="F50" i="12"/>
  <c r="K49" i="12"/>
  <c r="J49" i="12"/>
  <c r="G49" i="12"/>
  <c r="F49" i="12"/>
  <c r="K48" i="12"/>
  <c r="J48" i="12"/>
  <c r="G48" i="12"/>
  <c r="F48" i="12"/>
  <c r="K47" i="12"/>
  <c r="J47" i="12"/>
  <c r="G47" i="12"/>
  <c r="F47" i="12"/>
  <c r="K46" i="12"/>
  <c r="J46" i="12"/>
  <c r="G46" i="12"/>
  <c r="F46" i="12"/>
  <c r="G45" i="12"/>
  <c r="F45" i="12"/>
  <c r="G44" i="12"/>
  <c r="F44" i="12"/>
  <c r="K43" i="12"/>
  <c r="J43" i="12"/>
  <c r="G43" i="12"/>
  <c r="F43" i="12"/>
  <c r="K42" i="12"/>
  <c r="J42" i="12"/>
  <c r="G42" i="12"/>
  <c r="F42" i="12"/>
  <c r="K41" i="12"/>
  <c r="J41" i="12"/>
  <c r="G41" i="12"/>
  <c r="F41" i="12"/>
  <c r="K40" i="12"/>
  <c r="J40" i="12"/>
  <c r="G40" i="12"/>
  <c r="F40" i="12"/>
  <c r="K39" i="12"/>
  <c r="J39" i="12"/>
  <c r="G39" i="12"/>
  <c r="F39" i="12"/>
  <c r="K38" i="12"/>
  <c r="J38" i="12"/>
  <c r="G38" i="12"/>
  <c r="F38" i="12"/>
  <c r="K37" i="12"/>
  <c r="J37" i="12"/>
  <c r="G37" i="12"/>
  <c r="F37" i="12"/>
  <c r="K36" i="12"/>
  <c r="J36" i="12"/>
  <c r="G36" i="12"/>
  <c r="F36" i="12"/>
  <c r="K35" i="12"/>
  <c r="J35" i="12"/>
  <c r="G35" i="12"/>
  <c r="F35" i="12"/>
  <c r="K34" i="12"/>
  <c r="J34" i="12"/>
  <c r="G34" i="12"/>
  <c r="F34" i="12"/>
  <c r="K33" i="12"/>
  <c r="J33" i="12"/>
  <c r="G33" i="12"/>
  <c r="F33" i="12"/>
  <c r="K32" i="12"/>
  <c r="J32" i="12"/>
  <c r="G32" i="12"/>
  <c r="F32" i="12"/>
  <c r="K31" i="12"/>
  <c r="J31" i="12"/>
  <c r="G31" i="12"/>
  <c r="F31" i="12"/>
  <c r="K30" i="12"/>
  <c r="J30" i="12"/>
  <c r="G30" i="12"/>
  <c r="F30" i="12"/>
  <c r="K29" i="12"/>
  <c r="J29" i="12"/>
  <c r="G29" i="12"/>
  <c r="F29" i="12"/>
  <c r="K28" i="12"/>
  <c r="J28" i="12"/>
  <c r="G28" i="12"/>
  <c r="F28" i="12"/>
  <c r="K27" i="12"/>
  <c r="J27" i="12"/>
  <c r="G27" i="12"/>
  <c r="F27" i="12"/>
  <c r="K26" i="12"/>
  <c r="J26" i="12"/>
  <c r="G26" i="12"/>
  <c r="F26" i="12"/>
  <c r="K25" i="12"/>
  <c r="J25" i="12"/>
  <c r="G25" i="12"/>
  <c r="F25" i="12"/>
  <c r="K24" i="12"/>
  <c r="J24" i="12"/>
  <c r="G24" i="12"/>
  <c r="F24" i="12"/>
  <c r="K23" i="12"/>
  <c r="J23" i="12"/>
  <c r="G23" i="12"/>
  <c r="F23" i="12"/>
  <c r="K22" i="12"/>
  <c r="J22" i="12"/>
  <c r="G22" i="12"/>
  <c r="F22" i="12"/>
  <c r="K21" i="12"/>
  <c r="J21" i="12"/>
  <c r="G21" i="12"/>
  <c r="F21" i="12"/>
  <c r="K20" i="12"/>
  <c r="J20" i="12"/>
  <c r="G20" i="12"/>
  <c r="F20" i="12"/>
  <c r="K19" i="12"/>
  <c r="J19" i="12"/>
  <c r="G19" i="12"/>
  <c r="F19" i="12"/>
  <c r="K18" i="12"/>
  <c r="J18" i="12"/>
  <c r="G18" i="12"/>
  <c r="F18" i="12"/>
  <c r="K17" i="12"/>
  <c r="J17" i="12"/>
  <c r="G17" i="12"/>
  <c r="F17" i="12"/>
  <c r="K16" i="12"/>
  <c r="J16" i="12"/>
  <c r="G16" i="12"/>
  <c r="F16" i="12"/>
  <c r="K15" i="12"/>
  <c r="J15" i="12"/>
  <c r="G15" i="12"/>
  <c r="F15" i="12"/>
  <c r="K14" i="12"/>
  <c r="J14" i="12"/>
  <c r="G14" i="12"/>
  <c r="F14" i="12"/>
  <c r="K13" i="12"/>
  <c r="J13" i="12"/>
  <c r="G13" i="12"/>
  <c r="F13" i="12"/>
  <c r="K12" i="12"/>
  <c r="J12" i="12"/>
  <c r="G12" i="12"/>
  <c r="F12" i="12"/>
  <c r="K11" i="12"/>
  <c r="J11" i="12"/>
  <c r="G11" i="12"/>
  <c r="F11" i="12"/>
  <c r="K10" i="12"/>
  <c r="J10" i="12"/>
  <c r="G10" i="12"/>
  <c r="F10" i="12"/>
  <c r="K9" i="12"/>
  <c r="J9" i="12"/>
  <c r="G9" i="12"/>
  <c r="F9" i="12"/>
  <c r="K8" i="12"/>
  <c r="J8" i="12"/>
  <c r="G8" i="12"/>
  <c r="F8" i="12"/>
  <c r="K7" i="12"/>
  <c r="J7" i="12"/>
  <c r="G7" i="12"/>
  <c r="F7" i="12"/>
  <c r="K6" i="12"/>
  <c r="J6" i="12"/>
  <c r="G6" i="12"/>
  <c r="F6" i="12"/>
  <c r="K5" i="12"/>
  <c r="J5" i="12"/>
  <c r="G5" i="12"/>
  <c r="F5" i="12"/>
  <c r="K4" i="12"/>
  <c r="J4" i="12"/>
  <c r="G4" i="12"/>
  <c r="F4" i="12"/>
  <c r="K3" i="12"/>
  <c r="J3" i="12"/>
  <c r="G3" i="12"/>
  <c r="F3" i="12"/>
  <c r="K2" i="12"/>
  <c r="J2" i="12"/>
  <c r="G2" i="12"/>
  <c r="F2" i="12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" i="4"/>
  <c r="G15" i="4"/>
  <c r="J15" i="4"/>
  <c r="K15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2" i="3"/>
  <c r="F72" i="4"/>
  <c r="G72" i="4"/>
  <c r="K72" i="4" s="1"/>
  <c r="J72" i="4"/>
  <c r="F93" i="4"/>
  <c r="G93" i="4"/>
  <c r="K93" i="4" s="1"/>
  <c r="J93" i="4"/>
  <c r="F71" i="4"/>
  <c r="G71" i="4"/>
  <c r="K71" i="4" s="1"/>
  <c r="J71" i="4"/>
  <c r="F85" i="4"/>
  <c r="G85" i="4"/>
  <c r="K85" i="4" s="1"/>
  <c r="J85" i="4"/>
  <c r="F41" i="4"/>
  <c r="G41" i="4"/>
  <c r="J41" i="4"/>
  <c r="K41" i="4"/>
  <c r="F36" i="4"/>
  <c r="G36" i="4"/>
  <c r="J36" i="4"/>
  <c r="K36" i="4"/>
  <c r="F35" i="4"/>
  <c r="G35" i="4"/>
  <c r="J35" i="4"/>
  <c r="K35" i="4"/>
  <c r="F50" i="4"/>
  <c r="G50" i="4"/>
  <c r="J50" i="4"/>
  <c r="K50" i="4"/>
  <c r="F14" i="4"/>
  <c r="G14" i="4"/>
  <c r="J14" i="4"/>
  <c r="K14" i="4"/>
  <c r="J70" i="4"/>
  <c r="G70" i="4"/>
  <c r="K70" i="4" s="1"/>
  <c r="F70" i="4"/>
  <c r="G45" i="4"/>
  <c r="F45" i="4"/>
  <c r="J116" i="4"/>
  <c r="J117" i="4"/>
  <c r="K49" i="4"/>
  <c r="G117" i="4"/>
  <c r="F117" i="4"/>
  <c r="J3" i="9"/>
  <c r="I3" i="9"/>
  <c r="F3" i="9"/>
  <c r="E3" i="9"/>
  <c r="J157" i="4"/>
  <c r="G157" i="4"/>
  <c r="K157" i="4" s="1"/>
  <c r="F157" i="4"/>
  <c r="J156" i="4"/>
  <c r="G156" i="4"/>
  <c r="K156" i="4" s="1"/>
  <c r="F156" i="4"/>
  <c r="J155" i="4"/>
  <c r="G155" i="4"/>
  <c r="K155" i="4" s="1"/>
  <c r="F155" i="4"/>
  <c r="J154" i="4"/>
  <c r="G154" i="4"/>
  <c r="K154" i="4" s="1"/>
  <c r="F154" i="4"/>
  <c r="J153" i="4"/>
  <c r="G153" i="4"/>
  <c r="K153" i="4" s="1"/>
  <c r="F153" i="4"/>
  <c r="J152" i="4"/>
  <c r="G152" i="4"/>
  <c r="K152" i="4" s="1"/>
  <c r="F152" i="4"/>
  <c r="J151" i="4"/>
  <c r="G151" i="4"/>
  <c r="K151" i="4" s="1"/>
  <c r="F151" i="4"/>
  <c r="J150" i="4"/>
  <c r="G150" i="4"/>
  <c r="K150" i="4" s="1"/>
  <c r="F150" i="4"/>
  <c r="J149" i="4"/>
  <c r="G149" i="4"/>
  <c r="K149" i="4" s="1"/>
  <c r="F149" i="4"/>
  <c r="J148" i="4"/>
  <c r="G148" i="4"/>
  <c r="K148" i="4" s="1"/>
  <c r="F148" i="4"/>
  <c r="J147" i="4"/>
  <c r="G147" i="4"/>
  <c r="K147" i="4" s="1"/>
  <c r="F147" i="4"/>
  <c r="J146" i="4"/>
  <c r="G146" i="4"/>
  <c r="K146" i="4" s="1"/>
  <c r="F146" i="4"/>
  <c r="J145" i="4"/>
  <c r="G145" i="4"/>
  <c r="K145" i="4" s="1"/>
  <c r="F145" i="4"/>
  <c r="J144" i="4"/>
  <c r="G144" i="4"/>
  <c r="K144" i="4" s="1"/>
  <c r="F144" i="4"/>
  <c r="J143" i="4"/>
  <c r="G143" i="4"/>
  <c r="K143" i="4" s="1"/>
  <c r="F143" i="4"/>
  <c r="J142" i="4"/>
  <c r="G142" i="4"/>
  <c r="F142" i="4"/>
  <c r="J141" i="4"/>
  <c r="G141" i="4"/>
  <c r="F141" i="4"/>
  <c r="J140" i="4"/>
  <c r="G140" i="4"/>
  <c r="K140" i="4" s="1"/>
  <c r="F140" i="4"/>
  <c r="J139" i="4"/>
  <c r="G139" i="4"/>
  <c r="K139" i="4" s="1"/>
  <c r="F139" i="4"/>
  <c r="J138" i="4"/>
  <c r="G138" i="4"/>
  <c r="K138" i="4" s="1"/>
  <c r="F138" i="4"/>
  <c r="J137" i="4"/>
  <c r="G137" i="4"/>
  <c r="K137" i="4" s="1"/>
  <c r="F137" i="4"/>
  <c r="J136" i="4"/>
  <c r="G136" i="4"/>
  <c r="K136" i="4" s="1"/>
  <c r="F136" i="4"/>
  <c r="J135" i="4"/>
  <c r="G135" i="4"/>
  <c r="K135" i="4" s="1"/>
  <c r="F135" i="4"/>
  <c r="J134" i="4"/>
  <c r="G134" i="4"/>
  <c r="K134" i="4" s="1"/>
  <c r="F134" i="4"/>
  <c r="J133" i="4"/>
  <c r="G133" i="4"/>
  <c r="K133" i="4" s="1"/>
  <c r="F133" i="4"/>
  <c r="J132" i="4"/>
  <c r="G132" i="4"/>
  <c r="K132" i="4" s="1"/>
  <c r="F132" i="4"/>
  <c r="J131" i="4"/>
  <c r="G131" i="4"/>
  <c r="K131" i="4" s="1"/>
  <c r="F131" i="4"/>
  <c r="J130" i="4"/>
  <c r="G130" i="4"/>
  <c r="K130" i="4" s="1"/>
  <c r="F130" i="4"/>
  <c r="J129" i="4"/>
  <c r="G129" i="4"/>
  <c r="K129" i="4" s="1"/>
  <c r="F129" i="4"/>
  <c r="J128" i="4"/>
  <c r="G128" i="4"/>
  <c r="K128" i="4" s="1"/>
  <c r="F128" i="4"/>
  <c r="J127" i="4"/>
  <c r="G127" i="4"/>
  <c r="K127" i="4" s="1"/>
  <c r="F127" i="4"/>
  <c r="J126" i="4"/>
  <c r="G126" i="4"/>
  <c r="K126" i="4" s="1"/>
  <c r="F126" i="4"/>
  <c r="J125" i="4"/>
  <c r="G125" i="4"/>
  <c r="K125" i="4" s="1"/>
  <c r="F125" i="4"/>
  <c r="J124" i="4"/>
  <c r="G124" i="4"/>
  <c r="K124" i="4" s="1"/>
  <c r="F124" i="4"/>
  <c r="J123" i="4"/>
  <c r="G123" i="4"/>
  <c r="K123" i="4" s="1"/>
  <c r="F123" i="4"/>
  <c r="J122" i="4"/>
  <c r="G122" i="4"/>
  <c r="K122" i="4" s="1"/>
  <c r="F122" i="4"/>
  <c r="J121" i="4"/>
  <c r="G121" i="4"/>
  <c r="K121" i="4" s="1"/>
  <c r="F121" i="4"/>
  <c r="J120" i="4"/>
  <c r="G120" i="4"/>
  <c r="K120" i="4" s="1"/>
  <c r="F120" i="4"/>
  <c r="J119" i="4"/>
  <c r="G119" i="4"/>
  <c r="K119" i="4" s="1"/>
  <c r="F119" i="4"/>
  <c r="J118" i="4"/>
  <c r="G118" i="4"/>
  <c r="K118" i="4" s="1"/>
  <c r="F118" i="4"/>
  <c r="G116" i="4"/>
  <c r="F116" i="4"/>
  <c r="J115" i="4"/>
  <c r="G115" i="4"/>
  <c r="K115" i="4" s="1"/>
  <c r="F115" i="4"/>
  <c r="J114" i="4"/>
  <c r="G114" i="4"/>
  <c r="K114" i="4" s="1"/>
  <c r="F114" i="4"/>
  <c r="J113" i="4"/>
  <c r="G113" i="4"/>
  <c r="K113" i="4" s="1"/>
  <c r="F113" i="4"/>
  <c r="J112" i="4"/>
  <c r="G112" i="4"/>
  <c r="K112" i="4" s="1"/>
  <c r="F112" i="4"/>
  <c r="J111" i="4"/>
  <c r="G111" i="4"/>
  <c r="K111" i="4" s="1"/>
  <c r="F111" i="4"/>
  <c r="J110" i="4"/>
  <c r="G110" i="4"/>
  <c r="K110" i="4" s="1"/>
  <c r="F110" i="4"/>
  <c r="J109" i="4"/>
  <c r="G109" i="4"/>
  <c r="K109" i="4" s="1"/>
  <c r="F109" i="4"/>
  <c r="J108" i="4"/>
  <c r="G108" i="4"/>
  <c r="K108" i="4" s="1"/>
  <c r="F108" i="4"/>
  <c r="J107" i="4"/>
  <c r="G107" i="4"/>
  <c r="K107" i="4" s="1"/>
  <c r="F107" i="4"/>
  <c r="K106" i="4"/>
  <c r="J106" i="4"/>
  <c r="G106" i="4"/>
  <c r="F106" i="4"/>
  <c r="K105" i="4"/>
  <c r="J105" i="4"/>
  <c r="G105" i="4"/>
  <c r="F105" i="4"/>
  <c r="K104" i="4"/>
  <c r="J104" i="4"/>
  <c r="G104" i="4"/>
  <c r="F104" i="4"/>
  <c r="K103" i="4"/>
  <c r="J103" i="4"/>
  <c r="G103" i="4"/>
  <c r="F103" i="4"/>
  <c r="K102" i="4"/>
  <c r="J102" i="4"/>
  <c r="G102" i="4"/>
  <c r="F102" i="4"/>
  <c r="K101" i="4"/>
  <c r="J101" i="4"/>
  <c r="G101" i="4"/>
  <c r="F101" i="4"/>
  <c r="K100" i="4"/>
  <c r="J100" i="4"/>
  <c r="G100" i="4"/>
  <c r="F100" i="4"/>
  <c r="K99" i="4"/>
  <c r="J99" i="4"/>
  <c r="G99" i="4"/>
  <c r="F99" i="4"/>
  <c r="K98" i="4"/>
  <c r="J98" i="4"/>
  <c r="G98" i="4"/>
  <c r="F98" i="4"/>
  <c r="K97" i="4"/>
  <c r="J97" i="4"/>
  <c r="G97" i="4"/>
  <c r="F97" i="4"/>
  <c r="K96" i="4"/>
  <c r="J96" i="4"/>
  <c r="G96" i="4"/>
  <c r="F96" i="4"/>
  <c r="K95" i="4"/>
  <c r="J95" i="4"/>
  <c r="G95" i="4"/>
  <c r="F95" i="4"/>
  <c r="K94" i="4"/>
  <c r="J94" i="4"/>
  <c r="G94" i="4"/>
  <c r="F94" i="4"/>
  <c r="J92" i="4"/>
  <c r="G92" i="4"/>
  <c r="K92" i="4" s="1"/>
  <c r="F92" i="4"/>
  <c r="J91" i="4"/>
  <c r="G91" i="4"/>
  <c r="K91" i="4" s="1"/>
  <c r="F91" i="4"/>
  <c r="K90" i="4"/>
  <c r="J90" i="4"/>
  <c r="G90" i="4"/>
  <c r="F90" i="4"/>
  <c r="J89" i="4"/>
  <c r="G89" i="4"/>
  <c r="K89" i="4" s="1"/>
  <c r="F89" i="4"/>
  <c r="K88" i="4"/>
  <c r="J88" i="4"/>
  <c r="G88" i="4"/>
  <c r="F88" i="4"/>
  <c r="K87" i="4"/>
  <c r="J87" i="4"/>
  <c r="G87" i="4"/>
  <c r="F87" i="4"/>
  <c r="K86" i="4"/>
  <c r="J86" i="4"/>
  <c r="G86" i="4"/>
  <c r="F86" i="4"/>
  <c r="J84" i="4"/>
  <c r="G84" i="4"/>
  <c r="K84" i="4" s="1"/>
  <c r="F84" i="4"/>
  <c r="K83" i="4"/>
  <c r="J83" i="4"/>
  <c r="G83" i="4"/>
  <c r="F83" i="4"/>
  <c r="K82" i="4"/>
  <c r="J82" i="4"/>
  <c r="G82" i="4"/>
  <c r="F82" i="4"/>
  <c r="K81" i="4"/>
  <c r="J81" i="4"/>
  <c r="G81" i="4"/>
  <c r="F81" i="4"/>
  <c r="K80" i="4"/>
  <c r="J80" i="4"/>
  <c r="G80" i="4"/>
  <c r="F80" i="4"/>
  <c r="K79" i="4"/>
  <c r="J79" i="4"/>
  <c r="G79" i="4"/>
  <c r="F79" i="4"/>
  <c r="K78" i="4"/>
  <c r="J78" i="4"/>
  <c r="G78" i="4"/>
  <c r="F78" i="4"/>
  <c r="K77" i="4"/>
  <c r="J77" i="4"/>
  <c r="G77" i="4"/>
  <c r="F77" i="4"/>
  <c r="K76" i="4"/>
  <c r="J76" i="4"/>
  <c r="G76" i="4"/>
  <c r="F76" i="4"/>
  <c r="K75" i="4"/>
  <c r="J75" i="4"/>
  <c r="G75" i="4"/>
  <c r="F75" i="4"/>
  <c r="K74" i="4"/>
  <c r="J74" i="4"/>
  <c r="G74" i="4"/>
  <c r="F74" i="4"/>
  <c r="K73" i="4"/>
  <c r="J73" i="4"/>
  <c r="G73" i="4"/>
  <c r="F73" i="4"/>
  <c r="J69" i="4"/>
  <c r="G69" i="4"/>
  <c r="K69" i="4" s="1"/>
  <c r="F69" i="4"/>
  <c r="K68" i="4"/>
  <c r="J68" i="4"/>
  <c r="G68" i="4"/>
  <c r="F68" i="4"/>
  <c r="K67" i="4"/>
  <c r="J67" i="4"/>
  <c r="G67" i="4"/>
  <c r="F67" i="4"/>
  <c r="K66" i="4"/>
  <c r="J66" i="4"/>
  <c r="G66" i="4"/>
  <c r="F66" i="4"/>
  <c r="K65" i="4"/>
  <c r="J65" i="4"/>
  <c r="G65" i="4"/>
  <c r="F65" i="4"/>
  <c r="K64" i="4"/>
  <c r="J64" i="4"/>
  <c r="G64" i="4"/>
  <c r="F64" i="4"/>
  <c r="K63" i="4"/>
  <c r="J63" i="4"/>
  <c r="G63" i="4"/>
  <c r="F63" i="4"/>
  <c r="K62" i="4"/>
  <c r="J62" i="4"/>
  <c r="G62" i="4"/>
  <c r="F62" i="4"/>
  <c r="K61" i="4"/>
  <c r="J61" i="4"/>
  <c r="G61" i="4"/>
  <c r="F61" i="4"/>
  <c r="K60" i="4"/>
  <c r="J60" i="4"/>
  <c r="G60" i="4"/>
  <c r="F60" i="4"/>
  <c r="K59" i="4"/>
  <c r="J59" i="4"/>
  <c r="G59" i="4"/>
  <c r="F59" i="4"/>
  <c r="K58" i="4"/>
  <c r="J58" i="4"/>
  <c r="G58" i="4"/>
  <c r="F58" i="4"/>
  <c r="K57" i="4"/>
  <c r="J57" i="4"/>
  <c r="G57" i="4"/>
  <c r="F57" i="4"/>
  <c r="K56" i="4"/>
  <c r="J56" i="4"/>
  <c r="G56" i="4"/>
  <c r="F56" i="4"/>
  <c r="K55" i="4"/>
  <c r="J55" i="4"/>
  <c r="G55" i="4"/>
  <c r="F55" i="4"/>
  <c r="K54" i="4"/>
  <c r="J54" i="4"/>
  <c r="G54" i="4"/>
  <c r="F54" i="4"/>
  <c r="K53" i="4"/>
  <c r="J53" i="4"/>
  <c r="G53" i="4"/>
  <c r="F53" i="4"/>
  <c r="K52" i="4"/>
  <c r="J52" i="4"/>
  <c r="G52" i="4"/>
  <c r="F52" i="4"/>
  <c r="K51" i="4"/>
  <c r="J51" i="4"/>
  <c r="G51" i="4"/>
  <c r="F51" i="4"/>
  <c r="J49" i="4"/>
  <c r="G49" i="4"/>
  <c r="F49" i="4"/>
  <c r="K48" i="4"/>
  <c r="J48" i="4"/>
  <c r="G48" i="4"/>
  <c r="F48" i="4"/>
  <c r="K47" i="4"/>
  <c r="J47" i="4"/>
  <c r="G47" i="4"/>
  <c r="F47" i="4"/>
  <c r="K46" i="4"/>
  <c r="J46" i="4"/>
  <c r="G46" i="4"/>
  <c r="F46" i="4"/>
  <c r="G44" i="4"/>
  <c r="F44" i="4"/>
  <c r="K43" i="4"/>
  <c r="J43" i="4"/>
  <c r="G43" i="4"/>
  <c r="F43" i="4"/>
  <c r="K42" i="4"/>
  <c r="J42" i="4"/>
  <c r="G42" i="4"/>
  <c r="F42" i="4"/>
  <c r="K40" i="4"/>
  <c r="J40" i="4"/>
  <c r="G40" i="4"/>
  <c r="F40" i="4"/>
  <c r="K39" i="4"/>
  <c r="J39" i="4"/>
  <c r="G39" i="4"/>
  <c r="F39" i="4"/>
  <c r="K38" i="4"/>
  <c r="J38" i="4"/>
  <c r="G38" i="4"/>
  <c r="F38" i="4"/>
  <c r="K37" i="4"/>
  <c r="J37" i="4"/>
  <c r="G37" i="4"/>
  <c r="F37" i="4"/>
  <c r="K34" i="4"/>
  <c r="J34" i="4"/>
  <c r="G34" i="4"/>
  <c r="F34" i="4"/>
  <c r="K33" i="4"/>
  <c r="J33" i="4"/>
  <c r="G33" i="4"/>
  <c r="F33" i="4"/>
  <c r="K32" i="4"/>
  <c r="J32" i="4"/>
  <c r="G32" i="4"/>
  <c r="F32" i="4"/>
  <c r="K31" i="4"/>
  <c r="J31" i="4"/>
  <c r="G31" i="4"/>
  <c r="F31" i="4"/>
  <c r="K30" i="4"/>
  <c r="J30" i="4"/>
  <c r="G30" i="4"/>
  <c r="F30" i="4"/>
  <c r="K29" i="4"/>
  <c r="J29" i="4"/>
  <c r="G29" i="4"/>
  <c r="F29" i="4"/>
  <c r="K28" i="4"/>
  <c r="J28" i="4"/>
  <c r="G28" i="4"/>
  <c r="F28" i="4"/>
  <c r="K27" i="4"/>
  <c r="J27" i="4"/>
  <c r="G27" i="4"/>
  <c r="F27" i="4"/>
  <c r="K26" i="4"/>
  <c r="J26" i="4"/>
  <c r="G26" i="4"/>
  <c r="F26" i="4"/>
  <c r="K25" i="4"/>
  <c r="J25" i="4"/>
  <c r="G25" i="4"/>
  <c r="F25" i="4"/>
  <c r="K24" i="4"/>
  <c r="J24" i="4"/>
  <c r="G24" i="4"/>
  <c r="F24" i="4"/>
  <c r="K23" i="4"/>
  <c r="J23" i="4"/>
  <c r="G23" i="4"/>
  <c r="F23" i="4"/>
  <c r="K22" i="4"/>
  <c r="J22" i="4"/>
  <c r="G22" i="4"/>
  <c r="F22" i="4"/>
  <c r="K21" i="4"/>
  <c r="J21" i="4"/>
  <c r="G21" i="4"/>
  <c r="F21" i="4"/>
  <c r="K20" i="4"/>
  <c r="J20" i="4"/>
  <c r="G20" i="4"/>
  <c r="F20" i="4"/>
  <c r="K19" i="4"/>
  <c r="J19" i="4"/>
  <c r="G19" i="4"/>
  <c r="F19" i="4"/>
  <c r="K18" i="4"/>
  <c r="J18" i="4"/>
  <c r="G18" i="4"/>
  <c r="F18" i="4"/>
  <c r="K17" i="4"/>
  <c r="J17" i="4"/>
  <c r="G17" i="4"/>
  <c r="F17" i="4"/>
  <c r="K16" i="4"/>
  <c r="J16" i="4"/>
  <c r="G16" i="4"/>
  <c r="F16" i="4"/>
  <c r="K13" i="4"/>
  <c r="J13" i="4"/>
  <c r="G13" i="4"/>
  <c r="F13" i="4"/>
  <c r="K12" i="4"/>
  <c r="J12" i="4"/>
  <c r="G12" i="4"/>
  <c r="F12" i="4"/>
  <c r="K11" i="4"/>
  <c r="J11" i="4"/>
  <c r="G11" i="4"/>
  <c r="F11" i="4"/>
  <c r="K10" i="4"/>
  <c r="J10" i="4"/>
  <c r="G10" i="4"/>
  <c r="F10" i="4"/>
  <c r="K9" i="4"/>
  <c r="J9" i="4"/>
  <c r="G9" i="4"/>
  <c r="F9" i="4"/>
  <c r="K8" i="4"/>
  <c r="J8" i="4"/>
  <c r="G8" i="4"/>
  <c r="F8" i="4"/>
  <c r="K7" i="4"/>
  <c r="J7" i="4"/>
  <c r="G7" i="4"/>
  <c r="F7" i="4"/>
  <c r="K6" i="4"/>
  <c r="J6" i="4"/>
  <c r="G6" i="4"/>
  <c r="F6" i="4"/>
  <c r="K5" i="4"/>
  <c r="J5" i="4"/>
  <c r="G5" i="4"/>
  <c r="F5" i="4"/>
  <c r="K4" i="4"/>
  <c r="J4" i="4"/>
  <c r="G4" i="4"/>
  <c r="F4" i="4"/>
  <c r="K3" i="4"/>
  <c r="J3" i="4"/>
  <c r="G3" i="4"/>
  <c r="F3" i="4"/>
  <c r="K2" i="4"/>
  <c r="J2" i="4"/>
  <c r="G2" i="4"/>
  <c r="F2" i="4"/>
  <c r="A2" i="5" l="1" a="1"/>
  <c r="A2" i="5" s="1"/>
  <c r="B2" i="5" s="1"/>
  <c r="D2" i="5" s="1"/>
  <c r="F59" i="5" l="1"/>
  <c r="B3" i="5"/>
  <c r="D3" i="5" s="1"/>
  <c r="G79" i="5"/>
  <c r="F56" i="5"/>
  <c r="G9" i="5"/>
  <c r="B91" i="5"/>
  <c r="D91" i="5" s="1"/>
  <c r="C54" i="5"/>
  <c r="E2" i="5"/>
  <c r="G35" i="5"/>
  <c r="E53" i="5"/>
  <c r="F5" i="5"/>
  <c r="G29" i="5"/>
  <c r="F50" i="5"/>
  <c r="B20" i="5"/>
  <c r="D20" i="5" s="1"/>
  <c r="B70" i="5"/>
  <c r="D70" i="5" s="1"/>
  <c r="B17" i="5"/>
  <c r="D17" i="5" s="1"/>
  <c r="E80" i="5"/>
  <c r="E39" i="5"/>
  <c r="B15" i="5"/>
  <c r="D15" i="5" s="1"/>
  <c r="G15" i="5"/>
  <c r="G26" i="5"/>
  <c r="F30" i="5"/>
  <c r="B30" i="5"/>
  <c r="D30" i="5" s="1"/>
  <c r="B103" i="5"/>
  <c r="D103" i="5" s="1"/>
  <c r="F7" i="5"/>
  <c r="G47" i="5"/>
  <c r="E19" i="5"/>
  <c r="F17" i="5"/>
  <c r="G41" i="5"/>
  <c r="E25" i="5"/>
  <c r="B44" i="5"/>
  <c r="D44" i="5" s="1"/>
  <c r="B94" i="5"/>
  <c r="D94" i="5" s="1"/>
  <c r="B81" i="5"/>
  <c r="D81" i="5" s="1"/>
  <c r="F101" i="5"/>
  <c r="C45" i="5"/>
  <c r="F12" i="5"/>
  <c r="G22" i="5"/>
  <c r="F27" i="5"/>
  <c r="E36" i="5"/>
  <c r="G20" i="5"/>
  <c r="F37" i="5"/>
  <c r="E24" i="5"/>
  <c r="E7" i="5"/>
  <c r="B84" i="5"/>
  <c r="D84" i="5" s="1"/>
  <c r="B40" i="5"/>
  <c r="D40" i="5" s="1"/>
  <c r="B50" i="5"/>
  <c r="D50" i="5" s="1"/>
  <c r="F39" i="5"/>
  <c r="E60" i="5"/>
  <c r="G32" i="5"/>
  <c r="F49" i="5"/>
  <c r="E48" i="5"/>
  <c r="G38" i="5"/>
  <c r="B5" i="5"/>
  <c r="D5" i="5" s="1"/>
  <c r="B72" i="5"/>
  <c r="D72" i="5" s="1"/>
  <c r="B82" i="5"/>
  <c r="D82" i="5" s="1"/>
  <c r="G77" i="5"/>
  <c r="E99" i="5"/>
  <c r="G52" i="5"/>
  <c r="B45" i="5"/>
  <c r="D45" i="5" s="1"/>
  <c r="E43" i="5"/>
  <c r="F24" i="5"/>
  <c r="E30" i="5"/>
  <c r="E5" i="5"/>
  <c r="E26" i="5"/>
  <c r="B27" i="5"/>
  <c r="D27" i="5" s="1"/>
  <c r="B69" i="5"/>
  <c r="D69" i="5" s="1"/>
  <c r="B39" i="5"/>
  <c r="D39" i="5" s="1"/>
  <c r="E101" i="5"/>
  <c r="G3" i="5"/>
  <c r="F44" i="5"/>
  <c r="E12" i="5"/>
  <c r="G58" i="5"/>
  <c r="F18" i="5"/>
  <c r="B67" i="5"/>
  <c r="D67" i="5" s="1"/>
  <c r="B6" i="5"/>
  <c r="D6" i="5" s="1"/>
  <c r="B79" i="5"/>
  <c r="D79" i="5" s="1"/>
  <c r="C44" i="5"/>
  <c r="C38" i="5"/>
  <c r="C2" i="5"/>
  <c r="G2" i="5"/>
  <c r="F2" i="5"/>
  <c r="E86" i="5"/>
  <c r="C63" i="5"/>
  <c r="E81" i="5"/>
  <c r="F71" i="5"/>
  <c r="C106" i="5"/>
  <c r="E27" i="5"/>
  <c r="G7" i="5"/>
  <c r="G39" i="5"/>
  <c r="E44" i="5"/>
  <c r="F16" i="5"/>
  <c r="F48" i="5"/>
  <c r="E3" i="5"/>
  <c r="G24" i="5"/>
  <c r="G56" i="5"/>
  <c r="E20" i="5"/>
  <c r="F9" i="5"/>
  <c r="F41" i="5"/>
  <c r="E47" i="5"/>
  <c r="E58" i="5"/>
  <c r="G33" i="5"/>
  <c r="E32" i="5"/>
  <c r="G30" i="5"/>
  <c r="F22" i="5"/>
  <c r="F54" i="5"/>
  <c r="E15" i="5"/>
  <c r="B11" i="5"/>
  <c r="D11" i="5" s="1"/>
  <c r="B75" i="5"/>
  <c r="D75" i="5" s="1"/>
  <c r="B28" i="5"/>
  <c r="D28" i="5" s="1"/>
  <c r="B92" i="5"/>
  <c r="D92" i="5" s="1"/>
  <c r="B53" i="5"/>
  <c r="D53" i="5" s="1"/>
  <c r="B14" i="5"/>
  <c r="D14" i="5" s="1"/>
  <c r="B78" i="5"/>
  <c r="D78" i="5" s="1"/>
  <c r="B48" i="5"/>
  <c r="D48" i="5" s="1"/>
  <c r="B23" i="5"/>
  <c r="D23" i="5" s="1"/>
  <c r="B87" i="5"/>
  <c r="D87" i="5" s="1"/>
  <c r="B25" i="5"/>
  <c r="D25" i="5" s="1"/>
  <c r="B89" i="5"/>
  <c r="D89" i="5" s="1"/>
  <c r="B58" i="5"/>
  <c r="D58" i="5" s="1"/>
  <c r="E61" i="5"/>
  <c r="F82" i="5"/>
  <c r="G103" i="5"/>
  <c r="C52" i="5"/>
  <c r="F61" i="5"/>
  <c r="G82" i="5"/>
  <c r="E104" i="5"/>
  <c r="C53" i="5"/>
  <c r="C62" i="5"/>
  <c r="F80" i="5"/>
  <c r="G101" i="5"/>
  <c r="C46" i="5"/>
  <c r="F67" i="5"/>
  <c r="G88" i="5"/>
  <c r="C7" i="5"/>
  <c r="C71" i="5"/>
  <c r="F95" i="5"/>
  <c r="F62" i="5"/>
  <c r="G83" i="5"/>
  <c r="E105" i="5"/>
  <c r="C56" i="5"/>
  <c r="C19" i="5"/>
  <c r="G78" i="5"/>
  <c r="E100" i="5"/>
  <c r="C49" i="5"/>
  <c r="G68" i="5"/>
  <c r="E79" i="5"/>
  <c r="F100" i="5"/>
  <c r="C50" i="5"/>
  <c r="F63" i="5"/>
  <c r="F103" i="5"/>
  <c r="G64" i="5"/>
  <c r="F107" i="5"/>
  <c r="E90" i="5"/>
  <c r="C99" i="5"/>
  <c r="F102" i="5"/>
  <c r="C48" i="5"/>
  <c r="E76" i="5"/>
  <c r="F97" i="5"/>
  <c r="C41" i="5"/>
  <c r="C105" i="5"/>
  <c r="F76" i="5"/>
  <c r="G97" i="5"/>
  <c r="C42" i="5"/>
  <c r="E98" i="5"/>
  <c r="F31" i="5"/>
  <c r="F3" i="5"/>
  <c r="F35" i="5"/>
  <c r="E35" i="5"/>
  <c r="G11" i="5"/>
  <c r="G43" i="5"/>
  <c r="E52" i="5"/>
  <c r="F20" i="5"/>
  <c r="F52" i="5"/>
  <c r="E11" i="5"/>
  <c r="G28" i="5"/>
  <c r="G60" i="5"/>
  <c r="G18" i="5"/>
  <c r="F13" i="5"/>
  <c r="F45" i="5"/>
  <c r="E55" i="5"/>
  <c r="G5" i="5"/>
  <c r="G37" i="5"/>
  <c r="E40" i="5"/>
  <c r="G46" i="5"/>
  <c r="F26" i="5"/>
  <c r="F58" i="5"/>
  <c r="G10" i="5"/>
  <c r="B19" i="5"/>
  <c r="D19" i="5" s="1"/>
  <c r="B83" i="5"/>
  <c r="D83" i="5" s="1"/>
  <c r="B36" i="5"/>
  <c r="D36" i="5" s="1"/>
  <c r="B100" i="5"/>
  <c r="D100" i="5" s="1"/>
  <c r="B61" i="5"/>
  <c r="D61" i="5" s="1"/>
  <c r="B22" i="5"/>
  <c r="D22" i="5" s="1"/>
  <c r="B86" i="5"/>
  <c r="D86" i="5" s="1"/>
  <c r="B64" i="5"/>
  <c r="D64" i="5" s="1"/>
  <c r="B31" i="5"/>
  <c r="D31" i="5" s="1"/>
  <c r="B95" i="5"/>
  <c r="D95" i="5" s="1"/>
  <c r="B33" i="5"/>
  <c r="D33" i="5" s="1"/>
  <c r="B97" i="5"/>
  <c r="D97" i="5" s="1"/>
  <c r="B66" i="5"/>
  <c r="D66" i="5" s="1"/>
  <c r="G63" i="5"/>
  <c r="E85" i="5"/>
  <c r="F106" i="5"/>
  <c r="C60" i="5"/>
  <c r="E64" i="5"/>
  <c r="F85" i="5"/>
  <c r="G106" i="5"/>
  <c r="C61" i="5"/>
  <c r="G61" i="5"/>
  <c r="E83" i="5"/>
  <c r="F104" i="5"/>
  <c r="C70" i="5"/>
  <c r="E70" i="5"/>
  <c r="F91" i="5"/>
  <c r="C15" i="5"/>
  <c r="C79" i="5"/>
  <c r="G100" i="5"/>
  <c r="E65" i="5"/>
  <c r="F86" i="5"/>
  <c r="G107" i="5"/>
  <c r="C64" i="5"/>
  <c r="C75" i="5"/>
  <c r="F81" i="5"/>
  <c r="G102" i="5"/>
  <c r="C57" i="5"/>
  <c r="C51" i="5"/>
  <c r="G81" i="5"/>
  <c r="E103" i="5"/>
  <c r="C58" i="5"/>
  <c r="E74" i="5"/>
  <c r="C3" i="5"/>
  <c r="B105" i="5"/>
  <c r="D105" i="5" s="1"/>
  <c r="G87" i="5"/>
  <c r="G66" i="5"/>
  <c r="C69" i="5"/>
  <c r="C78" i="5"/>
  <c r="C23" i="5"/>
  <c r="C8" i="5"/>
  <c r="C27" i="5"/>
  <c r="F11" i="5"/>
  <c r="F43" i="5"/>
  <c r="E51" i="5"/>
  <c r="G19" i="5"/>
  <c r="G51" i="5"/>
  <c r="E10" i="5"/>
  <c r="F28" i="5"/>
  <c r="F60" i="5"/>
  <c r="G4" i="5"/>
  <c r="G36" i="5"/>
  <c r="E38" i="5"/>
  <c r="G34" i="5"/>
  <c r="F21" i="5"/>
  <c r="F53" i="5"/>
  <c r="E13" i="5"/>
  <c r="G13" i="5"/>
  <c r="G45" i="5"/>
  <c r="E56" i="5"/>
  <c r="E16" i="5"/>
  <c r="F34" i="5"/>
  <c r="E33" i="5"/>
  <c r="G54" i="5"/>
  <c r="B35" i="5"/>
  <c r="D35" i="5" s="1"/>
  <c r="B99" i="5"/>
  <c r="D99" i="5" s="1"/>
  <c r="B52" i="5"/>
  <c r="D52" i="5" s="1"/>
  <c r="B13" i="5"/>
  <c r="D13" i="5" s="1"/>
  <c r="B77" i="5"/>
  <c r="D77" i="5" s="1"/>
  <c r="B38" i="5"/>
  <c r="D38" i="5" s="1"/>
  <c r="B102" i="5"/>
  <c r="D102" i="5" s="1"/>
  <c r="B80" i="5"/>
  <c r="D80" i="5" s="1"/>
  <c r="B47" i="5"/>
  <c r="D47" i="5" s="1"/>
  <c r="B16" i="5"/>
  <c r="D16" i="5" s="1"/>
  <c r="B49" i="5"/>
  <c r="D49" i="5" s="1"/>
  <c r="B10" i="5"/>
  <c r="D10" i="5" s="1"/>
  <c r="B90" i="5"/>
  <c r="D90" i="5" s="1"/>
  <c r="E69" i="5"/>
  <c r="F90" i="5"/>
  <c r="C12" i="5"/>
  <c r="C76" i="5"/>
  <c r="F69" i="5"/>
  <c r="G90" i="5"/>
  <c r="C13" i="5"/>
  <c r="C77" i="5"/>
  <c r="E67" i="5"/>
  <c r="F88" i="5"/>
  <c r="C6" i="5"/>
  <c r="C86" i="5"/>
  <c r="F75" i="5"/>
  <c r="G96" i="5"/>
  <c r="C31" i="5"/>
  <c r="C95" i="5"/>
  <c r="C11" i="5"/>
  <c r="F70" i="5"/>
  <c r="G91" i="5"/>
  <c r="C16" i="5"/>
  <c r="C80" i="5"/>
  <c r="F65" i="5"/>
  <c r="G86" i="5"/>
  <c r="C9" i="5"/>
  <c r="C73" i="5"/>
  <c r="G65" i="5"/>
  <c r="E87" i="5"/>
  <c r="C10" i="5"/>
  <c r="C74" i="5"/>
  <c r="F79" i="5"/>
  <c r="C43" i="5"/>
  <c r="C4" i="5"/>
  <c r="G85" i="5"/>
  <c r="C87" i="5"/>
  <c r="C66" i="5"/>
  <c r="F15" i="5"/>
  <c r="E59" i="5"/>
  <c r="G23" i="5"/>
  <c r="G55" i="5"/>
  <c r="E18" i="5"/>
  <c r="F32" i="5"/>
  <c r="E29" i="5"/>
  <c r="G8" i="5"/>
  <c r="G40" i="5"/>
  <c r="E46" i="5"/>
  <c r="G50" i="5"/>
  <c r="F25" i="5"/>
  <c r="F57" i="5"/>
  <c r="E21" i="5"/>
  <c r="G17" i="5"/>
  <c r="G49" i="5"/>
  <c r="E6" i="5"/>
  <c r="F6" i="5"/>
  <c r="F38" i="5"/>
  <c r="E41" i="5"/>
  <c r="E42" i="5"/>
  <c r="B43" i="5"/>
  <c r="D43" i="5" s="1"/>
  <c r="B107" i="5"/>
  <c r="D107" i="5" s="1"/>
  <c r="B60" i="5"/>
  <c r="D60" i="5" s="1"/>
  <c r="B21" i="5"/>
  <c r="D21" i="5" s="1"/>
  <c r="B85" i="5"/>
  <c r="D85" i="5" s="1"/>
  <c r="B46" i="5"/>
  <c r="D46" i="5" s="1"/>
  <c r="B8" i="5"/>
  <c r="D8" i="5" s="1"/>
  <c r="B96" i="5"/>
  <c r="D96" i="5" s="1"/>
  <c r="B55" i="5"/>
  <c r="D55" i="5" s="1"/>
  <c r="B56" i="5"/>
  <c r="D56" i="5" s="1"/>
  <c r="B57" i="5"/>
  <c r="D57" i="5" s="1"/>
  <c r="B26" i="5"/>
  <c r="D26" i="5" s="1"/>
  <c r="B98" i="5"/>
  <c r="D98" i="5" s="1"/>
  <c r="G71" i="5"/>
  <c r="E93" i="5"/>
  <c r="C20" i="5"/>
  <c r="C84" i="5"/>
  <c r="E72" i="5"/>
  <c r="F93" i="5"/>
  <c r="C21" i="5"/>
  <c r="C85" i="5"/>
  <c r="G69" i="5"/>
  <c r="E91" i="5"/>
  <c r="C14" i="5"/>
  <c r="C94" i="5"/>
  <c r="E78" i="5"/>
  <c r="F99" i="5"/>
  <c r="C39" i="5"/>
  <c r="C103" i="5"/>
  <c r="C35" i="5"/>
  <c r="E73" i="5"/>
  <c r="F94" i="5"/>
  <c r="C24" i="5"/>
  <c r="C88" i="5"/>
  <c r="E68" i="5"/>
  <c r="F89" i="5"/>
  <c r="C17" i="5"/>
  <c r="C81" i="5"/>
  <c r="F68" i="5"/>
  <c r="G89" i="5"/>
  <c r="C18" i="5"/>
  <c r="C82" i="5"/>
  <c r="E82" i="5"/>
  <c r="C67" i="5"/>
  <c r="B41" i="5"/>
  <c r="D41" i="5" s="1"/>
  <c r="F66" i="5"/>
  <c r="C68" i="5"/>
  <c r="C5" i="5"/>
  <c r="F64" i="5"/>
  <c r="E107" i="5"/>
  <c r="E94" i="5"/>
  <c r="E106" i="5"/>
  <c r="G67" i="5"/>
  <c r="E89" i="5"/>
  <c r="C72" i="5"/>
  <c r="G62" i="5"/>
  <c r="E84" i="5"/>
  <c r="F105" i="5"/>
  <c r="C65" i="5"/>
  <c r="E63" i="5"/>
  <c r="F84" i="5"/>
  <c r="G76" i="5"/>
  <c r="F47" i="5"/>
  <c r="F19" i="5"/>
  <c r="F51" i="5"/>
  <c r="E9" i="5"/>
  <c r="G27" i="5"/>
  <c r="G59" i="5"/>
  <c r="F4" i="5"/>
  <c r="F36" i="5"/>
  <c r="E37" i="5"/>
  <c r="G12" i="5"/>
  <c r="G44" i="5"/>
  <c r="E54" i="5"/>
  <c r="E34" i="5"/>
  <c r="F29" i="5"/>
  <c r="E23" i="5"/>
  <c r="G14" i="5"/>
  <c r="G21" i="5"/>
  <c r="G53" i="5"/>
  <c r="E14" i="5"/>
  <c r="F10" i="5"/>
  <c r="F42" i="5"/>
  <c r="E49" i="5"/>
  <c r="E8" i="5"/>
  <c r="B51" i="5"/>
  <c r="D51" i="5" s="1"/>
  <c r="B4" i="5"/>
  <c r="D4" i="5" s="1"/>
  <c r="B68" i="5"/>
  <c r="D68" i="5" s="1"/>
  <c r="B29" i="5"/>
  <c r="D29" i="5" s="1"/>
  <c r="B93" i="5"/>
  <c r="D93" i="5" s="1"/>
  <c r="B54" i="5"/>
  <c r="D54" i="5" s="1"/>
  <c r="B24" i="5"/>
  <c r="D24" i="5" s="1"/>
  <c r="B104" i="5"/>
  <c r="D104" i="5" s="1"/>
  <c r="B63" i="5"/>
  <c r="D63" i="5" s="1"/>
  <c r="B88" i="5"/>
  <c r="D88" i="5" s="1"/>
  <c r="B65" i="5"/>
  <c r="D65" i="5" s="1"/>
  <c r="B34" i="5"/>
  <c r="D34" i="5" s="1"/>
  <c r="B106" i="5"/>
  <c r="D106" i="5" s="1"/>
  <c r="F74" i="5"/>
  <c r="G95" i="5"/>
  <c r="C28" i="5"/>
  <c r="C92" i="5"/>
  <c r="G74" i="5"/>
  <c r="E96" i="5"/>
  <c r="C29" i="5"/>
  <c r="C93" i="5"/>
  <c r="F72" i="5"/>
  <c r="G93" i="5"/>
  <c r="C22" i="5"/>
  <c r="C102" i="5"/>
  <c r="G80" i="5"/>
  <c r="E102" i="5"/>
  <c r="C47" i="5"/>
  <c r="E66" i="5"/>
  <c r="C59" i="5"/>
  <c r="G75" i="5"/>
  <c r="E97" i="5"/>
  <c r="C32" i="5"/>
  <c r="C96" i="5"/>
  <c r="G70" i="5"/>
  <c r="E92" i="5"/>
  <c r="C25" i="5"/>
  <c r="C89" i="5"/>
  <c r="E71" i="5"/>
  <c r="F92" i="5"/>
  <c r="C26" i="5"/>
  <c r="C90" i="5"/>
  <c r="F87" i="5"/>
  <c r="C91" i="5"/>
  <c r="B74" i="5"/>
  <c r="D74" i="5" s="1"/>
  <c r="E88" i="5"/>
  <c r="G72" i="5"/>
  <c r="G105" i="5"/>
  <c r="F23" i="5"/>
  <c r="F55" i="5"/>
  <c r="E17" i="5"/>
  <c r="G31" i="5"/>
  <c r="E28" i="5"/>
  <c r="F8" i="5"/>
  <c r="F40" i="5"/>
  <c r="E45" i="5"/>
  <c r="G16" i="5"/>
  <c r="G48" i="5"/>
  <c r="E4" i="5"/>
  <c r="E50" i="5"/>
  <c r="F33" i="5"/>
  <c r="E31" i="5"/>
  <c r="G42" i="5"/>
  <c r="G25" i="5"/>
  <c r="G57" i="5"/>
  <c r="E22" i="5"/>
  <c r="F14" i="5"/>
  <c r="F46" i="5"/>
  <c r="E57" i="5"/>
  <c r="G6" i="5"/>
  <c r="B59" i="5"/>
  <c r="D59" i="5" s="1"/>
  <c r="B12" i="5"/>
  <c r="D12" i="5" s="1"/>
  <c r="B76" i="5"/>
  <c r="D76" i="5" s="1"/>
  <c r="B37" i="5"/>
  <c r="D37" i="5" s="1"/>
  <c r="B101" i="5"/>
  <c r="D101" i="5" s="1"/>
  <c r="B62" i="5"/>
  <c r="D62" i="5" s="1"/>
  <c r="B32" i="5"/>
  <c r="D32" i="5" s="1"/>
  <c r="B7" i="5"/>
  <c r="D7" i="5" s="1"/>
  <c r="B71" i="5"/>
  <c r="D71" i="5" s="1"/>
  <c r="B9" i="5"/>
  <c r="D9" i="5" s="1"/>
  <c r="B73" i="5"/>
  <c r="D73" i="5" s="1"/>
  <c r="B42" i="5"/>
  <c r="D42" i="5" s="1"/>
  <c r="B18" i="5"/>
  <c r="D18" i="5" s="1"/>
  <c r="E77" i="5"/>
  <c r="F98" i="5"/>
  <c r="C36" i="5"/>
  <c r="C100" i="5"/>
  <c r="F77" i="5"/>
  <c r="G98" i="5"/>
  <c r="C37" i="5"/>
  <c r="C101" i="5"/>
  <c r="E75" i="5"/>
  <c r="F96" i="5"/>
  <c r="C30" i="5"/>
  <c r="E62" i="5"/>
  <c r="F83" i="5"/>
  <c r="G104" i="5"/>
  <c r="C55" i="5"/>
  <c r="G84" i="5"/>
  <c r="C83" i="5"/>
  <c r="F78" i="5"/>
  <c r="G99" i="5"/>
  <c r="C40" i="5"/>
  <c r="C104" i="5"/>
  <c r="F73" i="5"/>
  <c r="G94" i="5"/>
  <c r="C33" i="5"/>
  <c r="C97" i="5"/>
  <c r="G73" i="5"/>
  <c r="E95" i="5"/>
  <c r="C34" i="5"/>
  <c r="C98" i="5"/>
  <c r="G92" i="5"/>
  <c r="C10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95CD21FC-9667-429F-B133-43F139A07ED8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5A29696B-FE56-412F-8826-DE15528ED85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<sst xmlns="http://schemas.openxmlformats.org/spreadsheetml/2006/main" count="3816" uniqueCount="553">
  <si>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</si>
  <si>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</si>
  <si>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</si>
  <si>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</si>
  <si>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</si>
  <si>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</si>
  <si>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</si>
  <si>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</si>
  <si>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</si>
  <si>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</si>
  <si>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</si>
  <si>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</si>
  <si>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</si>
  <si>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</si>
  <si>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</si>
  <si>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</si>
  <si>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</si>
  <si>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</si>
  <si>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</si>
  <si>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</si>
  <si>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</si>
  <si>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</si>
  <si>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</si>
  <si>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</si>
  <si>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</si>
  <si>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</si>
  <si>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</si>
  <si>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</si>
  <si>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</si>
  <si>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</si>
  <si>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</si>
  <si>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</si>
  <si>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</si>
  <si>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</si>
  <si>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</si>
  <si>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</si>
  <si>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</si>
  <si>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</si>
  <si>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</si>
  <si>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</si>
  <si>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</si>
  <si>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</si>
  <si>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</si>
  <si>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</si>
  <si>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</si>
  <si>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</si>
  <si>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</si>
  <si>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</si>
  <si>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</si>
  <si>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</si>
  <si>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</si>
  <si>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</si>
  <si>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</si>
  <si>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</si>
  <si>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</si>
  <si>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</si>
  <si>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</si>
  <si>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</si>
  <si>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</si>
  <si>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</si>
  <si>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</si>
  <si>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</si>
  <si>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</si>
  <si>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</si>
  <si>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</si>
  <si>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</si>
  <si>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</si>
  <si>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</si>
  <si>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</si>
  <si>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</si>
  <si>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</si>
  <si>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</si>
  <si>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</si>
  <si>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</si>
  <si>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</si>
  <si>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</si>
  <si>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</si>
  <si>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</si>
  <si>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</si>
  <si>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</si>
  <si>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</si>
  <si>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</si>
  <si>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</si>
  <si>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</si>
  <si>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</si>
  <si>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</si>
  <si>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</si>
  <si>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</si>
  <si>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</si>
  <si>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</si>
  <si>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</si>
  <si>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</si>
  <si>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</si>
  <si>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</si>
  <si>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</si>
  <si>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</si>
  <si>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</si>
  <si>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</si>
  <si>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</si>
  <si>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</si>
  <si>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</si>
  <si>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</si>
  <si>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</si>
  <si>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</si>
  <si>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</si>
  <si>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</si>
  <si>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</si>
  <si>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</si>
  <si>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</si>
  <si>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</si>
  <si>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</si>
  <si>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</si>
  <si>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</si>
  <si>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</si>
  <si>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</si>
  <si>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</si>
  <si>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</si>
  <si>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</si>
  <si>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</si>
  <si>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</si>
  <si>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</si>
  <si>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</si>
  <si>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</si>
  <si>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</si>
  <si>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mi Caja de ahorro</t>
  </si>
  <si>
    <t>Seguros voluntarios</t>
  </si>
  <si>
    <t>BecaPrepanet</t>
  </si>
  <si>
    <t xml:space="preserve">Subasta Vehiculos </t>
  </si>
  <si>
    <t>Prestamo Tec</t>
  </si>
  <si>
    <t>Comp</t>
  </si>
  <si>
    <t>SURA</t>
  </si>
  <si>
    <t>Apoyo Home Office 2021</t>
  </si>
  <si>
    <t>Aseguratec</t>
  </si>
  <si>
    <t>mi Apoyo comida</t>
  </si>
  <si>
    <t>Buenas noticias</t>
  </si>
  <si>
    <t>Vacaciones</t>
  </si>
  <si>
    <t>Vales de Despensa</t>
  </si>
  <si>
    <t>CFDI</t>
  </si>
  <si>
    <t xml:space="preserve">Declaracion Anual 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</si>
  <si>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</si>
  <si>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</si>
  <si>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</si>
  <si>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</si>
  <si>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</si>
  <si>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</si>
  <si>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</si>
  <si>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</si>
  <si>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</si>
  <si>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</si>
  <si>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</si>
  <si>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 xml:space="preserve">Renovación de línea 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</si>
  <si>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</si>
  <si>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</si>
  <si>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</si>
  <si>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</si>
  <si>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</si>
  <si>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</si>
  <si>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</si>
  <si>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</si>
  <si>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</si>
  <si>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</si>
  <si>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</si>
  <si>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</si>
  <si>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</si>
  <si>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</si>
  <si>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</si>
  <si>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</si>
  <si>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</si>
  <si>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</si>
  <si>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</si>
  <si>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</si>
  <si>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</si>
  <si>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</si>
  <si>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</si>
  <si>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</si>
  <si>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</si>
  <si>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</si>
  <si>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</si>
  <si>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</si>
  <si>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</si>
  <si>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</si>
  <si>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 xml:space="preserve">Voluntariado Tec 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</si>
  <si>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</si>
  <si>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</si>
  <si>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</si>
  <si>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</si>
  <si>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</si>
  <si>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</si>
  <si>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</si>
  <si>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</si>
  <si>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</si>
  <si>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</si>
  <si>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</si>
  <si>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 xml:space="preserve">Borregos </t>
  </si>
  <si>
    <t>TecStore</t>
  </si>
  <si>
    <t>SorteosTec</t>
  </si>
  <si>
    <t>Casa sorteos</t>
  </si>
  <si>
    <t>Tecmi</t>
  </si>
  <si>
    <t>Sorteo con Propósito</t>
  </si>
  <si>
    <t xml:space="preserve">Sorteo Líder a Líder 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</si>
  <si>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</si>
  <si>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</si>
  <si>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</si>
  <si>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</si>
  <si>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</si>
  <si>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</si>
  <si>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</si>
  <si>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</si>
  <si>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</si>
  <si>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</si>
  <si>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</si>
  <si>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</si>
  <si>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</si>
  <si>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</si>
  <si>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</si>
  <si>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</si>
  <si>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</si>
  <si>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</si>
  <si>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</si>
  <si>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</si>
  <si>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</si>
  <si>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</si>
  <si>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</si>
  <si>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</si>
  <si>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</si>
  <si>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</si>
  <si>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</si>
  <si>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</si>
  <si>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</si>
  <si>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UTM</t>
  </si>
  <si>
    <t>AdC</t>
  </si>
  <si>
    <t>Gestión cátedras</t>
  </si>
  <si>
    <t>Desarrollo docente</t>
  </si>
  <si>
    <t>Rectoría</t>
  </si>
  <si>
    <t>Continuidad académica</t>
  </si>
  <si>
    <t>Townhalls BZ</t>
  </si>
  <si>
    <t>Comunicados</t>
  </si>
  <si>
    <t>Comp y benef</t>
  </si>
  <si>
    <t>Capacitación</t>
  </si>
  <si>
    <t>Equipos Energizantes</t>
  </si>
  <si>
    <t xml:space="preserve">Activaciones </t>
  </si>
  <si>
    <t>ICBF</t>
  </si>
  <si>
    <t>Wellbeing360</t>
  </si>
  <si>
    <t>Organizaciones positivas</t>
  </si>
  <si>
    <t>Familias positivas</t>
  </si>
  <si>
    <t>MKT</t>
  </si>
  <si>
    <t>20aniv</t>
  </si>
  <si>
    <t>EXATECMI</t>
  </si>
  <si>
    <t>Prepa Tecmi</t>
  </si>
  <si>
    <t>Halcones</t>
  </si>
  <si>
    <t>Connect</t>
  </si>
  <si>
    <t>CDC</t>
  </si>
  <si>
    <t>Voces Tecmi</t>
  </si>
  <si>
    <t>Filantropía</t>
  </si>
  <si>
    <t>Sorteo con Prop</t>
  </si>
  <si>
    <t>Becas con Prop</t>
  </si>
  <si>
    <t>SDLF</t>
  </si>
  <si>
    <t>TECMIFEST</t>
  </si>
  <si>
    <t>Horizonte</t>
  </si>
  <si>
    <t>Skilling Trip</t>
  </si>
  <si>
    <t>Día de la Familia</t>
  </si>
  <si>
    <t>Día del Maestro</t>
  </si>
  <si>
    <t>Fiestas Tecmi</t>
  </si>
  <si>
    <t>Voluntariado Tec</t>
  </si>
  <si>
    <t>CRDH</t>
  </si>
  <si>
    <t>Charlas</t>
  </si>
  <si>
    <t>TecmiSeguro</t>
  </si>
  <si>
    <t>TecmiMed</t>
  </si>
  <si>
    <t>TECMIRUN</t>
  </si>
  <si>
    <t>Semana del bienestar</t>
  </si>
  <si>
    <t>DSA</t>
  </si>
  <si>
    <t>ProTect</t>
  </si>
  <si>
    <t>¿Existente?</t>
  </si>
  <si>
    <t>3er prefijo (área o VP)</t>
  </si>
  <si>
    <t>Mis viajes</t>
  </si>
  <si>
    <t>MiLlaveDigital</t>
  </si>
  <si>
    <t>Mitec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</si>
  <si>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</si>
  <si>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</si>
  <si>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</si>
  <si>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</si>
  <si>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</si>
  <si>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</si>
  <si>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</si>
  <si>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</si>
  <si>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</si>
  <si>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</si>
  <si>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</si>
  <si>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</si>
  <si>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</si>
  <si>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</si>
  <si>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</si>
  <si>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</si>
  <si>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</si>
  <si>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</si>
  <si>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</si>
  <si>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</si>
  <si>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</si>
  <si>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</si>
  <si>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</si>
  <si>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</si>
  <si>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</si>
  <si>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</si>
  <si>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</si>
  <si>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</si>
  <si>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</si>
  <si>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</si>
  <si>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</si>
  <si>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</si>
  <si>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</si>
  <si>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</si>
  <si>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</si>
  <si>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</si>
  <si>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</si>
  <si>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</si>
  <si>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</si>
  <si>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</si>
  <si>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</si>
  <si>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</si>
  <si>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</si>
  <si>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</si>
  <si>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</si>
  <si>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</si>
  <si>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</si>
  <si>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</si>
  <si>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</si>
  <si>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</si>
  <si>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</si>
  <si>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</si>
  <si>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</si>
  <si>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</si>
  <si>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</si>
  <si>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</si>
  <si>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</si>
  <si>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</si>
  <si>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</si>
  <si>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</si>
  <si>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</si>
  <si>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</si>
  <si>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</si>
  <si>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</si>
  <si>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</si>
  <si>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</si>
  <si>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</si>
  <si>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</si>
  <si>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</si>
  <si>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</si>
  <si>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</si>
  <si>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</si>
  <si>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</si>
  <si>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</si>
  <si>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</si>
  <si>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</si>
  <si>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</si>
  <si>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</si>
  <si>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</si>
  <si>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</si>
  <si>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</si>
  <si>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</si>
  <si>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</si>
  <si>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</si>
  <si>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</si>
  <si>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</si>
  <si>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</si>
  <si>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</si>
  <si>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</si>
  <si>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</si>
  <si>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</si>
  <si>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</si>
  <si>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</si>
  <si>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</si>
  <si>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</si>
  <si>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</si>
  <si>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</si>
  <si>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</si>
  <si>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</si>
  <si>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</si>
  <si>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</si>
  <si>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</si>
  <si>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</si>
  <si>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</si>
  <si>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</si>
  <si>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</si>
  <si>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</si>
  <si>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</si>
  <si>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</si>
  <si>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</si>
  <si>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</si>
  <si>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</si>
  <si>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</si>
  <si>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</si>
  <si>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</si>
  <si>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</si>
  <si>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</si>
  <si>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</si>
  <si>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</si>
  <si>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</si>
  <si>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</si>
  <si>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</si>
  <si>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</si>
  <si>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</si>
  <si>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</si>
  <si>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</si>
  <si>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</si>
  <si>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</si>
  <si>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</si>
  <si>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</si>
  <si>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</si>
  <si>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</si>
  <si>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</si>
  <si>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</si>
  <si>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</si>
  <si>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</si>
  <si>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</si>
  <si>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</si>
  <si>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</si>
  <si>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</si>
  <si>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</si>
  <si>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</si>
  <si>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</si>
  <si>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</si>
  <si>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</si>
  <si>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</si>
  <si>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</si>
  <si>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</si>
  <si>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</si>
  <si>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</si>
  <si>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</si>
  <si>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</si>
  <si>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</si>
  <si>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</si>
  <si>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</si>
  <si>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</si>
  <si>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</si>
  <si>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</si>
  <si>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</si>
  <si>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</si>
  <si>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</si>
  <si>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</si>
  <si>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</si>
  <si>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TecGlobal, GlobalMobility, Learning Hub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</si>
  <si>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</si>
  <si>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</si>
  <si>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</si>
  <si>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</si>
  <si>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</si>
  <si>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</si>
  <si>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</si>
  <si>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</si>
  <si>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</si>
  <si>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</si>
  <si>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</si>
  <si>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</si>
  <si>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</si>
  <si>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</si>
  <si>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</si>
  <si>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Inciativa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</si>
  <si>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</si>
  <si>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</si>
  <si>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</si>
  <si>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</si>
  <si>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</si>
  <si>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</si>
  <si>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</si>
  <si>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</si>
  <si>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</si>
  <si>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</si>
  <si>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</si>
  <si>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</si>
  <si>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</si>
  <si>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</si>
  <si>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</si>
  <si>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</si>
  <si>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</si>
  <si>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</si>
  <si>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</si>
  <si>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</si>
  <si>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</si>
  <si>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</si>
  <si>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</si>
  <si>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</si>
  <si>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</si>
  <si>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</si>
  <si>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</si>
  <si>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</si>
  <si>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</si>
  <si>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</si>
  <si>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</si>
  <si>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</si>
  <si>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</si>
  <si>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</si>
  <si>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</si>
  <si>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</si>
  <si>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</si>
  <si>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</si>
  <si>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</si>
  <si>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</si>
  <si>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</si>
  <si>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</si>
  <si>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</si>
  <si>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</si>
  <si>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</si>
  <si>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</si>
  <si>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</si>
  <si>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</si>
  <si>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</si>
  <si>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</si>
  <si>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</si>
  <si>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</si>
  <si>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</si>
  <si>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</si>
  <si>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</si>
  <si>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</si>
  <si>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</si>
  <si>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</si>
  <si>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</si>
  <si>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</si>
  <si>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</si>
  <si>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</si>
  <si>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</si>
  <si>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</si>
  <si>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</si>
  <si>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</si>
  <si>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</si>
  <si>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</si>
  <si>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</si>
  <si>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</si>
  <si>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</si>
  <si>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</si>
  <si>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</si>
  <si>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</si>
  <si>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</si>
  <si>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</si>
  <si>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Tecmilenio_AdC</t>
  </si>
  <si>
    <t>Tecmilenio_Rectoría</t>
  </si>
  <si>
    <t>Tecmilenio_TyE</t>
  </si>
  <si>
    <t>Tecmilenio_ICBF</t>
  </si>
  <si>
    <t>Tecmilenio_MKT</t>
  </si>
  <si>
    <t>Tecmilenio_Filantropía</t>
  </si>
  <si>
    <t>Tecmilenio_Eventos</t>
  </si>
  <si>
    <t>Tecmilenio_CRDH</t>
  </si>
  <si>
    <t>Tecmilenio_Bienestar</t>
  </si>
  <si>
    <t>Tecmilenio_DSA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</si>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</sst>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6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right" wrapText="1"/>
    </xf>
    <xf numFmtId="0" fontId="9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8" borderId="0" xfId="0" applyFont="1" applyFill="1" applyAlignment="1">
      <alignment horizontal="center"/>
    </xf>
    <xf numFmtId="0" fontId="8" fillId="0" borderId="0" xfId="1"/>
    <xf numFmtId="0" fontId="11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1" fillId="10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1" fillId="9" borderId="0" xfId="0" applyFont="1" applyFill="1"/>
    <xf numFmtId="0" fontId="11" fillId="11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  <xf numFmtId="0" fontId="12" fillId="0" borderId="0" xfId="0" applyFont="1"/>
    <xf numFmtId="0" fontId="1" fillId="0" borderId="0" xfId="0" applyFont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7" fillId="0" borderId="0" xfId="2" applyFont="1"/>
    <xf numFmtId="0" fontId="2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5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7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4"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153" totalsRowShown="0" headerRowDxfId="12" dataDxfId="11">
  <autoFilter ref="A1:G153" xr:uid="{283673A6-59A1-4AB1-A4AB-B15041C0CEB0}"/>
  <tableColumns count="7">
    <tableColumn id="1" xr3:uid="{3881A6F8-F23A-432F-AFD8-A8A1E347F614}" name="Iniciativa" dataDxfId="10"/>
    <tableColumn id="2" xr3:uid="{E8D2EC9B-F36A-4DEA-BACF-73BDAC2EEF2E}" name="Estatus en campañas identificadas" dataDxfId="9">
      <calculatedColumnFormula>IF(ISERROR(VLOOKUP(A2,'Campañas y correos(2)'!A:A,1,FALSE)),"No encontrado","Encontrado")</calculatedColumnFormula>
    </tableColumn>
    <tableColumn id="3" xr3:uid="{91F0DD98-FFAF-4B8A-B26E-9C64BDD5D9D3}" name="MITEC" dataDxfId="8"/>
    <tableColumn id="4" xr3:uid="{DCADF72B-DDB9-45FB-93CC-AFD5FA57DBA4}" name="Responsable" dataDxfId="7"/>
    <tableColumn id="5" xr3:uid="{849730BF-5708-4CAC-9AE8-98EA1990D244}" name="Número de clics" dataDxfId="6"/>
    <tableColumn id="7" xr3:uid="{25E192F6-8416-48BD-8F38-8EAD79305756}" name="Mes" dataDxfId="5">
      <calculatedColumnFormula>TEXT(G2,"mmmm")</calculatedColumnFormula>
    </tableColumn>
    <tableColumn id="6" xr3:uid="{7593C972-124F-48E5-A43C-75997E315C7C}" name="Mes [Fecha]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19"/>
  <sheetViews>
    <sheetView tabSelected="1" zoomScale="110" zoomScaleNormal="110" workbookViewId="0">
      <pane ySplit="1" topLeftCell="A2" activePane="bottomLeft" state="frozen"/>
      <selection pane="bottomLeft" activeCell="D6" sqref="D6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9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8" customFormat="1" ht="35.25" customHeight="1" x14ac:dyDescent="0.2">
      <c r="A1" s="6" t="s">
        <v>100</v>
      </c>
      <c r="B1" s="6" t="s">
        <v>532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101</v>
      </c>
      <c r="H1" s="6" t="s">
        <v>102</v>
      </c>
      <c r="I1" s="6" t="s">
        <v>102</v>
      </c>
      <c r="J1" s="7" t="s">
        <v>103</v>
      </c>
      <c r="K1" s="7" t="s">
        <v>104</v>
      </c>
    </row>
    <row r="2" spans="1:11" x14ac:dyDescent="0.25">
      <c r="A2" t="s">
        <v>108</v>
      </c>
      <c r="B2" t="s">
        <v>545</v>
      </c>
      <c r="C2" s="9" t="s">
        <v>105</v>
      </c>
      <c r="D2" t="s">
        <v>106</v>
      </c>
      <c r="E2" t="s">
        <v>107</v>
      </c>
      <c r="F2" s="10" t="str">
        <f t="shared" ref="F2:F45" si="0">C2&amp;"_"&amp;D2&amp;"_"&amp;E2</f>
        <v>TyE_PowerUp_Talento</v>
      </c>
      <c r="G2" t="str">
        <f t="shared" ref="G2:G29" si="1">C2&amp;"_"&amp;E2&amp;"_"&amp;A2</f>
        <v>TyE_Talento_Momentos para conversar</v>
      </c>
      <c r="H2" t="s">
        <v>109</v>
      </c>
      <c r="I2" t="s">
        <v>110</v>
      </c>
      <c r="J2" t="str">
        <f t="shared" ref="J2:J29" si="2">C2&amp;"_"&amp;E2&amp;"_"&amp;A2&amp;"_"&amp;H2</f>
        <v>TyE_Talento_Momentos para conversar_CCTA</v>
      </c>
      <c r="K2" t="str">
        <f t="shared" ref="K2:K29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545</v>
      </c>
      <c r="C3" s="9" t="s">
        <v>105</v>
      </c>
      <c r="D3" t="s">
        <v>106</v>
      </c>
      <c r="E3" t="s">
        <v>107</v>
      </c>
      <c r="F3" s="10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545</v>
      </c>
      <c r="C4" s="9" t="s">
        <v>105</v>
      </c>
      <c r="D4" t="s">
        <v>106</v>
      </c>
      <c r="E4" t="s">
        <v>107</v>
      </c>
      <c r="F4" s="10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545</v>
      </c>
      <c r="C5" s="9" t="s">
        <v>105</v>
      </c>
      <c r="D5" t="s">
        <v>106</v>
      </c>
      <c r="E5" t="s">
        <v>107</v>
      </c>
      <c r="F5" s="10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545</v>
      </c>
      <c r="C6" s="9" t="s">
        <v>105</v>
      </c>
      <c r="D6" t="s">
        <v>106</v>
      </c>
      <c r="E6" t="s">
        <v>107</v>
      </c>
      <c r="F6" s="10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545</v>
      </c>
      <c r="C7" s="9" t="s">
        <v>105</v>
      </c>
      <c r="D7" t="s">
        <v>106</v>
      </c>
      <c r="E7" t="s">
        <v>114</v>
      </c>
      <c r="F7" s="10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1" t="s">
        <v>116</v>
      </c>
      <c r="B8" t="s">
        <v>545</v>
      </c>
      <c r="C8" s="9" t="s">
        <v>105</v>
      </c>
      <c r="D8" t="s">
        <v>106</v>
      </c>
      <c r="E8" t="s">
        <v>114</v>
      </c>
      <c r="F8" s="10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545</v>
      </c>
      <c r="C9" s="9" t="s">
        <v>105</v>
      </c>
      <c r="D9" t="s">
        <v>106</v>
      </c>
      <c r="E9" t="s">
        <v>114</v>
      </c>
      <c r="F9" s="10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545</v>
      </c>
      <c r="C10" s="9" t="s">
        <v>105</v>
      </c>
      <c r="D10" t="s">
        <v>106</v>
      </c>
      <c r="E10" t="s">
        <v>118</v>
      </c>
      <c r="F10" s="10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2" t="s">
        <v>119</v>
      </c>
      <c r="B11" t="s">
        <v>545</v>
      </c>
      <c r="C11" s="9" t="s">
        <v>105</v>
      </c>
      <c r="D11" t="s">
        <v>106</v>
      </c>
      <c r="E11" t="s">
        <v>118</v>
      </c>
      <c r="F11" s="10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545</v>
      </c>
      <c r="C12" s="9" t="s">
        <v>105</v>
      </c>
      <c r="D12" t="s">
        <v>106</v>
      </c>
      <c r="E12" t="s">
        <v>118</v>
      </c>
      <c r="F12" s="13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545</v>
      </c>
      <c r="C13" s="9" t="s">
        <v>105</v>
      </c>
      <c r="D13" t="s">
        <v>106</v>
      </c>
      <c r="E13" t="s">
        <v>118</v>
      </c>
      <c r="F13" s="10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545</v>
      </c>
      <c r="C14" s="9" t="s">
        <v>105</v>
      </c>
      <c r="D14" t="s">
        <v>106</v>
      </c>
      <c r="E14" t="s">
        <v>118</v>
      </c>
      <c r="F14" s="10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441</v>
      </c>
      <c r="B15" t="s">
        <v>545</v>
      </c>
      <c r="C15" s="9" t="s">
        <v>105</v>
      </c>
      <c r="D15" t="s">
        <v>106</v>
      </c>
      <c r="E15" t="s">
        <v>118</v>
      </c>
      <c r="F15" s="10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2" t="s">
        <v>124</v>
      </c>
      <c r="B16" s="12" t="s">
        <v>546</v>
      </c>
      <c r="C16" s="14" t="s">
        <v>105</v>
      </c>
      <c r="D16" t="s">
        <v>122</v>
      </c>
      <c r="E16" t="s">
        <v>123</v>
      </c>
      <c r="F16" s="10" t="str">
        <f t="shared" si="0"/>
        <v>TyE_Flexibility_Ben</v>
      </c>
      <c r="G16" s="12" t="str">
        <f t="shared" si="1"/>
        <v>TyE_Ben_mi Caja de ahorro</v>
      </c>
      <c r="H16" t="s">
        <v>109</v>
      </c>
      <c r="I16" t="s">
        <v>110</v>
      </c>
      <c r="J16" t="str">
        <f t="shared" si="2"/>
        <v>TyE_Ben_mi Caja de ahorro_CCTA</v>
      </c>
      <c r="K16" t="str">
        <f t="shared" si="3"/>
        <v>TyE_Ben_mi Caja de ahorro_SCTA</v>
      </c>
    </row>
    <row r="17" spans="1:11" ht="19.5" customHeight="1" x14ac:dyDescent="0.25">
      <c r="A17" t="s">
        <v>125</v>
      </c>
      <c r="B17" s="12" t="s">
        <v>546</v>
      </c>
      <c r="C17" s="9" t="s">
        <v>105</v>
      </c>
      <c r="D17" t="s">
        <v>122</v>
      </c>
      <c r="E17" t="s">
        <v>123</v>
      </c>
      <c r="F17" s="10" t="str">
        <f t="shared" si="0"/>
        <v>TyE_Flexibility_Ben</v>
      </c>
      <c r="G17" s="12" t="str">
        <f t="shared" si="1"/>
        <v>TyE_Ben_Seguros voluntarios</v>
      </c>
      <c r="H17" t="s">
        <v>109</v>
      </c>
      <c r="I17" t="s">
        <v>110</v>
      </c>
      <c r="J17" t="str">
        <f t="shared" si="2"/>
        <v>TyE_Ben_Seguros voluntarios_CCTA</v>
      </c>
      <c r="K17" t="str">
        <f t="shared" si="3"/>
        <v>TyE_Ben_Seguros voluntarios_SCTA</v>
      </c>
    </row>
    <row r="18" spans="1:11" x14ac:dyDescent="0.25">
      <c r="A18" t="s">
        <v>126</v>
      </c>
      <c r="B18" s="12" t="s">
        <v>546</v>
      </c>
      <c r="C18" s="9" t="s">
        <v>105</v>
      </c>
      <c r="D18" t="s">
        <v>122</v>
      </c>
      <c r="E18" t="s">
        <v>123</v>
      </c>
      <c r="F18" s="10" t="str">
        <f t="shared" si="0"/>
        <v>TyE_Flexibility_Ben</v>
      </c>
      <c r="G18" s="12" t="str">
        <f t="shared" si="1"/>
        <v>TyE_Ben_BecaPrepanet</v>
      </c>
      <c r="H18" t="s">
        <v>109</v>
      </c>
      <c r="I18" t="s">
        <v>110</v>
      </c>
      <c r="J18" t="str">
        <f t="shared" si="2"/>
        <v>TyE_Ben_BecaPrepanet_CCTA</v>
      </c>
      <c r="K18" t="str">
        <f t="shared" si="3"/>
        <v>TyE_Ben_BecaPrepanet_SCTA</v>
      </c>
    </row>
    <row r="19" spans="1:11" x14ac:dyDescent="0.25">
      <c r="A19" t="s">
        <v>127</v>
      </c>
      <c r="B19" s="12" t="s">
        <v>546</v>
      </c>
      <c r="C19" s="9" t="s">
        <v>105</v>
      </c>
      <c r="D19" t="s">
        <v>122</v>
      </c>
      <c r="E19" t="s">
        <v>123</v>
      </c>
      <c r="F19" s="10" t="str">
        <f t="shared" si="0"/>
        <v>TyE_Flexibility_Ben</v>
      </c>
      <c r="G19" s="12" t="str">
        <f t="shared" si="1"/>
        <v xml:space="preserve">TyE_Ben_Subasta Vehiculos </v>
      </c>
      <c r="H19" t="s">
        <v>109</v>
      </c>
      <c r="J19" t="str">
        <f t="shared" si="2"/>
        <v>TyE_Ben_Subasta Vehiculos _CCTA</v>
      </c>
      <c r="K19" t="str">
        <f t="shared" si="3"/>
        <v>TyE_Ben_Subasta Vehiculos _</v>
      </c>
    </row>
    <row r="20" spans="1:11" x14ac:dyDescent="0.25">
      <c r="A20" t="s">
        <v>128</v>
      </c>
      <c r="B20" s="12" t="s">
        <v>546</v>
      </c>
      <c r="C20" s="9" t="s">
        <v>105</v>
      </c>
      <c r="D20" t="s">
        <v>122</v>
      </c>
      <c r="E20" t="s">
        <v>123</v>
      </c>
      <c r="F20" s="10" t="str">
        <f t="shared" si="0"/>
        <v>TyE_Flexibility_Ben</v>
      </c>
      <c r="G20" s="12" t="str">
        <f t="shared" si="1"/>
        <v>TyE_Ben_Prestamo Tec</v>
      </c>
      <c r="H20" t="s">
        <v>109</v>
      </c>
      <c r="I20" t="s">
        <v>110</v>
      </c>
      <c r="J20" t="str">
        <f t="shared" si="2"/>
        <v>TyE_Ben_Prestamo Tec_CCTA</v>
      </c>
      <c r="K20" t="str">
        <f t="shared" si="3"/>
        <v>TyE_Ben_Prestamo Tec_SCTA</v>
      </c>
    </row>
    <row r="21" spans="1:11" x14ac:dyDescent="0.25">
      <c r="A21" t="s">
        <v>130</v>
      </c>
      <c r="B21" s="12" t="s">
        <v>546</v>
      </c>
      <c r="C21" s="9" t="s">
        <v>105</v>
      </c>
      <c r="D21" t="s">
        <v>122</v>
      </c>
      <c r="E21" t="s">
        <v>129</v>
      </c>
      <c r="F21" s="13" t="str">
        <f t="shared" si="0"/>
        <v>TyE_Flexibility_Comp</v>
      </c>
      <c r="G21" s="12" t="str">
        <f t="shared" si="1"/>
        <v>TyE_Comp_SURA</v>
      </c>
      <c r="H21" t="s">
        <v>109</v>
      </c>
      <c r="I21" t="s">
        <v>110</v>
      </c>
      <c r="J21" t="str">
        <f t="shared" si="2"/>
        <v>TyE_Comp_SURA_CCTA</v>
      </c>
      <c r="K21" t="str">
        <f t="shared" si="3"/>
        <v>TyE_Comp_SURA_SCTA</v>
      </c>
    </row>
    <row r="22" spans="1:11" x14ac:dyDescent="0.25">
      <c r="A22" t="s">
        <v>131</v>
      </c>
      <c r="B22" s="12" t="s">
        <v>546</v>
      </c>
      <c r="C22" s="9" t="s">
        <v>105</v>
      </c>
      <c r="D22" t="s">
        <v>122</v>
      </c>
      <c r="E22" t="s">
        <v>129</v>
      </c>
      <c r="F22" s="10" t="str">
        <f t="shared" si="0"/>
        <v>TyE_Flexibility_Comp</v>
      </c>
      <c r="G22" s="12" t="str">
        <f t="shared" si="1"/>
        <v>TyE_Comp_Apoyo Home Office 2021</v>
      </c>
      <c r="H22" t="s">
        <v>109</v>
      </c>
      <c r="I22" t="s">
        <v>110</v>
      </c>
      <c r="J22" t="str">
        <f t="shared" si="2"/>
        <v>TyE_Comp_Apoyo Home Office 2021_CCTA</v>
      </c>
      <c r="K22" t="str">
        <f t="shared" si="3"/>
        <v>TyE_Comp_Apoyo Home Office 2021_SCTA</v>
      </c>
    </row>
    <row r="23" spans="1:11" x14ac:dyDescent="0.25">
      <c r="A23" t="s">
        <v>132</v>
      </c>
      <c r="B23" s="12" t="s">
        <v>546</v>
      </c>
      <c r="C23" s="9" t="s">
        <v>105</v>
      </c>
      <c r="D23" t="s">
        <v>122</v>
      </c>
      <c r="E23" t="s">
        <v>123</v>
      </c>
      <c r="F23" s="10" t="str">
        <f t="shared" si="0"/>
        <v>TyE_Flexibility_Ben</v>
      </c>
      <c r="G23" s="12" t="str">
        <f t="shared" si="1"/>
        <v>TyE_Ben_Aseguratec</v>
      </c>
      <c r="H23" t="s">
        <v>109</v>
      </c>
      <c r="I23" t="s">
        <v>110</v>
      </c>
      <c r="J23" t="str">
        <f t="shared" si="2"/>
        <v>TyE_Ben_Aseguratec_CCTA</v>
      </c>
      <c r="K23" t="str">
        <f t="shared" si="3"/>
        <v>TyE_Ben_Aseguratec_SCTA</v>
      </c>
    </row>
    <row r="24" spans="1:11" x14ac:dyDescent="0.25">
      <c r="A24" t="s">
        <v>133</v>
      </c>
      <c r="B24" s="12" t="s">
        <v>546</v>
      </c>
      <c r="C24" s="15" t="s">
        <v>105</v>
      </c>
      <c r="D24" t="s">
        <v>122</v>
      </c>
      <c r="E24" t="s">
        <v>129</v>
      </c>
      <c r="F24" s="10" t="str">
        <f t="shared" si="0"/>
        <v>TyE_Flexibility_Comp</v>
      </c>
      <c r="G24" s="12" t="str">
        <f t="shared" si="1"/>
        <v>TyE_Comp_mi Apoyo comida</v>
      </c>
      <c r="H24" t="s">
        <v>109</v>
      </c>
      <c r="I24" t="s">
        <v>110</v>
      </c>
      <c r="J24" t="str">
        <f t="shared" si="2"/>
        <v>TyE_Comp_mi Apoyo comida_CCTA</v>
      </c>
      <c r="K24" t="str">
        <f t="shared" si="3"/>
        <v>TyE_Comp_mi Apoyo comida_SCTA</v>
      </c>
    </row>
    <row r="25" spans="1:11" x14ac:dyDescent="0.25">
      <c r="A25" t="s">
        <v>83</v>
      </c>
      <c r="B25" s="12" t="s">
        <v>546</v>
      </c>
      <c r="C25" s="9" t="s">
        <v>105</v>
      </c>
      <c r="D25" t="s">
        <v>122</v>
      </c>
      <c r="E25" t="s">
        <v>129</v>
      </c>
      <c r="F25" s="10" t="str">
        <f t="shared" si="0"/>
        <v>TyE_Flexibility_Comp</v>
      </c>
      <c r="G25" s="12" t="str">
        <f t="shared" si="1"/>
        <v>TyE_Comp_BeneFlex</v>
      </c>
      <c r="H25" t="s">
        <v>109</v>
      </c>
      <c r="I25" t="s">
        <v>110</v>
      </c>
      <c r="J25" t="str">
        <f t="shared" si="2"/>
        <v>TyE_Comp_BeneFlex_CCTA</v>
      </c>
      <c r="K25" t="str">
        <f t="shared" si="3"/>
        <v>TyE_Comp_BeneFlex_SCTA</v>
      </c>
    </row>
    <row r="26" spans="1:11" x14ac:dyDescent="0.25">
      <c r="A26" t="s">
        <v>134</v>
      </c>
      <c r="B26" s="12" t="s">
        <v>546</v>
      </c>
      <c r="C26" s="9" t="s">
        <v>105</v>
      </c>
      <c r="D26" t="s">
        <v>122</v>
      </c>
      <c r="E26" t="s">
        <v>129</v>
      </c>
      <c r="F26" s="10" t="str">
        <f t="shared" si="0"/>
        <v>TyE_Flexibility_Comp</v>
      </c>
      <c r="G26" s="12" t="str">
        <f t="shared" si="1"/>
        <v>TyE_Comp_Buenas noticias</v>
      </c>
      <c r="H26" t="s">
        <v>109</v>
      </c>
      <c r="I26" t="s">
        <v>110</v>
      </c>
      <c r="J26" t="str">
        <f t="shared" si="2"/>
        <v>TyE_Comp_Buenas noticias_CCTA</v>
      </c>
      <c r="K26" t="str">
        <f t="shared" si="3"/>
        <v>TyE_Comp_Buenas noticias_SCTA</v>
      </c>
    </row>
    <row r="27" spans="1:11" x14ac:dyDescent="0.25">
      <c r="A27" t="s">
        <v>135</v>
      </c>
      <c r="B27" s="12" t="s">
        <v>546</v>
      </c>
      <c r="C27" s="9" t="s">
        <v>105</v>
      </c>
      <c r="D27" t="s">
        <v>122</v>
      </c>
      <c r="E27" t="s">
        <v>129</v>
      </c>
      <c r="F27" s="10" t="str">
        <f t="shared" si="0"/>
        <v>TyE_Flexibility_Comp</v>
      </c>
      <c r="G27" s="12" t="str">
        <f t="shared" si="1"/>
        <v>TyE_Comp_Vacaciones</v>
      </c>
      <c r="H27" t="s">
        <v>109</v>
      </c>
      <c r="I27" t="s">
        <v>110</v>
      </c>
      <c r="J27" t="str">
        <f t="shared" si="2"/>
        <v>TyE_Comp_Vacaciones_CCTA</v>
      </c>
      <c r="K27" t="str">
        <f t="shared" si="3"/>
        <v>TyE_Comp_Vacaciones_SCTA</v>
      </c>
    </row>
    <row r="28" spans="1:11" x14ac:dyDescent="0.25">
      <c r="A28" t="s">
        <v>136</v>
      </c>
      <c r="B28" s="12" t="s">
        <v>546</v>
      </c>
      <c r="C28" s="9" t="s">
        <v>105</v>
      </c>
      <c r="D28" t="s">
        <v>122</v>
      </c>
      <c r="E28" t="s">
        <v>129</v>
      </c>
      <c r="F28" s="13" t="str">
        <f t="shared" si="0"/>
        <v>TyE_Flexibility_Comp</v>
      </c>
      <c r="G28" s="12" t="str">
        <f t="shared" si="1"/>
        <v>TyE_Comp_Vales de Despensa</v>
      </c>
      <c r="H28" t="s">
        <v>109</v>
      </c>
      <c r="I28" t="s">
        <v>110</v>
      </c>
      <c r="J28" t="str">
        <f t="shared" si="2"/>
        <v>TyE_Comp_Vales de Despensa_CCTA</v>
      </c>
      <c r="K28" t="str">
        <f t="shared" si="3"/>
        <v>TyE_Comp_Vales de Despensa_SCTA</v>
      </c>
    </row>
    <row r="29" spans="1:11" x14ac:dyDescent="0.25">
      <c r="A29" t="s">
        <v>137</v>
      </c>
      <c r="B29" s="12" t="s">
        <v>546</v>
      </c>
      <c r="C29" s="9" t="s">
        <v>105</v>
      </c>
      <c r="D29" t="s">
        <v>122</v>
      </c>
      <c r="E29" t="s">
        <v>129</v>
      </c>
      <c r="F29" s="13" t="str">
        <f t="shared" si="0"/>
        <v>TyE_Flexibility_Comp</v>
      </c>
      <c r="G29" s="12" t="str">
        <f t="shared" si="1"/>
        <v>TyE_Comp_CFDI</v>
      </c>
      <c r="H29" t="s">
        <v>109</v>
      </c>
      <c r="I29" t="s">
        <v>110</v>
      </c>
      <c r="J29" t="str">
        <f t="shared" si="2"/>
        <v>TyE_Comp_CFDI_CCTA</v>
      </c>
      <c r="K29" t="str">
        <f t="shared" si="3"/>
        <v>TyE_Comp_CFDI_SCTA</v>
      </c>
    </row>
    <row r="30" spans="1:11" x14ac:dyDescent="0.25">
      <c r="A30" t="s">
        <v>138</v>
      </c>
      <c r="B30" s="12" t="s">
        <v>546</v>
      </c>
      <c r="C30" s="9" t="s">
        <v>105</v>
      </c>
      <c r="D30" t="s">
        <v>122</v>
      </c>
      <c r="E30" t="s">
        <v>129</v>
      </c>
      <c r="F30" s="13" t="str">
        <f t="shared" si="0"/>
        <v>TyE_Flexibility_Comp</v>
      </c>
      <c r="G30" s="12" t="str">
        <f>C30&amp;"_"&amp;A30</f>
        <v xml:space="preserve">TyE_Declaracion Anual </v>
      </c>
      <c r="H30" t="s">
        <v>109</v>
      </c>
      <c r="I30" t="s">
        <v>110</v>
      </c>
      <c r="J30" t="str">
        <f>C30&amp;"_"&amp;A30&amp;"_"&amp;H30</f>
        <v>TyE_Declaracion Anual _CCTA</v>
      </c>
      <c r="K30" t="str">
        <f>C30&amp;"_"&amp;A30&amp;"_"&amp;I30</f>
        <v>TyE_Declaracion Anual _SCTA</v>
      </c>
    </row>
    <row r="31" spans="1:11" x14ac:dyDescent="0.25">
      <c r="A31" s="12" t="s">
        <v>140</v>
      </c>
      <c r="B31" s="12" t="s">
        <v>546</v>
      </c>
      <c r="C31" s="9" t="s">
        <v>105</v>
      </c>
      <c r="D31" t="s">
        <v>122</v>
      </c>
      <c r="E31" t="s">
        <v>139</v>
      </c>
      <c r="F31" s="13" t="str">
        <f t="shared" si="0"/>
        <v>TyE_Flexibility_COVID</v>
      </c>
      <c r="G31" s="12" t="str">
        <f t="shared" ref="G31:G45" si="4">C31&amp;"_"&amp;E31&amp;"_"&amp;A31</f>
        <v>TyE_COVID_Coronavirus</v>
      </c>
      <c r="H31" t="s">
        <v>109</v>
      </c>
      <c r="I31" t="s">
        <v>110</v>
      </c>
      <c r="J31" t="str">
        <f t="shared" ref="J31:J43" si="5">C31&amp;"_"&amp;E31&amp;"_"&amp;A31&amp;"_"&amp;H31</f>
        <v>TyE_COVID_Coronavirus_CCTA</v>
      </c>
      <c r="K31" t="str">
        <f t="shared" ref="K31:K43" si="6">C31&amp;"_"&amp;E31&amp;"_"&amp;A31&amp;"_"&amp;I31</f>
        <v>TyE_COVID_Coronavirus_SCTA</v>
      </c>
    </row>
    <row r="32" spans="1:11" x14ac:dyDescent="0.25">
      <c r="A32" s="12" t="s">
        <v>141</v>
      </c>
      <c r="B32" s="12" t="s">
        <v>546</v>
      </c>
      <c r="C32" s="9" t="s">
        <v>105</v>
      </c>
      <c r="D32" t="s">
        <v>122</v>
      </c>
      <c r="E32" t="s">
        <v>139</v>
      </c>
      <c r="F32" s="13" t="str">
        <f t="shared" si="0"/>
        <v>TyE_Flexibility_COVID</v>
      </c>
      <c r="G32" s="12" t="str">
        <f t="shared" si="4"/>
        <v>TyE_COVID_Acciones 4ta ola</v>
      </c>
      <c r="H32" t="s">
        <v>109</v>
      </c>
      <c r="I32" t="s">
        <v>110</v>
      </c>
      <c r="J32" t="str">
        <f t="shared" si="5"/>
        <v>TyE_COVID_Acciones 4ta ola_CCTA</v>
      </c>
      <c r="K32" t="str">
        <f t="shared" si="6"/>
        <v>TyE_COVID_Acciones 4ta ola_SCTA</v>
      </c>
    </row>
    <row r="33" spans="1:11" x14ac:dyDescent="0.25">
      <c r="A33" s="12" t="s">
        <v>143</v>
      </c>
      <c r="B33" s="12" t="s">
        <v>546</v>
      </c>
      <c r="C33" s="9" t="s">
        <v>105</v>
      </c>
      <c r="D33" t="s">
        <v>122</v>
      </c>
      <c r="E33" t="s">
        <v>142</v>
      </c>
      <c r="F33" s="15" t="str">
        <f t="shared" si="0"/>
        <v>TyE_Flexibility_Trabajo Flexible</v>
      </c>
      <c r="G33" s="12" t="str">
        <f t="shared" si="4"/>
        <v>TyE_Trabajo Flexible_Espacios Flexibles</v>
      </c>
      <c r="H33" t="s">
        <v>109</v>
      </c>
      <c r="I33" t="s">
        <v>110</v>
      </c>
      <c r="J33" t="str">
        <f t="shared" si="5"/>
        <v>TyE_Trabajo Flexible_Espacios Flexibles_CCTA</v>
      </c>
      <c r="K33" t="str">
        <f t="shared" si="6"/>
        <v>TyE_Trabajo Flexible_Espacios Flexibles_SCTA</v>
      </c>
    </row>
    <row r="34" spans="1:11" s="12" customFormat="1" x14ac:dyDescent="0.25">
      <c r="A34" s="12" t="s">
        <v>274</v>
      </c>
      <c r="B34" s="12" t="s">
        <v>546</v>
      </c>
      <c r="C34" s="16" t="s">
        <v>105</v>
      </c>
      <c r="D34" s="12" t="s">
        <v>122</v>
      </c>
      <c r="E34" s="12" t="s">
        <v>142</v>
      </c>
      <c r="F34" s="15" t="str">
        <f t="shared" si="0"/>
        <v>TyE_Flexibility_Trabajo Flexible</v>
      </c>
      <c r="G34" s="12" t="str">
        <f t="shared" si="4"/>
        <v>TyE_Trabajo Flexible_Mis viajes</v>
      </c>
      <c r="H34" s="12" t="s">
        <v>109</v>
      </c>
      <c r="I34" s="12" t="s">
        <v>110</v>
      </c>
      <c r="J34" s="12" t="str">
        <f t="shared" si="5"/>
        <v>TyE_Trabajo Flexible_Mis viajes_CCTA</v>
      </c>
      <c r="K34" s="12" t="str">
        <f t="shared" si="6"/>
        <v>TyE_Trabajo Flexible_Mis viajes_SCTA</v>
      </c>
    </row>
    <row r="35" spans="1:11" s="12" customFormat="1" x14ac:dyDescent="0.25">
      <c r="A35" s="12" t="s">
        <v>88</v>
      </c>
      <c r="B35" s="12" t="s">
        <v>546</v>
      </c>
      <c r="C35" s="16" t="s">
        <v>105</v>
      </c>
      <c r="D35" s="12" t="s">
        <v>122</v>
      </c>
      <c r="E35" s="12" t="s">
        <v>129</v>
      </c>
      <c r="F35" s="15" t="str">
        <f t="shared" si="0"/>
        <v>TyE_Flexibility_Comp</v>
      </c>
      <c r="G35" s="12" t="str">
        <f t="shared" si="4"/>
        <v>TyE_Comp_Mi plan de retiro</v>
      </c>
      <c r="H35" s="12" t="s">
        <v>109</v>
      </c>
      <c r="I35" s="12" t="s">
        <v>110</v>
      </c>
      <c r="J35" s="12" t="str">
        <f t="shared" si="5"/>
        <v>TyE_Comp_Mi plan de retiro_CCTA</v>
      </c>
      <c r="K35" s="12" t="str">
        <f t="shared" si="6"/>
        <v>TyE_Comp_Mi plan de retiro_SCTA</v>
      </c>
    </row>
    <row r="36" spans="1:11" s="12" customFormat="1" x14ac:dyDescent="0.25">
      <c r="A36" s="12" t="s">
        <v>92</v>
      </c>
      <c r="B36" s="12" t="s">
        <v>546</v>
      </c>
      <c r="C36" s="16" t="s">
        <v>105</v>
      </c>
      <c r="D36" s="12" t="s">
        <v>122</v>
      </c>
      <c r="E36" s="12" t="s">
        <v>129</v>
      </c>
      <c r="F36" s="15" t="str">
        <f t="shared" si="0"/>
        <v>TyE_Flexibility_Comp</v>
      </c>
      <c r="G36" s="12" t="str">
        <f t="shared" si="4"/>
        <v>TyE_Comp_Infonavit</v>
      </c>
      <c r="H36" s="12" t="s">
        <v>109</v>
      </c>
      <c r="I36" s="12" t="s">
        <v>110</v>
      </c>
      <c r="J36" s="12" t="str">
        <f t="shared" si="5"/>
        <v>TyE_Comp_Infonavit_CCTA</v>
      </c>
      <c r="K36" s="12" t="str">
        <f t="shared" si="6"/>
        <v>TyE_Comp_Infonavit_SCTA</v>
      </c>
    </row>
    <row r="37" spans="1:11" x14ac:dyDescent="0.25">
      <c r="A37" t="s">
        <v>147</v>
      </c>
      <c r="B37" s="12" t="s">
        <v>144</v>
      </c>
      <c r="C37" s="9" t="s">
        <v>105</v>
      </c>
      <c r="D37" t="s">
        <v>145</v>
      </c>
      <c r="E37" t="s">
        <v>146</v>
      </c>
      <c r="F37" s="13" t="str">
        <f t="shared" si="0"/>
        <v>TyE_Enablers_HTI</v>
      </c>
      <c r="G37" s="12" t="str">
        <f t="shared" si="4"/>
        <v>TyE_HTI_Concientización</v>
      </c>
      <c r="H37" t="s">
        <v>109</v>
      </c>
      <c r="I37" t="s">
        <v>110</v>
      </c>
      <c r="J37" t="str">
        <f t="shared" si="5"/>
        <v>TyE_HTI_Concientización_CCTA</v>
      </c>
      <c r="K37" t="str">
        <f t="shared" si="6"/>
        <v>TyE_HTI_Concientización_SCTA</v>
      </c>
    </row>
    <row r="38" spans="1:11" x14ac:dyDescent="0.25">
      <c r="A38" t="s">
        <v>275</v>
      </c>
      <c r="B38" s="12" t="s">
        <v>144</v>
      </c>
      <c r="C38" s="9" t="s">
        <v>105</v>
      </c>
      <c r="D38" t="s">
        <v>145</v>
      </c>
      <c r="E38" t="s">
        <v>146</v>
      </c>
      <c r="F38" s="13" t="str">
        <f t="shared" si="0"/>
        <v>TyE_Enablers_HTI</v>
      </c>
      <c r="G38" s="12" t="str">
        <f t="shared" si="4"/>
        <v>TyE_HTI_MiLlaveDigital</v>
      </c>
      <c r="H38" t="s">
        <v>109</v>
      </c>
      <c r="I38" t="s">
        <v>110</v>
      </c>
      <c r="J38" t="str">
        <f t="shared" si="5"/>
        <v>TyE_HTI_MiLlaveDigital_CCTA</v>
      </c>
      <c r="K38" t="str">
        <f t="shared" si="6"/>
        <v>TyE_HTI_MiLlaveDigital_SCTA</v>
      </c>
    </row>
    <row r="39" spans="1:11" x14ac:dyDescent="0.25">
      <c r="A39" t="s">
        <v>148</v>
      </c>
      <c r="B39" s="12" t="s">
        <v>144</v>
      </c>
      <c r="C39" s="9" t="s">
        <v>105</v>
      </c>
      <c r="D39" t="s">
        <v>145</v>
      </c>
      <c r="E39" t="s">
        <v>146</v>
      </c>
      <c r="F39" s="13" t="str">
        <f t="shared" si="0"/>
        <v>TyE_Enablers_HTI</v>
      </c>
      <c r="G39" s="12" t="str">
        <f t="shared" si="4"/>
        <v>TyE_HTI_SEPMobile</v>
      </c>
      <c r="H39" t="s">
        <v>109</v>
      </c>
      <c r="I39" t="s">
        <v>110</v>
      </c>
      <c r="J39" t="str">
        <f t="shared" si="5"/>
        <v>TyE_HTI_SEPMobile_CCTA</v>
      </c>
      <c r="K39" t="str">
        <f t="shared" si="6"/>
        <v>TyE_HTI_SEPMobile_SCTA</v>
      </c>
    </row>
    <row r="40" spans="1:11" x14ac:dyDescent="0.25">
      <c r="A40" t="s">
        <v>276</v>
      </c>
      <c r="B40" s="12" t="s">
        <v>144</v>
      </c>
      <c r="C40" s="9" t="s">
        <v>105</v>
      </c>
      <c r="D40" t="s">
        <v>145</v>
      </c>
      <c r="E40" t="s">
        <v>146</v>
      </c>
      <c r="F40" s="13" t="str">
        <f t="shared" si="0"/>
        <v>TyE_Enablers_HTI</v>
      </c>
      <c r="G40" s="12" t="str">
        <f t="shared" si="4"/>
        <v>TyE_HTI_Mitec</v>
      </c>
      <c r="H40" t="s">
        <v>109</v>
      </c>
      <c r="I40" t="s">
        <v>110</v>
      </c>
      <c r="J40" t="str">
        <f t="shared" si="5"/>
        <v>TyE_HTI_Mitec_CCTA</v>
      </c>
      <c r="K40" t="str">
        <f t="shared" si="6"/>
        <v>TyE_HTI_Mitec_SCTA</v>
      </c>
    </row>
    <row r="41" spans="1:11" x14ac:dyDescent="0.25">
      <c r="A41" t="s">
        <v>452</v>
      </c>
      <c r="B41" s="12" t="s">
        <v>144</v>
      </c>
      <c r="C41" s="9" t="s">
        <v>105</v>
      </c>
      <c r="D41" t="s">
        <v>145</v>
      </c>
      <c r="E41" t="s">
        <v>146</v>
      </c>
      <c r="F41" s="13" t="str">
        <f t="shared" si="0"/>
        <v>TyE_Enablers_HTI</v>
      </c>
      <c r="G41" s="12" t="str">
        <f t="shared" si="4"/>
        <v>TyE_HTI_Mitec - Queremos escucharte</v>
      </c>
      <c r="H41" t="s">
        <v>109</v>
      </c>
      <c r="I41" t="s">
        <v>110</v>
      </c>
      <c r="J41" t="str">
        <f t="shared" si="5"/>
        <v>TyE_HTI_Mitec - Queremos escucharte_CCTA</v>
      </c>
      <c r="K41" t="str">
        <f t="shared" si="6"/>
        <v>TyE_HTI_Mitec - Queremos escucharte_SCTA</v>
      </c>
    </row>
    <row r="42" spans="1:11" x14ac:dyDescent="0.25">
      <c r="A42" t="s">
        <v>149</v>
      </c>
      <c r="B42" s="12" t="s">
        <v>144</v>
      </c>
      <c r="C42" s="9" t="s">
        <v>105</v>
      </c>
      <c r="D42" t="s">
        <v>145</v>
      </c>
      <c r="E42" t="s">
        <v>146</v>
      </c>
      <c r="F42" s="13" t="str">
        <f t="shared" si="0"/>
        <v>TyE_Enablers_HTI</v>
      </c>
      <c r="G42" s="12" t="str">
        <f t="shared" si="4"/>
        <v>TyE_HTI_Techvolution</v>
      </c>
      <c r="H42" t="s">
        <v>109</v>
      </c>
      <c r="I42" t="s">
        <v>110</v>
      </c>
      <c r="J42" t="str">
        <f t="shared" si="5"/>
        <v>TyE_HTI_Techvolution_CCTA</v>
      </c>
      <c r="K42" t="str">
        <f t="shared" si="6"/>
        <v>TyE_HTI_Techvolution_SCTA</v>
      </c>
    </row>
    <row r="43" spans="1:11" x14ac:dyDescent="0.25">
      <c r="A43" t="s">
        <v>150</v>
      </c>
      <c r="B43" s="12" t="s">
        <v>144</v>
      </c>
      <c r="C43" s="9" t="s">
        <v>105</v>
      </c>
      <c r="D43" t="s">
        <v>145</v>
      </c>
      <c r="E43" t="s">
        <v>146</v>
      </c>
      <c r="F43" s="13" t="str">
        <f t="shared" si="0"/>
        <v>TyE_Enablers_HTI</v>
      </c>
      <c r="G43" s="12" t="str">
        <f t="shared" si="4"/>
        <v xml:space="preserve">TyE_HTI_Renovación de línea </v>
      </c>
      <c r="H43" t="s">
        <v>109</v>
      </c>
      <c r="I43" t="s">
        <v>110</v>
      </c>
      <c r="J43" t="str">
        <f t="shared" si="5"/>
        <v>TyE_HTI_Renovación de línea _CCTA</v>
      </c>
      <c r="K43" t="str">
        <f t="shared" si="6"/>
        <v>TyE_HTI_Renovación de línea _SCTA</v>
      </c>
    </row>
    <row r="44" spans="1:11" x14ac:dyDescent="0.25">
      <c r="A44" t="s">
        <v>151</v>
      </c>
      <c r="B44" s="12" t="s">
        <v>144</v>
      </c>
      <c r="C44" s="9" t="s">
        <v>105</v>
      </c>
      <c r="D44" t="s">
        <v>145</v>
      </c>
      <c r="E44" t="s">
        <v>146</v>
      </c>
      <c r="F44" s="13" t="str">
        <f t="shared" si="0"/>
        <v>TyE_Enablers_HTI</v>
      </c>
      <c r="G44" s="12" t="str">
        <f t="shared" si="4"/>
        <v>TyE_HTI_Telefonía</v>
      </c>
      <c r="H44" s="18"/>
      <c r="I44" s="18"/>
    </row>
    <row r="45" spans="1:11" x14ac:dyDescent="0.25">
      <c r="A45" t="s">
        <v>75</v>
      </c>
      <c r="B45" s="12" t="s">
        <v>144</v>
      </c>
      <c r="C45" s="9" t="s">
        <v>105</v>
      </c>
      <c r="D45" t="s">
        <v>145</v>
      </c>
      <c r="E45" t="s">
        <v>146</v>
      </c>
      <c r="F45" s="13" t="str">
        <f t="shared" si="0"/>
        <v>TyE_Enablers_HTI</v>
      </c>
      <c r="G45" s="12" t="str">
        <f t="shared" si="4"/>
        <v>TyE_HTI_Ciberseguridad</v>
      </c>
      <c r="H45" s="18"/>
      <c r="I45" s="18"/>
    </row>
    <row r="46" spans="1:11" x14ac:dyDescent="0.25">
      <c r="A46" t="s">
        <v>154</v>
      </c>
      <c r="B46" t="s">
        <v>547</v>
      </c>
      <c r="C46" s="9" t="s">
        <v>105</v>
      </c>
      <c r="D46" t="s">
        <v>152</v>
      </c>
      <c r="E46" t="s">
        <v>153</v>
      </c>
      <c r="F46" s="10" t="str">
        <f>C46&amp;"_"&amp;D46&amp;"_"&amp;E46</f>
        <v>TyE_Collaboration_TecS</v>
      </c>
      <c r="G46" s="12" t="str">
        <f>C46&amp;"_"&amp;E46&amp;"_"&amp;A46</f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547</v>
      </c>
      <c r="C47" s="9" t="s">
        <v>105</v>
      </c>
      <c r="D47" t="s">
        <v>152</v>
      </c>
      <c r="E47" t="s">
        <v>153</v>
      </c>
      <c r="F47" s="19" t="str">
        <f>C47&amp;"_"&amp;D47&amp;"_"&amp;E47</f>
        <v>TyE_Collaboration_TecS</v>
      </c>
      <c r="G47" t="str">
        <f>C47&amp;"_"&amp;E47&amp;"_"&amp;A47</f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547</v>
      </c>
      <c r="C48" s="9" t="s">
        <v>105</v>
      </c>
      <c r="D48" t="s">
        <v>152</v>
      </c>
      <c r="E48" t="s">
        <v>153</v>
      </c>
      <c r="F48" s="19" t="str">
        <f>C48&amp;"_"&amp;D48&amp;"_"&amp;E48</f>
        <v>TyE_Collaboration_TecS</v>
      </c>
      <c r="G48" t="str">
        <f>C48&amp;"_"&amp;E48&amp;"_"&amp;A48</f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547</v>
      </c>
      <c r="C49" s="9" t="s">
        <v>105</v>
      </c>
      <c r="D49" t="s">
        <v>152</v>
      </c>
      <c r="E49" t="s">
        <v>153</v>
      </c>
      <c r="F49" s="20" t="str">
        <f>C49&amp;"_"&amp;D49&amp;"_"&amp;E49</f>
        <v>TyE_Collaboration_TecS</v>
      </c>
      <c r="G49" t="str">
        <f>C49&amp;"_"&amp;E49&amp;"_"&amp;A49</f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451</v>
      </c>
      <c r="B50" t="s">
        <v>547</v>
      </c>
      <c r="C50" s="9" t="s">
        <v>105</v>
      </c>
      <c r="D50" t="s">
        <v>152</v>
      </c>
      <c r="E50" t="s">
        <v>153</v>
      </c>
      <c r="F50" s="20" t="str">
        <f>C50&amp;"_"&amp;D50&amp;"_"&amp;E50</f>
        <v>TyE_Collaboration_TecS</v>
      </c>
      <c r="G50" t="str">
        <f>C50&amp;"_"&amp;E50&amp;"_"&amp;A50</f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2" t="s">
        <v>158</v>
      </c>
      <c r="B51" s="12" t="s">
        <v>343</v>
      </c>
      <c r="C51" s="9" t="s">
        <v>105</v>
      </c>
      <c r="D51" t="s">
        <v>156</v>
      </c>
      <c r="E51" t="s">
        <v>157</v>
      </c>
      <c r="F51" s="10" t="str">
        <f t="shared" ref="F51:F106" si="7">C51&amp;"_"&amp;E51</f>
        <v>TyE_Academia</v>
      </c>
      <c r="G51" s="12" t="str">
        <f t="shared" ref="G51:G68" si="8">C51&amp;"_"&amp;D51&amp;"_"&amp;A51</f>
        <v xml:space="preserve">TyE_Aca_Novus </v>
      </c>
      <c r="H51" t="s">
        <v>109</v>
      </c>
      <c r="I51" t="s">
        <v>110</v>
      </c>
      <c r="J51" t="str">
        <f t="shared" ref="J51:J65" si="9">C51&amp;"_"&amp;D51&amp;"_"&amp;A51&amp;"_"&amp;H51</f>
        <v>TyE_Aca_Novus _CCTA</v>
      </c>
      <c r="K51" t="str">
        <f t="shared" ref="K51:K65" si="10">C51&amp;"_"&amp;D51&amp;"_"&amp;A51&amp;"_"&amp;I51</f>
        <v>TyE_Aca_Novus _SCTA</v>
      </c>
    </row>
    <row r="52" spans="1:11" x14ac:dyDescent="0.25">
      <c r="A52" s="12" t="s">
        <v>159</v>
      </c>
      <c r="B52" s="12" t="s">
        <v>343</v>
      </c>
      <c r="C52" s="9" t="s">
        <v>105</v>
      </c>
      <c r="D52" t="s">
        <v>156</v>
      </c>
      <c r="E52" t="s">
        <v>157</v>
      </c>
      <c r="F52" s="10" t="str">
        <f t="shared" si="7"/>
        <v>TyE_Academia</v>
      </c>
      <c r="G52" s="12" t="str">
        <f t="shared" si="8"/>
        <v>TyE_Aca_Profesor Inspirador</v>
      </c>
      <c r="H52" t="s">
        <v>109</v>
      </c>
      <c r="I52" t="s">
        <v>110</v>
      </c>
      <c r="J52" t="str">
        <f t="shared" si="9"/>
        <v>TyE_Aca_Profesor Inspirador_CCTA</v>
      </c>
      <c r="K52" t="str">
        <f t="shared" si="10"/>
        <v>TyE_Aca_Profesor Inspirador_SCTA</v>
      </c>
    </row>
    <row r="53" spans="1:11" x14ac:dyDescent="0.25">
      <c r="A53" s="12" t="s">
        <v>160</v>
      </c>
      <c r="B53" s="12" t="s">
        <v>343</v>
      </c>
      <c r="C53" s="9" t="s">
        <v>105</v>
      </c>
      <c r="D53" t="s">
        <v>156</v>
      </c>
      <c r="E53" t="s">
        <v>157</v>
      </c>
      <c r="F53" s="10" t="str">
        <f t="shared" si="7"/>
        <v>TyE_Academia</v>
      </c>
      <c r="G53" s="12" t="str">
        <f t="shared" si="8"/>
        <v>TyE_Aca_RNP</v>
      </c>
      <c r="H53" t="s">
        <v>109</v>
      </c>
      <c r="I53" t="s">
        <v>110</v>
      </c>
      <c r="J53" t="str">
        <f t="shared" si="9"/>
        <v>TyE_Aca_RNP_CCTA</v>
      </c>
      <c r="K53" t="str">
        <f t="shared" si="10"/>
        <v>TyE_Aca_RNP_SCTA</v>
      </c>
    </row>
    <row r="54" spans="1:11" x14ac:dyDescent="0.25">
      <c r="A54" s="12" t="s">
        <v>161</v>
      </c>
      <c r="B54" s="12" t="s">
        <v>343</v>
      </c>
      <c r="C54" s="9" t="s">
        <v>105</v>
      </c>
      <c r="D54" t="s">
        <v>156</v>
      </c>
      <c r="E54" t="s">
        <v>157</v>
      </c>
      <c r="F54" s="10" t="str">
        <f t="shared" si="7"/>
        <v>TyE_Academia</v>
      </c>
      <c r="G54" s="12" t="str">
        <f t="shared" si="8"/>
        <v>TyE_Aca_Biblioteca</v>
      </c>
      <c r="H54" t="s">
        <v>109</v>
      </c>
      <c r="I54" t="s">
        <v>110</v>
      </c>
      <c r="J54" t="str">
        <f t="shared" si="9"/>
        <v>TyE_Aca_Biblioteca_CCTA</v>
      </c>
      <c r="K54" t="str">
        <f t="shared" si="10"/>
        <v>TyE_Aca_Biblioteca_SCTA</v>
      </c>
    </row>
    <row r="55" spans="1:11" x14ac:dyDescent="0.25">
      <c r="A55" s="12" t="s">
        <v>162</v>
      </c>
      <c r="B55" s="12" t="s">
        <v>343</v>
      </c>
      <c r="C55" s="9" t="s">
        <v>105</v>
      </c>
      <c r="D55" t="s">
        <v>156</v>
      </c>
      <c r="E55" t="s">
        <v>157</v>
      </c>
      <c r="F55" s="10" t="str">
        <f t="shared" si="7"/>
        <v>TyE_Academia</v>
      </c>
      <c r="G55" s="12" t="str">
        <f t="shared" si="8"/>
        <v>TyE_Aca_Clasificación docente</v>
      </c>
      <c r="H55" t="s">
        <v>109</v>
      </c>
      <c r="I55" t="s">
        <v>110</v>
      </c>
      <c r="J55" t="str">
        <f t="shared" si="9"/>
        <v>TyE_Aca_Clasificación docente_CCTA</v>
      </c>
      <c r="K55" t="str">
        <f t="shared" si="10"/>
        <v>TyE_Aca_Clasificación docente_SCTA</v>
      </c>
    </row>
    <row r="56" spans="1:11" x14ac:dyDescent="0.25">
      <c r="A56" s="12" t="s">
        <v>163</v>
      </c>
      <c r="B56" s="12" t="s">
        <v>343</v>
      </c>
      <c r="C56" s="9" t="s">
        <v>105</v>
      </c>
      <c r="D56" t="s">
        <v>156</v>
      </c>
      <c r="E56" t="s">
        <v>157</v>
      </c>
      <c r="F56" s="10" t="str">
        <f t="shared" si="7"/>
        <v>TyE_Academia</v>
      </c>
      <c r="G56" s="12" t="str">
        <f t="shared" si="8"/>
        <v>TyE_Aca_ECOA</v>
      </c>
      <c r="H56" t="s">
        <v>109</v>
      </c>
      <c r="I56" t="s">
        <v>110</v>
      </c>
      <c r="J56" t="str">
        <f t="shared" si="9"/>
        <v>TyE_Aca_ECOA_CCTA</v>
      </c>
      <c r="K56" t="str">
        <f t="shared" si="10"/>
        <v>TyE_Aca_ECOA_SCTA</v>
      </c>
    </row>
    <row r="57" spans="1:11" x14ac:dyDescent="0.25">
      <c r="A57" s="12" t="s">
        <v>164</v>
      </c>
      <c r="B57" s="12" t="s">
        <v>343</v>
      </c>
      <c r="C57" s="9" t="s">
        <v>105</v>
      </c>
      <c r="D57" t="s">
        <v>156</v>
      </c>
      <c r="E57" t="s">
        <v>157</v>
      </c>
      <c r="F57" s="10" t="str">
        <f t="shared" si="7"/>
        <v>TyE_Academia</v>
      </c>
      <c r="G57" s="12" t="str">
        <f t="shared" si="8"/>
        <v>TyE_Aca_Integridad académica</v>
      </c>
      <c r="H57" t="s">
        <v>109</v>
      </c>
      <c r="I57" t="s">
        <v>110</v>
      </c>
      <c r="J57" t="str">
        <f t="shared" si="9"/>
        <v>TyE_Aca_Integridad académica_CCTA</v>
      </c>
      <c r="K57" t="str">
        <f t="shared" si="10"/>
        <v>TyE_Aca_Integridad académica_SCTA</v>
      </c>
    </row>
    <row r="58" spans="1:11" x14ac:dyDescent="0.25">
      <c r="A58" s="12" t="s">
        <v>165</v>
      </c>
      <c r="B58" s="12" t="s">
        <v>343</v>
      </c>
      <c r="C58" s="9" t="s">
        <v>105</v>
      </c>
      <c r="D58" t="s">
        <v>156</v>
      </c>
      <c r="E58" t="s">
        <v>157</v>
      </c>
      <c r="F58" s="10" t="str">
        <f t="shared" si="7"/>
        <v>TyE_Academia</v>
      </c>
      <c r="G58" s="12" t="str">
        <f t="shared" si="8"/>
        <v>TyE_Aca_Jornada académica</v>
      </c>
      <c r="H58" t="s">
        <v>109</v>
      </c>
      <c r="I58" t="s">
        <v>110</v>
      </c>
      <c r="J58" t="str">
        <f t="shared" si="9"/>
        <v>TyE_Aca_Jornada académica_CCTA</v>
      </c>
      <c r="K58" t="str">
        <f t="shared" si="10"/>
        <v>TyE_Aca_Jornada académica_SCTA</v>
      </c>
    </row>
    <row r="59" spans="1:11" x14ac:dyDescent="0.25">
      <c r="A59" s="12" t="s">
        <v>166</v>
      </c>
      <c r="B59" s="12" t="s">
        <v>343</v>
      </c>
      <c r="C59" s="9" t="s">
        <v>105</v>
      </c>
      <c r="D59" t="s">
        <v>156</v>
      </c>
      <c r="E59" t="s">
        <v>157</v>
      </c>
      <c r="F59" s="10" t="str">
        <f t="shared" si="7"/>
        <v>TyE_Academia</v>
      </c>
      <c r="G59" s="12" t="str">
        <f t="shared" si="8"/>
        <v>TyE_Aca_TecSounds</v>
      </c>
      <c r="H59" t="s">
        <v>109</v>
      </c>
      <c r="I59" t="s">
        <v>110</v>
      </c>
      <c r="J59" t="str">
        <f t="shared" si="9"/>
        <v>TyE_Aca_TecSounds_CCTA</v>
      </c>
      <c r="K59" t="str">
        <f t="shared" si="10"/>
        <v>TyE_Aca_TecSounds_SCTA</v>
      </c>
    </row>
    <row r="60" spans="1:11" x14ac:dyDescent="0.25">
      <c r="A60" s="12" t="s">
        <v>167</v>
      </c>
      <c r="B60" s="12" t="s">
        <v>343</v>
      </c>
      <c r="C60" s="9" t="s">
        <v>105</v>
      </c>
      <c r="D60" t="s">
        <v>156</v>
      </c>
      <c r="E60" t="s">
        <v>157</v>
      </c>
      <c r="F60" s="10" t="str">
        <f t="shared" si="7"/>
        <v>TyE_Academia</v>
      </c>
      <c r="G60" s="12" t="str">
        <f t="shared" si="8"/>
        <v>TyE_Aca_CIMA</v>
      </c>
      <c r="H60" t="s">
        <v>109</v>
      </c>
      <c r="I60" t="s">
        <v>110</v>
      </c>
      <c r="J60" t="str">
        <f t="shared" si="9"/>
        <v>TyE_Aca_CIMA_CCTA</v>
      </c>
      <c r="K60" t="str">
        <f t="shared" si="10"/>
        <v>TyE_Aca_CIMA_SCTA</v>
      </c>
    </row>
    <row r="61" spans="1:11" x14ac:dyDescent="0.25">
      <c r="A61" s="12" t="s">
        <v>168</v>
      </c>
      <c r="B61" s="12" t="s">
        <v>343</v>
      </c>
      <c r="C61" s="9" t="s">
        <v>105</v>
      </c>
      <c r="D61" t="s">
        <v>156</v>
      </c>
      <c r="E61" t="s">
        <v>157</v>
      </c>
      <c r="F61" s="10" t="str">
        <f t="shared" si="7"/>
        <v>TyE_Academia</v>
      </c>
      <c r="G61" s="12" t="str">
        <f t="shared" si="8"/>
        <v>TyE_Aca_Mi Trayectoria Tec</v>
      </c>
      <c r="H61" t="s">
        <v>109</v>
      </c>
      <c r="I61" t="s">
        <v>110</v>
      </c>
      <c r="J61" t="str">
        <f t="shared" si="9"/>
        <v>TyE_Aca_Mi Trayectoria Tec_CCTA</v>
      </c>
      <c r="K61" t="str">
        <f t="shared" si="10"/>
        <v>TyE_Aca_Mi Trayectoria Tec_SCTA</v>
      </c>
    </row>
    <row r="62" spans="1:11" x14ac:dyDescent="0.25">
      <c r="A62" s="12" t="s">
        <v>169</v>
      </c>
      <c r="B62" s="12" t="s">
        <v>343</v>
      </c>
      <c r="C62" s="9" t="s">
        <v>105</v>
      </c>
      <c r="D62" t="s">
        <v>156</v>
      </c>
      <c r="E62" t="s">
        <v>157</v>
      </c>
      <c r="F62" s="10" t="str">
        <f t="shared" si="7"/>
        <v>TyE_Academia</v>
      </c>
      <c r="G62" s="12" t="str">
        <f t="shared" si="8"/>
        <v>TyE_Aca_Semana i</v>
      </c>
      <c r="H62" t="s">
        <v>109</v>
      </c>
      <c r="I62" t="s">
        <v>110</v>
      </c>
      <c r="J62" t="str">
        <f t="shared" si="9"/>
        <v>TyE_Aca_Semana i_CCTA</v>
      </c>
      <c r="K62" t="str">
        <f t="shared" si="10"/>
        <v>TyE_Aca_Semana i_SCTA</v>
      </c>
    </row>
    <row r="63" spans="1:11" x14ac:dyDescent="0.25">
      <c r="A63" s="12" t="s">
        <v>170</v>
      </c>
      <c r="B63" s="12" t="s">
        <v>343</v>
      </c>
      <c r="C63" s="9" t="s">
        <v>105</v>
      </c>
      <c r="D63" t="s">
        <v>156</v>
      </c>
      <c r="E63" t="s">
        <v>157</v>
      </c>
      <c r="F63" s="10" t="str">
        <f t="shared" si="7"/>
        <v>TyE_Academia</v>
      </c>
      <c r="G63" s="12" t="str">
        <f t="shared" si="8"/>
        <v>TyE_Aca_Sesión VIENA</v>
      </c>
      <c r="H63" t="s">
        <v>109</v>
      </c>
      <c r="I63" t="s">
        <v>110</v>
      </c>
      <c r="J63" t="str">
        <f t="shared" si="9"/>
        <v>TyE_Aca_Sesión VIENA_CCTA</v>
      </c>
      <c r="K63" t="str">
        <f t="shared" si="10"/>
        <v>TyE_Aca_Sesión VIENA_SCTA</v>
      </c>
    </row>
    <row r="64" spans="1:11" x14ac:dyDescent="0.25">
      <c r="A64" s="12" t="s">
        <v>171</v>
      </c>
      <c r="B64" s="12" t="s">
        <v>343</v>
      </c>
      <c r="C64" s="9" t="s">
        <v>105</v>
      </c>
      <c r="D64" t="s">
        <v>156</v>
      </c>
      <c r="E64" t="s">
        <v>157</v>
      </c>
      <c r="F64" s="10" t="str">
        <f t="shared" si="7"/>
        <v>TyE_Academia</v>
      </c>
      <c r="G64" s="12" t="str">
        <f t="shared" si="8"/>
        <v>TyE_Aca_Tec 21</v>
      </c>
      <c r="H64" t="s">
        <v>109</v>
      </c>
      <c r="I64" t="s">
        <v>110</v>
      </c>
      <c r="J64" t="str">
        <f t="shared" si="9"/>
        <v>TyE_Aca_Tec 21_CCTA</v>
      </c>
      <c r="K64" t="str">
        <f t="shared" si="10"/>
        <v>TyE_Aca_Tec 21_SCTA</v>
      </c>
    </row>
    <row r="65" spans="1:11" x14ac:dyDescent="0.25">
      <c r="A65" s="12" t="s">
        <v>172</v>
      </c>
      <c r="B65" s="12" t="s">
        <v>343</v>
      </c>
      <c r="C65" s="9" t="s">
        <v>105</v>
      </c>
      <c r="D65" t="s">
        <v>156</v>
      </c>
      <c r="E65" t="s">
        <v>157</v>
      </c>
      <c r="F65" s="10" t="str">
        <f t="shared" si="7"/>
        <v>TyE_Academia</v>
      </c>
      <c r="G65" s="12" t="str">
        <f t="shared" si="8"/>
        <v>TyE_Aca_LiFE</v>
      </c>
      <c r="H65" t="s">
        <v>109</v>
      </c>
      <c r="I65" t="s">
        <v>110</v>
      </c>
      <c r="J65" t="str">
        <f t="shared" si="9"/>
        <v>TyE_Aca_LiFE_CCTA</v>
      </c>
      <c r="K65" t="str">
        <f t="shared" si="10"/>
        <v>TyE_Aca_LiFE_SCTA</v>
      </c>
    </row>
    <row r="66" spans="1:11" x14ac:dyDescent="0.25">
      <c r="A66" s="12" t="s">
        <v>85</v>
      </c>
      <c r="B66" s="12" t="s">
        <v>343</v>
      </c>
      <c r="C66" s="9" t="s">
        <v>105</v>
      </c>
      <c r="D66" t="s">
        <v>156</v>
      </c>
      <c r="E66" t="s">
        <v>157</v>
      </c>
      <c r="F66" s="10" t="str">
        <f t="shared" si="7"/>
        <v>TyE_Academia</v>
      </c>
      <c r="G66" s="12" t="str">
        <f t="shared" si="8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2" t="s">
        <v>172</v>
      </c>
      <c r="B67" s="12" t="s">
        <v>343</v>
      </c>
      <c r="C67" s="9" t="s">
        <v>105</v>
      </c>
      <c r="D67" t="s">
        <v>156</v>
      </c>
      <c r="E67" t="s">
        <v>157</v>
      </c>
      <c r="F67" s="10" t="str">
        <f t="shared" si="7"/>
        <v>TyE_Academia</v>
      </c>
      <c r="G67" s="12" t="str">
        <f t="shared" si="8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445</v>
      </c>
      <c r="B68" s="12" t="s">
        <v>343</v>
      </c>
      <c r="C68" s="9" t="s">
        <v>105</v>
      </c>
      <c r="D68" t="s">
        <v>156</v>
      </c>
      <c r="E68" t="s">
        <v>157</v>
      </c>
      <c r="F68" s="10" t="str">
        <f t="shared" si="7"/>
        <v>TyE_Academia</v>
      </c>
      <c r="G68" s="12" t="str">
        <f t="shared" si="8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2" t="s">
        <v>343</v>
      </c>
      <c r="C69" s="9" t="s">
        <v>105</v>
      </c>
      <c r="D69" t="s">
        <v>156</v>
      </c>
      <c r="E69" t="s">
        <v>157</v>
      </c>
      <c r="F69" s="10" t="str">
        <f t="shared" si="7"/>
        <v>TyE_Academia</v>
      </c>
      <c r="G69" s="21" t="str">
        <f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2" t="s">
        <v>79</v>
      </c>
      <c r="B70" s="12" t="s">
        <v>343</v>
      </c>
      <c r="C70" s="9" t="s">
        <v>105</v>
      </c>
      <c r="D70" t="s">
        <v>156</v>
      </c>
      <c r="E70" t="s">
        <v>157</v>
      </c>
      <c r="F70" s="10" t="str">
        <f t="shared" si="7"/>
        <v>TyE_Academia</v>
      </c>
      <c r="G70" s="21" t="str">
        <f>C70&amp;"_"&amp;E70&amp;"_"&amp;A70</f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2" t="s">
        <v>499</v>
      </c>
      <c r="B71" s="12" t="s">
        <v>343</v>
      </c>
      <c r="C71" s="9" t="s">
        <v>105</v>
      </c>
      <c r="D71" t="s">
        <v>156</v>
      </c>
      <c r="E71" t="s">
        <v>157</v>
      </c>
      <c r="F71" s="10" t="str">
        <f t="shared" si="7"/>
        <v>TyE_Academia</v>
      </c>
      <c r="G71" s="21" t="str">
        <f>C71&amp;"_"&amp;E71&amp;"_"&amp;A71</f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2" t="s">
        <v>91</v>
      </c>
      <c r="B72" s="12" t="s">
        <v>343</v>
      </c>
      <c r="C72" s="9" t="s">
        <v>105</v>
      </c>
      <c r="D72" t="s">
        <v>156</v>
      </c>
      <c r="E72" t="s">
        <v>157</v>
      </c>
      <c r="F72" s="10" t="str">
        <f t="shared" si="7"/>
        <v>TyE_Academia</v>
      </c>
      <c r="G72" s="21" t="str">
        <f>C72&amp;"_"&amp;E72&amp;"_"&amp;A72</f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2" t="s">
        <v>548</v>
      </c>
      <c r="C73" s="9" t="s">
        <v>105</v>
      </c>
      <c r="E73" t="s">
        <v>174</v>
      </c>
      <c r="F73" s="10" t="str">
        <f t="shared" si="7"/>
        <v>TyE_VIISS</v>
      </c>
      <c r="G73" s="12" t="str">
        <f t="shared" ref="G73:G106" si="11">C73&amp;"_"&amp;E73&amp;"_"&amp;A73</f>
        <v>TyE_VIISS_Eventos</v>
      </c>
      <c r="H73" t="s">
        <v>109</v>
      </c>
      <c r="I73" t="s">
        <v>110</v>
      </c>
      <c r="J73" t="str">
        <f t="shared" ref="J73:J83" si="12">C73&amp;"_"&amp;E73&amp;"_"&amp;A73&amp;"_"&amp;H73</f>
        <v>TyE_VIISS_Eventos_CCTA</v>
      </c>
      <c r="K73" t="str">
        <f t="shared" ref="K73:K83" si="13">C73&amp;"_"&amp;A73&amp;"_"&amp;I73</f>
        <v>TyE_Eventos_SCTA</v>
      </c>
    </row>
    <row r="74" spans="1:11" x14ac:dyDescent="0.25">
      <c r="A74" t="s">
        <v>176</v>
      </c>
      <c r="B74" s="12" t="s">
        <v>548</v>
      </c>
      <c r="C74" s="9" t="s">
        <v>105</v>
      </c>
      <c r="D74" s="18"/>
      <c r="E74" t="s">
        <v>174</v>
      </c>
      <c r="F74" s="10" t="str">
        <f t="shared" si="7"/>
        <v>TyE_VIISS</v>
      </c>
      <c r="G74" s="12" t="str">
        <f t="shared" si="11"/>
        <v>TyE_VIISS_Foro Dialogos Abiertos</v>
      </c>
      <c r="H74" t="s">
        <v>109</v>
      </c>
      <c r="I74" t="s">
        <v>110</v>
      </c>
      <c r="J74" t="str">
        <f t="shared" si="12"/>
        <v>TyE_VIISS_Foro Dialogos Abiertos_CCTA</v>
      </c>
      <c r="K74" t="str">
        <f t="shared" si="13"/>
        <v>TyE_Foro Dialogos Abiertos_SCTA</v>
      </c>
    </row>
    <row r="75" spans="1:11" x14ac:dyDescent="0.25">
      <c r="A75" t="s">
        <v>177</v>
      </c>
      <c r="B75" s="12" t="s">
        <v>548</v>
      </c>
      <c r="C75" s="9" t="s">
        <v>105</v>
      </c>
      <c r="D75" s="18"/>
      <c r="E75" t="s">
        <v>174</v>
      </c>
      <c r="F75" s="10" t="str">
        <f t="shared" si="7"/>
        <v>TyE_VIISS</v>
      </c>
      <c r="G75" s="12" t="str">
        <f t="shared" si="11"/>
        <v>TyE_VIISS_Impulsa</v>
      </c>
      <c r="H75" t="s">
        <v>109</v>
      </c>
      <c r="I75" t="s">
        <v>110</v>
      </c>
      <c r="J75" t="str">
        <f t="shared" si="12"/>
        <v>TyE_VIISS_Impulsa_CCTA</v>
      </c>
      <c r="K75" t="str">
        <f t="shared" si="13"/>
        <v>TyE_Impulsa_SCTA</v>
      </c>
    </row>
    <row r="76" spans="1:11" x14ac:dyDescent="0.25">
      <c r="A76" t="s">
        <v>442</v>
      </c>
      <c r="B76" s="12" t="s">
        <v>548</v>
      </c>
      <c r="C76" s="9" t="s">
        <v>105</v>
      </c>
      <c r="D76" s="18"/>
      <c r="E76" t="s">
        <v>174</v>
      </c>
      <c r="F76" s="10" t="str">
        <f t="shared" si="7"/>
        <v>TyE_VIISS</v>
      </c>
      <c r="G76" s="12" t="str">
        <f t="shared" si="11"/>
        <v>TyE_VIISS_Premio Eugenio Garza Sada</v>
      </c>
      <c r="H76" t="s">
        <v>109</v>
      </c>
      <c r="I76" t="s">
        <v>110</v>
      </c>
      <c r="J76" t="str">
        <f t="shared" si="12"/>
        <v>TyE_VIISS_Premio Eugenio Garza Sada_CCTA</v>
      </c>
      <c r="K76" t="str">
        <f t="shared" si="13"/>
        <v>TyE_Premio Eugenio Garza Sada_SCTA</v>
      </c>
    </row>
    <row r="77" spans="1:11" x14ac:dyDescent="0.25">
      <c r="A77" t="s">
        <v>450</v>
      </c>
      <c r="B77" s="12" t="s">
        <v>548</v>
      </c>
      <c r="C77" s="9" t="s">
        <v>105</v>
      </c>
      <c r="D77" s="18"/>
      <c r="E77" t="s">
        <v>174</v>
      </c>
      <c r="F77" s="10" t="str">
        <f t="shared" si="7"/>
        <v>TyE_VIISS</v>
      </c>
      <c r="G77" s="12" t="str">
        <f t="shared" si="11"/>
        <v>TyE_VIISS_Día Internacional de la Mujer</v>
      </c>
      <c r="H77" t="s">
        <v>109</v>
      </c>
      <c r="I77" t="s">
        <v>110</v>
      </c>
      <c r="J77" t="str">
        <f t="shared" si="12"/>
        <v>TyE_VIISS_Día Internacional de la Mujer_CCTA</v>
      </c>
      <c r="K77" t="str">
        <f t="shared" si="13"/>
        <v>TyE_Día Internacional de la Mujer_SCTA</v>
      </c>
    </row>
    <row r="78" spans="1:11" x14ac:dyDescent="0.25">
      <c r="A78" t="s">
        <v>178</v>
      </c>
      <c r="B78" s="12" t="s">
        <v>548</v>
      </c>
      <c r="C78" s="9" t="s">
        <v>105</v>
      </c>
      <c r="D78" s="18"/>
      <c r="E78" t="s">
        <v>174</v>
      </c>
      <c r="F78" s="10" t="str">
        <f t="shared" si="7"/>
        <v>TyE_VIISS</v>
      </c>
      <c r="G78" s="12" t="str">
        <f t="shared" si="11"/>
        <v>TyE_VIISS_Premio Mujer Tec</v>
      </c>
      <c r="H78" t="s">
        <v>109</v>
      </c>
      <c r="I78" t="s">
        <v>110</v>
      </c>
      <c r="J78" t="str">
        <f t="shared" si="12"/>
        <v>TyE_VIISS_Premio Mujer Tec_CCTA</v>
      </c>
      <c r="K78" t="str">
        <f t="shared" si="13"/>
        <v>TyE_Premio Mujer Tec_SCTA</v>
      </c>
    </row>
    <row r="79" spans="1:11" x14ac:dyDescent="0.25">
      <c r="A79" t="s">
        <v>179</v>
      </c>
      <c r="B79" s="12" t="s">
        <v>548</v>
      </c>
      <c r="C79" s="9" t="s">
        <v>105</v>
      </c>
      <c r="D79" s="18"/>
      <c r="E79" t="s">
        <v>174</v>
      </c>
      <c r="F79" s="10" t="str">
        <f t="shared" si="7"/>
        <v>TyE_VIISS</v>
      </c>
      <c r="G79" s="12" t="str">
        <f t="shared" si="11"/>
        <v>TyE_VIISS_Valores y Cultura</v>
      </c>
      <c r="H79" t="s">
        <v>109</v>
      </c>
      <c r="I79" t="s">
        <v>110</v>
      </c>
      <c r="J79" t="str">
        <f t="shared" si="12"/>
        <v>TyE_VIISS_Valores y Cultura_CCTA</v>
      </c>
      <c r="K79" t="str">
        <f t="shared" si="13"/>
        <v>TyE_Valores y Cultura_SCTA</v>
      </c>
    </row>
    <row r="80" spans="1:11" x14ac:dyDescent="0.25">
      <c r="A80" t="s">
        <v>180</v>
      </c>
      <c r="B80" s="12" t="s">
        <v>548</v>
      </c>
      <c r="C80" s="9" t="s">
        <v>105</v>
      </c>
      <c r="D80" s="18"/>
      <c r="E80" t="s">
        <v>174</v>
      </c>
      <c r="F80" s="10" t="str">
        <f t="shared" si="7"/>
        <v>TyE_VIISS</v>
      </c>
      <c r="G80" s="12" t="str">
        <f t="shared" si="11"/>
        <v>TyE_VIISS_Líderes del Mañana</v>
      </c>
      <c r="H80" t="s">
        <v>109</v>
      </c>
      <c r="I80" t="s">
        <v>110</v>
      </c>
      <c r="J80" t="str">
        <f t="shared" si="12"/>
        <v>TyE_VIISS_Líderes del Mañana_CCTA</v>
      </c>
      <c r="K80" t="str">
        <f t="shared" si="13"/>
        <v>TyE_Líderes del Mañana_SCTA</v>
      </c>
    </row>
    <row r="81" spans="1:11" x14ac:dyDescent="0.25">
      <c r="A81" t="s">
        <v>181</v>
      </c>
      <c r="B81" s="12" t="s">
        <v>548</v>
      </c>
      <c r="C81" s="9" t="s">
        <v>105</v>
      </c>
      <c r="D81" s="18"/>
      <c r="E81" t="s">
        <v>174</v>
      </c>
      <c r="F81" s="10" t="str">
        <f t="shared" si="7"/>
        <v>TyE_VIISS</v>
      </c>
      <c r="G81" s="12" t="str">
        <f t="shared" si="11"/>
        <v xml:space="preserve">TyE_VIISS_Voluntariado Tec </v>
      </c>
      <c r="H81" t="s">
        <v>109</v>
      </c>
      <c r="I81" t="s">
        <v>110</v>
      </c>
      <c r="J81" t="str">
        <f t="shared" si="12"/>
        <v>TyE_VIISS_Voluntariado Tec _CCTA</v>
      </c>
      <c r="K81" t="str">
        <f t="shared" si="13"/>
        <v>TyE_Voluntariado Tec _SCTA</v>
      </c>
    </row>
    <row r="82" spans="1:11" x14ac:dyDescent="0.25">
      <c r="A82" t="s">
        <v>182</v>
      </c>
      <c r="B82" s="12" t="s">
        <v>548</v>
      </c>
      <c r="C82" s="9" t="s">
        <v>105</v>
      </c>
      <c r="D82" s="18"/>
      <c r="E82" t="s">
        <v>174</v>
      </c>
      <c r="F82" s="10" t="str">
        <f t="shared" si="7"/>
        <v>TyE_VIISS</v>
      </c>
      <c r="G82" s="12" t="str">
        <f t="shared" si="11"/>
        <v>TyE_VIISS_Inclusión e Integridad</v>
      </c>
      <c r="H82" t="s">
        <v>109</v>
      </c>
      <c r="I82" t="s">
        <v>110</v>
      </c>
      <c r="J82" t="str">
        <f t="shared" si="12"/>
        <v>TyE_VIISS_Inclusión e Integridad_CCTA</v>
      </c>
      <c r="K82" t="str">
        <f t="shared" si="13"/>
        <v>TyE_Inclusión e Integridad_SCTA</v>
      </c>
    </row>
    <row r="83" spans="1:11" x14ac:dyDescent="0.25">
      <c r="A83" t="s">
        <v>183</v>
      </c>
      <c r="B83" s="12" t="s">
        <v>548</v>
      </c>
      <c r="C83" s="9" t="s">
        <v>105</v>
      </c>
      <c r="D83" s="18"/>
      <c r="E83" t="s">
        <v>174</v>
      </c>
      <c r="F83" s="10" t="str">
        <f t="shared" si="7"/>
        <v>TyE_VIISS</v>
      </c>
      <c r="G83" s="12" t="str">
        <f t="shared" si="11"/>
        <v>TyE_VIISS_ETHOS</v>
      </c>
      <c r="H83" t="s">
        <v>109</v>
      </c>
      <c r="I83" t="s">
        <v>110</v>
      </c>
      <c r="J83" t="str">
        <f t="shared" si="12"/>
        <v>TyE_VIISS_ETHOS_CCTA</v>
      </c>
      <c r="K83" t="str">
        <f t="shared" si="13"/>
        <v>TyE_ETHOS_SCTA</v>
      </c>
    </row>
    <row r="84" spans="1:11" x14ac:dyDescent="0.25">
      <c r="A84" t="s">
        <v>184</v>
      </c>
      <c r="B84" s="12" t="s">
        <v>548</v>
      </c>
      <c r="C84" s="9" t="s">
        <v>105</v>
      </c>
      <c r="E84" t="s">
        <v>174</v>
      </c>
      <c r="F84" s="10" t="str">
        <f t="shared" si="7"/>
        <v>TyE_VIISS</v>
      </c>
      <c r="G84" s="12" t="str">
        <f t="shared" si="11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453</v>
      </c>
      <c r="B85" s="12" t="s">
        <v>548</v>
      </c>
      <c r="C85" s="9" t="s">
        <v>105</v>
      </c>
      <c r="E85" t="s">
        <v>174</v>
      </c>
      <c r="F85" s="10" t="str">
        <f t="shared" si="7"/>
        <v>TyE_VIISS</v>
      </c>
      <c r="G85" s="12" t="str">
        <f t="shared" si="11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2" t="s">
        <v>548</v>
      </c>
      <c r="C86" s="9" t="s">
        <v>105</v>
      </c>
      <c r="D86" s="18"/>
      <c r="E86" t="s">
        <v>185</v>
      </c>
      <c r="F86" s="16" t="str">
        <f t="shared" si="7"/>
        <v>TyE_VPICC</v>
      </c>
      <c r="G86" s="12" t="str">
        <f t="shared" si="11"/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2" t="s">
        <v>548</v>
      </c>
      <c r="C87" s="9" t="s">
        <v>105</v>
      </c>
      <c r="D87" s="18"/>
      <c r="E87" t="s">
        <v>187</v>
      </c>
      <c r="F87" s="10" t="str">
        <f t="shared" si="7"/>
        <v>TyE_VPD</v>
      </c>
      <c r="G87" s="12" t="str">
        <f t="shared" si="11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2" t="s">
        <v>548</v>
      </c>
      <c r="C88" s="9" t="s">
        <v>105</v>
      </c>
      <c r="D88" s="18"/>
      <c r="E88" t="s">
        <v>187</v>
      </c>
      <c r="F88" s="10" t="str">
        <f t="shared" si="7"/>
        <v>TyE_VPD</v>
      </c>
      <c r="G88" s="12" t="str">
        <f t="shared" si="11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2" t="s">
        <v>548</v>
      </c>
      <c r="C89" s="9" t="s">
        <v>105</v>
      </c>
      <c r="E89" t="s">
        <v>187</v>
      </c>
      <c r="F89" s="16" t="str">
        <f t="shared" si="7"/>
        <v>TyE_VPD</v>
      </c>
      <c r="G89" s="12" t="str">
        <f t="shared" si="11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3" t="s">
        <v>192</v>
      </c>
      <c r="B90" s="12" t="s">
        <v>548</v>
      </c>
      <c r="C90" s="9" t="s">
        <v>105</v>
      </c>
      <c r="E90" t="s">
        <v>191</v>
      </c>
      <c r="F90" s="22" t="str">
        <f t="shared" si="7"/>
        <v>TyE_VPO</v>
      </c>
      <c r="G90" s="21" t="str">
        <f t="shared" si="11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193</v>
      </c>
      <c r="B91" s="12" t="s">
        <v>548</v>
      </c>
      <c r="C91" s="9" t="s">
        <v>105</v>
      </c>
      <c r="E91" t="s">
        <v>191</v>
      </c>
      <c r="F91" s="9" t="str">
        <f t="shared" si="7"/>
        <v>TyE_VPO</v>
      </c>
      <c r="G91" s="12" t="str">
        <f t="shared" si="11"/>
        <v xml:space="preserve">TyE_VPO_Borregos </v>
      </c>
      <c r="H91" t="s">
        <v>109</v>
      </c>
      <c r="I91" t="s">
        <v>110</v>
      </c>
      <c r="J91" t="str">
        <f>C91&amp;"_"&amp;D91&amp;"_"&amp;E91&amp;"_"&amp;A91&amp;"_"&amp;H91</f>
        <v>TyE__VPO_Borregos _CCTA</v>
      </c>
      <c r="K91" t="str">
        <f>C91&amp;"_"&amp;D91&amp;"_"&amp;E91&amp;"_"&amp;A91&amp;"_"&amp;G91&amp;"_"&amp;I91</f>
        <v>TyE__VPO_Borregos _TyE_VPO_Borregos _SCTA</v>
      </c>
    </row>
    <row r="92" spans="1:11" x14ac:dyDescent="0.25">
      <c r="A92" t="s">
        <v>194</v>
      </c>
      <c r="B92" s="12" t="s">
        <v>548</v>
      </c>
      <c r="C92" s="9" t="s">
        <v>105</v>
      </c>
      <c r="E92" t="s">
        <v>191</v>
      </c>
      <c r="F92" s="9" t="str">
        <f t="shared" si="7"/>
        <v>TyE_VPO</v>
      </c>
      <c r="G92" s="12" t="str">
        <f t="shared" si="11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2" t="s">
        <v>548</v>
      </c>
      <c r="C93" s="9" t="s">
        <v>105</v>
      </c>
      <c r="E93" t="s">
        <v>191</v>
      </c>
      <c r="F93" s="9" t="str">
        <f t="shared" si="7"/>
        <v>TyE_VPO</v>
      </c>
      <c r="G93" s="12" t="str">
        <f t="shared" si="11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2" t="s">
        <v>548</v>
      </c>
      <c r="C94" s="9" t="s">
        <v>105</v>
      </c>
      <c r="E94" t="s">
        <v>195</v>
      </c>
      <c r="F94" s="16" t="str">
        <f t="shared" si="7"/>
        <v>TyE_SorteosTec</v>
      </c>
      <c r="G94" s="23" t="str">
        <f t="shared" si="11"/>
        <v>TyE_SorteosTec_Casa sorteos</v>
      </c>
      <c r="H94" t="s">
        <v>109</v>
      </c>
      <c r="I94" t="s">
        <v>110</v>
      </c>
      <c r="J94" t="str">
        <f t="shared" ref="J94:J106" si="14">C94&amp;"_"&amp;E94&amp;"_"&amp;A94&amp;"_"&amp;H94</f>
        <v>TyE_SorteosTec_Casa sorteos_CCTA</v>
      </c>
      <c r="K94" t="str">
        <f t="shared" ref="K94:K106" si="15">C94&amp;"_"&amp;A94&amp;"_"&amp;I94</f>
        <v>TyE_Casa sorteos_SCTA</v>
      </c>
    </row>
    <row r="95" spans="1:11" x14ac:dyDescent="0.25">
      <c r="A95" t="s">
        <v>198</v>
      </c>
      <c r="B95" s="12" t="s">
        <v>548</v>
      </c>
      <c r="C95" s="9" t="s">
        <v>105</v>
      </c>
      <c r="E95" t="s">
        <v>197</v>
      </c>
      <c r="F95" s="10" t="str">
        <f t="shared" si="7"/>
        <v>TyE_Tecmi</v>
      </c>
      <c r="G95" s="12" t="str">
        <f t="shared" si="11"/>
        <v>TyE_Tecmi_Sorteo con Propósito</v>
      </c>
      <c r="H95" t="s">
        <v>109</v>
      </c>
      <c r="I95" t="s">
        <v>110</v>
      </c>
      <c r="J95" t="str">
        <f t="shared" si="14"/>
        <v>TyE_Tecmi_Sorteo con Propósito_CCTA</v>
      </c>
      <c r="K95" t="str">
        <f t="shared" si="15"/>
        <v>TyE_Sorteo con Propósito_SCTA</v>
      </c>
    </row>
    <row r="96" spans="1:11" x14ac:dyDescent="0.25">
      <c r="A96" t="s">
        <v>199</v>
      </c>
      <c r="B96" s="12" t="s">
        <v>548</v>
      </c>
      <c r="C96" s="9" t="s">
        <v>105</v>
      </c>
      <c r="E96" t="s">
        <v>197</v>
      </c>
      <c r="F96" s="10" t="str">
        <f t="shared" si="7"/>
        <v>TyE_Tecmi</v>
      </c>
      <c r="G96" s="12" t="str">
        <f t="shared" si="11"/>
        <v xml:space="preserve">TyE_Tecmi_Sorteo Líder a Líder </v>
      </c>
      <c r="H96" t="s">
        <v>109</v>
      </c>
      <c r="I96" t="s">
        <v>110</v>
      </c>
      <c r="J96" t="str">
        <f t="shared" si="14"/>
        <v>TyE_Tecmi_Sorteo Líder a Líder _CCTA</v>
      </c>
      <c r="K96" t="str">
        <f t="shared" si="15"/>
        <v>TyE_Sorteo Líder a Líder _SCTA</v>
      </c>
    </row>
    <row r="97" spans="1:11" x14ac:dyDescent="0.25">
      <c r="A97" t="s">
        <v>200</v>
      </c>
      <c r="B97" s="12" t="s">
        <v>548</v>
      </c>
      <c r="C97" s="9" t="s">
        <v>105</v>
      </c>
      <c r="E97" t="s">
        <v>197</v>
      </c>
      <c r="F97" s="10" t="str">
        <f t="shared" si="7"/>
        <v>TyE_Tecmi</v>
      </c>
      <c r="G97" s="12" t="str">
        <f t="shared" si="11"/>
        <v>TyE_Tecmi_Wellbeing 360</v>
      </c>
      <c r="H97" t="s">
        <v>109</v>
      </c>
      <c r="I97" t="s">
        <v>110</v>
      </c>
      <c r="J97" t="str">
        <f t="shared" si="14"/>
        <v>TyE_Tecmi_Wellbeing 360_CCTA</v>
      </c>
      <c r="K97" t="str">
        <f t="shared" si="15"/>
        <v>TyE_Wellbeing 360_SCTA</v>
      </c>
    </row>
    <row r="98" spans="1:11" x14ac:dyDescent="0.25">
      <c r="A98" t="s">
        <v>201</v>
      </c>
      <c r="B98" s="12" t="s">
        <v>548</v>
      </c>
      <c r="C98" s="9" t="s">
        <v>105</v>
      </c>
      <c r="E98" t="s">
        <v>197</v>
      </c>
      <c r="F98" s="10" t="str">
        <f t="shared" si="7"/>
        <v>TyE_Tecmi</v>
      </c>
      <c r="G98" s="12" t="str">
        <f t="shared" si="11"/>
        <v>TyE_Tecmi_Semana de la Felicidad</v>
      </c>
      <c r="H98" t="s">
        <v>109</v>
      </c>
      <c r="I98" t="s">
        <v>110</v>
      </c>
      <c r="J98" t="str">
        <f t="shared" si="14"/>
        <v>TyE_Tecmi_Semana de la Felicidad_CCTA</v>
      </c>
      <c r="K98" t="str">
        <f t="shared" si="15"/>
        <v>TyE_Semana de la Felicidad_SCTA</v>
      </c>
    </row>
    <row r="99" spans="1:11" x14ac:dyDescent="0.25">
      <c r="A99" t="s">
        <v>203</v>
      </c>
      <c r="B99" s="12" t="s">
        <v>548</v>
      </c>
      <c r="C99" s="9" t="s">
        <v>105</v>
      </c>
      <c r="E99" t="s">
        <v>202</v>
      </c>
      <c r="F99" s="10" t="str">
        <f t="shared" si="7"/>
        <v>TyE_TecSalud</v>
      </c>
      <c r="G99" s="23" t="str">
        <f t="shared" si="11"/>
        <v>TyE_TecSalud_COVID al día</v>
      </c>
      <c r="H99" t="s">
        <v>109</v>
      </c>
      <c r="I99" t="s">
        <v>110</v>
      </c>
      <c r="J99" t="str">
        <f t="shared" si="14"/>
        <v>TyE_TecSalud_COVID al día_CCTA</v>
      </c>
      <c r="K99" t="str">
        <f t="shared" si="15"/>
        <v>TyE_COVID al día_SCTA</v>
      </c>
    </row>
    <row r="100" spans="1:11" x14ac:dyDescent="0.25">
      <c r="A100" s="17" t="s">
        <v>204</v>
      </c>
      <c r="B100" s="17" t="s">
        <v>543</v>
      </c>
      <c r="C100" s="9" t="s">
        <v>105</v>
      </c>
      <c r="D100" s="18"/>
      <c r="E100" t="s">
        <v>531</v>
      </c>
      <c r="F100" s="10" t="str">
        <f t="shared" si="7"/>
        <v>TyE_Eventos Institucionales</v>
      </c>
      <c r="G100" s="17" t="str">
        <f t="shared" si="11"/>
        <v>TyE_Eventos Institucionales_Día de las Madres</v>
      </c>
      <c r="H100" t="s">
        <v>109</v>
      </c>
      <c r="I100" t="s">
        <v>110</v>
      </c>
      <c r="J100" t="str">
        <f t="shared" si="14"/>
        <v>TyE_Eventos Institucionales_Día de las Madres_CCTA</v>
      </c>
      <c r="K100" t="str">
        <f t="shared" si="15"/>
        <v>TyE_Día de las Madres_SCTA</v>
      </c>
    </row>
    <row r="101" spans="1:11" x14ac:dyDescent="0.25">
      <c r="A101" s="17" t="s">
        <v>205</v>
      </c>
      <c r="B101" s="17" t="s">
        <v>543</v>
      </c>
      <c r="C101" s="9" t="s">
        <v>105</v>
      </c>
      <c r="E101" t="s">
        <v>531</v>
      </c>
      <c r="F101" s="10" t="str">
        <f t="shared" si="7"/>
        <v>TyE_Eventos Institucionales</v>
      </c>
      <c r="G101" s="17" t="str">
        <f t="shared" si="11"/>
        <v>TyE_Eventos Institucionales_Día del Padre</v>
      </c>
      <c r="H101" t="s">
        <v>109</v>
      </c>
      <c r="I101" t="s">
        <v>110</v>
      </c>
      <c r="J101" t="str">
        <f t="shared" si="14"/>
        <v>TyE_Eventos Institucionales_Día del Padre_CCTA</v>
      </c>
      <c r="K101" t="str">
        <f t="shared" si="15"/>
        <v>TyE_Día del Padre_SCTA</v>
      </c>
    </row>
    <row r="102" spans="1:11" x14ac:dyDescent="0.25">
      <c r="A102" s="17" t="s">
        <v>84</v>
      </c>
      <c r="B102" s="17" t="s">
        <v>543</v>
      </c>
      <c r="C102" s="9" t="s">
        <v>105</v>
      </c>
      <c r="E102" t="s">
        <v>531</v>
      </c>
      <c r="F102" s="10" t="str">
        <f t="shared" si="7"/>
        <v>TyE_Eventos Institucionales</v>
      </c>
      <c r="G102" s="17" t="str">
        <f t="shared" si="11"/>
        <v>TyE_Eventos Institucionales_Lealtad</v>
      </c>
      <c r="H102" t="s">
        <v>109</v>
      </c>
      <c r="I102" t="s">
        <v>110</v>
      </c>
      <c r="J102" t="str">
        <f t="shared" si="14"/>
        <v>TyE_Eventos Institucionales_Lealtad_CCTA</v>
      </c>
      <c r="K102" t="str">
        <f t="shared" si="15"/>
        <v>TyE_Lealtad_SCTA</v>
      </c>
    </row>
    <row r="103" spans="1:11" x14ac:dyDescent="0.25">
      <c r="A103" s="17" t="s">
        <v>206</v>
      </c>
      <c r="B103" s="17" t="s">
        <v>543</v>
      </c>
      <c r="C103" s="9" t="s">
        <v>105</v>
      </c>
      <c r="E103" t="s">
        <v>531</v>
      </c>
      <c r="F103" s="10" t="str">
        <f t="shared" si="7"/>
        <v>TyE_Eventos Institucionales</v>
      </c>
      <c r="G103" s="17" t="str">
        <f t="shared" si="11"/>
        <v>TyE_Eventos Institucionales_Olimpiadas Tokio 2021</v>
      </c>
      <c r="H103" t="s">
        <v>109</v>
      </c>
      <c r="I103" t="s">
        <v>110</v>
      </c>
      <c r="J103" t="str">
        <f t="shared" si="14"/>
        <v>TyE_Eventos Institucionales_Olimpiadas Tokio 2021_CCTA</v>
      </c>
      <c r="K103" t="str">
        <f t="shared" si="15"/>
        <v>TyE_Olimpiadas Tokio 2021_SCTA</v>
      </c>
    </row>
    <row r="104" spans="1:11" x14ac:dyDescent="0.25">
      <c r="A104" s="17" t="s">
        <v>207</v>
      </c>
      <c r="B104" s="17" t="s">
        <v>543</v>
      </c>
      <c r="C104" s="9" t="s">
        <v>105</v>
      </c>
      <c r="E104" t="s">
        <v>531</v>
      </c>
      <c r="F104" s="10" t="str">
        <f t="shared" si="7"/>
        <v>TyE_Eventos Institucionales</v>
      </c>
      <c r="G104" s="17" t="str">
        <f t="shared" si="11"/>
        <v>TyE_Eventos Institucionales_Día de la familia</v>
      </c>
      <c r="H104" t="s">
        <v>109</v>
      </c>
      <c r="I104" t="s">
        <v>110</v>
      </c>
      <c r="J104" t="str">
        <f t="shared" si="14"/>
        <v>TyE_Eventos Institucionales_Día de la familia_CCTA</v>
      </c>
      <c r="K104" t="str">
        <f t="shared" si="15"/>
        <v>TyE_Día de la familia_SCTA</v>
      </c>
    </row>
    <row r="105" spans="1:11" x14ac:dyDescent="0.25">
      <c r="A105" s="17" t="s">
        <v>208</v>
      </c>
      <c r="B105" s="17" t="s">
        <v>543</v>
      </c>
      <c r="C105" s="9" t="s">
        <v>105</v>
      </c>
      <c r="E105" t="s">
        <v>531</v>
      </c>
      <c r="F105" s="10" t="str">
        <f t="shared" si="7"/>
        <v>TyE_Eventos Institucionales</v>
      </c>
      <c r="G105" s="17" t="str">
        <f t="shared" si="11"/>
        <v>TyE_Eventos Institucionales_Fiestas Tec</v>
      </c>
      <c r="H105" t="s">
        <v>109</v>
      </c>
      <c r="I105" t="s">
        <v>110</v>
      </c>
      <c r="J105" t="str">
        <f t="shared" si="14"/>
        <v>TyE_Eventos Institucionales_Fiestas Tec_CCTA</v>
      </c>
      <c r="K105" t="str">
        <f t="shared" si="15"/>
        <v>TyE_Fiestas Tec_SCTA</v>
      </c>
    </row>
    <row r="106" spans="1:11" x14ac:dyDescent="0.25">
      <c r="A106" s="17" t="s">
        <v>209</v>
      </c>
      <c r="B106" s="17" t="s">
        <v>543</v>
      </c>
      <c r="C106" s="9" t="s">
        <v>105</v>
      </c>
      <c r="E106" t="s">
        <v>531</v>
      </c>
      <c r="F106" s="10" t="str">
        <f t="shared" si="7"/>
        <v>TyE_Eventos Institucionales</v>
      </c>
      <c r="G106" s="17" t="str">
        <f t="shared" si="11"/>
        <v>TyE_Eventos Institucionales_Día del maestro</v>
      </c>
      <c r="H106" t="s">
        <v>109</v>
      </c>
      <c r="I106" t="s">
        <v>110</v>
      </c>
      <c r="J106" t="str">
        <f t="shared" si="14"/>
        <v>TyE_Eventos Institucionales_Día del maestro_CCTA</v>
      </c>
      <c r="K106" t="str">
        <f t="shared" si="15"/>
        <v>TyE_Día del maestro_SCTA</v>
      </c>
    </row>
    <row r="107" spans="1:11" x14ac:dyDescent="0.25">
      <c r="A107" t="s">
        <v>211</v>
      </c>
      <c r="B107" s="17" t="s">
        <v>544</v>
      </c>
      <c r="C107" s="9" t="s">
        <v>105</v>
      </c>
      <c r="E107" t="s">
        <v>210</v>
      </c>
      <c r="F107" s="13" t="str">
        <f>C107&amp;"_"&amp;E107</f>
        <v>TyE_EVP</v>
      </c>
      <c r="G107" t="str">
        <f>C107&amp;"_"&amp;E107&amp;"_"&amp;A107</f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5" si="16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7" t="s">
        <v>544</v>
      </c>
      <c r="C108" s="9" t="s">
        <v>105</v>
      </c>
      <c r="E108" t="s">
        <v>210</v>
      </c>
      <c r="F108" s="13" t="str">
        <f>C108&amp;"_"&amp;E108</f>
        <v>TyE_EVP</v>
      </c>
      <c r="G108" t="str">
        <f>C108&amp;"_"&amp;E108&amp;"_"&amp;A108</f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16"/>
        <v>TyE__EVP_Asig Temporales_TyE_EVP_Asig Temporales_SCTA</v>
      </c>
    </row>
    <row r="109" spans="1:11" x14ac:dyDescent="0.25">
      <c r="A109" t="s">
        <v>213</v>
      </c>
      <c r="B109" s="17" t="s">
        <v>544</v>
      </c>
      <c r="C109" s="9" t="s">
        <v>105</v>
      </c>
      <c r="E109" t="s">
        <v>210</v>
      </c>
      <c r="F109" s="13" t="str">
        <f>C109&amp;"_"&amp;E109</f>
        <v>TyE_EVP</v>
      </c>
      <c r="G109" t="str">
        <f>C109&amp;"_"&amp;E109&amp;"_"&amp;A109</f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16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9" t="s">
        <v>105</v>
      </c>
      <c r="E110" s="24" t="s">
        <v>215</v>
      </c>
      <c r="F110" s="13" t="str">
        <f>C110&amp;"_"&amp;E110</f>
        <v>TyE_Boletín Líderes</v>
      </c>
      <c r="G110" t="str">
        <f>C110&amp;"_"&amp;A110</f>
        <v>TyE_LT</v>
      </c>
      <c r="J110" t="str">
        <f>C110&amp;"_"&amp;D110&amp;"_"&amp;E110&amp;"_"&amp;A110&amp;"_"&amp;H110</f>
        <v>TyE__Boletín Líderes_LT_</v>
      </c>
      <c r="K110" t="str">
        <f t="shared" si="16"/>
        <v>TyE__Boletín Líderes_LT_TyE_LT_</v>
      </c>
    </row>
    <row r="111" spans="1:11" x14ac:dyDescent="0.25">
      <c r="A111" t="s">
        <v>218</v>
      </c>
      <c r="B111" t="s">
        <v>214</v>
      </c>
      <c r="C111" s="9" t="s">
        <v>105</v>
      </c>
      <c r="E111" s="24" t="s">
        <v>217</v>
      </c>
      <c r="F111" s="13" t="str">
        <f>C111&amp;"_"&amp;E111</f>
        <v>TyE_Boletín TyE</v>
      </c>
      <c r="G111" t="str">
        <f>C111&amp;"_"&amp;A111</f>
        <v>TyE_News TyE</v>
      </c>
      <c r="J111" t="str">
        <f>C111&amp;"_"&amp;D111&amp;"_"&amp;E111&amp;"_"&amp;A111&amp;"_"&amp;H111</f>
        <v>TyE__Boletín TyE_News TyE_</v>
      </c>
      <c r="K111" t="str">
        <f t="shared" si="16"/>
        <v>TyE__Boletín TyE_News TyE_TyE_News TyE_</v>
      </c>
    </row>
    <row r="112" spans="1:11" x14ac:dyDescent="0.25">
      <c r="A112" t="s">
        <v>221</v>
      </c>
      <c r="B112" t="s">
        <v>219</v>
      </c>
      <c r="C112" s="9" t="s">
        <v>105</v>
      </c>
      <c r="E112" s="24" t="s">
        <v>220</v>
      </c>
      <c r="F112" s="10" t="str">
        <f t="shared" ref="F112:F117" si="17">C112&amp;"_"&amp;E112</f>
        <v>TyE_Top200</v>
      </c>
      <c r="G112" s="23" t="str">
        <f t="shared" ref="G112:G117" si="18">C112&amp;"_"&amp;E112&amp;"_"&amp;A112</f>
        <v>TyE_Top200_Conectar</v>
      </c>
      <c r="H112" t="s">
        <v>109</v>
      </c>
      <c r="I112" t="s">
        <v>110</v>
      </c>
      <c r="J112" t="str">
        <f>C112&amp;"_"&amp;E112&amp;"_"&amp;A112&amp;"_"&amp;H112</f>
        <v>TyE_Top200_Conectar_CCTA</v>
      </c>
      <c r="K112" t="str">
        <f t="shared" si="16"/>
        <v>TyE__Top200_Conectar_TyE_Top200_Conectar_SCTA</v>
      </c>
    </row>
    <row r="113" spans="1:11" x14ac:dyDescent="0.25">
      <c r="A113" s="12" t="s">
        <v>223</v>
      </c>
      <c r="B113" t="s">
        <v>219</v>
      </c>
      <c r="C113" s="9" t="s">
        <v>105</v>
      </c>
      <c r="E113" t="s">
        <v>222</v>
      </c>
      <c r="F113" s="10" t="str">
        <f t="shared" si="17"/>
        <v>TyE_Presidencia</v>
      </c>
      <c r="G113" s="12" t="str">
        <f t="shared" si="18"/>
        <v>TyE_Presidencia_QS</v>
      </c>
      <c r="H113" t="s">
        <v>109</v>
      </c>
      <c r="I113" t="s">
        <v>110</v>
      </c>
      <c r="J113" t="str">
        <f>C113&amp;"_"&amp;E113&amp;"_"&amp;A113&amp;"_"&amp;H113</f>
        <v>TyE_Presidencia_QS_CCTA</v>
      </c>
      <c r="K113" t="str">
        <f t="shared" si="16"/>
        <v>TyE__Presidencia_QS_TyE_Presidencia_QS_SCTA</v>
      </c>
    </row>
    <row r="114" spans="1:11" x14ac:dyDescent="0.25">
      <c r="A114" s="12" t="s">
        <v>225</v>
      </c>
      <c r="B114" t="s">
        <v>219</v>
      </c>
      <c r="C114" s="9" t="s">
        <v>105</v>
      </c>
      <c r="E114" t="s">
        <v>224</v>
      </c>
      <c r="F114" s="16" t="str">
        <f t="shared" si="17"/>
        <v>TyE_Cambios org</v>
      </c>
      <c r="G114" s="12" t="str">
        <f t="shared" si="18"/>
        <v>TyE_Cambios org_Cambios organizacionales</v>
      </c>
      <c r="H114" t="s">
        <v>109</v>
      </c>
      <c r="I114" t="s">
        <v>110</v>
      </c>
      <c r="J114" t="str">
        <f>C114&amp;"_"&amp;E114&amp;"_"&amp;A114&amp;"_"&amp;H114</f>
        <v>TyE_Cambios org_Cambios organizacionales_CCTA</v>
      </c>
      <c r="K114" t="str">
        <f t="shared" si="16"/>
        <v>TyE__Cambios org_Cambios organizacionales_TyE_Cambios org_Cambios organizacionales_SCTA</v>
      </c>
    </row>
    <row r="115" spans="1:11" x14ac:dyDescent="0.25">
      <c r="A115" s="12" t="s">
        <v>226</v>
      </c>
      <c r="B115" t="s">
        <v>219</v>
      </c>
      <c r="C115" s="9" t="s">
        <v>105</v>
      </c>
      <c r="E115" t="s">
        <v>224</v>
      </c>
      <c r="F115" s="16" t="str">
        <f t="shared" si="17"/>
        <v>TyE_Cambios org</v>
      </c>
      <c r="G115" s="12" t="str">
        <f t="shared" si="18"/>
        <v>TyE_Cambios org_TecGlobal</v>
      </c>
      <c r="H115" t="s">
        <v>109</v>
      </c>
      <c r="I115" t="s">
        <v>110</v>
      </c>
      <c r="J115" t="str">
        <f>C115&amp;"_"&amp;E115&amp;"_"&amp;A115&amp;"_"&amp;H115</f>
        <v>TyE_Cambios org_TecGlobal_CCTA</v>
      </c>
      <c r="K115" t="str">
        <f t="shared" si="16"/>
        <v>TyE__Cambios org_TecGlobal_TyE_Cambios org_TecGlobal_SCTA</v>
      </c>
    </row>
    <row r="116" spans="1:11" x14ac:dyDescent="0.25">
      <c r="A116" s="12" t="s">
        <v>228</v>
      </c>
      <c r="B116" t="s">
        <v>219</v>
      </c>
      <c r="C116" s="9" t="s">
        <v>105</v>
      </c>
      <c r="E116" t="s">
        <v>227</v>
      </c>
      <c r="F116" s="16" t="str">
        <f t="shared" si="17"/>
        <v>TyE_TyEAvisos</v>
      </c>
      <c r="G116" s="12" t="str">
        <f t="shared" si="18"/>
        <v>TyE_TyEAvisos_Sesión de talento</v>
      </c>
      <c r="H116" t="s">
        <v>109</v>
      </c>
      <c r="I116" t="s">
        <v>110</v>
      </c>
      <c r="J116" t="str">
        <f t="shared" ref="J116:J117" si="19">C116&amp;"_"&amp;E116&amp;"_"&amp;A116&amp;"_"&amp;H116</f>
        <v>TyE_TyEAvisos_Sesión de talento_CCTA</v>
      </c>
    </row>
    <row r="117" spans="1:11" x14ac:dyDescent="0.25">
      <c r="A117" s="12" t="s">
        <v>80</v>
      </c>
      <c r="B117" t="s">
        <v>219</v>
      </c>
      <c r="C117" s="9" t="s">
        <v>105</v>
      </c>
      <c r="E117" t="s">
        <v>227</v>
      </c>
      <c r="F117" s="16" t="str">
        <f t="shared" si="17"/>
        <v>TyE_TyEAvisos</v>
      </c>
      <c r="G117" s="12" t="str">
        <f t="shared" si="18"/>
        <v>TyE_TyEAvisos_Mi ECO</v>
      </c>
      <c r="H117" t="s">
        <v>109</v>
      </c>
      <c r="I117" t="s">
        <v>110</v>
      </c>
      <c r="J117" t="str">
        <f t="shared" si="19"/>
        <v>TyE_TyEAvisos_Mi ECO_CCTA</v>
      </c>
    </row>
    <row r="118" spans="1:11" x14ac:dyDescent="0.25">
      <c r="F118" s="16"/>
    </row>
    <row r="119" spans="1:11" x14ac:dyDescent="0.25">
      <c r="F119" s="16"/>
    </row>
  </sheetData>
  <hyperlinks>
    <hyperlink ref="A8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CA7A-F8DD-41A5-9204-8F041F46038B}">
  <dimension ref="A1:K159"/>
  <sheetViews>
    <sheetView zoomScale="110" zoomScaleNormal="110" workbookViewId="0">
      <pane ySplit="1" topLeftCell="A2" activePane="bottomLeft" state="frozen"/>
      <selection pane="bottomLeft" activeCell="A16" sqref="A16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9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8" customFormat="1" ht="35.25" customHeight="1" x14ac:dyDescent="0.2">
      <c r="A1" s="6" t="s">
        <v>100</v>
      </c>
      <c r="B1" s="6" t="s">
        <v>532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101</v>
      </c>
      <c r="H1" s="6" t="s">
        <v>102</v>
      </c>
      <c r="I1" s="6" t="s">
        <v>102</v>
      </c>
      <c r="J1" s="7" t="s">
        <v>103</v>
      </c>
      <c r="K1" s="7" t="s">
        <v>104</v>
      </c>
    </row>
    <row r="2" spans="1:11" x14ac:dyDescent="0.25">
      <c r="A2" t="s">
        <v>108</v>
      </c>
      <c r="B2" t="s">
        <v>545</v>
      </c>
      <c r="C2" s="9" t="s">
        <v>105</v>
      </c>
      <c r="D2" t="s">
        <v>106</v>
      </c>
      <c r="E2" t="s">
        <v>107</v>
      </c>
      <c r="F2" s="10" t="str">
        <f t="shared" ref="F2:F15" si="0">C2&amp;"_"&amp;D2&amp;"_"&amp;E2</f>
        <v>TyE_PowerUp_Talento</v>
      </c>
      <c r="G2" t="str">
        <f t="shared" ref="G2:G15" si="1">C2&amp;"_"&amp;E2&amp;"_"&amp;A2</f>
        <v>TyE_Talento_Momentos para conversar</v>
      </c>
      <c r="H2" t="s">
        <v>109</v>
      </c>
      <c r="I2" t="s">
        <v>110</v>
      </c>
      <c r="J2" t="str">
        <f t="shared" ref="J2:J15" si="2">C2&amp;"_"&amp;E2&amp;"_"&amp;A2&amp;"_"&amp;H2</f>
        <v>TyE_Talento_Momentos para conversar_CCTA</v>
      </c>
      <c r="K2" t="str">
        <f t="shared" ref="K2:K15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545</v>
      </c>
      <c r="C3" s="9" t="s">
        <v>105</v>
      </c>
      <c r="D3" t="s">
        <v>106</v>
      </c>
      <c r="E3" t="s">
        <v>107</v>
      </c>
      <c r="F3" s="10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545</v>
      </c>
      <c r="C4" s="9" t="s">
        <v>105</v>
      </c>
      <c r="D4" t="s">
        <v>106</v>
      </c>
      <c r="E4" t="s">
        <v>107</v>
      </c>
      <c r="F4" s="10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545</v>
      </c>
      <c r="C5" s="9" t="s">
        <v>105</v>
      </c>
      <c r="D5" t="s">
        <v>106</v>
      </c>
      <c r="E5" t="s">
        <v>107</v>
      </c>
      <c r="F5" s="10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545</v>
      </c>
      <c r="C6" s="9" t="s">
        <v>105</v>
      </c>
      <c r="D6" t="s">
        <v>106</v>
      </c>
      <c r="E6" t="s">
        <v>107</v>
      </c>
      <c r="F6" s="10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545</v>
      </c>
      <c r="C7" s="9" t="s">
        <v>105</v>
      </c>
      <c r="D7" t="s">
        <v>106</v>
      </c>
      <c r="E7" t="s">
        <v>114</v>
      </c>
      <c r="F7" s="10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1" t="s">
        <v>116</v>
      </c>
      <c r="B8" t="s">
        <v>545</v>
      </c>
      <c r="C8" s="9" t="s">
        <v>105</v>
      </c>
      <c r="D8" t="s">
        <v>106</v>
      </c>
      <c r="E8" t="s">
        <v>114</v>
      </c>
      <c r="F8" s="10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545</v>
      </c>
      <c r="C9" s="9" t="s">
        <v>105</v>
      </c>
      <c r="D9" t="s">
        <v>106</v>
      </c>
      <c r="E9" t="s">
        <v>114</v>
      </c>
      <c r="F9" s="10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545</v>
      </c>
      <c r="C10" s="9" t="s">
        <v>105</v>
      </c>
      <c r="D10" t="s">
        <v>106</v>
      </c>
      <c r="E10" t="s">
        <v>118</v>
      </c>
      <c r="F10" s="10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2" t="s">
        <v>119</v>
      </c>
      <c r="B11" t="s">
        <v>545</v>
      </c>
      <c r="C11" s="9" t="s">
        <v>105</v>
      </c>
      <c r="D11" t="s">
        <v>106</v>
      </c>
      <c r="E11" t="s">
        <v>118</v>
      </c>
      <c r="F11" s="10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545</v>
      </c>
      <c r="C12" s="9" t="s">
        <v>105</v>
      </c>
      <c r="D12" t="s">
        <v>106</v>
      </c>
      <c r="E12" t="s">
        <v>118</v>
      </c>
      <c r="F12" s="13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545</v>
      </c>
      <c r="C13" s="9" t="s">
        <v>105</v>
      </c>
      <c r="D13" t="s">
        <v>106</v>
      </c>
      <c r="E13" t="s">
        <v>118</v>
      </c>
      <c r="F13" s="10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545</v>
      </c>
      <c r="C14" s="9" t="s">
        <v>105</v>
      </c>
      <c r="D14" t="s">
        <v>106</v>
      </c>
      <c r="E14" t="s">
        <v>118</v>
      </c>
      <c r="F14" s="10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441</v>
      </c>
      <c r="B15" t="s">
        <v>545</v>
      </c>
      <c r="C15" s="9" t="s">
        <v>105</v>
      </c>
      <c r="D15" t="s">
        <v>106</v>
      </c>
      <c r="E15" t="s">
        <v>118</v>
      </c>
      <c r="F15" s="10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2" t="s">
        <v>124</v>
      </c>
      <c r="B16" s="12" t="s">
        <v>546</v>
      </c>
      <c r="C16" s="14" t="s">
        <v>105</v>
      </c>
      <c r="D16" t="s">
        <v>122</v>
      </c>
      <c r="E16" t="s">
        <v>123</v>
      </c>
      <c r="F16" s="10" t="str">
        <f t="shared" ref="F16:F36" si="4">C16&amp;"_"&amp;D16&amp;"_"&amp;E16</f>
        <v>TyE_Flexibility_Ben</v>
      </c>
      <c r="G16" s="12" t="str">
        <f t="shared" ref="G16:G29" si="5">C16&amp;"_"&amp;E16&amp;"_"&amp;A16</f>
        <v>TyE_Ben_mi Caja de ahorro</v>
      </c>
      <c r="H16" t="s">
        <v>109</v>
      </c>
      <c r="I16" t="s">
        <v>110</v>
      </c>
      <c r="J16" t="str">
        <f t="shared" ref="J16:J29" si="6">C16&amp;"_"&amp;E16&amp;"_"&amp;A16&amp;"_"&amp;H16</f>
        <v>TyE_Ben_mi Caja de ahorro_CCTA</v>
      </c>
      <c r="K16" t="str">
        <f t="shared" ref="K16:K29" si="7">C16&amp;"_"&amp;E16&amp;"_"&amp;A16&amp;"_"&amp;I16</f>
        <v>TyE_Ben_mi Caja de ahorro_SCTA</v>
      </c>
    </row>
    <row r="17" spans="1:11" ht="19.5" customHeight="1" x14ac:dyDescent="0.25">
      <c r="A17" t="s">
        <v>125</v>
      </c>
      <c r="B17" s="12" t="s">
        <v>546</v>
      </c>
      <c r="C17" s="9" t="s">
        <v>105</v>
      </c>
      <c r="D17" t="s">
        <v>122</v>
      </c>
      <c r="E17" t="s">
        <v>123</v>
      </c>
      <c r="F17" s="10" t="str">
        <f t="shared" si="4"/>
        <v>TyE_Flexibility_Ben</v>
      </c>
      <c r="G17" s="12" t="str">
        <f t="shared" si="5"/>
        <v>TyE_Ben_Seguros voluntarios</v>
      </c>
      <c r="H17" t="s">
        <v>109</v>
      </c>
      <c r="I17" t="s">
        <v>110</v>
      </c>
      <c r="J17" t="str">
        <f t="shared" si="6"/>
        <v>TyE_Ben_Seguros voluntarios_CCTA</v>
      </c>
      <c r="K17" t="str">
        <f t="shared" si="7"/>
        <v>TyE_Ben_Seguros voluntarios_SCTA</v>
      </c>
    </row>
    <row r="18" spans="1:11" x14ac:dyDescent="0.25">
      <c r="A18" t="s">
        <v>126</v>
      </c>
      <c r="B18" s="12" t="s">
        <v>546</v>
      </c>
      <c r="C18" s="9" t="s">
        <v>105</v>
      </c>
      <c r="D18" t="s">
        <v>122</v>
      </c>
      <c r="E18" t="s">
        <v>123</v>
      </c>
      <c r="F18" s="10" t="str">
        <f t="shared" si="4"/>
        <v>TyE_Flexibility_Ben</v>
      </c>
      <c r="G18" s="12" t="str">
        <f t="shared" si="5"/>
        <v>TyE_Ben_BecaPrepanet</v>
      </c>
      <c r="H18" t="s">
        <v>109</v>
      </c>
      <c r="I18" t="s">
        <v>110</v>
      </c>
      <c r="J18" t="str">
        <f t="shared" si="6"/>
        <v>TyE_Ben_BecaPrepanet_CCTA</v>
      </c>
      <c r="K18" t="str">
        <f t="shared" si="7"/>
        <v>TyE_Ben_BecaPrepanet_SCTA</v>
      </c>
    </row>
    <row r="19" spans="1:11" x14ac:dyDescent="0.25">
      <c r="A19" t="s">
        <v>127</v>
      </c>
      <c r="B19" s="12" t="s">
        <v>546</v>
      </c>
      <c r="C19" s="9" t="s">
        <v>105</v>
      </c>
      <c r="D19" t="s">
        <v>122</v>
      </c>
      <c r="E19" t="s">
        <v>123</v>
      </c>
      <c r="F19" s="10" t="str">
        <f t="shared" si="4"/>
        <v>TyE_Flexibility_Ben</v>
      </c>
      <c r="G19" s="12" t="str">
        <f t="shared" si="5"/>
        <v xml:space="preserve">TyE_Ben_Subasta Vehiculos </v>
      </c>
      <c r="H19" t="s">
        <v>109</v>
      </c>
      <c r="J19" t="str">
        <f t="shared" si="6"/>
        <v>TyE_Ben_Subasta Vehiculos _CCTA</v>
      </c>
      <c r="K19" t="str">
        <f t="shared" si="7"/>
        <v>TyE_Ben_Subasta Vehiculos _</v>
      </c>
    </row>
    <row r="20" spans="1:11" x14ac:dyDescent="0.25">
      <c r="A20" t="s">
        <v>128</v>
      </c>
      <c r="B20" s="12" t="s">
        <v>546</v>
      </c>
      <c r="C20" s="9" t="s">
        <v>105</v>
      </c>
      <c r="D20" t="s">
        <v>122</v>
      </c>
      <c r="E20" t="s">
        <v>123</v>
      </c>
      <c r="F20" s="10" t="str">
        <f t="shared" si="4"/>
        <v>TyE_Flexibility_Ben</v>
      </c>
      <c r="G20" s="12" t="str">
        <f t="shared" si="5"/>
        <v>TyE_Ben_Prestamo Tec</v>
      </c>
      <c r="H20" t="s">
        <v>109</v>
      </c>
      <c r="I20" t="s">
        <v>110</v>
      </c>
      <c r="J20" t="str">
        <f t="shared" si="6"/>
        <v>TyE_Ben_Prestamo Tec_CCTA</v>
      </c>
      <c r="K20" t="str">
        <f t="shared" si="7"/>
        <v>TyE_Ben_Prestamo Tec_SCTA</v>
      </c>
    </row>
    <row r="21" spans="1:11" x14ac:dyDescent="0.25">
      <c r="A21" t="s">
        <v>130</v>
      </c>
      <c r="B21" s="12" t="s">
        <v>546</v>
      </c>
      <c r="C21" s="9" t="s">
        <v>105</v>
      </c>
      <c r="D21" t="s">
        <v>122</v>
      </c>
      <c r="E21" t="s">
        <v>129</v>
      </c>
      <c r="F21" s="13" t="str">
        <f t="shared" si="4"/>
        <v>TyE_Flexibility_Comp</v>
      </c>
      <c r="G21" s="12" t="str">
        <f t="shared" si="5"/>
        <v>TyE_Comp_SURA</v>
      </c>
      <c r="H21" t="s">
        <v>109</v>
      </c>
      <c r="I21" t="s">
        <v>110</v>
      </c>
      <c r="J21" t="str">
        <f t="shared" si="6"/>
        <v>TyE_Comp_SURA_CCTA</v>
      </c>
      <c r="K21" t="str">
        <f t="shared" si="7"/>
        <v>TyE_Comp_SURA_SCTA</v>
      </c>
    </row>
    <row r="22" spans="1:11" x14ac:dyDescent="0.25">
      <c r="A22" t="s">
        <v>131</v>
      </c>
      <c r="B22" s="12" t="s">
        <v>546</v>
      </c>
      <c r="C22" s="9" t="s">
        <v>105</v>
      </c>
      <c r="D22" t="s">
        <v>122</v>
      </c>
      <c r="E22" t="s">
        <v>129</v>
      </c>
      <c r="F22" s="10" t="str">
        <f t="shared" si="4"/>
        <v>TyE_Flexibility_Comp</v>
      </c>
      <c r="G22" s="12" t="str">
        <f t="shared" si="5"/>
        <v>TyE_Comp_Apoyo Home Office 2021</v>
      </c>
      <c r="H22" t="s">
        <v>109</v>
      </c>
      <c r="I22" t="s">
        <v>110</v>
      </c>
      <c r="J22" t="str">
        <f t="shared" si="6"/>
        <v>TyE_Comp_Apoyo Home Office 2021_CCTA</v>
      </c>
      <c r="K22" t="str">
        <f t="shared" si="7"/>
        <v>TyE_Comp_Apoyo Home Office 2021_SCTA</v>
      </c>
    </row>
    <row r="23" spans="1:11" x14ac:dyDescent="0.25">
      <c r="A23" t="s">
        <v>132</v>
      </c>
      <c r="B23" s="12" t="s">
        <v>546</v>
      </c>
      <c r="C23" s="9" t="s">
        <v>105</v>
      </c>
      <c r="D23" t="s">
        <v>122</v>
      </c>
      <c r="E23" t="s">
        <v>123</v>
      </c>
      <c r="F23" s="10" t="str">
        <f t="shared" si="4"/>
        <v>TyE_Flexibility_Ben</v>
      </c>
      <c r="G23" s="12" t="str">
        <f t="shared" si="5"/>
        <v>TyE_Ben_Aseguratec</v>
      </c>
      <c r="H23" t="s">
        <v>109</v>
      </c>
      <c r="I23" t="s">
        <v>110</v>
      </c>
      <c r="J23" t="str">
        <f t="shared" si="6"/>
        <v>TyE_Ben_Aseguratec_CCTA</v>
      </c>
      <c r="K23" t="str">
        <f t="shared" si="7"/>
        <v>TyE_Ben_Aseguratec_SCTA</v>
      </c>
    </row>
    <row r="24" spans="1:11" x14ac:dyDescent="0.25">
      <c r="A24" t="s">
        <v>133</v>
      </c>
      <c r="B24" s="12" t="s">
        <v>546</v>
      </c>
      <c r="C24" s="15" t="s">
        <v>105</v>
      </c>
      <c r="D24" t="s">
        <v>122</v>
      </c>
      <c r="E24" t="s">
        <v>129</v>
      </c>
      <c r="F24" s="10" t="str">
        <f t="shared" si="4"/>
        <v>TyE_Flexibility_Comp</v>
      </c>
      <c r="G24" s="12" t="str">
        <f t="shared" si="5"/>
        <v>TyE_Comp_mi Apoyo comida</v>
      </c>
      <c r="H24" t="s">
        <v>109</v>
      </c>
      <c r="I24" t="s">
        <v>110</v>
      </c>
      <c r="J24" t="str">
        <f t="shared" si="6"/>
        <v>TyE_Comp_mi Apoyo comida_CCTA</v>
      </c>
      <c r="K24" t="str">
        <f t="shared" si="7"/>
        <v>TyE_Comp_mi Apoyo comida_SCTA</v>
      </c>
    </row>
    <row r="25" spans="1:11" x14ac:dyDescent="0.25">
      <c r="A25" t="s">
        <v>83</v>
      </c>
      <c r="B25" s="12" t="s">
        <v>546</v>
      </c>
      <c r="C25" s="9" t="s">
        <v>105</v>
      </c>
      <c r="D25" t="s">
        <v>122</v>
      </c>
      <c r="E25" t="s">
        <v>129</v>
      </c>
      <c r="F25" s="10" t="str">
        <f t="shared" si="4"/>
        <v>TyE_Flexibility_Comp</v>
      </c>
      <c r="G25" s="12" t="str">
        <f t="shared" si="5"/>
        <v>TyE_Comp_BeneFlex</v>
      </c>
      <c r="H25" t="s">
        <v>109</v>
      </c>
      <c r="I25" t="s">
        <v>110</v>
      </c>
      <c r="J25" t="str">
        <f t="shared" si="6"/>
        <v>TyE_Comp_BeneFlex_CCTA</v>
      </c>
      <c r="K25" t="str">
        <f t="shared" si="7"/>
        <v>TyE_Comp_BeneFlex_SCTA</v>
      </c>
    </row>
    <row r="26" spans="1:11" x14ac:dyDescent="0.25">
      <c r="A26" t="s">
        <v>134</v>
      </c>
      <c r="B26" s="12" t="s">
        <v>546</v>
      </c>
      <c r="C26" s="9" t="s">
        <v>105</v>
      </c>
      <c r="D26" t="s">
        <v>122</v>
      </c>
      <c r="E26" t="s">
        <v>129</v>
      </c>
      <c r="F26" s="10" t="str">
        <f t="shared" si="4"/>
        <v>TyE_Flexibility_Comp</v>
      </c>
      <c r="G26" s="12" t="str">
        <f t="shared" si="5"/>
        <v>TyE_Comp_Buenas noticias</v>
      </c>
      <c r="H26" t="s">
        <v>109</v>
      </c>
      <c r="I26" t="s">
        <v>110</v>
      </c>
      <c r="J26" t="str">
        <f t="shared" si="6"/>
        <v>TyE_Comp_Buenas noticias_CCTA</v>
      </c>
      <c r="K26" t="str">
        <f t="shared" si="7"/>
        <v>TyE_Comp_Buenas noticias_SCTA</v>
      </c>
    </row>
    <row r="27" spans="1:11" x14ac:dyDescent="0.25">
      <c r="A27" t="s">
        <v>135</v>
      </c>
      <c r="B27" s="12" t="s">
        <v>546</v>
      </c>
      <c r="C27" s="9" t="s">
        <v>105</v>
      </c>
      <c r="D27" t="s">
        <v>122</v>
      </c>
      <c r="E27" t="s">
        <v>129</v>
      </c>
      <c r="F27" s="10" t="str">
        <f t="shared" si="4"/>
        <v>TyE_Flexibility_Comp</v>
      </c>
      <c r="G27" s="12" t="str">
        <f t="shared" si="5"/>
        <v>TyE_Comp_Vacaciones</v>
      </c>
      <c r="H27" t="s">
        <v>109</v>
      </c>
      <c r="I27" t="s">
        <v>110</v>
      </c>
      <c r="J27" t="str">
        <f t="shared" si="6"/>
        <v>TyE_Comp_Vacaciones_CCTA</v>
      </c>
      <c r="K27" t="str">
        <f t="shared" si="7"/>
        <v>TyE_Comp_Vacaciones_SCTA</v>
      </c>
    </row>
    <row r="28" spans="1:11" x14ac:dyDescent="0.25">
      <c r="A28" t="s">
        <v>136</v>
      </c>
      <c r="B28" s="12" t="s">
        <v>546</v>
      </c>
      <c r="C28" s="9" t="s">
        <v>105</v>
      </c>
      <c r="D28" t="s">
        <v>122</v>
      </c>
      <c r="E28" t="s">
        <v>129</v>
      </c>
      <c r="F28" s="13" t="str">
        <f t="shared" si="4"/>
        <v>TyE_Flexibility_Comp</v>
      </c>
      <c r="G28" s="12" t="str">
        <f t="shared" si="5"/>
        <v>TyE_Comp_Vales de Despensa</v>
      </c>
      <c r="H28" t="s">
        <v>109</v>
      </c>
      <c r="I28" t="s">
        <v>110</v>
      </c>
      <c r="J28" t="str">
        <f t="shared" si="6"/>
        <v>TyE_Comp_Vales de Despensa_CCTA</v>
      </c>
      <c r="K28" t="str">
        <f t="shared" si="7"/>
        <v>TyE_Comp_Vales de Despensa_SCTA</v>
      </c>
    </row>
    <row r="29" spans="1:11" x14ac:dyDescent="0.25">
      <c r="A29" t="s">
        <v>137</v>
      </c>
      <c r="B29" s="12" t="s">
        <v>546</v>
      </c>
      <c r="C29" s="9" t="s">
        <v>105</v>
      </c>
      <c r="D29" t="s">
        <v>122</v>
      </c>
      <c r="E29" t="s">
        <v>129</v>
      </c>
      <c r="F29" s="13" t="str">
        <f t="shared" si="4"/>
        <v>TyE_Flexibility_Comp</v>
      </c>
      <c r="G29" s="12" t="str">
        <f t="shared" si="5"/>
        <v>TyE_Comp_CFDI</v>
      </c>
      <c r="H29" t="s">
        <v>109</v>
      </c>
      <c r="I29" t="s">
        <v>110</v>
      </c>
      <c r="J29" t="str">
        <f t="shared" si="6"/>
        <v>TyE_Comp_CFDI_CCTA</v>
      </c>
      <c r="K29" t="str">
        <f t="shared" si="7"/>
        <v>TyE_Comp_CFDI_SCTA</v>
      </c>
    </row>
    <row r="30" spans="1:11" x14ac:dyDescent="0.25">
      <c r="A30" t="s">
        <v>138</v>
      </c>
      <c r="B30" s="12" t="s">
        <v>546</v>
      </c>
      <c r="C30" s="9" t="s">
        <v>105</v>
      </c>
      <c r="D30" t="s">
        <v>122</v>
      </c>
      <c r="E30" t="s">
        <v>129</v>
      </c>
      <c r="F30" s="13" t="str">
        <f t="shared" si="4"/>
        <v>TyE_Flexibility_Comp</v>
      </c>
      <c r="G30" s="12" t="str">
        <f>C30&amp;"_"&amp;A30</f>
        <v xml:space="preserve">TyE_Declaracion Anual </v>
      </c>
      <c r="H30" t="s">
        <v>109</v>
      </c>
      <c r="I30" t="s">
        <v>110</v>
      </c>
      <c r="J30" t="str">
        <f>C30&amp;"_"&amp;A30&amp;"_"&amp;H30</f>
        <v>TyE_Declaracion Anual _CCTA</v>
      </c>
      <c r="K30" t="str">
        <f>C30&amp;"_"&amp;A30&amp;"_"&amp;I30</f>
        <v>TyE_Declaracion Anual _SCTA</v>
      </c>
    </row>
    <row r="31" spans="1:11" x14ac:dyDescent="0.25">
      <c r="A31" s="12" t="s">
        <v>140</v>
      </c>
      <c r="B31" s="12" t="s">
        <v>546</v>
      </c>
      <c r="C31" s="9" t="s">
        <v>105</v>
      </c>
      <c r="D31" t="s">
        <v>122</v>
      </c>
      <c r="E31" t="s">
        <v>139</v>
      </c>
      <c r="F31" s="13" t="str">
        <f t="shared" si="4"/>
        <v>TyE_Flexibility_COVID</v>
      </c>
      <c r="G31" s="12" t="str">
        <f t="shared" ref="G31:G36" si="8">C31&amp;"_"&amp;E31&amp;"_"&amp;A31</f>
        <v>TyE_COVID_Coronavirus</v>
      </c>
      <c r="H31" t="s">
        <v>109</v>
      </c>
      <c r="I31" t="s">
        <v>110</v>
      </c>
      <c r="J31" t="str">
        <f t="shared" ref="J31:J36" si="9">C31&amp;"_"&amp;E31&amp;"_"&amp;A31&amp;"_"&amp;H31</f>
        <v>TyE_COVID_Coronavirus_CCTA</v>
      </c>
      <c r="K31" t="str">
        <f t="shared" ref="K31:K36" si="10">C31&amp;"_"&amp;E31&amp;"_"&amp;A31&amp;"_"&amp;I31</f>
        <v>TyE_COVID_Coronavirus_SCTA</v>
      </c>
    </row>
    <row r="32" spans="1:11" x14ac:dyDescent="0.25">
      <c r="A32" s="12" t="s">
        <v>141</v>
      </c>
      <c r="B32" s="12" t="s">
        <v>546</v>
      </c>
      <c r="C32" s="9" t="s">
        <v>105</v>
      </c>
      <c r="D32" t="s">
        <v>122</v>
      </c>
      <c r="E32" t="s">
        <v>139</v>
      </c>
      <c r="F32" s="13" t="str">
        <f t="shared" si="4"/>
        <v>TyE_Flexibility_COVID</v>
      </c>
      <c r="G32" s="12" t="str">
        <f t="shared" si="8"/>
        <v>TyE_COVID_Acciones 4ta ola</v>
      </c>
      <c r="H32" t="s">
        <v>109</v>
      </c>
      <c r="I32" t="s">
        <v>110</v>
      </c>
      <c r="J32" t="str">
        <f t="shared" si="9"/>
        <v>TyE_COVID_Acciones 4ta ola_CCTA</v>
      </c>
      <c r="K32" t="str">
        <f t="shared" si="10"/>
        <v>TyE_COVID_Acciones 4ta ola_SCTA</v>
      </c>
    </row>
    <row r="33" spans="1:11" x14ac:dyDescent="0.25">
      <c r="A33" s="12" t="s">
        <v>143</v>
      </c>
      <c r="B33" s="12" t="s">
        <v>546</v>
      </c>
      <c r="C33" s="9" t="s">
        <v>105</v>
      </c>
      <c r="D33" t="s">
        <v>122</v>
      </c>
      <c r="E33" t="s">
        <v>142</v>
      </c>
      <c r="F33" s="15" t="str">
        <f t="shared" si="4"/>
        <v>TyE_Flexibility_Trabajo Flexible</v>
      </c>
      <c r="G33" s="12" t="str">
        <f t="shared" si="8"/>
        <v>TyE_Trabajo Flexible_Espacios Flexibles</v>
      </c>
      <c r="H33" t="s">
        <v>109</v>
      </c>
      <c r="I33" t="s">
        <v>110</v>
      </c>
      <c r="J33" t="str">
        <f t="shared" si="9"/>
        <v>TyE_Trabajo Flexible_Espacios Flexibles_CCTA</v>
      </c>
      <c r="K33" t="str">
        <f t="shared" si="10"/>
        <v>TyE_Trabajo Flexible_Espacios Flexibles_SCTA</v>
      </c>
    </row>
    <row r="34" spans="1:11" s="12" customFormat="1" x14ac:dyDescent="0.25">
      <c r="A34" s="12" t="s">
        <v>274</v>
      </c>
      <c r="B34" s="12" t="s">
        <v>546</v>
      </c>
      <c r="C34" s="16" t="s">
        <v>105</v>
      </c>
      <c r="D34" s="12" t="s">
        <v>122</v>
      </c>
      <c r="E34" s="12" t="s">
        <v>142</v>
      </c>
      <c r="F34" s="15" t="str">
        <f t="shared" si="4"/>
        <v>TyE_Flexibility_Trabajo Flexible</v>
      </c>
      <c r="G34" s="12" t="str">
        <f t="shared" si="8"/>
        <v>TyE_Trabajo Flexible_Mis viajes</v>
      </c>
      <c r="H34" s="12" t="s">
        <v>109</v>
      </c>
      <c r="I34" s="12" t="s">
        <v>110</v>
      </c>
      <c r="J34" s="12" t="str">
        <f t="shared" si="9"/>
        <v>TyE_Trabajo Flexible_Mis viajes_CCTA</v>
      </c>
      <c r="K34" s="12" t="str">
        <f t="shared" si="10"/>
        <v>TyE_Trabajo Flexible_Mis viajes_SCTA</v>
      </c>
    </row>
    <row r="35" spans="1:11" s="12" customFormat="1" x14ac:dyDescent="0.25">
      <c r="A35" s="12" t="s">
        <v>88</v>
      </c>
      <c r="B35" s="12" t="s">
        <v>546</v>
      </c>
      <c r="C35" s="16" t="s">
        <v>105</v>
      </c>
      <c r="D35" s="12" t="s">
        <v>122</v>
      </c>
      <c r="E35" s="12" t="s">
        <v>129</v>
      </c>
      <c r="F35" s="15" t="str">
        <f t="shared" si="4"/>
        <v>TyE_Flexibility_Comp</v>
      </c>
      <c r="G35" s="12" t="str">
        <f t="shared" si="8"/>
        <v>TyE_Comp_Mi plan de retiro</v>
      </c>
      <c r="H35" s="12" t="s">
        <v>109</v>
      </c>
      <c r="I35" s="12" t="s">
        <v>110</v>
      </c>
      <c r="J35" s="12" t="str">
        <f t="shared" si="9"/>
        <v>TyE_Comp_Mi plan de retiro_CCTA</v>
      </c>
      <c r="K35" s="12" t="str">
        <f t="shared" si="10"/>
        <v>TyE_Comp_Mi plan de retiro_SCTA</v>
      </c>
    </row>
    <row r="36" spans="1:11" s="12" customFormat="1" x14ac:dyDescent="0.25">
      <c r="A36" s="12" t="s">
        <v>92</v>
      </c>
      <c r="B36" s="12" t="s">
        <v>546</v>
      </c>
      <c r="C36" s="16" t="s">
        <v>105</v>
      </c>
      <c r="D36" s="12" t="s">
        <v>122</v>
      </c>
      <c r="E36" s="12" t="s">
        <v>129</v>
      </c>
      <c r="F36" s="15" t="str">
        <f t="shared" si="4"/>
        <v>TyE_Flexibility_Comp</v>
      </c>
      <c r="G36" s="12" t="str">
        <f t="shared" si="8"/>
        <v>TyE_Comp_Infonavit</v>
      </c>
      <c r="H36" s="12" t="s">
        <v>109</v>
      </c>
      <c r="I36" s="12" t="s">
        <v>110</v>
      </c>
      <c r="J36" s="12" t="str">
        <f t="shared" si="9"/>
        <v>TyE_Comp_Infonavit_CCTA</v>
      </c>
      <c r="K36" s="12" t="str">
        <f t="shared" si="10"/>
        <v>TyE_Comp_Infonavit_SCTA</v>
      </c>
    </row>
    <row r="37" spans="1:11" x14ac:dyDescent="0.25">
      <c r="A37" t="s">
        <v>147</v>
      </c>
      <c r="B37" s="12" t="s">
        <v>144</v>
      </c>
      <c r="C37" s="9" t="s">
        <v>105</v>
      </c>
      <c r="D37" t="s">
        <v>145</v>
      </c>
      <c r="E37" t="s">
        <v>146</v>
      </c>
      <c r="F37" s="13" t="str">
        <f t="shared" ref="F37:F45" si="11">C37&amp;"_"&amp;D37&amp;"_"&amp;E37</f>
        <v>TyE_Enablers_HTI</v>
      </c>
      <c r="G37" s="12" t="str">
        <f t="shared" ref="G37:G45" si="12">C37&amp;"_"&amp;E37&amp;"_"&amp;A37</f>
        <v>TyE_HTI_Concientización</v>
      </c>
      <c r="H37" t="s">
        <v>109</v>
      </c>
      <c r="I37" t="s">
        <v>110</v>
      </c>
      <c r="J37" t="str">
        <f t="shared" ref="J37:J43" si="13">C37&amp;"_"&amp;E37&amp;"_"&amp;A37&amp;"_"&amp;H37</f>
        <v>TyE_HTI_Concientización_CCTA</v>
      </c>
      <c r="K37" t="str">
        <f t="shared" ref="K37:K43" si="14">C37&amp;"_"&amp;E37&amp;"_"&amp;A37&amp;"_"&amp;I37</f>
        <v>TyE_HTI_Concientización_SCTA</v>
      </c>
    </row>
    <row r="38" spans="1:11" x14ac:dyDescent="0.25">
      <c r="A38" t="s">
        <v>275</v>
      </c>
      <c r="B38" s="12" t="s">
        <v>144</v>
      </c>
      <c r="C38" s="9" t="s">
        <v>105</v>
      </c>
      <c r="D38" t="s">
        <v>145</v>
      </c>
      <c r="E38" t="s">
        <v>146</v>
      </c>
      <c r="F38" s="13" t="str">
        <f t="shared" si="11"/>
        <v>TyE_Enablers_HTI</v>
      </c>
      <c r="G38" s="12" t="str">
        <f t="shared" si="12"/>
        <v>TyE_HTI_MiLlaveDigital</v>
      </c>
      <c r="H38" t="s">
        <v>109</v>
      </c>
      <c r="I38" t="s">
        <v>110</v>
      </c>
      <c r="J38" t="str">
        <f t="shared" si="13"/>
        <v>TyE_HTI_MiLlaveDigital_CCTA</v>
      </c>
      <c r="K38" t="str">
        <f t="shared" si="14"/>
        <v>TyE_HTI_MiLlaveDigital_SCTA</v>
      </c>
    </row>
    <row r="39" spans="1:11" x14ac:dyDescent="0.25">
      <c r="A39" t="s">
        <v>148</v>
      </c>
      <c r="B39" s="12" t="s">
        <v>144</v>
      </c>
      <c r="C39" s="9" t="s">
        <v>105</v>
      </c>
      <c r="D39" t="s">
        <v>145</v>
      </c>
      <c r="E39" t="s">
        <v>146</v>
      </c>
      <c r="F39" s="13" t="str">
        <f t="shared" si="11"/>
        <v>TyE_Enablers_HTI</v>
      </c>
      <c r="G39" s="12" t="str">
        <f t="shared" si="12"/>
        <v>TyE_HTI_SEPMobile</v>
      </c>
      <c r="H39" t="s">
        <v>109</v>
      </c>
      <c r="I39" t="s">
        <v>110</v>
      </c>
      <c r="J39" t="str">
        <f t="shared" si="13"/>
        <v>TyE_HTI_SEPMobile_CCTA</v>
      </c>
      <c r="K39" t="str">
        <f t="shared" si="14"/>
        <v>TyE_HTI_SEPMobile_SCTA</v>
      </c>
    </row>
    <row r="40" spans="1:11" x14ac:dyDescent="0.25">
      <c r="A40" t="s">
        <v>276</v>
      </c>
      <c r="B40" s="12" t="s">
        <v>144</v>
      </c>
      <c r="C40" s="9" t="s">
        <v>105</v>
      </c>
      <c r="D40" t="s">
        <v>145</v>
      </c>
      <c r="E40" t="s">
        <v>146</v>
      </c>
      <c r="F40" s="13" t="str">
        <f t="shared" si="11"/>
        <v>TyE_Enablers_HTI</v>
      </c>
      <c r="G40" s="12" t="str">
        <f t="shared" si="12"/>
        <v>TyE_HTI_Mitec</v>
      </c>
      <c r="H40" t="s">
        <v>109</v>
      </c>
      <c r="I40" t="s">
        <v>110</v>
      </c>
      <c r="J40" t="str">
        <f t="shared" si="13"/>
        <v>TyE_HTI_Mitec_CCTA</v>
      </c>
      <c r="K40" t="str">
        <f t="shared" si="14"/>
        <v>TyE_HTI_Mitec_SCTA</v>
      </c>
    </row>
    <row r="41" spans="1:11" x14ac:dyDescent="0.25">
      <c r="A41" t="s">
        <v>452</v>
      </c>
      <c r="B41" s="12" t="s">
        <v>144</v>
      </c>
      <c r="C41" s="9" t="s">
        <v>105</v>
      </c>
      <c r="D41" t="s">
        <v>145</v>
      </c>
      <c r="E41" t="s">
        <v>146</v>
      </c>
      <c r="F41" s="13" t="str">
        <f t="shared" si="11"/>
        <v>TyE_Enablers_HTI</v>
      </c>
      <c r="G41" s="12" t="str">
        <f t="shared" si="12"/>
        <v>TyE_HTI_Mitec - Queremos escucharte</v>
      </c>
      <c r="H41" t="s">
        <v>109</v>
      </c>
      <c r="I41" t="s">
        <v>110</v>
      </c>
      <c r="J41" t="str">
        <f t="shared" si="13"/>
        <v>TyE_HTI_Mitec - Queremos escucharte_CCTA</v>
      </c>
      <c r="K41" t="str">
        <f t="shared" si="14"/>
        <v>TyE_HTI_Mitec - Queremos escucharte_SCTA</v>
      </c>
    </row>
    <row r="42" spans="1:11" x14ac:dyDescent="0.25">
      <c r="A42" t="s">
        <v>149</v>
      </c>
      <c r="B42" s="12" t="s">
        <v>144</v>
      </c>
      <c r="C42" s="9" t="s">
        <v>105</v>
      </c>
      <c r="D42" t="s">
        <v>145</v>
      </c>
      <c r="E42" t="s">
        <v>146</v>
      </c>
      <c r="F42" s="13" t="str">
        <f t="shared" si="11"/>
        <v>TyE_Enablers_HTI</v>
      </c>
      <c r="G42" s="12" t="str">
        <f t="shared" si="12"/>
        <v>TyE_HTI_Techvolution</v>
      </c>
      <c r="H42" t="s">
        <v>109</v>
      </c>
      <c r="I42" t="s">
        <v>110</v>
      </c>
      <c r="J42" t="str">
        <f t="shared" si="13"/>
        <v>TyE_HTI_Techvolution_CCTA</v>
      </c>
      <c r="K42" t="str">
        <f t="shared" si="14"/>
        <v>TyE_HTI_Techvolution_SCTA</v>
      </c>
    </row>
    <row r="43" spans="1:11" x14ac:dyDescent="0.25">
      <c r="A43" t="s">
        <v>150</v>
      </c>
      <c r="B43" s="12" t="s">
        <v>144</v>
      </c>
      <c r="C43" s="9" t="s">
        <v>105</v>
      </c>
      <c r="D43" t="s">
        <v>145</v>
      </c>
      <c r="E43" t="s">
        <v>146</v>
      </c>
      <c r="F43" s="13" t="str">
        <f t="shared" si="11"/>
        <v>TyE_Enablers_HTI</v>
      </c>
      <c r="G43" s="12" t="str">
        <f t="shared" si="12"/>
        <v xml:space="preserve">TyE_HTI_Renovación de línea </v>
      </c>
      <c r="H43" t="s">
        <v>109</v>
      </c>
      <c r="I43" t="s">
        <v>110</v>
      </c>
      <c r="J43" t="str">
        <f t="shared" si="13"/>
        <v>TyE_HTI_Renovación de línea _CCTA</v>
      </c>
      <c r="K43" t="str">
        <f t="shared" si="14"/>
        <v>TyE_HTI_Renovación de línea _SCTA</v>
      </c>
    </row>
    <row r="44" spans="1:11" x14ac:dyDescent="0.25">
      <c r="A44" t="s">
        <v>151</v>
      </c>
      <c r="B44" s="12" t="s">
        <v>144</v>
      </c>
      <c r="C44" s="9" t="s">
        <v>105</v>
      </c>
      <c r="D44" t="s">
        <v>145</v>
      </c>
      <c r="E44" t="s">
        <v>146</v>
      </c>
      <c r="F44" s="13" t="str">
        <f t="shared" si="11"/>
        <v>TyE_Enablers_HTI</v>
      </c>
      <c r="G44" s="12" t="str">
        <f t="shared" si="12"/>
        <v>TyE_HTI_Telefonía</v>
      </c>
      <c r="H44" s="18"/>
      <c r="I44" s="18"/>
    </row>
    <row r="45" spans="1:11" x14ac:dyDescent="0.25">
      <c r="A45" t="s">
        <v>75</v>
      </c>
      <c r="B45" s="12" t="s">
        <v>144</v>
      </c>
      <c r="C45" s="9" t="s">
        <v>105</v>
      </c>
      <c r="D45" t="s">
        <v>145</v>
      </c>
      <c r="E45" t="s">
        <v>146</v>
      </c>
      <c r="F45" s="13" t="str">
        <f t="shared" si="11"/>
        <v>TyE_Enablers_HTI</v>
      </c>
      <c r="G45" s="12" t="str">
        <f t="shared" si="12"/>
        <v>TyE_HTI_Ciberseguridad</v>
      </c>
      <c r="H45" s="18"/>
      <c r="I45" s="18"/>
    </row>
    <row r="46" spans="1:11" x14ac:dyDescent="0.25">
      <c r="A46" t="s">
        <v>154</v>
      </c>
      <c r="B46" t="s">
        <v>547</v>
      </c>
      <c r="C46" s="9" t="s">
        <v>105</v>
      </c>
      <c r="D46" t="s">
        <v>152</v>
      </c>
      <c r="E46" t="s">
        <v>153</v>
      </c>
      <c r="F46" s="10" t="str">
        <f>C46&amp;"_"&amp;D46&amp;"_"&amp;E46</f>
        <v>TyE_Collaboration_TecS</v>
      </c>
      <c r="G46" s="12" t="str">
        <f>C46&amp;"_"&amp;E46&amp;"_"&amp;A46</f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547</v>
      </c>
      <c r="C47" s="9" t="s">
        <v>105</v>
      </c>
      <c r="D47" t="s">
        <v>152</v>
      </c>
      <c r="E47" t="s">
        <v>153</v>
      </c>
      <c r="F47" s="19" t="str">
        <f>C47&amp;"_"&amp;D47&amp;"_"&amp;E47</f>
        <v>TyE_Collaboration_TecS</v>
      </c>
      <c r="G47" t="str">
        <f>C47&amp;"_"&amp;E47&amp;"_"&amp;A47</f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547</v>
      </c>
      <c r="C48" s="9" t="s">
        <v>105</v>
      </c>
      <c r="D48" t="s">
        <v>152</v>
      </c>
      <c r="E48" t="s">
        <v>153</v>
      </c>
      <c r="F48" s="19" t="str">
        <f>C48&amp;"_"&amp;D48&amp;"_"&amp;E48</f>
        <v>TyE_Collaboration_TecS</v>
      </c>
      <c r="G48" t="str">
        <f>C48&amp;"_"&amp;E48&amp;"_"&amp;A48</f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547</v>
      </c>
      <c r="C49" s="9" t="s">
        <v>105</v>
      </c>
      <c r="D49" t="s">
        <v>152</v>
      </c>
      <c r="E49" t="s">
        <v>153</v>
      </c>
      <c r="F49" s="20" t="str">
        <f>C49&amp;"_"&amp;D49&amp;"_"&amp;E49</f>
        <v>TyE_Collaboration_TecS</v>
      </c>
      <c r="G49" t="str">
        <f>C49&amp;"_"&amp;E49&amp;"_"&amp;A49</f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451</v>
      </c>
      <c r="B50" t="s">
        <v>547</v>
      </c>
      <c r="C50" s="9" t="s">
        <v>105</v>
      </c>
      <c r="D50" t="s">
        <v>152</v>
      </c>
      <c r="E50" t="s">
        <v>153</v>
      </c>
      <c r="F50" s="20" t="str">
        <f>C50&amp;"_"&amp;D50&amp;"_"&amp;E50</f>
        <v>TyE_Collaboration_TecS</v>
      </c>
      <c r="G50" t="str">
        <f>C50&amp;"_"&amp;E50&amp;"_"&amp;A50</f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2" t="s">
        <v>158</v>
      </c>
      <c r="B51" s="12" t="s">
        <v>343</v>
      </c>
      <c r="C51" s="9" t="s">
        <v>105</v>
      </c>
      <c r="D51" t="s">
        <v>156</v>
      </c>
      <c r="E51" t="s">
        <v>157</v>
      </c>
      <c r="F51" s="10" t="str">
        <f t="shared" ref="F51:F72" si="15">C51&amp;"_"&amp;E51</f>
        <v>TyE_Academia</v>
      </c>
      <c r="G51" s="12" t="str">
        <f t="shared" ref="G51:G68" si="16">C51&amp;"_"&amp;D51&amp;"_"&amp;A51</f>
        <v xml:space="preserve">TyE_Aca_Novus </v>
      </c>
      <c r="H51" t="s">
        <v>109</v>
      </c>
      <c r="I51" t="s">
        <v>110</v>
      </c>
      <c r="J51" t="str">
        <f t="shared" ref="J51:J65" si="17">C51&amp;"_"&amp;D51&amp;"_"&amp;A51&amp;"_"&amp;H51</f>
        <v>TyE_Aca_Novus _CCTA</v>
      </c>
      <c r="K51" t="str">
        <f t="shared" ref="K51:K65" si="18">C51&amp;"_"&amp;D51&amp;"_"&amp;A51&amp;"_"&amp;I51</f>
        <v>TyE_Aca_Novus _SCTA</v>
      </c>
    </row>
    <row r="52" spans="1:11" x14ac:dyDescent="0.25">
      <c r="A52" s="12" t="s">
        <v>159</v>
      </c>
      <c r="B52" s="12" t="s">
        <v>343</v>
      </c>
      <c r="C52" s="9" t="s">
        <v>105</v>
      </c>
      <c r="D52" t="s">
        <v>156</v>
      </c>
      <c r="E52" t="s">
        <v>157</v>
      </c>
      <c r="F52" s="10" t="str">
        <f t="shared" si="15"/>
        <v>TyE_Academia</v>
      </c>
      <c r="G52" s="12" t="str">
        <f t="shared" si="16"/>
        <v>TyE_Aca_Profesor Inspirador</v>
      </c>
      <c r="H52" t="s">
        <v>109</v>
      </c>
      <c r="I52" t="s">
        <v>110</v>
      </c>
      <c r="J52" t="str">
        <f t="shared" si="17"/>
        <v>TyE_Aca_Profesor Inspirador_CCTA</v>
      </c>
      <c r="K52" t="str">
        <f t="shared" si="18"/>
        <v>TyE_Aca_Profesor Inspirador_SCTA</v>
      </c>
    </row>
    <row r="53" spans="1:11" x14ac:dyDescent="0.25">
      <c r="A53" s="12" t="s">
        <v>160</v>
      </c>
      <c r="B53" s="12" t="s">
        <v>343</v>
      </c>
      <c r="C53" s="9" t="s">
        <v>105</v>
      </c>
      <c r="D53" t="s">
        <v>156</v>
      </c>
      <c r="E53" t="s">
        <v>157</v>
      </c>
      <c r="F53" s="10" t="str">
        <f t="shared" si="15"/>
        <v>TyE_Academia</v>
      </c>
      <c r="G53" s="12" t="str">
        <f t="shared" si="16"/>
        <v>TyE_Aca_RNP</v>
      </c>
      <c r="H53" t="s">
        <v>109</v>
      </c>
      <c r="I53" t="s">
        <v>110</v>
      </c>
      <c r="J53" t="str">
        <f t="shared" si="17"/>
        <v>TyE_Aca_RNP_CCTA</v>
      </c>
      <c r="K53" t="str">
        <f t="shared" si="18"/>
        <v>TyE_Aca_RNP_SCTA</v>
      </c>
    </row>
    <row r="54" spans="1:11" x14ac:dyDescent="0.25">
      <c r="A54" s="12" t="s">
        <v>161</v>
      </c>
      <c r="B54" s="12" t="s">
        <v>343</v>
      </c>
      <c r="C54" s="9" t="s">
        <v>105</v>
      </c>
      <c r="D54" t="s">
        <v>156</v>
      </c>
      <c r="E54" t="s">
        <v>157</v>
      </c>
      <c r="F54" s="10" t="str">
        <f t="shared" si="15"/>
        <v>TyE_Academia</v>
      </c>
      <c r="G54" s="12" t="str">
        <f t="shared" si="16"/>
        <v>TyE_Aca_Biblioteca</v>
      </c>
      <c r="H54" t="s">
        <v>109</v>
      </c>
      <c r="I54" t="s">
        <v>110</v>
      </c>
      <c r="J54" t="str">
        <f t="shared" si="17"/>
        <v>TyE_Aca_Biblioteca_CCTA</v>
      </c>
      <c r="K54" t="str">
        <f t="shared" si="18"/>
        <v>TyE_Aca_Biblioteca_SCTA</v>
      </c>
    </row>
    <row r="55" spans="1:11" x14ac:dyDescent="0.25">
      <c r="A55" s="12" t="s">
        <v>162</v>
      </c>
      <c r="B55" s="12" t="s">
        <v>343</v>
      </c>
      <c r="C55" s="9" t="s">
        <v>105</v>
      </c>
      <c r="D55" t="s">
        <v>156</v>
      </c>
      <c r="E55" t="s">
        <v>157</v>
      </c>
      <c r="F55" s="10" t="str">
        <f t="shared" si="15"/>
        <v>TyE_Academia</v>
      </c>
      <c r="G55" s="12" t="str">
        <f t="shared" si="16"/>
        <v>TyE_Aca_Clasificación docente</v>
      </c>
      <c r="H55" t="s">
        <v>109</v>
      </c>
      <c r="I55" t="s">
        <v>110</v>
      </c>
      <c r="J55" t="str">
        <f t="shared" si="17"/>
        <v>TyE_Aca_Clasificación docente_CCTA</v>
      </c>
      <c r="K55" t="str">
        <f t="shared" si="18"/>
        <v>TyE_Aca_Clasificación docente_SCTA</v>
      </c>
    </row>
    <row r="56" spans="1:11" x14ac:dyDescent="0.25">
      <c r="A56" s="12" t="s">
        <v>163</v>
      </c>
      <c r="B56" s="12" t="s">
        <v>343</v>
      </c>
      <c r="C56" s="9" t="s">
        <v>105</v>
      </c>
      <c r="D56" t="s">
        <v>156</v>
      </c>
      <c r="E56" t="s">
        <v>157</v>
      </c>
      <c r="F56" s="10" t="str">
        <f t="shared" si="15"/>
        <v>TyE_Academia</v>
      </c>
      <c r="G56" s="12" t="str">
        <f t="shared" si="16"/>
        <v>TyE_Aca_ECOA</v>
      </c>
      <c r="H56" t="s">
        <v>109</v>
      </c>
      <c r="I56" t="s">
        <v>110</v>
      </c>
      <c r="J56" t="str">
        <f t="shared" si="17"/>
        <v>TyE_Aca_ECOA_CCTA</v>
      </c>
      <c r="K56" t="str">
        <f t="shared" si="18"/>
        <v>TyE_Aca_ECOA_SCTA</v>
      </c>
    </row>
    <row r="57" spans="1:11" x14ac:dyDescent="0.25">
      <c r="A57" s="12" t="s">
        <v>164</v>
      </c>
      <c r="B57" s="12" t="s">
        <v>343</v>
      </c>
      <c r="C57" s="9" t="s">
        <v>105</v>
      </c>
      <c r="D57" t="s">
        <v>156</v>
      </c>
      <c r="E57" t="s">
        <v>157</v>
      </c>
      <c r="F57" s="10" t="str">
        <f t="shared" si="15"/>
        <v>TyE_Academia</v>
      </c>
      <c r="G57" s="12" t="str">
        <f t="shared" si="16"/>
        <v>TyE_Aca_Integridad académica</v>
      </c>
      <c r="H57" t="s">
        <v>109</v>
      </c>
      <c r="I57" t="s">
        <v>110</v>
      </c>
      <c r="J57" t="str">
        <f t="shared" si="17"/>
        <v>TyE_Aca_Integridad académica_CCTA</v>
      </c>
      <c r="K57" t="str">
        <f t="shared" si="18"/>
        <v>TyE_Aca_Integridad académica_SCTA</v>
      </c>
    </row>
    <row r="58" spans="1:11" x14ac:dyDescent="0.25">
      <c r="A58" s="12" t="s">
        <v>165</v>
      </c>
      <c r="B58" s="12" t="s">
        <v>343</v>
      </c>
      <c r="C58" s="9" t="s">
        <v>105</v>
      </c>
      <c r="D58" t="s">
        <v>156</v>
      </c>
      <c r="E58" t="s">
        <v>157</v>
      </c>
      <c r="F58" s="10" t="str">
        <f t="shared" si="15"/>
        <v>TyE_Academia</v>
      </c>
      <c r="G58" s="12" t="str">
        <f t="shared" si="16"/>
        <v>TyE_Aca_Jornada académica</v>
      </c>
      <c r="H58" t="s">
        <v>109</v>
      </c>
      <c r="I58" t="s">
        <v>110</v>
      </c>
      <c r="J58" t="str">
        <f t="shared" si="17"/>
        <v>TyE_Aca_Jornada académica_CCTA</v>
      </c>
      <c r="K58" t="str">
        <f t="shared" si="18"/>
        <v>TyE_Aca_Jornada académica_SCTA</v>
      </c>
    </row>
    <row r="59" spans="1:11" x14ac:dyDescent="0.25">
      <c r="A59" s="12" t="s">
        <v>166</v>
      </c>
      <c r="B59" s="12" t="s">
        <v>343</v>
      </c>
      <c r="C59" s="9" t="s">
        <v>105</v>
      </c>
      <c r="D59" t="s">
        <v>156</v>
      </c>
      <c r="E59" t="s">
        <v>157</v>
      </c>
      <c r="F59" s="10" t="str">
        <f t="shared" si="15"/>
        <v>TyE_Academia</v>
      </c>
      <c r="G59" s="12" t="str">
        <f t="shared" si="16"/>
        <v>TyE_Aca_TecSounds</v>
      </c>
      <c r="H59" t="s">
        <v>109</v>
      </c>
      <c r="I59" t="s">
        <v>110</v>
      </c>
      <c r="J59" t="str">
        <f t="shared" si="17"/>
        <v>TyE_Aca_TecSounds_CCTA</v>
      </c>
      <c r="K59" t="str">
        <f t="shared" si="18"/>
        <v>TyE_Aca_TecSounds_SCTA</v>
      </c>
    </row>
    <row r="60" spans="1:11" x14ac:dyDescent="0.25">
      <c r="A60" s="12" t="s">
        <v>167</v>
      </c>
      <c r="B60" s="12" t="s">
        <v>343</v>
      </c>
      <c r="C60" s="9" t="s">
        <v>105</v>
      </c>
      <c r="D60" t="s">
        <v>156</v>
      </c>
      <c r="E60" t="s">
        <v>157</v>
      </c>
      <c r="F60" s="10" t="str">
        <f t="shared" si="15"/>
        <v>TyE_Academia</v>
      </c>
      <c r="G60" s="12" t="str">
        <f t="shared" si="16"/>
        <v>TyE_Aca_CIMA</v>
      </c>
      <c r="H60" t="s">
        <v>109</v>
      </c>
      <c r="I60" t="s">
        <v>110</v>
      </c>
      <c r="J60" t="str">
        <f t="shared" si="17"/>
        <v>TyE_Aca_CIMA_CCTA</v>
      </c>
      <c r="K60" t="str">
        <f t="shared" si="18"/>
        <v>TyE_Aca_CIMA_SCTA</v>
      </c>
    </row>
    <row r="61" spans="1:11" x14ac:dyDescent="0.25">
      <c r="A61" s="12" t="s">
        <v>168</v>
      </c>
      <c r="B61" s="12" t="s">
        <v>343</v>
      </c>
      <c r="C61" s="9" t="s">
        <v>105</v>
      </c>
      <c r="D61" t="s">
        <v>156</v>
      </c>
      <c r="E61" t="s">
        <v>157</v>
      </c>
      <c r="F61" s="10" t="str">
        <f t="shared" si="15"/>
        <v>TyE_Academia</v>
      </c>
      <c r="G61" s="12" t="str">
        <f t="shared" si="16"/>
        <v>TyE_Aca_Mi Trayectoria Tec</v>
      </c>
      <c r="H61" t="s">
        <v>109</v>
      </c>
      <c r="I61" t="s">
        <v>110</v>
      </c>
      <c r="J61" t="str">
        <f t="shared" si="17"/>
        <v>TyE_Aca_Mi Trayectoria Tec_CCTA</v>
      </c>
      <c r="K61" t="str">
        <f t="shared" si="18"/>
        <v>TyE_Aca_Mi Trayectoria Tec_SCTA</v>
      </c>
    </row>
    <row r="62" spans="1:11" x14ac:dyDescent="0.25">
      <c r="A62" s="12" t="s">
        <v>169</v>
      </c>
      <c r="B62" s="12" t="s">
        <v>343</v>
      </c>
      <c r="C62" s="9" t="s">
        <v>105</v>
      </c>
      <c r="D62" t="s">
        <v>156</v>
      </c>
      <c r="E62" t="s">
        <v>157</v>
      </c>
      <c r="F62" s="10" t="str">
        <f t="shared" si="15"/>
        <v>TyE_Academia</v>
      </c>
      <c r="G62" s="12" t="str">
        <f t="shared" si="16"/>
        <v>TyE_Aca_Semana i</v>
      </c>
      <c r="H62" t="s">
        <v>109</v>
      </c>
      <c r="I62" t="s">
        <v>110</v>
      </c>
      <c r="J62" t="str">
        <f t="shared" si="17"/>
        <v>TyE_Aca_Semana i_CCTA</v>
      </c>
      <c r="K62" t="str">
        <f t="shared" si="18"/>
        <v>TyE_Aca_Semana i_SCTA</v>
      </c>
    </row>
    <row r="63" spans="1:11" x14ac:dyDescent="0.25">
      <c r="A63" s="12" t="s">
        <v>170</v>
      </c>
      <c r="B63" s="12" t="s">
        <v>343</v>
      </c>
      <c r="C63" s="9" t="s">
        <v>105</v>
      </c>
      <c r="D63" t="s">
        <v>156</v>
      </c>
      <c r="E63" t="s">
        <v>157</v>
      </c>
      <c r="F63" s="10" t="str">
        <f t="shared" si="15"/>
        <v>TyE_Academia</v>
      </c>
      <c r="G63" s="12" t="str">
        <f t="shared" si="16"/>
        <v>TyE_Aca_Sesión VIENA</v>
      </c>
      <c r="H63" t="s">
        <v>109</v>
      </c>
      <c r="I63" t="s">
        <v>110</v>
      </c>
      <c r="J63" t="str">
        <f t="shared" si="17"/>
        <v>TyE_Aca_Sesión VIENA_CCTA</v>
      </c>
      <c r="K63" t="str">
        <f t="shared" si="18"/>
        <v>TyE_Aca_Sesión VIENA_SCTA</v>
      </c>
    </row>
    <row r="64" spans="1:11" x14ac:dyDescent="0.25">
      <c r="A64" s="12" t="s">
        <v>171</v>
      </c>
      <c r="B64" s="12" t="s">
        <v>343</v>
      </c>
      <c r="C64" s="9" t="s">
        <v>105</v>
      </c>
      <c r="D64" t="s">
        <v>156</v>
      </c>
      <c r="E64" t="s">
        <v>157</v>
      </c>
      <c r="F64" s="10" t="str">
        <f t="shared" si="15"/>
        <v>TyE_Academia</v>
      </c>
      <c r="G64" s="12" t="str">
        <f t="shared" si="16"/>
        <v>TyE_Aca_Tec 21</v>
      </c>
      <c r="H64" t="s">
        <v>109</v>
      </c>
      <c r="I64" t="s">
        <v>110</v>
      </c>
      <c r="J64" t="str">
        <f t="shared" si="17"/>
        <v>TyE_Aca_Tec 21_CCTA</v>
      </c>
      <c r="K64" t="str">
        <f t="shared" si="18"/>
        <v>TyE_Aca_Tec 21_SCTA</v>
      </c>
    </row>
    <row r="65" spans="1:11" x14ac:dyDescent="0.25">
      <c r="A65" s="12" t="s">
        <v>172</v>
      </c>
      <c r="B65" s="12" t="s">
        <v>343</v>
      </c>
      <c r="C65" s="9" t="s">
        <v>105</v>
      </c>
      <c r="D65" t="s">
        <v>156</v>
      </c>
      <c r="E65" t="s">
        <v>157</v>
      </c>
      <c r="F65" s="10" t="str">
        <f t="shared" si="15"/>
        <v>TyE_Academia</v>
      </c>
      <c r="G65" s="12" t="str">
        <f t="shared" si="16"/>
        <v>TyE_Aca_LiFE</v>
      </c>
      <c r="H65" t="s">
        <v>109</v>
      </c>
      <c r="I65" t="s">
        <v>110</v>
      </c>
      <c r="J65" t="str">
        <f t="shared" si="17"/>
        <v>TyE_Aca_LiFE_CCTA</v>
      </c>
      <c r="K65" t="str">
        <f t="shared" si="18"/>
        <v>TyE_Aca_LiFE_SCTA</v>
      </c>
    </row>
    <row r="66" spans="1:11" x14ac:dyDescent="0.25">
      <c r="A66" s="12" t="s">
        <v>85</v>
      </c>
      <c r="B66" s="12" t="s">
        <v>343</v>
      </c>
      <c r="C66" s="9" t="s">
        <v>105</v>
      </c>
      <c r="D66" t="s">
        <v>156</v>
      </c>
      <c r="E66" t="s">
        <v>157</v>
      </c>
      <c r="F66" s="10" t="str">
        <f t="shared" si="15"/>
        <v>TyE_Academia</v>
      </c>
      <c r="G66" s="12" t="str">
        <f t="shared" si="16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2" t="s">
        <v>172</v>
      </c>
      <c r="B67" s="12" t="s">
        <v>343</v>
      </c>
      <c r="C67" s="9" t="s">
        <v>105</v>
      </c>
      <c r="D67" t="s">
        <v>156</v>
      </c>
      <c r="E67" t="s">
        <v>157</v>
      </c>
      <c r="F67" s="10" t="str">
        <f t="shared" si="15"/>
        <v>TyE_Academia</v>
      </c>
      <c r="G67" s="12" t="str">
        <f t="shared" si="16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445</v>
      </c>
      <c r="B68" s="12" t="s">
        <v>343</v>
      </c>
      <c r="C68" s="9" t="s">
        <v>105</v>
      </c>
      <c r="D68" t="s">
        <v>156</v>
      </c>
      <c r="E68" t="s">
        <v>157</v>
      </c>
      <c r="F68" s="10" t="str">
        <f t="shared" si="15"/>
        <v>TyE_Academia</v>
      </c>
      <c r="G68" s="12" t="str">
        <f t="shared" si="16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2" t="s">
        <v>343</v>
      </c>
      <c r="C69" s="9" t="s">
        <v>105</v>
      </c>
      <c r="D69" t="s">
        <v>156</v>
      </c>
      <c r="E69" t="s">
        <v>157</v>
      </c>
      <c r="F69" s="10" t="str">
        <f t="shared" si="15"/>
        <v>TyE_Academia</v>
      </c>
      <c r="G69" s="21" t="str">
        <f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2" t="s">
        <v>79</v>
      </c>
      <c r="B70" s="12" t="s">
        <v>343</v>
      </c>
      <c r="C70" s="9" t="s">
        <v>105</v>
      </c>
      <c r="D70" t="s">
        <v>156</v>
      </c>
      <c r="E70" t="s">
        <v>157</v>
      </c>
      <c r="F70" s="10" t="str">
        <f t="shared" si="15"/>
        <v>TyE_Academia</v>
      </c>
      <c r="G70" s="21" t="str">
        <f>C70&amp;"_"&amp;E70&amp;"_"&amp;A70</f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2" t="s">
        <v>499</v>
      </c>
      <c r="B71" s="12" t="s">
        <v>343</v>
      </c>
      <c r="C71" s="9" t="s">
        <v>105</v>
      </c>
      <c r="D71" t="s">
        <v>156</v>
      </c>
      <c r="E71" t="s">
        <v>157</v>
      </c>
      <c r="F71" s="10" t="str">
        <f t="shared" si="15"/>
        <v>TyE_Academia</v>
      </c>
      <c r="G71" s="21" t="str">
        <f>C71&amp;"_"&amp;E71&amp;"_"&amp;A71</f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2" t="s">
        <v>91</v>
      </c>
      <c r="B72" s="12" t="s">
        <v>343</v>
      </c>
      <c r="C72" s="9" t="s">
        <v>105</v>
      </c>
      <c r="D72" t="s">
        <v>156</v>
      </c>
      <c r="E72" t="s">
        <v>157</v>
      </c>
      <c r="F72" s="10" t="str">
        <f t="shared" si="15"/>
        <v>TyE_Academia</v>
      </c>
      <c r="G72" s="21" t="str">
        <f>C72&amp;"_"&amp;E72&amp;"_"&amp;A72</f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2" t="s">
        <v>548</v>
      </c>
      <c r="C73" s="9" t="s">
        <v>105</v>
      </c>
      <c r="E73" t="s">
        <v>174</v>
      </c>
      <c r="F73" s="10" t="str">
        <f t="shared" ref="F73:F85" si="19">C73&amp;"_"&amp;E73</f>
        <v>TyE_VIISS</v>
      </c>
      <c r="G73" s="12" t="str">
        <f t="shared" ref="G73:G85" si="20">C73&amp;"_"&amp;E73&amp;"_"&amp;A73</f>
        <v>TyE_VIISS_Eventos</v>
      </c>
      <c r="H73" t="s">
        <v>109</v>
      </c>
      <c r="I73" t="s">
        <v>110</v>
      </c>
      <c r="J73" t="str">
        <f t="shared" ref="J73:J83" si="21">C73&amp;"_"&amp;E73&amp;"_"&amp;A73&amp;"_"&amp;H73</f>
        <v>TyE_VIISS_Eventos_CCTA</v>
      </c>
      <c r="K73" t="str">
        <f t="shared" ref="K73:K83" si="22">C73&amp;"_"&amp;A73&amp;"_"&amp;I73</f>
        <v>TyE_Eventos_SCTA</v>
      </c>
    </row>
    <row r="74" spans="1:11" x14ac:dyDescent="0.25">
      <c r="A74" t="s">
        <v>176</v>
      </c>
      <c r="B74" s="12" t="s">
        <v>548</v>
      </c>
      <c r="C74" s="9" t="s">
        <v>105</v>
      </c>
      <c r="D74" s="18"/>
      <c r="E74" t="s">
        <v>174</v>
      </c>
      <c r="F74" s="10" t="str">
        <f t="shared" si="19"/>
        <v>TyE_VIISS</v>
      </c>
      <c r="G74" s="12" t="str">
        <f t="shared" si="20"/>
        <v>TyE_VIISS_Foro Dialogos Abiertos</v>
      </c>
      <c r="H74" t="s">
        <v>109</v>
      </c>
      <c r="I74" t="s">
        <v>110</v>
      </c>
      <c r="J74" t="str">
        <f t="shared" si="21"/>
        <v>TyE_VIISS_Foro Dialogos Abiertos_CCTA</v>
      </c>
      <c r="K74" t="str">
        <f t="shared" si="22"/>
        <v>TyE_Foro Dialogos Abiertos_SCTA</v>
      </c>
    </row>
    <row r="75" spans="1:11" x14ac:dyDescent="0.25">
      <c r="A75" t="s">
        <v>177</v>
      </c>
      <c r="B75" s="12" t="s">
        <v>548</v>
      </c>
      <c r="C75" s="9" t="s">
        <v>105</v>
      </c>
      <c r="D75" s="18"/>
      <c r="E75" t="s">
        <v>174</v>
      </c>
      <c r="F75" s="10" t="str">
        <f t="shared" si="19"/>
        <v>TyE_VIISS</v>
      </c>
      <c r="G75" s="12" t="str">
        <f t="shared" si="20"/>
        <v>TyE_VIISS_Impulsa</v>
      </c>
      <c r="H75" t="s">
        <v>109</v>
      </c>
      <c r="I75" t="s">
        <v>110</v>
      </c>
      <c r="J75" t="str">
        <f t="shared" si="21"/>
        <v>TyE_VIISS_Impulsa_CCTA</v>
      </c>
      <c r="K75" t="str">
        <f t="shared" si="22"/>
        <v>TyE_Impulsa_SCTA</v>
      </c>
    </row>
    <row r="76" spans="1:11" x14ac:dyDescent="0.25">
      <c r="A76" t="s">
        <v>442</v>
      </c>
      <c r="B76" s="12" t="s">
        <v>548</v>
      </c>
      <c r="C76" s="9" t="s">
        <v>105</v>
      </c>
      <c r="D76" s="18"/>
      <c r="E76" t="s">
        <v>174</v>
      </c>
      <c r="F76" s="10" t="str">
        <f t="shared" si="19"/>
        <v>TyE_VIISS</v>
      </c>
      <c r="G76" s="12" t="str">
        <f t="shared" si="20"/>
        <v>TyE_VIISS_Premio Eugenio Garza Sada</v>
      </c>
      <c r="H76" t="s">
        <v>109</v>
      </c>
      <c r="I76" t="s">
        <v>110</v>
      </c>
      <c r="J76" t="str">
        <f t="shared" si="21"/>
        <v>TyE_VIISS_Premio Eugenio Garza Sada_CCTA</v>
      </c>
      <c r="K76" t="str">
        <f t="shared" si="22"/>
        <v>TyE_Premio Eugenio Garza Sada_SCTA</v>
      </c>
    </row>
    <row r="77" spans="1:11" x14ac:dyDescent="0.25">
      <c r="A77" t="s">
        <v>450</v>
      </c>
      <c r="B77" s="12" t="s">
        <v>548</v>
      </c>
      <c r="C77" s="9" t="s">
        <v>105</v>
      </c>
      <c r="D77" s="18"/>
      <c r="E77" t="s">
        <v>174</v>
      </c>
      <c r="F77" s="10" t="str">
        <f t="shared" si="19"/>
        <v>TyE_VIISS</v>
      </c>
      <c r="G77" s="12" t="str">
        <f t="shared" si="20"/>
        <v>TyE_VIISS_Día Internacional de la Mujer</v>
      </c>
      <c r="H77" t="s">
        <v>109</v>
      </c>
      <c r="I77" t="s">
        <v>110</v>
      </c>
      <c r="J77" t="str">
        <f t="shared" si="21"/>
        <v>TyE_VIISS_Día Internacional de la Mujer_CCTA</v>
      </c>
      <c r="K77" t="str">
        <f t="shared" si="22"/>
        <v>TyE_Día Internacional de la Mujer_SCTA</v>
      </c>
    </row>
    <row r="78" spans="1:11" x14ac:dyDescent="0.25">
      <c r="A78" t="s">
        <v>178</v>
      </c>
      <c r="B78" s="12" t="s">
        <v>548</v>
      </c>
      <c r="C78" s="9" t="s">
        <v>105</v>
      </c>
      <c r="D78" s="18"/>
      <c r="E78" t="s">
        <v>174</v>
      </c>
      <c r="F78" s="10" t="str">
        <f t="shared" si="19"/>
        <v>TyE_VIISS</v>
      </c>
      <c r="G78" s="12" t="str">
        <f t="shared" si="20"/>
        <v>TyE_VIISS_Premio Mujer Tec</v>
      </c>
      <c r="H78" t="s">
        <v>109</v>
      </c>
      <c r="I78" t="s">
        <v>110</v>
      </c>
      <c r="J78" t="str">
        <f t="shared" si="21"/>
        <v>TyE_VIISS_Premio Mujer Tec_CCTA</v>
      </c>
      <c r="K78" t="str">
        <f t="shared" si="22"/>
        <v>TyE_Premio Mujer Tec_SCTA</v>
      </c>
    </row>
    <row r="79" spans="1:11" x14ac:dyDescent="0.25">
      <c r="A79" t="s">
        <v>179</v>
      </c>
      <c r="B79" s="12" t="s">
        <v>548</v>
      </c>
      <c r="C79" s="9" t="s">
        <v>105</v>
      </c>
      <c r="D79" s="18"/>
      <c r="E79" t="s">
        <v>174</v>
      </c>
      <c r="F79" s="10" t="str">
        <f t="shared" si="19"/>
        <v>TyE_VIISS</v>
      </c>
      <c r="G79" s="12" t="str">
        <f t="shared" si="20"/>
        <v>TyE_VIISS_Valores y Cultura</v>
      </c>
      <c r="H79" t="s">
        <v>109</v>
      </c>
      <c r="I79" t="s">
        <v>110</v>
      </c>
      <c r="J79" t="str">
        <f t="shared" si="21"/>
        <v>TyE_VIISS_Valores y Cultura_CCTA</v>
      </c>
      <c r="K79" t="str">
        <f t="shared" si="22"/>
        <v>TyE_Valores y Cultura_SCTA</v>
      </c>
    </row>
    <row r="80" spans="1:11" x14ac:dyDescent="0.25">
      <c r="A80" t="s">
        <v>180</v>
      </c>
      <c r="B80" s="12" t="s">
        <v>548</v>
      </c>
      <c r="C80" s="9" t="s">
        <v>105</v>
      </c>
      <c r="D80" s="18"/>
      <c r="E80" t="s">
        <v>174</v>
      </c>
      <c r="F80" s="10" t="str">
        <f t="shared" si="19"/>
        <v>TyE_VIISS</v>
      </c>
      <c r="G80" s="12" t="str">
        <f t="shared" si="20"/>
        <v>TyE_VIISS_Líderes del Mañana</v>
      </c>
      <c r="H80" t="s">
        <v>109</v>
      </c>
      <c r="I80" t="s">
        <v>110</v>
      </c>
      <c r="J80" t="str">
        <f t="shared" si="21"/>
        <v>TyE_VIISS_Líderes del Mañana_CCTA</v>
      </c>
      <c r="K80" t="str">
        <f t="shared" si="22"/>
        <v>TyE_Líderes del Mañana_SCTA</v>
      </c>
    </row>
    <row r="81" spans="1:11" x14ac:dyDescent="0.25">
      <c r="A81" t="s">
        <v>181</v>
      </c>
      <c r="B81" s="12" t="s">
        <v>548</v>
      </c>
      <c r="C81" s="9" t="s">
        <v>105</v>
      </c>
      <c r="D81" s="18"/>
      <c r="E81" t="s">
        <v>174</v>
      </c>
      <c r="F81" s="10" t="str">
        <f t="shared" si="19"/>
        <v>TyE_VIISS</v>
      </c>
      <c r="G81" s="12" t="str">
        <f t="shared" si="20"/>
        <v xml:space="preserve">TyE_VIISS_Voluntariado Tec </v>
      </c>
      <c r="H81" t="s">
        <v>109</v>
      </c>
      <c r="I81" t="s">
        <v>110</v>
      </c>
      <c r="J81" t="str">
        <f t="shared" si="21"/>
        <v>TyE_VIISS_Voluntariado Tec _CCTA</v>
      </c>
      <c r="K81" t="str">
        <f t="shared" si="22"/>
        <v>TyE_Voluntariado Tec _SCTA</v>
      </c>
    </row>
    <row r="82" spans="1:11" x14ac:dyDescent="0.25">
      <c r="A82" t="s">
        <v>182</v>
      </c>
      <c r="B82" s="12" t="s">
        <v>548</v>
      </c>
      <c r="C82" s="9" t="s">
        <v>105</v>
      </c>
      <c r="D82" s="18"/>
      <c r="E82" t="s">
        <v>174</v>
      </c>
      <c r="F82" s="10" t="str">
        <f t="shared" si="19"/>
        <v>TyE_VIISS</v>
      </c>
      <c r="G82" s="12" t="str">
        <f t="shared" si="20"/>
        <v>TyE_VIISS_Inclusión e Integridad</v>
      </c>
      <c r="H82" t="s">
        <v>109</v>
      </c>
      <c r="I82" t="s">
        <v>110</v>
      </c>
      <c r="J82" t="str">
        <f t="shared" si="21"/>
        <v>TyE_VIISS_Inclusión e Integridad_CCTA</v>
      </c>
      <c r="K82" t="str">
        <f t="shared" si="22"/>
        <v>TyE_Inclusión e Integridad_SCTA</v>
      </c>
    </row>
    <row r="83" spans="1:11" x14ac:dyDescent="0.25">
      <c r="A83" t="s">
        <v>183</v>
      </c>
      <c r="B83" s="12" t="s">
        <v>548</v>
      </c>
      <c r="C83" s="9" t="s">
        <v>105</v>
      </c>
      <c r="D83" s="18"/>
      <c r="E83" t="s">
        <v>174</v>
      </c>
      <c r="F83" s="10" t="str">
        <f t="shared" si="19"/>
        <v>TyE_VIISS</v>
      </c>
      <c r="G83" s="12" t="str">
        <f t="shared" si="20"/>
        <v>TyE_VIISS_ETHOS</v>
      </c>
      <c r="H83" t="s">
        <v>109</v>
      </c>
      <c r="I83" t="s">
        <v>110</v>
      </c>
      <c r="J83" t="str">
        <f t="shared" si="21"/>
        <v>TyE_VIISS_ETHOS_CCTA</v>
      </c>
      <c r="K83" t="str">
        <f t="shared" si="22"/>
        <v>TyE_ETHOS_SCTA</v>
      </c>
    </row>
    <row r="84" spans="1:11" x14ac:dyDescent="0.25">
      <c r="A84" t="s">
        <v>184</v>
      </c>
      <c r="B84" s="12" t="s">
        <v>548</v>
      </c>
      <c r="C84" s="9" t="s">
        <v>105</v>
      </c>
      <c r="E84" t="s">
        <v>174</v>
      </c>
      <c r="F84" s="10" t="str">
        <f t="shared" si="19"/>
        <v>TyE_VIISS</v>
      </c>
      <c r="G84" s="12" t="str">
        <f t="shared" si="20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453</v>
      </c>
      <c r="B85" s="12" t="s">
        <v>548</v>
      </c>
      <c r="C85" s="9" t="s">
        <v>105</v>
      </c>
      <c r="E85" t="s">
        <v>174</v>
      </c>
      <c r="F85" s="10" t="str">
        <f t="shared" si="19"/>
        <v>TyE_VIISS</v>
      </c>
      <c r="G85" s="12" t="str">
        <f t="shared" si="20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2" t="s">
        <v>548</v>
      </c>
      <c r="C86" s="9" t="s">
        <v>105</v>
      </c>
      <c r="D86" s="18"/>
      <c r="E86" t="s">
        <v>185</v>
      </c>
      <c r="F86" s="16" t="str">
        <f t="shared" ref="F86:F99" si="23">C86&amp;"_"&amp;E86</f>
        <v>TyE_VPICC</v>
      </c>
      <c r="G86" s="12" t="str">
        <f t="shared" ref="G86:G99" si="24">C86&amp;"_"&amp;E86&amp;"_"&amp;A86</f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2" t="s">
        <v>548</v>
      </c>
      <c r="C87" s="9" t="s">
        <v>105</v>
      </c>
      <c r="D87" s="18"/>
      <c r="E87" t="s">
        <v>187</v>
      </c>
      <c r="F87" s="10" t="str">
        <f t="shared" si="23"/>
        <v>TyE_VPD</v>
      </c>
      <c r="G87" s="12" t="str">
        <f t="shared" si="24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2" t="s">
        <v>548</v>
      </c>
      <c r="C88" s="9" t="s">
        <v>105</v>
      </c>
      <c r="D88" s="18"/>
      <c r="E88" t="s">
        <v>187</v>
      </c>
      <c r="F88" s="10" t="str">
        <f t="shared" si="23"/>
        <v>TyE_VPD</v>
      </c>
      <c r="G88" s="12" t="str">
        <f t="shared" si="24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2" t="s">
        <v>548</v>
      </c>
      <c r="C89" s="9" t="s">
        <v>105</v>
      </c>
      <c r="E89" t="s">
        <v>187</v>
      </c>
      <c r="F89" s="16" t="str">
        <f t="shared" si="23"/>
        <v>TyE_VPD</v>
      </c>
      <c r="G89" s="12" t="str">
        <f t="shared" si="24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3" t="s">
        <v>192</v>
      </c>
      <c r="B90" s="12" t="s">
        <v>548</v>
      </c>
      <c r="C90" s="9" t="s">
        <v>105</v>
      </c>
      <c r="E90" t="s">
        <v>191</v>
      </c>
      <c r="F90" s="22" t="str">
        <f t="shared" si="23"/>
        <v>TyE_VPO</v>
      </c>
      <c r="G90" s="21" t="str">
        <f t="shared" si="24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193</v>
      </c>
      <c r="B91" s="12" t="s">
        <v>548</v>
      </c>
      <c r="C91" s="9" t="s">
        <v>105</v>
      </c>
      <c r="E91" t="s">
        <v>191</v>
      </c>
      <c r="F91" s="9" t="str">
        <f t="shared" si="23"/>
        <v>TyE_VPO</v>
      </c>
      <c r="G91" s="12" t="str">
        <f t="shared" si="24"/>
        <v xml:space="preserve">TyE_VPO_Borregos </v>
      </c>
      <c r="H91" t="s">
        <v>109</v>
      </c>
      <c r="I91" t="s">
        <v>110</v>
      </c>
      <c r="J91" t="str">
        <f>C91&amp;"_"&amp;D91&amp;"_"&amp;E91&amp;"_"&amp;A91&amp;"_"&amp;H91</f>
        <v>TyE__VPO_Borregos _CCTA</v>
      </c>
      <c r="K91" t="str">
        <f>C91&amp;"_"&amp;D91&amp;"_"&amp;E91&amp;"_"&amp;A91&amp;"_"&amp;G91&amp;"_"&amp;I91</f>
        <v>TyE__VPO_Borregos _TyE_VPO_Borregos _SCTA</v>
      </c>
    </row>
    <row r="92" spans="1:11" x14ac:dyDescent="0.25">
      <c r="A92" t="s">
        <v>194</v>
      </c>
      <c r="B92" s="12" t="s">
        <v>548</v>
      </c>
      <c r="C92" s="9" t="s">
        <v>105</v>
      </c>
      <c r="E92" t="s">
        <v>191</v>
      </c>
      <c r="F92" s="9" t="str">
        <f t="shared" si="23"/>
        <v>TyE_VPO</v>
      </c>
      <c r="G92" s="12" t="str">
        <f t="shared" si="24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2" t="s">
        <v>548</v>
      </c>
      <c r="C93" s="9" t="s">
        <v>105</v>
      </c>
      <c r="E93" t="s">
        <v>191</v>
      </c>
      <c r="F93" s="9" t="str">
        <f t="shared" si="23"/>
        <v>TyE_VPO</v>
      </c>
      <c r="G93" s="12" t="str">
        <f t="shared" si="24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2" t="s">
        <v>548</v>
      </c>
      <c r="C94" s="9" t="s">
        <v>105</v>
      </c>
      <c r="E94" t="s">
        <v>195</v>
      </c>
      <c r="F94" s="16" t="str">
        <f t="shared" si="23"/>
        <v>TyE_SorteosTec</v>
      </c>
      <c r="G94" s="23" t="str">
        <f t="shared" si="24"/>
        <v>TyE_SorteosTec_Casa sorteos</v>
      </c>
      <c r="H94" t="s">
        <v>109</v>
      </c>
      <c r="I94" t="s">
        <v>110</v>
      </c>
      <c r="J94" t="str">
        <f t="shared" ref="J94:J99" si="25">C94&amp;"_"&amp;E94&amp;"_"&amp;A94&amp;"_"&amp;H94</f>
        <v>TyE_SorteosTec_Casa sorteos_CCTA</v>
      </c>
      <c r="K94" t="str">
        <f t="shared" ref="K94:K99" si="26">C94&amp;"_"&amp;A94&amp;"_"&amp;I94</f>
        <v>TyE_Casa sorteos_SCTA</v>
      </c>
    </row>
    <row r="95" spans="1:11" x14ac:dyDescent="0.25">
      <c r="A95" t="s">
        <v>198</v>
      </c>
      <c r="B95" s="12" t="s">
        <v>548</v>
      </c>
      <c r="C95" s="9" t="s">
        <v>105</v>
      </c>
      <c r="E95" t="s">
        <v>197</v>
      </c>
      <c r="F95" s="10" t="str">
        <f t="shared" si="23"/>
        <v>TyE_Tecmi</v>
      </c>
      <c r="G95" s="12" t="str">
        <f t="shared" si="24"/>
        <v>TyE_Tecmi_Sorteo con Propósito</v>
      </c>
      <c r="H95" t="s">
        <v>109</v>
      </c>
      <c r="I95" t="s">
        <v>110</v>
      </c>
      <c r="J95" t="str">
        <f t="shared" si="25"/>
        <v>TyE_Tecmi_Sorteo con Propósito_CCTA</v>
      </c>
      <c r="K95" t="str">
        <f t="shared" si="26"/>
        <v>TyE_Sorteo con Propósito_SCTA</v>
      </c>
    </row>
    <row r="96" spans="1:11" x14ac:dyDescent="0.25">
      <c r="A96" t="s">
        <v>199</v>
      </c>
      <c r="B96" s="12" t="s">
        <v>548</v>
      </c>
      <c r="C96" s="9" t="s">
        <v>105</v>
      </c>
      <c r="E96" t="s">
        <v>197</v>
      </c>
      <c r="F96" s="10" t="str">
        <f t="shared" si="23"/>
        <v>TyE_Tecmi</v>
      </c>
      <c r="G96" s="12" t="str">
        <f t="shared" si="24"/>
        <v xml:space="preserve">TyE_Tecmi_Sorteo Líder a Líder </v>
      </c>
      <c r="H96" t="s">
        <v>109</v>
      </c>
      <c r="I96" t="s">
        <v>110</v>
      </c>
      <c r="J96" t="str">
        <f t="shared" si="25"/>
        <v>TyE_Tecmi_Sorteo Líder a Líder _CCTA</v>
      </c>
      <c r="K96" t="str">
        <f t="shared" si="26"/>
        <v>TyE_Sorteo Líder a Líder _SCTA</v>
      </c>
    </row>
    <row r="97" spans="1:11" x14ac:dyDescent="0.25">
      <c r="A97" t="s">
        <v>200</v>
      </c>
      <c r="B97" s="12" t="s">
        <v>548</v>
      </c>
      <c r="C97" s="9" t="s">
        <v>105</v>
      </c>
      <c r="E97" t="s">
        <v>197</v>
      </c>
      <c r="F97" s="10" t="str">
        <f t="shared" si="23"/>
        <v>TyE_Tecmi</v>
      </c>
      <c r="G97" s="12" t="str">
        <f t="shared" si="24"/>
        <v>TyE_Tecmi_Wellbeing 360</v>
      </c>
      <c r="H97" t="s">
        <v>109</v>
      </c>
      <c r="I97" t="s">
        <v>110</v>
      </c>
      <c r="J97" t="str">
        <f t="shared" si="25"/>
        <v>TyE_Tecmi_Wellbeing 360_CCTA</v>
      </c>
      <c r="K97" t="str">
        <f t="shared" si="26"/>
        <v>TyE_Wellbeing 360_SCTA</v>
      </c>
    </row>
    <row r="98" spans="1:11" x14ac:dyDescent="0.25">
      <c r="A98" t="s">
        <v>201</v>
      </c>
      <c r="B98" s="12" t="s">
        <v>548</v>
      </c>
      <c r="C98" s="9" t="s">
        <v>105</v>
      </c>
      <c r="E98" t="s">
        <v>197</v>
      </c>
      <c r="F98" s="10" t="str">
        <f t="shared" si="23"/>
        <v>TyE_Tecmi</v>
      </c>
      <c r="G98" s="12" t="str">
        <f t="shared" si="24"/>
        <v>TyE_Tecmi_Semana de la Felicidad</v>
      </c>
      <c r="H98" t="s">
        <v>109</v>
      </c>
      <c r="I98" t="s">
        <v>110</v>
      </c>
      <c r="J98" t="str">
        <f t="shared" si="25"/>
        <v>TyE_Tecmi_Semana de la Felicidad_CCTA</v>
      </c>
      <c r="K98" t="str">
        <f t="shared" si="26"/>
        <v>TyE_Semana de la Felicidad_SCTA</v>
      </c>
    </row>
    <row r="99" spans="1:11" x14ac:dyDescent="0.25">
      <c r="A99" t="s">
        <v>203</v>
      </c>
      <c r="B99" s="12" t="s">
        <v>548</v>
      </c>
      <c r="C99" s="9" t="s">
        <v>105</v>
      </c>
      <c r="E99" t="s">
        <v>202</v>
      </c>
      <c r="F99" s="10" t="str">
        <f t="shared" si="23"/>
        <v>TyE_TecSalud</v>
      </c>
      <c r="G99" s="23" t="str">
        <f t="shared" si="24"/>
        <v>TyE_TecSalud_COVID al día</v>
      </c>
      <c r="H99" t="s">
        <v>109</v>
      </c>
      <c r="I99" t="s">
        <v>110</v>
      </c>
      <c r="J99" t="str">
        <f t="shared" si="25"/>
        <v>TyE_TecSalud_COVID al día_CCTA</v>
      </c>
      <c r="K99" t="str">
        <f t="shared" si="26"/>
        <v>TyE_COVID al día_SCTA</v>
      </c>
    </row>
    <row r="100" spans="1:11" x14ac:dyDescent="0.25">
      <c r="A100" s="17" t="s">
        <v>204</v>
      </c>
      <c r="B100" s="17" t="s">
        <v>543</v>
      </c>
      <c r="C100" s="9" t="s">
        <v>105</v>
      </c>
      <c r="D100" s="18"/>
      <c r="E100" t="s">
        <v>531</v>
      </c>
      <c r="F100" s="10" t="str">
        <f t="shared" ref="F100:F106" si="27">C100&amp;"_"&amp;E100</f>
        <v>TyE_Eventos Institucionales</v>
      </c>
      <c r="G100" s="17" t="str">
        <f t="shared" ref="G100:G106" si="28">C100&amp;"_"&amp;E100&amp;"_"&amp;A100</f>
        <v>TyE_Eventos Institucionales_Día de las Madres</v>
      </c>
      <c r="H100" t="s">
        <v>109</v>
      </c>
      <c r="I100" t="s">
        <v>110</v>
      </c>
      <c r="J100" t="str">
        <f t="shared" ref="J100:J106" si="29">C100&amp;"_"&amp;E100&amp;"_"&amp;A100&amp;"_"&amp;H100</f>
        <v>TyE_Eventos Institucionales_Día de las Madres_CCTA</v>
      </c>
      <c r="K100" t="str">
        <f t="shared" ref="K100:K106" si="30">C100&amp;"_"&amp;A100&amp;"_"&amp;I100</f>
        <v>TyE_Día de las Madres_SCTA</v>
      </c>
    </row>
    <row r="101" spans="1:11" x14ac:dyDescent="0.25">
      <c r="A101" s="17" t="s">
        <v>205</v>
      </c>
      <c r="B101" s="17" t="s">
        <v>543</v>
      </c>
      <c r="C101" s="9" t="s">
        <v>105</v>
      </c>
      <c r="E101" t="s">
        <v>531</v>
      </c>
      <c r="F101" s="10" t="str">
        <f t="shared" si="27"/>
        <v>TyE_Eventos Institucionales</v>
      </c>
      <c r="G101" s="17" t="str">
        <f t="shared" si="28"/>
        <v>TyE_Eventos Institucionales_Día del Padre</v>
      </c>
      <c r="H101" t="s">
        <v>109</v>
      </c>
      <c r="I101" t="s">
        <v>110</v>
      </c>
      <c r="J101" t="str">
        <f t="shared" si="29"/>
        <v>TyE_Eventos Institucionales_Día del Padre_CCTA</v>
      </c>
      <c r="K101" t="str">
        <f t="shared" si="30"/>
        <v>TyE_Día del Padre_SCTA</v>
      </c>
    </row>
    <row r="102" spans="1:11" x14ac:dyDescent="0.25">
      <c r="A102" s="17" t="s">
        <v>84</v>
      </c>
      <c r="B102" s="17" t="s">
        <v>543</v>
      </c>
      <c r="C102" s="9" t="s">
        <v>105</v>
      </c>
      <c r="E102" t="s">
        <v>531</v>
      </c>
      <c r="F102" s="10" t="str">
        <f t="shared" si="27"/>
        <v>TyE_Eventos Institucionales</v>
      </c>
      <c r="G102" s="17" t="str">
        <f t="shared" si="28"/>
        <v>TyE_Eventos Institucionales_Lealtad</v>
      </c>
      <c r="H102" t="s">
        <v>109</v>
      </c>
      <c r="I102" t="s">
        <v>110</v>
      </c>
      <c r="J102" t="str">
        <f t="shared" si="29"/>
        <v>TyE_Eventos Institucionales_Lealtad_CCTA</v>
      </c>
      <c r="K102" t="str">
        <f t="shared" si="30"/>
        <v>TyE_Lealtad_SCTA</v>
      </c>
    </row>
    <row r="103" spans="1:11" x14ac:dyDescent="0.25">
      <c r="A103" s="17" t="s">
        <v>206</v>
      </c>
      <c r="B103" s="17" t="s">
        <v>543</v>
      </c>
      <c r="C103" s="9" t="s">
        <v>105</v>
      </c>
      <c r="E103" t="s">
        <v>531</v>
      </c>
      <c r="F103" s="10" t="str">
        <f t="shared" si="27"/>
        <v>TyE_Eventos Institucionales</v>
      </c>
      <c r="G103" s="17" t="str">
        <f t="shared" si="28"/>
        <v>TyE_Eventos Institucionales_Olimpiadas Tokio 2021</v>
      </c>
      <c r="H103" t="s">
        <v>109</v>
      </c>
      <c r="I103" t="s">
        <v>110</v>
      </c>
      <c r="J103" t="str">
        <f t="shared" si="29"/>
        <v>TyE_Eventos Institucionales_Olimpiadas Tokio 2021_CCTA</v>
      </c>
      <c r="K103" t="str">
        <f t="shared" si="30"/>
        <v>TyE_Olimpiadas Tokio 2021_SCTA</v>
      </c>
    </row>
    <row r="104" spans="1:11" x14ac:dyDescent="0.25">
      <c r="A104" s="17" t="s">
        <v>207</v>
      </c>
      <c r="B104" s="17" t="s">
        <v>543</v>
      </c>
      <c r="C104" s="9" t="s">
        <v>105</v>
      </c>
      <c r="E104" t="s">
        <v>531</v>
      </c>
      <c r="F104" s="10" t="str">
        <f t="shared" si="27"/>
        <v>TyE_Eventos Institucionales</v>
      </c>
      <c r="G104" s="17" t="str">
        <f t="shared" si="28"/>
        <v>TyE_Eventos Institucionales_Día de la familia</v>
      </c>
      <c r="H104" t="s">
        <v>109</v>
      </c>
      <c r="I104" t="s">
        <v>110</v>
      </c>
      <c r="J104" t="str">
        <f t="shared" si="29"/>
        <v>TyE_Eventos Institucionales_Día de la familia_CCTA</v>
      </c>
      <c r="K104" t="str">
        <f t="shared" si="30"/>
        <v>TyE_Día de la familia_SCTA</v>
      </c>
    </row>
    <row r="105" spans="1:11" x14ac:dyDescent="0.25">
      <c r="A105" s="17" t="s">
        <v>208</v>
      </c>
      <c r="B105" s="17" t="s">
        <v>543</v>
      </c>
      <c r="C105" s="9" t="s">
        <v>105</v>
      </c>
      <c r="E105" t="s">
        <v>531</v>
      </c>
      <c r="F105" s="10" t="str">
        <f t="shared" si="27"/>
        <v>TyE_Eventos Institucionales</v>
      </c>
      <c r="G105" s="17" t="str">
        <f t="shared" si="28"/>
        <v>TyE_Eventos Institucionales_Fiestas Tec</v>
      </c>
      <c r="H105" t="s">
        <v>109</v>
      </c>
      <c r="I105" t="s">
        <v>110</v>
      </c>
      <c r="J105" t="str">
        <f t="shared" si="29"/>
        <v>TyE_Eventos Institucionales_Fiestas Tec_CCTA</v>
      </c>
      <c r="K105" t="str">
        <f t="shared" si="30"/>
        <v>TyE_Fiestas Tec_SCTA</v>
      </c>
    </row>
    <row r="106" spans="1:11" x14ac:dyDescent="0.25">
      <c r="A106" s="17" t="s">
        <v>209</v>
      </c>
      <c r="B106" s="17" t="s">
        <v>543</v>
      </c>
      <c r="C106" s="9" t="s">
        <v>105</v>
      </c>
      <c r="E106" t="s">
        <v>531</v>
      </c>
      <c r="F106" s="10" t="str">
        <f t="shared" si="27"/>
        <v>TyE_Eventos Institucionales</v>
      </c>
      <c r="G106" s="17" t="str">
        <f t="shared" si="28"/>
        <v>TyE_Eventos Institucionales_Día del maestro</v>
      </c>
      <c r="H106" t="s">
        <v>109</v>
      </c>
      <c r="I106" t="s">
        <v>110</v>
      </c>
      <c r="J106" t="str">
        <f t="shared" si="29"/>
        <v>TyE_Eventos Institucionales_Día del maestro_CCTA</v>
      </c>
      <c r="K106" t="str">
        <f t="shared" si="30"/>
        <v>TyE_Día del maestro_SCTA</v>
      </c>
    </row>
    <row r="107" spans="1:11" x14ac:dyDescent="0.25">
      <c r="A107" t="s">
        <v>211</v>
      </c>
      <c r="B107" s="17" t="s">
        <v>544</v>
      </c>
      <c r="C107" s="9" t="s">
        <v>105</v>
      </c>
      <c r="E107" t="s">
        <v>210</v>
      </c>
      <c r="F107" s="13" t="str">
        <f>C107&amp;"_"&amp;E107</f>
        <v>TyE_EVP</v>
      </c>
      <c r="G107" t="str">
        <f>C107&amp;"_"&amp;E107&amp;"_"&amp;A107</f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5" si="31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7" t="s">
        <v>544</v>
      </c>
      <c r="C108" s="9" t="s">
        <v>105</v>
      </c>
      <c r="E108" t="s">
        <v>210</v>
      </c>
      <c r="F108" s="13" t="str">
        <f>C108&amp;"_"&amp;E108</f>
        <v>TyE_EVP</v>
      </c>
      <c r="G108" t="str">
        <f>C108&amp;"_"&amp;E108&amp;"_"&amp;A108</f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31"/>
        <v>TyE__EVP_Asig Temporales_TyE_EVP_Asig Temporales_SCTA</v>
      </c>
    </row>
    <row r="109" spans="1:11" x14ac:dyDescent="0.25">
      <c r="A109" t="s">
        <v>213</v>
      </c>
      <c r="B109" s="17" t="s">
        <v>544</v>
      </c>
      <c r="C109" s="9" t="s">
        <v>105</v>
      </c>
      <c r="E109" t="s">
        <v>210</v>
      </c>
      <c r="F109" s="13" t="str">
        <f>C109&amp;"_"&amp;E109</f>
        <v>TyE_EVP</v>
      </c>
      <c r="G109" t="str">
        <f>C109&amp;"_"&amp;E109&amp;"_"&amp;A109</f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31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9" t="s">
        <v>105</v>
      </c>
      <c r="E110" s="24" t="s">
        <v>215</v>
      </c>
      <c r="F110" s="13" t="str">
        <f>C110&amp;"_"&amp;E110</f>
        <v>TyE_Boletín Líderes</v>
      </c>
      <c r="G110" t="str">
        <f>C110&amp;"_"&amp;A110</f>
        <v>TyE_LT</v>
      </c>
      <c r="J110" t="str">
        <f>C110&amp;"_"&amp;D110&amp;"_"&amp;E110&amp;"_"&amp;A110&amp;"_"&amp;H110</f>
        <v>TyE__Boletín Líderes_LT_</v>
      </c>
      <c r="K110" t="str">
        <f t="shared" si="31"/>
        <v>TyE__Boletín Líderes_LT_TyE_LT_</v>
      </c>
    </row>
    <row r="111" spans="1:11" x14ac:dyDescent="0.25">
      <c r="A111" t="s">
        <v>218</v>
      </c>
      <c r="B111" t="s">
        <v>214</v>
      </c>
      <c r="C111" s="9" t="s">
        <v>105</v>
      </c>
      <c r="E111" s="24" t="s">
        <v>217</v>
      </c>
      <c r="F111" s="13" t="str">
        <f>C111&amp;"_"&amp;E111</f>
        <v>TyE_Boletín TyE</v>
      </c>
      <c r="G111" t="str">
        <f>C111&amp;"_"&amp;A111</f>
        <v>TyE_News TyE</v>
      </c>
      <c r="J111" t="str">
        <f>C111&amp;"_"&amp;D111&amp;"_"&amp;E111&amp;"_"&amp;A111&amp;"_"&amp;H111</f>
        <v>TyE__Boletín TyE_News TyE_</v>
      </c>
      <c r="K111" t="str">
        <f t="shared" si="31"/>
        <v>TyE__Boletín TyE_News TyE_TyE_News TyE_</v>
      </c>
    </row>
    <row r="112" spans="1:11" x14ac:dyDescent="0.25">
      <c r="A112" t="s">
        <v>221</v>
      </c>
      <c r="B112" t="s">
        <v>219</v>
      </c>
      <c r="C112" s="9" t="s">
        <v>105</v>
      </c>
      <c r="E112" s="24" t="s">
        <v>220</v>
      </c>
      <c r="F112" s="10" t="str">
        <f t="shared" ref="F112:F117" si="32">C112&amp;"_"&amp;E112</f>
        <v>TyE_Top200</v>
      </c>
      <c r="G112" s="23" t="str">
        <f t="shared" ref="G112:G117" si="33">C112&amp;"_"&amp;E112&amp;"_"&amp;A112</f>
        <v>TyE_Top200_Conectar</v>
      </c>
      <c r="H112" t="s">
        <v>109</v>
      </c>
      <c r="I112" t="s">
        <v>110</v>
      </c>
      <c r="J112" t="str">
        <f>C112&amp;"_"&amp;E112&amp;"_"&amp;A112&amp;"_"&amp;H112</f>
        <v>TyE_Top200_Conectar_CCTA</v>
      </c>
      <c r="K112" t="str">
        <f t="shared" si="31"/>
        <v>TyE__Top200_Conectar_TyE_Top200_Conectar_SCTA</v>
      </c>
    </row>
    <row r="113" spans="1:11" x14ac:dyDescent="0.25">
      <c r="A113" s="12" t="s">
        <v>223</v>
      </c>
      <c r="B113" t="s">
        <v>219</v>
      </c>
      <c r="C113" s="9" t="s">
        <v>105</v>
      </c>
      <c r="E113" t="s">
        <v>222</v>
      </c>
      <c r="F113" s="10" t="str">
        <f t="shared" si="32"/>
        <v>TyE_Presidencia</v>
      </c>
      <c r="G113" s="12" t="str">
        <f t="shared" si="33"/>
        <v>TyE_Presidencia_QS</v>
      </c>
      <c r="H113" t="s">
        <v>109</v>
      </c>
      <c r="I113" t="s">
        <v>110</v>
      </c>
      <c r="J113" t="str">
        <f>C113&amp;"_"&amp;E113&amp;"_"&amp;A113&amp;"_"&amp;H113</f>
        <v>TyE_Presidencia_QS_CCTA</v>
      </c>
      <c r="K113" t="str">
        <f t="shared" si="31"/>
        <v>TyE__Presidencia_QS_TyE_Presidencia_QS_SCTA</v>
      </c>
    </row>
    <row r="114" spans="1:11" x14ac:dyDescent="0.25">
      <c r="A114" s="12" t="s">
        <v>225</v>
      </c>
      <c r="B114" t="s">
        <v>219</v>
      </c>
      <c r="C114" s="9" t="s">
        <v>105</v>
      </c>
      <c r="E114" t="s">
        <v>224</v>
      </c>
      <c r="F114" s="16" t="str">
        <f t="shared" si="32"/>
        <v>TyE_Cambios org</v>
      </c>
      <c r="G114" s="12" t="str">
        <f t="shared" si="33"/>
        <v>TyE_Cambios org_Cambios organizacionales</v>
      </c>
      <c r="H114" t="s">
        <v>109</v>
      </c>
      <c r="I114" t="s">
        <v>110</v>
      </c>
      <c r="J114" t="str">
        <f>C114&amp;"_"&amp;E114&amp;"_"&amp;A114&amp;"_"&amp;H114</f>
        <v>TyE_Cambios org_Cambios organizacionales_CCTA</v>
      </c>
      <c r="K114" t="str">
        <f t="shared" si="31"/>
        <v>TyE__Cambios org_Cambios organizacionales_TyE_Cambios org_Cambios organizacionales_SCTA</v>
      </c>
    </row>
    <row r="115" spans="1:11" x14ac:dyDescent="0.25">
      <c r="A115" s="12" t="s">
        <v>226</v>
      </c>
      <c r="B115" t="s">
        <v>219</v>
      </c>
      <c r="C115" s="9" t="s">
        <v>105</v>
      </c>
      <c r="E115" t="s">
        <v>224</v>
      </c>
      <c r="F115" s="16" t="str">
        <f t="shared" si="32"/>
        <v>TyE_Cambios org</v>
      </c>
      <c r="G115" s="12" t="str">
        <f t="shared" si="33"/>
        <v>TyE_Cambios org_TecGlobal</v>
      </c>
      <c r="H115" t="s">
        <v>109</v>
      </c>
      <c r="I115" t="s">
        <v>110</v>
      </c>
      <c r="J115" t="str">
        <f>C115&amp;"_"&amp;E115&amp;"_"&amp;A115&amp;"_"&amp;H115</f>
        <v>TyE_Cambios org_TecGlobal_CCTA</v>
      </c>
      <c r="K115" t="str">
        <f t="shared" si="31"/>
        <v>TyE__Cambios org_TecGlobal_TyE_Cambios org_TecGlobal_SCTA</v>
      </c>
    </row>
    <row r="116" spans="1:11" x14ac:dyDescent="0.25">
      <c r="A116" s="12" t="s">
        <v>228</v>
      </c>
      <c r="B116" t="s">
        <v>219</v>
      </c>
      <c r="C116" s="9" t="s">
        <v>105</v>
      </c>
      <c r="E116" t="s">
        <v>227</v>
      </c>
      <c r="F116" s="16" t="str">
        <f t="shared" si="32"/>
        <v>TyE_TyEAvisos</v>
      </c>
      <c r="G116" s="12" t="str">
        <f t="shared" si="33"/>
        <v>TyE_TyEAvisos_Sesión de talento</v>
      </c>
      <c r="H116" t="s">
        <v>109</v>
      </c>
      <c r="I116" t="s">
        <v>110</v>
      </c>
      <c r="J116" t="str">
        <f t="shared" ref="J116:J117" si="34">C116&amp;"_"&amp;E116&amp;"_"&amp;A116&amp;"_"&amp;H116</f>
        <v>TyE_TyEAvisos_Sesión de talento_CCTA</v>
      </c>
    </row>
    <row r="117" spans="1:11" x14ac:dyDescent="0.25">
      <c r="A117" s="12" t="s">
        <v>80</v>
      </c>
      <c r="B117" t="s">
        <v>219</v>
      </c>
      <c r="C117" s="9" t="s">
        <v>105</v>
      </c>
      <c r="E117" t="s">
        <v>227</v>
      </c>
      <c r="F117" s="16" t="str">
        <f t="shared" si="32"/>
        <v>TyE_TyEAvisos</v>
      </c>
      <c r="G117" s="12" t="str">
        <f t="shared" si="33"/>
        <v>TyE_TyEAvisos_Mi ECO</v>
      </c>
      <c r="H117" t="s">
        <v>109</v>
      </c>
      <c r="I117" t="s">
        <v>110</v>
      </c>
      <c r="J117" t="str">
        <f t="shared" si="34"/>
        <v>TyE_TyEAvisos_Mi ECO_CCTA</v>
      </c>
    </row>
    <row r="118" spans="1:11" x14ac:dyDescent="0.25">
      <c r="A118" t="s">
        <v>231</v>
      </c>
      <c r="B118" t="s">
        <v>533</v>
      </c>
      <c r="C118" s="9" t="s">
        <v>229</v>
      </c>
      <c r="E118" t="s">
        <v>230</v>
      </c>
      <c r="F118" s="16" t="str">
        <f t="shared" ref="F118:F123" si="35">C118&amp;"_"&amp;E118</f>
        <v>UTM_AdC</v>
      </c>
      <c r="G118" s="25" t="str">
        <f t="shared" ref="G118:G123" si="36">C118&amp;"_"&amp;E118&amp;"_"&amp;A118</f>
        <v>UTM_AdC_Gestión cátedras</v>
      </c>
      <c r="H118" t="s">
        <v>109</v>
      </c>
      <c r="I118" t="s">
        <v>110</v>
      </c>
      <c r="J118" t="str">
        <f t="shared" ref="J118:J123" si="37">C118&amp;"_"&amp;D118&amp;"_"&amp;E118&amp;"_"&amp;A118&amp;"_"&amp;H118</f>
        <v>UTM__AdC_Gestión cátedras_CCTA</v>
      </c>
      <c r="K118" t="str">
        <f t="shared" ref="K118:K123" si="38">C118&amp;"_"&amp;D118&amp;"_"&amp;E118&amp;"_"&amp;A118&amp;"_"&amp;G118&amp;"_"&amp;I118</f>
        <v>UTM__AdC_Gestión cátedras_UTM_AdC_Gestión cátedras_SCTA</v>
      </c>
    </row>
    <row r="119" spans="1:11" x14ac:dyDescent="0.25">
      <c r="A119" t="s">
        <v>232</v>
      </c>
      <c r="B119" t="s">
        <v>533</v>
      </c>
      <c r="C119" s="9" t="s">
        <v>229</v>
      </c>
      <c r="E119" t="s">
        <v>230</v>
      </c>
      <c r="F119" s="16" t="str">
        <f t="shared" si="35"/>
        <v>UTM_AdC</v>
      </c>
      <c r="G119" s="25" t="str">
        <f t="shared" si="36"/>
        <v>UTM_AdC_Desarrollo docente</v>
      </c>
      <c r="H119" t="s">
        <v>109</v>
      </c>
      <c r="I119" t="s">
        <v>110</v>
      </c>
      <c r="J119" t="str">
        <f t="shared" si="37"/>
        <v>UTM__AdC_Desarrollo docente_CCTA</v>
      </c>
      <c r="K119" t="str">
        <f t="shared" si="38"/>
        <v>UTM__AdC_Desarrollo docente_UTM_AdC_Desarrollo docente_SCTA</v>
      </c>
    </row>
    <row r="120" spans="1:11" x14ac:dyDescent="0.25">
      <c r="A120" t="s">
        <v>234</v>
      </c>
      <c r="B120" t="s">
        <v>534</v>
      </c>
      <c r="C120" s="9" t="s">
        <v>229</v>
      </c>
      <c r="E120" t="s">
        <v>233</v>
      </c>
      <c r="F120" s="16" t="str">
        <f t="shared" si="35"/>
        <v>UTM_Rectoría</v>
      </c>
      <c r="G120" s="25" t="str">
        <f t="shared" si="36"/>
        <v>UTM_Rectoría_Continuidad académica</v>
      </c>
      <c r="H120" t="s">
        <v>109</v>
      </c>
      <c r="I120" t="s">
        <v>110</v>
      </c>
      <c r="J120" t="str">
        <f t="shared" si="37"/>
        <v>UTM__Rectoría_Continuidad académica_CCTA</v>
      </c>
      <c r="K120" t="str">
        <f t="shared" si="38"/>
        <v>UTM__Rectoría_Continuidad académica_UTM_Rectoría_Continuidad académica_SCTA</v>
      </c>
    </row>
    <row r="121" spans="1:11" x14ac:dyDescent="0.25">
      <c r="A121" t="s">
        <v>235</v>
      </c>
      <c r="B121" t="s">
        <v>534</v>
      </c>
      <c r="C121" s="9" t="s">
        <v>229</v>
      </c>
      <c r="E121" t="s">
        <v>233</v>
      </c>
      <c r="F121" s="16" t="str">
        <f t="shared" si="35"/>
        <v>UTM_Rectoría</v>
      </c>
      <c r="G121" s="25" t="str">
        <f t="shared" si="36"/>
        <v>UTM_Rectoría_Townhalls BZ</v>
      </c>
      <c r="H121" t="s">
        <v>109</v>
      </c>
      <c r="I121" t="s">
        <v>110</v>
      </c>
      <c r="J121" t="str">
        <f t="shared" si="37"/>
        <v>UTM__Rectoría_Townhalls BZ_CCTA</v>
      </c>
      <c r="K121" t="str">
        <f t="shared" si="38"/>
        <v>UTM__Rectoría_Townhalls BZ_UTM_Rectoría_Townhalls BZ_SCTA</v>
      </c>
    </row>
    <row r="122" spans="1:11" x14ac:dyDescent="0.25">
      <c r="A122" t="s">
        <v>236</v>
      </c>
      <c r="B122" t="s">
        <v>534</v>
      </c>
      <c r="C122" s="9" t="s">
        <v>229</v>
      </c>
      <c r="E122" t="s">
        <v>233</v>
      </c>
      <c r="F122" s="16" t="str">
        <f t="shared" si="35"/>
        <v>UTM_Rectoría</v>
      </c>
      <c r="G122" s="25" t="str">
        <f t="shared" si="36"/>
        <v>UTM_Rectoría_Comunicados</v>
      </c>
      <c r="H122" t="s">
        <v>109</v>
      </c>
      <c r="I122" t="s">
        <v>110</v>
      </c>
      <c r="J122" t="str">
        <f t="shared" si="37"/>
        <v>UTM__Rectoría_Comunicados_CCTA</v>
      </c>
      <c r="K122" t="str">
        <f t="shared" si="38"/>
        <v>UTM__Rectoría_Comunicados_UTM_Rectoría_Comunicados_SCTA</v>
      </c>
    </row>
    <row r="123" spans="1:11" x14ac:dyDescent="0.25">
      <c r="A123" t="s">
        <v>167</v>
      </c>
      <c r="B123" t="s">
        <v>534</v>
      </c>
      <c r="C123" s="9" t="s">
        <v>229</v>
      </c>
      <c r="E123" t="s">
        <v>233</v>
      </c>
      <c r="F123" s="16" t="str">
        <f t="shared" si="35"/>
        <v>UTM_Rectoría</v>
      </c>
      <c r="G123" s="25" t="str">
        <f t="shared" si="36"/>
        <v>UTM_Rectoría_CIMA</v>
      </c>
      <c r="H123" t="s">
        <v>109</v>
      </c>
      <c r="I123" t="s">
        <v>110</v>
      </c>
      <c r="J123" t="str">
        <f t="shared" si="37"/>
        <v>UTM__Rectoría_CIMA_CCTA</v>
      </c>
      <c r="K123" t="str">
        <f t="shared" si="38"/>
        <v>UTM__Rectoría_CIMA_UTM_Rectoría_CIMA_SCTA</v>
      </c>
    </row>
    <row r="124" spans="1:11" x14ac:dyDescent="0.25">
      <c r="A124" t="s">
        <v>225</v>
      </c>
      <c r="B124" t="s">
        <v>535</v>
      </c>
      <c r="C124" s="9" t="s">
        <v>229</v>
      </c>
      <c r="E124" t="s">
        <v>105</v>
      </c>
      <c r="F124" s="16" t="str">
        <f t="shared" ref="F124:F130" si="39">C124&amp;"_"&amp;E124</f>
        <v>UTM_TyE</v>
      </c>
      <c r="G124" s="25" t="str">
        <f t="shared" ref="G124:G130" si="40">C124&amp;"_"&amp;E124&amp;"_"&amp;A124</f>
        <v>UTM_TyE_Cambios organizacionales</v>
      </c>
      <c r="H124" t="s">
        <v>109</v>
      </c>
      <c r="I124" t="s">
        <v>110</v>
      </c>
      <c r="J124" t="str">
        <f t="shared" ref="J124:J130" si="41">C124&amp;"_"&amp;D124&amp;"_"&amp;E124&amp;"_"&amp;A124&amp;"_"&amp;H124</f>
        <v>UTM__TyE_Cambios organizacionales_CCTA</v>
      </c>
      <c r="K124" t="str">
        <f t="shared" ref="K124:K130" si="42">C124&amp;"_"&amp;D124&amp;"_"&amp;E124&amp;"_"&amp;A124&amp;"_"&amp;G124&amp;"_"&amp;I124</f>
        <v>UTM__TyE_Cambios organizacionales_UTM_TyE_Cambios organizacionales_SCTA</v>
      </c>
    </row>
    <row r="125" spans="1:11" x14ac:dyDescent="0.25">
      <c r="A125" t="s">
        <v>236</v>
      </c>
      <c r="B125" t="s">
        <v>535</v>
      </c>
      <c r="C125" s="9" t="s">
        <v>229</v>
      </c>
      <c r="E125" t="s">
        <v>105</v>
      </c>
      <c r="F125" s="16" t="str">
        <f t="shared" si="39"/>
        <v>UTM_TyE</v>
      </c>
      <c r="G125" s="25" t="str">
        <f t="shared" si="40"/>
        <v>UTM_TyE_Comunicados</v>
      </c>
      <c r="H125" t="s">
        <v>109</v>
      </c>
      <c r="I125" t="s">
        <v>110</v>
      </c>
      <c r="J125" t="str">
        <f t="shared" si="41"/>
        <v>UTM__TyE_Comunicados_CCTA</v>
      </c>
      <c r="K125" t="str">
        <f t="shared" si="42"/>
        <v>UTM__TyE_Comunicados_UTM_TyE_Comunicados_SCTA</v>
      </c>
    </row>
    <row r="126" spans="1:11" x14ac:dyDescent="0.25">
      <c r="A126" t="s">
        <v>139</v>
      </c>
      <c r="B126" t="s">
        <v>535</v>
      </c>
      <c r="C126" s="9" t="s">
        <v>229</v>
      </c>
      <c r="E126" t="s">
        <v>105</v>
      </c>
      <c r="F126" s="16" t="str">
        <f t="shared" si="39"/>
        <v>UTM_TyE</v>
      </c>
      <c r="G126" s="25" t="str">
        <f t="shared" si="40"/>
        <v>UTM_TyE_COVID</v>
      </c>
      <c r="H126" t="s">
        <v>109</v>
      </c>
      <c r="I126" t="s">
        <v>110</v>
      </c>
      <c r="J126" t="str">
        <f t="shared" si="41"/>
        <v>UTM__TyE_COVID_CCTA</v>
      </c>
      <c r="K126" t="str">
        <f t="shared" si="42"/>
        <v>UTM__TyE_COVID_UTM_TyE_COVID_SCTA</v>
      </c>
    </row>
    <row r="127" spans="1:11" x14ac:dyDescent="0.25">
      <c r="A127" t="s">
        <v>237</v>
      </c>
      <c r="B127" t="s">
        <v>535</v>
      </c>
      <c r="C127" s="9" t="s">
        <v>229</v>
      </c>
      <c r="E127" t="s">
        <v>105</v>
      </c>
      <c r="F127" s="16" t="str">
        <f t="shared" si="39"/>
        <v>UTM_TyE</v>
      </c>
      <c r="G127" s="25" t="str">
        <f t="shared" si="40"/>
        <v>UTM_TyE_Comp y benef</v>
      </c>
      <c r="H127" t="s">
        <v>109</v>
      </c>
      <c r="I127" t="s">
        <v>110</v>
      </c>
      <c r="J127" t="str">
        <f t="shared" si="41"/>
        <v>UTM__TyE_Comp y benef_CCTA</v>
      </c>
      <c r="K127" t="str">
        <f t="shared" si="42"/>
        <v>UTM__TyE_Comp y benef_UTM_TyE_Comp y benef_SCTA</v>
      </c>
    </row>
    <row r="128" spans="1:11" x14ac:dyDescent="0.25">
      <c r="A128" t="s">
        <v>238</v>
      </c>
      <c r="B128" t="s">
        <v>535</v>
      </c>
      <c r="C128" s="9" t="s">
        <v>229</v>
      </c>
      <c r="E128" t="s">
        <v>105</v>
      </c>
      <c r="F128" s="16" t="str">
        <f t="shared" si="39"/>
        <v>UTM_TyE</v>
      </c>
      <c r="G128" s="25" t="str">
        <f t="shared" si="40"/>
        <v>UTM_TyE_Capacitación</v>
      </c>
      <c r="H128" t="s">
        <v>109</v>
      </c>
      <c r="I128" t="s">
        <v>110</v>
      </c>
      <c r="J128" t="str">
        <f t="shared" si="41"/>
        <v>UTM__TyE_Capacitación_CCTA</v>
      </c>
      <c r="K128" t="str">
        <f t="shared" si="42"/>
        <v>UTM__TyE_Capacitación_UTM_TyE_Capacitación_SCTA</v>
      </c>
    </row>
    <row r="129" spans="1:11" x14ac:dyDescent="0.25">
      <c r="A129" t="s">
        <v>239</v>
      </c>
      <c r="B129" t="s">
        <v>535</v>
      </c>
      <c r="C129" s="9" t="s">
        <v>229</v>
      </c>
      <c r="E129" t="s">
        <v>105</v>
      </c>
      <c r="F129" s="16" t="str">
        <f t="shared" si="39"/>
        <v>UTM_TyE</v>
      </c>
      <c r="G129" s="25" t="str">
        <f t="shared" si="40"/>
        <v>UTM_TyE_Equipos Energizantes</v>
      </c>
      <c r="H129" t="s">
        <v>109</v>
      </c>
      <c r="I129" t="s">
        <v>110</v>
      </c>
      <c r="J129" t="str">
        <f t="shared" si="41"/>
        <v>UTM__TyE_Equipos Energizantes_CCTA</v>
      </c>
      <c r="K129" t="str">
        <f t="shared" si="42"/>
        <v>UTM__TyE_Equipos Energizantes_UTM_TyE_Equipos Energizantes_SCTA</v>
      </c>
    </row>
    <row r="130" spans="1:11" x14ac:dyDescent="0.25">
      <c r="A130" t="s">
        <v>240</v>
      </c>
      <c r="B130" t="s">
        <v>535</v>
      </c>
      <c r="C130" s="9" t="s">
        <v>229</v>
      </c>
      <c r="E130" t="s">
        <v>105</v>
      </c>
      <c r="F130" s="16" t="str">
        <f t="shared" si="39"/>
        <v>UTM_TyE</v>
      </c>
      <c r="G130" s="25" t="str">
        <f t="shared" si="40"/>
        <v xml:space="preserve">UTM_TyE_Activaciones </v>
      </c>
      <c r="H130" t="s">
        <v>109</v>
      </c>
      <c r="I130" t="s">
        <v>110</v>
      </c>
      <c r="J130" t="str">
        <f t="shared" si="41"/>
        <v>UTM__TyE_Activaciones _CCTA</v>
      </c>
      <c r="K130" t="str">
        <f t="shared" si="42"/>
        <v>UTM__TyE_Activaciones _UTM_TyE_Activaciones _SCTA</v>
      </c>
    </row>
    <row r="131" spans="1:11" x14ac:dyDescent="0.25">
      <c r="A131" t="s">
        <v>242</v>
      </c>
      <c r="B131" t="s">
        <v>536</v>
      </c>
      <c r="C131" s="9" t="s">
        <v>229</v>
      </c>
      <c r="E131" t="s">
        <v>241</v>
      </c>
      <c r="F131" s="16" t="str">
        <f>C131&amp;"_"&amp;E131</f>
        <v>UTM_ICBF</v>
      </c>
      <c r="G131" s="25" t="str">
        <f>C131&amp;"_"&amp;E131&amp;"_"&amp;A131</f>
        <v>UTM_ICBF_Wellbeing360</v>
      </c>
      <c r="H131" t="s">
        <v>109</v>
      </c>
      <c r="I131" t="s">
        <v>110</v>
      </c>
      <c r="J131" t="str">
        <f>C131&amp;"_"&amp;D131&amp;"_"&amp;E131&amp;"_"&amp;A131&amp;"_"&amp;H131</f>
        <v>UTM__ICBF_Wellbeing360_CCTA</v>
      </c>
      <c r="K131" t="str">
        <f>C131&amp;"_"&amp;D131&amp;"_"&amp;E131&amp;"_"&amp;A131&amp;"_"&amp;G131&amp;"_"&amp;I131</f>
        <v>UTM__ICBF_Wellbeing360_UTM_ICBF_Wellbeing360_SCTA</v>
      </c>
    </row>
    <row r="132" spans="1:11" x14ac:dyDescent="0.25">
      <c r="A132" t="s">
        <v>243</v>
      </c>
      <c r="B132" t="s">
        <v>536</v>
      </c>
      <c r="C132" s="9" t="s">
        <v>229</v>
      </c>
      <c r="E132" t="s">
        <v>241</v>
      </c>
      <c r="F132" s="16" t="str">
        <f>C132&amp;"_"&amp;E132</f>
        <v>UTM_ICBF</v>
      </c>
      <c r="G132" s="25" t="str">
        <f>C132&amp;"_"&amp;E132&amp;"_"&amp;A132</f>
        <v>UTM_ICBF_Organizaciones positivas</v>
      </c>
      <c r="H132" t="s">
        <v>109</v>
      </c>
      <c r="I132" t="s">
        <v>110</v>
      </c>
      <c r="J132" t="str">
        <f>C132&amp;"_"&amp;D132&amp;"_"&amp;E132&amp;"_"&amp;A132&amp;"_"&amp;H132</f>
        <v>UTM__ICBF_Organizaciones positivas_CCTA</v>
      </c>
      <c r="K132" t="str">
        <f>C132&amp;"_"&amp;D132&amp;"_"&amp;E132&amp;"_"&amp;A132&amp;"_"&amp;G132&amp;"_"&amp;I132</f>
        <v>UTM__ICBF_Organizaciones positivas_UTM_ICBF_Organizaciones positivas_SCTA</v>
      </c>
    </row>
    <row r="133" spans="1:11" x14ac:dyDescent="0.25">
      <c r="A133" t="s">
        <v>244</v>
      </c>
      <c r="B133" t="s">
        <v>536</v>
      </c>
      <c r="C133" s="9" t="s">
        <v>229</v>
      </c>
      <c r="E133" t="s">
        <v>241</v>
      </c>
      <c r="F133" s="16" t="str">
        <f>C133&amp;"_"&amp;E133</f>
        <v>UTM_ICBF</v>
      </c>
      <c r="G133" s="25" t="str">
        <f>C133&amp;"_"&amp;E133&amp;"_"&amp;A133</f>
        <v>UTM_ICBF_Familias positivas</v>
      </c>
      <c r="H133" t="s">
        <v>109</v>
      </c>
      <c r="I133" t="s">
        <v>110</v>
      </c>
      <c r="J133" t="str">
        <f>C133&amp;"_"&amp;D133&amp;"_"&amp;E133&amp;"_"&amp;A133&amp;"_"&amp;H133</f>
        <v>UTM__ICBF_Familias positivas_CCTA</v>
      </c>
      <c r="K133" t="str">
        <f>C133&amp;"_"&amp;D133&amp;"_"&amp;E133&amp;"_"&amp;A133&amp;"_"&amp;G133&amp;"_"&amp;I133</f>
        <v>UTM__ICBF_Familias positivas_UTM_ICBF_Familias positivas_SCTA</v>
      </c>
    </row>
    <row r="134" spans="1:11" x14ac:dyDescent="0.25">
      <c r="A134" t="s">
        <v>246</v>
      </c>
      <c r="B134" t="s">
        <v>537</v>
      </c>
      <c r="C134" s="9" t="s">
        <v>229</v>
      </c>
      <c r="E134" t="s">
        <v>245</v>
      </c>
      <c r="F134" s="16" t="str">
        <f t="shared" ref="F134:F140" si="43">C134&amp;"_"&amp;E134</f>
        <v>UTM_MKT</v>
      </c>
      <c r="G134" s="25" t="str">
        <f t="shared" ref="G134:G140" si="44">C134&amp;"_"&amp;E134&amp;"_"&amp;A134</f>
        <v>UTM_MKT_20aniv</v>
      </c>
      <c r="H134" t="s">
        <v>109</v>
      </c>
      <c r="I134" t="s">
        <v>110</v>
      </c>
      <c r="J134" t="str">
        <f t="shared" ref="J134:J140" si="45">C134&amp;"_"&amp;D134&amp;"_"&amp;E134&amp;"_"&amp;A134&amp;"_"&amp;H134</f>
        <v>UTM__MKT_20aniv_CCTA</v>
      </c>
      <c r="K134" t="str">
        <f t="shared" ref="K134:K140" si="46">C134&amp;"_"&amp;D134&amp;"_"&amp;E134&amp;"_"&amp;A134&amp;"_"&amp;G134&amp;"_"&amp;I134</f>
        <v>UTM__MKT_20aniv_UTM_MKT_20aniv_SCTA</v>
      </c>
    </row>
    <row r="135" spans="1:11" x14ac:dyDescent="0.25">
      <c r="A135" t="s">
        <v>247</v>
      </c>
      <c r="B135" t="s">
        <v>537</v>
      </c>
      <c r="C135" s="9" t="s">
        <v>229</v>
      </c>
      <c r="E135" t="s">
        <v>245</v>
      </c>
      <c r="F135" s="16" t="str">
        <f t="shared" si="43"/>
        <v>UTM_MKT</v>
      </c>
      <c r="G135" s="25" t="str">
        <f t="shared" si="44"/>
        <v>UTM_MKT_EXATECMI</v>
      </c>
      <c r="H135" t="s">
        <v>109</v>
      </c>
      <c r="I135" t="s">
        <v>110</v>
      </c>
      <c r="J135" t="str">
        <f t="shared" si="45"/>
        <v>UTM__MKT_EXATECMI_CCTA</v>
      </c>
      <c r="K135" t="str">
        <f t="shared" si="46"/>
        <v>UTM__MKT_EXATECMI_UTM_MKT_EXATECMI_SCTA</v>
      </c>
    </row>
    <row r="136" spans="1:11" x14ac:dyDescent="0.25">
      <c r="A136" t="s">
        <v>248</v>
      </c>
      <c r="B136" t="s">
        <v>537</v>
      </c>
      <c r="C136" s="9" t="s">
        <v>229</v>
      </c>
      <c r="E136" t="s">
        <v>245</v>
      </c>
      <c r="F136" s="16" t="str">
        <f t="shared" si="43"/>
        <v>UTM_MKT</v>
      </c>
      <c r="G136" s="25" t="str">
        <f t="shared" si="44"/>
        <v>UTM_MKT_Prepa Tecmi</v>
      </c>
      <c r="H136" t="s">
        <v>109</v>
      </c>
      <c r="I136" t="s">
        <v>110</v>
      </c>
      <c r="J136" t="str">
        <f t="shared" si="45"/>
        <v>UTM__MKT_Prepa Tecmi_CCTA</v>
      </c>
      <c r="K136" t="str">
        <f t="shared" si="46"/>
        <v>UTM__MKT_Prepa Tecmi_UTM_MKT_Prepa Tecmi_SCTA</v>
      </c>
    </row>
    <row r="137" spans="1:11" x14ac:dyDescent="0.25">
      <c r="A137" t="s">
        <v>249</v>
      </c>
      <c r="B137" t="s">
        <v>537</v>
      </c>
      <c r="C137" s="9" t="s">
        <v>229</v>
      </c>
      <c r="E137" t="s">
        <v>245</v>
      </c>
      <c r="F137" s="16" t="str">
        <f t="shared" si="43"/>
        <v>UTM_MKT</v>
      </c>
      <c r="G137" s="25" t="str">
        <f t="shared" si="44"/>
        <v>UTM_MKT_Halcones</v>
      </c>
      <c r="H137" t="s">
        <v>109</v>
      </c>
      <c r="I137" t="s">
        <v>110</v>
      </c>
      <c r="J137" t="str">
        <f t="shared" si="45"/>
        <v>UTM__MKT_Halcones_CCTA</v>
      </c>
      <c r="K137" t="str">
        <f t="shared" si="46"/>
        <v>UTM__MKT_Halcones_UTM_MKT_Halcones_SCTA</v>
      </c>
    </row>
    <row r="138" spans="1:11" x14ac:dyDescent="0.25">
      <c r="A138" t="s">
        <v>250</v>
      </c>
      <c r="B138" t="s">
        <v>537</v>
      </c>
      <c r="C138" s="9" t="s">
        <v>229</v>
      </c>
      <c r="E138" t="s">
        <v>245</v>
      </c>
      <c r="F138" s="16" t="str">
        <f t="shared" si="43"/>
        <v>UTM_MKT</v>
      </c>
      <c r="G138" s="25" t="str">
        <f t="shared" si="44"/>
        <v>UTM_MKT_Connect</v>
      </c>
      <c r="H138" t="s">
        <v>109</v>
      </c>
      <c r="I138" t="s">
        <v>110</v>
      </c>
      <c r="J138" t="str">
        <f t="shared" si="45"/>
        <v>UTM__MKT_Connect_CCTA</v>
      </c>
      <c r="K138" t="str">
        <f t="shared" si="46"/>
        <v>UTM__MKT_Connect_UTM_MKT_Connect_SCTA</v>
      </c>
    </row>
    <row r="139" spans="1:11" x14ac:dyDescent="0.25">
      <c r="A139" t="s">
        <v>251</v>
      </c>
      <c r="B139" t="s">
        <v>537</v>
      </c>
      <c r="C139" s="9" t="s">
        <v>229</v>
      </c>
      <c r="E139" t="s">
        <v>245</v>
      </c>
      <c r="F139" s="16" t="str">
        <f t="shared" si="43"/>
        <v>UTM_MKT</v>
      </c>
      <c r="G139" s="25" t="str">
        <f t="shared" si="44"/>
        <v>UTM_MKT_CDC</v>
      </c>
      <c r="H139" t="s">
        <v>109</v>
      </c>
      <c r="I139" t="s">
        <v>110</v>
      </c>
      <c r="J139" t="str">
        <f t="shared" si="45"/>
        <v>UTM__MKT_CDC_CCTA</v>
      </c>
      <c r="K139" t="str">
        <f t="shared" si="46"/>
        <v>UTM__MKT_CDC_UTM_MKT_CDC_SCTA</v>
      </c>
    </row>
    <row r="140" spans="1:11" x14ac:dyDescent="0.25">
      <c r="A140" t="s">
        <v>252</v>
      </c>
      <c r="B140" t="s">
        <v>537</v>
      </c>
      <c r="C140" s="9" t="s">
        <v>229</v>
      </c>
      <c r="E140" t="s">
        <v>245</v>
      </c>
      <c r="F140" s="16" t="str">
        <f t="shared" si="43"/>
        <v>UTM_MKT</v>
      </c>
      <c r="G140" s="25" t="str">
        <f t="shared" si="44"/>
        <v>UTM_MKT_Voces Tecmi</v>
      </c>
      <c r="H140" t="s">
        <v>109</v>
      </c>
      <c r="I140" t="s">
        <v>110</v>
      </c>
      <c r="J140" t="str">
        <f t="shared" si="45"/>
        <v>UTM__MKT_Voces Tecmi_CCTA</v>
      </c>
      <c r="K140" t="str">
        <f t="shared" si="46"/>
        <v>UTM__MKT_Voces Tecmi_UTM_MKT_Voces Tecmi_SCTA</v>
      </c>
    </row>
    <row r="141" spans="1:11" x14ac:dyDescent="0.25">
      <c r="A141" t="s">
        <v>254</v>
      </c>
      <c r="B141" t="s">
        <v>538</v>
      </c>
      <c r="C141" s="9" t="s">
        <v>229</v>
      </c>
      <c r="E141" t="s">
        <v>253</v>
      </c>
      <c r="F141" s="16" t="str">
        <f>C141&amp;"_"&amp;E141</f>
        <v>UTM_Filantropía</v>
      </c>
      <c r="G141" s="25" t="str">
        <f>C141&amp;"_"&amp;E141&amp;"_"&amp;A141</f>
        <v>UTM_Filantropía_Sorteo con Prop</v>
      </c>
      <c r="H141" t="s">
        <v>109</v>
      </c>
      <c r="I141" t="s">
        <v>110</v>
      </c>
      <c r="J141" t="str">
        <f>C141&amp;"_"&amp;D141&amp;"_"&amp;E141&amp;"_"&amp;A141&amp;"_"&amp;H141</f>
        <v>UTM__Filantropía_Sorteo con Prop_CCTA</v>
      </c>
    </row>
    <row r="142" spans="1:11" x14ac:dyDescent="0.25">
      <c r="A142" t="s">
        <v>255</v>
      </c>
      <c r="B142" t="s">
        <v>538</v>
      </c>
      <c r="C142" s="9" t="s">
        <v>229</v>
      </c>
      <c r="E142" t="s">
        <v>253</v>
      </c>
      <c r="F142" s="16" t="str">
        <f>C142&amp;"_"&amp;E142</f>
        <v>UTM_Filantropía</v>
      </c>
      <c r="G142" s="25" t="str">
        <f>C142&amp;"_"&amp;E142&amp;"_"&amp;A142</f>
        <v>UTM_Filantropía_Becas con Prop</v>
      </c>
      <c r="H142" t="s">
        <v>109</v>
      </c>
      <c r="I142" t="s">
        <v>110</v>
      </c>
      <c r="J142" t="str">
        <f>C142&amp;"_"&amp;D142&amp;"_"&amp;E142&amp;"_"&amp;A142&amp;"_"&amp;H142</f>
        <v>UTM__Filantropía_Becas con Prop_CCTA</v>
      </c>
    </row>
    <row r="143" spans="1:11" x14ac:dyDescent="0.25">
      <c r="A143" t="s">
        <v>256</v>
      </c>
      <c r="B143" t="s">
        <v>539</v>
      </c>
      <c r="C143" s="9" t="s">
        <v>229</v>
      </c>
      <c r="E143" t="s">
        <v>175</v>
      </c>
      <c r="F143" s="16" t="str">
        <f t="shared" ref="F143:F151" si="47">C143&amp;"_"&amp;E143</f>
        <v>UTM_Eventos</v>
      </c>
      <c r="G143" s="25" t="str">
        <f t="shared" ref="G143:G151" si="48">C143&amp;"_"&amp;E143&amp;"_"&amp;A143</f>
        <v>UTM_Eventos_SDLF</v>
      </c>
      <c r="H143" t="s">
        <v>109</v>
      </c>
      <c r="I143" t="s">
        <v>110</v>
      </c>
      <c r="J143" t="str">
        <f t="shared" ref="J143:J151" si="49">C143&amp;"_"&amp;D143&amp;"_"&amp;E143&amp;"_"&amp;A143&amp;"_"&amp;H143</f>
        <v>UTM__Eventos_SDLF_CCTA</v>
      </c>
      <c r="K143" t="str">
        <f t="shared" ref="K143:K151" si="50">C143&amp;"_"&amp;D143&amp;"_"&amp;E143&amp;"_"&amp;A143&amp;"_"&amp;G143&amp;"_"&amp;I143</f>
        <v>UTM__Eventos_SDLF_UTM_Eventos_SDLF_SCTA</v>
      </c>
    </row>
    <row r="144" spans="1:11" x14ac:dyDescent="0.25">
      <c r="A144" t="s">
        <v>257</v>
      </c>
      <c r="B144" t="s">
        <v>539</v>
      </c>
      <c r="C144" s="9" t="s">
        <v>229</v>
      </c>
      <c r="E144" t="s">
        <v>175</v>
      </c>
      <c r="F144" s="16" t="str">
        <f t="shared" si="47"/>
        <v>UTM_Eventos</v>
      </c>
      <c r="G144" s="25" t="str">
        <f t="shared" si="48"/>
        <v>UTM_Eventos_TECMIFEST</v>
      </c>
      <c r="H144" t="s">
        <v>109</v>
      </c>
      <c r="I144" t="s">
        <v>110</v>
      </c>
      <c r="J144" t="str">
        <f t="shared" si="49"/>
        <v>UTM__Eventos_TECMIFEST_CCTA</v>
      </c>
      <c r="K144" t="str">
        <f t="shared" si="50"/>
        <v>UTM__Eventos_TECMIFEST_UTM_Eventos_TECMIFEST_SCTA</v>
      </c>
    </row>
    <row r="145" spans="1:11" x14ac:dyDescent="0.25">
      <c r="A145" t="s">
        <v>258</v>
      </c>
      <c r="B145" t="s">
        <v>539</v>
      </c>
      <c r="C145" s="9" t="s">
        <v>229</v>
      </c>
      <c r="E145" t="s">
        <v>175</v>
      </c>
      <c r="F145" s="16" t="str">
        <f t="shared" si="47"/>
        <v>UTM_Eventos</v>
      </c>
      <c r="G145" s="25" t="str">
        <f t="shared" si="48"/>
        <v>UTM_Eventos_Horizonte</v>
      </c>
      <c r="H145" t="s">
        <v>109</v>
      </c>
      <c r="I145" t="s">
        <v>110</v>
      </c>
      <c r="J145" t="str">
        <f t="shared" si="49"/>
        <v>UTM__Eventos_Horizonte_CCTA</v>
      </c>
      <c r="K145" t="str">
        <f t="shared" si="50"/>
        <v>UTM__Eventos_Horizonte_UTM_Eventos_Horizonte_SCTA</v>
      </c>
    </row>
    <row r="146" spans="1:11" x14ac:dyDescent="0.25">
      <c r="A146" t="s">
        <v>259</v>
      </c>
      <c r="B146" t="s">
        <v>539</v>
      </c>
      <c r="C146" s="9" t="s">
        <v>229</v>
      </c>
      <c r="E146" t="s">
        <v>175</v>
      </c>
      <c r="F146" s="16" t="str">
        <f t="shared" si="47"/>
        <v>UTM_Eventos</v>
      </c>
      <c r="G146" s="25" t="str">
        <f t="shared" si="48"/>
        <v>UTM_Eventos_Skilling Trip</v>
      </c>
      <c r="H146" t="s">
        <v>109</v>
      </c>
      <c r="I146" t="s">
        <v>110</v>
      </c>
      <c r="J146" t="str">
        <f t="shared" si="49"/>
        <v>UTM__Eventos_Skilling Trip_CCTA</v>
      </c>
      <c r="K146" t="str">
        <f t="shared" si="50"/>
        <v>UTM__Eventos_Skilling Trip_UTM_Eventos_Skilling Trip_SCTA</v>
      </c>
    </row>
    <row r="147" spans="1:11" x14ac:dyDescent="0.25">
      <c r="A147" t="s">
        <v>260</v>
      </c>
      <c r="B147" t="s">
        <v>539</v>
      </c>
      <c r="C147" s="9" t="s">
        <v>229</v>
      </c>
      <c r="E147" t="s">
        <v>175</v>
      </c>
      <c r="F147" s="16" t="str">
        <f t="shared" si="47"/>
        <v>UTM_Eventos</v>
      </c>
      <c r="G147" s="25" t="str">
        <f t="shared" si="48"/>
        <v>UTM_Eventos_Día de la Familia</v>
      </c>
      <c r="H147" t="s">
        <v>109</v>
      </c>
      <c r="I147" t="s">
        <v>110</v>
      </c>
      <c r="J147" t="str">
        <f t="shared" si="49"/>
        <v>UTM__Eventos_Día de la Familia_CCTA</v>
      </c>
      <c r="K147" t="str">
        <f t="shared" si="50"/>
        <v>UTM__Eventos_Día de la Familia_UTM_Eventos_Día de la Familia_SCTA</v>
      </c>
    </row>
    <row r="148" spans="1:11" x14ac:dyDescent="0.25">
      <c r="A148" t="s">
        <v>261</v>
      </c>
      <c r="B148" t="s">
        <v>539</v>
      </c>
      <c r="C148" s="9" t="s">
        <v>229</v>
      </c>
      <c r="E148" t="s">
        <v>175</v>
      </c>
      <c r="F148" s="16" t="str">
        <f t="shared" si="47"/>
        <v>UTM_Eventos</v>
      </c>
      <c r="G148" s="25" t="str">
        <f t="shared" si="48"/>
        <v>UTM_Eventos_Día del Maestro</v>
      </c>
      <c r="H148" t="s">
        <v>109</v>
      </c>
      <c r="I148" t="s">
        <v>110</v>
      </c>
      <c r="J148" t="str">
        <f t="shared" si="49"/>
        <v>UTM__Eventos_Día del Maestro_CCTA</v>
      </c>
      <c r="K148" t="str">
        <f t="shared" si="50"/>
        <v>UTM__Eventos_Día del Maestro_UTM_Eventos_Día del Maestro_SCTA</v>
      </c>
    </row>
    <row r="149" spans="1:11" x14ac:dyDescent="0.25">
      <c r="A149" t="s">
        <v>84</v>
      </c>
      <c r="B149" t="s">
        <v>539</v>
      </c>
      <c r="C149" s="9" t="s">
        <v>229</v>
      </c>
      <c r="E149" t="s">
        <v>175</v>
      </c>
      <c r="F149" s="16" t="str">
        <f t="shared" si="47"/>
        <v>UTM_Eventos</v>
      </c>
      <c r="G149" s="25" t="str">
        <f t="shared" si="48"/>
        <v>UTM_Eventos_Lealtad</v>
      </c>
      <c r="H149" t="s">
        <v>109</v>
      </c>
      <c r="I149" t="s">
        <v>110</v>
      </c>
      <c r="J149" t="str">
        <f t="shared" si="49"/>
        <v>UTM__Eventos_Lealtad_CCTA</v>
      </c>
      <c r="K149" t="str">
        <f t="shared" si="50"/>
        <v>UTM__Eventos_Lealtad_UTM_Eventos_Lealtad_SCTA</v>
      </c>
    </row>
    <row r="150" spans="1:11" x14ac:dyDescent="0.25">
      <c r="A150" t="s">
        <v>262</v>
      </c>
      <c r="B150" t="s">
        <v>539</v>
      </c>
      <c r="C150" s="9" t="s">
        <v>229</v>
      </c>
      <c r="E150" t="s">
        <v>175</v>
      </c>
      <c r="F150" s="16" t="str">
        <f t="shared" si="47"/>
        <v>UTM_Eventos</v>
      </c>
      <c r="G150" s="25" t="str">
        <f t="shared" si="48"/>
        <v>UTM_Eventos_Fiestas Tecmi</v>
      </c>
      <c r="H150" t="s">
        <v>109</v>
      </c>
      <c r="I150" t="s">
        <v>110</v>
      </c>
      <c r="J150" t="str">
        <f t="shared" si="49"/>
        <v>UTM__Eventos_Fiestas Tecmi_CCTA</v>
      </c>
      <c r="K150" t="str">
        <f t="shared" si="50"/>
        <v>UTM__Eventos_Fiestas Tecmi_UTM_Eventos_Fiestas Tecmi_SCTA</v>
      </c>
    </row>
    <row r="151" spans="1:11" x14ac:dyDescent="0.25">
      <c r="A151" t="s">
        <v>263</v>
      </c>
      <c r="B151" t="s">
        <v>539</v>
      </c>
      <c r="C151" s="9" t="s">
        <v>229</v>
      </c>
      <c r="E151" t="s">
        <v>175</v>
      </c>
      <c r="F151" s="16" t="str">
        <f t="shared" si="47"/>
        <v>UTM_Eventos</v>
      </c>
      <c r="G151" s="25" t="str">
        <f t="shared" si="48"/>
        <v>UTM_Eventos_Voluntariado Tec</v>
      </c>
      <c r="H151" t="s">
        <v>109</v>
      </c>
      <c r="I151" t="s">
        <v>110</v>
      </c>
      <c r="J151" t="str">
        <f t="shared" si="49"/>
        <v>UTM__Eventos_Voluntariado Tec_CCTA</v>
      </c>
      <c r="K151" t="str">
        <f t="shared" si="50"/>
        <v>UTM__Eventos_Voluntariado Tec_UTM_Eventos_Voluntariado Tec_SCTA</v>
      </c>
    </row>
    <row r="152" spans="1:11" x14ac:dyDescent="0.25">
      <c r="A152" t="s">
        <v>265</v>
      </c>
      <c r="B152" t="s">
        <v>540</v>
      </c>
      <c r="C152" s="9" t="s">
        <v>229</v>
      </c>
      <c r="E152" t="s">
        <v>264</v>
      </c>
      <c r="F152" s="16" t="str">
        <f t="shared" ref="F152:F157" si="51">C152&amp;"_"&amp;E152</f>
        <v>UTM_CRDH</v>
      </c>
      <c r="G152" s="25" t="str">
        <f t="shared" ref="G152:G157" si="52">C152&amp;"_"&amp;E152&amp;"_"&amp;A152</f>
        <v>UTM_CRDH_Charlas</v>
      </c>
      <c r="H152" t="s">
        <v>109</v>
      </c>
      <c r="I152" t="s">
        <v>110</v>
      </c>
      <c r="J152" t="str">
        <f t="shared" ref="J152:J157" si="53">C152&amp;"_"&amp;D152&amp;"_"&amp;E152&amp;"_"&amp;A152&amp;"_"&amp;H152</f>
        <v>UTM__CRDH_Charlas_CCTA</v>
      </c>
      <c r="K152" t="str">
        <f t="shared" ref="K152:K157" si="54">C152&amp;"_"&amp;D152&amp;"_"&amp;E152&amp;"_"&amp;A152&amp;"_"&amp;G152&amp;"_"&amp;I152</f>
        <v>UTM__CRDH_Charlas_UTM_CRDH_Charlas_SCTA</v>
      </c>
    </row>
    <row r="153" spans="1:11" x14ac:dyDescent="0.25">
      <c r="A153" t="s">
        <v>266</v>
      </c>
      <c r="B153" t="s">
        <v>540</v>
      </c>
      <c r="C153" s="9" t="s">
        <v>229</v>
      </c>
      <c r="E153" t="s">
        <v>264</v>
      </c>
      <c r="F153" s="16" t="str">
        <f t="shared" si="51"/>
        <v>UTM_CRDH</v>
      </c>
      <c r="G153" s="25" t="str">
        <f t="shared" si="52"/>
        <v>UTM_CRDH_TecmiSeguro</v>
      </c>
      <c r="H153" t="s">
        <v>109</v>
      </c>
      <c r="I153" t="s">
        <v>110</v>
      </c>
      <c r="J153" t="str">
        <f t="shared" si="53"/>
        <v>UTM__CRDH_TecmiSeguro_CCTA</v>
      </c>
      <c r="K153" t="str">
        <f t="shared" si="54"/>
        <v>UTM__CRDH_TecmiSeguro_UTM_CRDH_TecmiSeguro_SCTA</v>
      </c>
    </row>
    <row r="154" spans="1:11" x14ac:dyDescent="0.25">
      <c r="A154" t="s">
        <v>267</v>
      </c>
      <c r="B154" t="s">
        <v>541</v>
      </c>
      <c r="C154" s="9" t="s">
        <v>229</v>
      </c>
      <c r="E154" t="s">
        <v>118</v>
      </c>
      <c r="F154" s="16" t="str">
        <f t="shared" si="51"/>
        <v>UTM_Bienestar</v>
      </c>
      <c r="G154" s="25" t="str">
        <f t="shared" si="52"/>
        <v>UTM_Bienestar_TecmiMed</v>
      </c>
      <c r="H154" t="s">
        <v>109</v>
      </c>
      <c r="I154" t="s">
        <v>110</v>
      </c>
      <c r="J154" t="str">
        <f t="shared" si="53"/>
        <v>UTM__Bienestar_TecmiMed_CCTA</v>
      </c>
      <c r="K154" t="str">
        <f t="shared" si="54"/>
        <v>UTM__Bienestar_TecmiMed_UTM_Bienestar_TecmiMed_SCTA</v>
      </c>
    </row>
    <row r="155" spans="1:11" x14ac:dyDescent="0.25">
      <c r="A155" t="s">
        <v>268</v>
      </c>
      <c r="B155" t="s">
        <v>541</v>
      </c>
      <c r="C155" s="9" t="s">
        <v>229</v>
      </c>
      <c r="E155" t="s">
        <v>118</v>
      </c>
      <c r="F155" s="16" t="str">
        <f t="shared" si="51"/>
        <v>UTM_Bienestar</v>
      </c>
      <c r="G155" s="25" t="str">
        <f t="shared" si="52"/>
        <v>UTM_Bienestar_TECMIRUN</v>
      </c>
      <c r="H155" t="s">
        <v>109</v>
      </c>
      <c r="I155" t="s">
        <v>110</v>
      </c>
      <c r="J155" t="str">
        <f t="shared" si="53"/>
        <v>UTM__Bienestar_TECMIRUN_CCTA</v>
      </c>
      <c r="K155" t="str">
        <f t="shared" si="54"/>
        <v>UTM__Bienestar_TECMIRUN_UTM_Bienestar_TECMIRUN_SCTA</v>
      </c>
    </row>
    <row r="156" spans="1:11" x14ac:dyDescent="0.25">
      <c r="A156" t="s">
        <v>269</v>
      </c>
      <c r="B156" t="s">
        <v>541</v>
      </c>
      <c r="C156" s="9" t="s">
        <v>229</v>
      </c>
      <c r="E156" t="s">
        <v>118</v>
      </c>
      <c r="F156" s="16" t="str">
        <f t="shared" si="51"/>
        <v>UTM_Bienestar</v>
      </c>
      <c r="G156" s="25" t="str">
        <f t="shared" si="52"/>
        <v>UTM_Bienestar_Semana del bienestar</v>
      </c>
      <c r="H156" t="s">
        <v>109</v>
      </c>
      <c r="I156" t="s">
        <v>110</v>
      </c>
      <c r="J156" t="str">
        <f t="shared" si="53"/>
        <v>UTM__Bienestar_Semana del bienestar_CCTA</v>
      </c>
      <c r="K156" t="str">
        <f t="shared" si="54"/>
        <v>UTM__Bienestar_Semana del bienestar_UTM_Bienestar_Semana del bienestar_SCTA</v>
      </c>
    </row>
    <row r="157" spans="1:11" x14ac:dyDescent="0.25">
      <c r="A157" t="s">
        <v>271</v>
      </c>
      <c r="B157" t="s">
        <v>542</v>
      </c>
      <c r="C157" s="9" t="s">
        <v>229</v>
      </c>
      <c r="E157" t="s">
        <v>270</v>
      </c>
      <c r="F157" s="16" t="str">
        <f t="shared" si="51"/>
        <v>UTM_DSA</v>
      </c>
      <c r="G157" s="25" t="str">
        <f t="shared" si="52"/>
        <v>UTM_DSA_ProTect</v>
      </c>
      <c r="H157" t="s">
        <v>109</v>
      </c>
      <c r="I157" t="s">
        <v>110</v>
      </c>
      <c r="J157" t="str">
        <f t="shared" si="53"/>
        <v>UTM__DSA_ProTect_CCTA</v>
      </c>
      <c r="K157" t="str">
        <f t="shared" si="54"/>
        <v>UTM__DSA_ProTect_UTM_DSA_ProTect_SCTA</v>
      </c>
    </row>
    <row r="158" spans="1:11" x14ac:dyDescent="0.25">
      <c r="F158" s="16"/>
    </row>
    <row r="159" spans="1:11" x14ac:dyDescent="0.25">
      <c r="F159" s="16"/>
    </row>
  </sheetData>
  <hyperlinks>
    <hyperlink ref="A8" r:id="rId1" xr:uid="{6351DCA1-219B-45D5-BDA3-04C1FE7FFFC7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32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46" t="s">
        <v>95</v>
      </c>
      <c r="C1" s="46"/>
      <c r="D1" s="46"/>
      <c r="E1" s="46"/>
    </row>
    <row r="2" spans="1:10" s="8" customFormat="1" ht="35.25" customHeight="1" x14ac:dyDescent="0.2">
      <c r="A2" s="38" t="s">
        <v>100</v>
      </c>
      <c r="B2" s="38" t="s">
        <v>96</v>
      </c>
      <c r="C2" s="38" t="s">
        <v>97</v>
      </c>
      <c r="D2" s="38" t="s">
        <v>98</v>
      </c>
      <c r="E2" s="38" t="s">
        <v>99</v>
      </c>
      <c r="F2" s="38" t="s">
        <v>101</v>
      </c>
      <c r="G2" s="38" t="s">
        <v>102</v>
      </c>
      <c r="H2" s="38" t="s">
        <v>102</v>
      </c>
      <c r="I2" s="39" t="s">
        <v>103</v>
      </c>
      <c r="J2" s="39" t="s">
        <v>104</v>
      </c>
    </row>
    <row r="3" spans="1:10" s="9" customFormat="1" x14ac:dyDescent="0.25">
      <c r="A3" s="32" t="s">
        <v>426</v>
      </c>
      <c r="B3" s="9" t="s">
        <v>105</v>
      </c>
      <c r="D3" s="9" t="s">
        <v>191</v>
      </c>
      <c r="E3" s="10" t="str">
        <f>B3&amp;"_"&amp;D3</f>
        <v>TyE_VPO</v>
      </c>
      <c r="F3" s="14" t="str">
        <f>B3&amp;"_"&amp;D3&amp;"_"&amp;A3</f>
        <v>TyE_VPO_TecReview</v>
      </c>
      <c r="G3" s="9" t="s">
        <v>109</v>
      </c>
      <c r="H3" s="9" t="s">
        <v>110</v>
      </c>
      <c r="I3" s="9" t="str">
        <f>B3&amp;"_"&amp;D3&amp;"_"&amp;A3&amp;"_"&amp;G3</f>
        <v>TyE_VPO_TecReview_CCTA</v>
      </c>
      <c r="J3" s="9" t="str">
        <f>B3&amp;"_"&amp;A3&amp;"_"&amp;H3</f>
        <v>TyE_TecReview_SCTA</v>
      </c>
    </row>
    <row r="4" spans="1:10" s="9" customFormat="1" x14ac:dyDescent="0.25">
      <c r="A4" s="32" t="s">
        <v>395</v>
      </c>
      <c r="B4" s="9" t="s">
        <v>105</v>
      </c>
    </row>
    <row r="5" spans="1:10" x14ac:dyDescent="0.25">
      <c r="A5" s="32" t="s">
        <v>449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47" t="s">
        <v>40</v>
      </c>
      <c r="B1" s="47"/>
      <c r="C1" s="47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07"/>
  <sheetViews>
    <sheetView workbookViewId="0">
      <selection activeCell="A3" sqref="A3"/>
    </sheetView>
  </sheetViews>
  <sheetFormatPr baseColWidth="10" defaultRowHeight="15" x14ac:dyDescent="0.25"/>
  <cols>
    <col min="1" max="1" width="35.7109375" style="4" customWidth="1"/>
    <col min="2" max="2" width="32.42578125" style="4" customWidth="1"/>
    <col min="3" max="3" width="18.140625" style="40" customWidth="1"/>
    <col min="4" max="4" width="16.5703125" style="4" customWidth="1"/>
    <col min="5" max="5" width="17.7109375" style="26" customWidth="1"/>
    <col min="6" max="6" width="19.5703125" style="26" customWidth="1"/>
    <col min="7" max="7" width="20.7109375" style="26" customWidth="1"/>
    <col min="8" max="16384" width="11.42578125" style="4"/>
  </cols>
  <sheetData>
    <row r="1" spans="1:7" s="29" customFormat="1" ht="49.5" customHeight="1" x14ac:dyDescent="0.25">
      <c r="A1" s="28" t="s">
        <v>455</v>
      </c>
      <c r="B1" s="27" t="s">
        <v>456</v>
      </c>
      <c r="C1" s="42" t="s">
        <v>346</v>
      </c>
      <c r="D1" s="27" t="s">
        <v>272</v>
      </c>
      <c r="E1" s="28" t="s">
        <v>96</v>
      </c>
      <c r="F1" s="28" t="s">
        <v>97</v>
      </c>
      <c r="G1" s="28" t="s">
        <v>273</v>
      </c>
    </row>
    <row r="2" spans="1:7" x14ac:dyDescent="0.25">
      <c r="A2" s="4" t="str" cm="1">
        <f t="array" ref="A2:A107">_xlfn.UNIQUE(Iniciativas_Mes[Iniciativa]&amp;"_"&amp;Iniciativas_Mes[Mes],FALSE,FALSE)</f>
        <v>Mi ECO_octubre</v>
      </c>
      <c r="B2" s="4" t="str">
        <f>MID(A2,1,FIND("_",A2,1)-1)</f>
        <v>Mi ECO</v>
      </c>
      <c r="C2" s="40" t="str">
        <f>MID(A2,FIND("_",A2,1)+1,LEN(A2))</f>
        <v>octubre</v>
      </c>
      <c r="D2" s="4" t="str">
        <f>VLOOKUP(B2,AnálisisMITEC!$A$2:$B$153,2,FALSE)</f>
        <v>Encontrado</v>
      </c>
      <c r="E2" s="26" t="str">
        <f>IF(IFERROR(VLOOKUP(A2,'Campañas y correos(2)'!$A$2:$K$157,2,FALSE),"-")=0,"-",IFERROR(VLOOKUP(A2,'Campañas y correos(2)'!$A$2:$K$157,2,FALSE),"-"))</f>
        <v>-</v>
      </c>
      <c r="F2" s="26" t="str">
        <f>IF(IFERROR(VLOOKUP(A2,'Campañas y correos(2)'!$A$2:$K$157,3,FALSE),"-")=0,"-",IFERROR(VLOOKUP(A2,'Campañas y correos(2)'!$A$2:$K$157,3,FALSE),"-"))</f>
        <v>-</v>
      </c>
      <c r="G2" s="26" t="str">
        <f>IFERROR(VLOOKUP(A2,'Campañas y correos(2)'!$A$2:$K$157,4,FALSE),"-")</f>
        <v>-</v>
      </c>
    </row>
    <row r="3" spans="1:7" x14ac:dyDescent="0.25">
      <c r="A3" s="4" t="str">
        <v>Ciberseguridad_octubre</v>
      </c>
      <c r="B3" s="4" t="str">
        <f t="shared" ref="B3:B66" si="0">MID(A3,1,FIND("_",A3,1)-1)</f>
        <v>Ciberseguridad</v>
      </c>
      <c r="C3" s="40" t="str">
        <f t="shared" ref="C3:C66" si="1">MID(A3,FIND("_",A3,1)+1,LEN(A3))</f>
        <v>octubre</v>
      </c>
      <c r="D3" s="4" t="str">
        <f>VLOOKUP(B3,AnálisisMITEC!$A$2:$B$153,2,FALSE)</f>
        <v>Encontrado</v>
      </c>
      <c r="E3" s="26" t="str">
        <f>IF(IFERROR(VLOOKUP(A3,'Campañas y correos(2)'!$A$2:$K$157,2,FALSE),"-")=0,"-",IFERROR(VLOOKUP(A3,'Campañas y correos(2)'!$A$2:$K$157,2,FALSE),"-"))</f>
        <v>-</v>
      </c>
      <c r="F3" s="26" t="str">
        <f>IF(IFERROR(VLOOKUP(A3,'Campañas y correos(2)'!$A$2:$K$157,3,FALSE),"-")=0,"-",IFERROR(VLOOKUP(A3,'Campañas y correos(2)'!$A$2:$K$157,3,FALSE),"-"))</f>
        <v>-</v>
      </c>
      <c r="G3" s="26" t="str">
        <f>IFERROR(VLOOKUP(A3,'Campañas y correos(2)'!$A$2:$K$157,4,FALSE),"-")</f>
        <v>-</v>
      </c>
    </row>
    <row r="4" spans="1:7" x14ac:dyDescent="0.25">
      <c r="A4" s="4" t="str">
        <v>Feria del libro_octubre</v>
      </c>
      <c r="B4" s="4" t="str">
        <f t="shared" si="0"/>
        <v>Feria del libro</v>
      </c>
      <c r="C4" s="40" t="str">
        <f t="shared" si="1"/>
        <v>octubre</v>
      </c>
      <c r="D4" s="4" t="str">
        <f>VLOOKUP(B4,AnálisisMITEC!$A$2:$B$153,2,FALSE)</f>
        <v>Encontrado</v>
      </c>
      <c r="E4" s="26" t="str">
        <f>IF(IFERROR(VLOOKUP(A4,'Campañas y correos(2)'!$A$2:$K$157,2,FALSE),"-")=0,"-",IFERROR(VLOOKUP(A4,'Campañas y correos(2)'!$A$2:$K$157,2,FALSE),"-"))</f>
        <v>-</v>
      </c>
      <c r="F4" s="26" t="str">
        <f>IF(IFERROR(VLOOKUP(A4,'Campañas y correos(2)'!$A$2:$K$157,3,FALSE),"-")=0,"-",IFERROR(VLOOKUP(A4,'Campañas y correos(2)'!$A$2:$K$157,3,FALSE),"-"))</f>
        <v>-</v>
      </c>
      <c r="G4" s="26" t="str">
        <f>IFERROR(VLOOKUP(A4,'Campañas y correos(2)'!$A$2:$K$157,4,FALSE),"-")</f>
        <v>-</v>
      </c>
    </row>
    <row r="5" spans="1:7" x14ac:dyDescent="0.25">
      <c r="A5" s="4" t="str">
        <v>Cáncer de mama_octubre</v>
      </c>
      <c r="B5" s="4" t="str">
        <f t="shared" si="0"/>
        <v>Cáncer de mama</v>
      </c>
      <c r="C5" s="40" t="str">
        <f t="shared" si="1"/>
        <v>octubre</v>
      </c>
      <c r="D5" s="4" t="str">
        <f>VLOOKUP(B5,AnálisisMITEC!$A$2:$B$153,2,FALSE)</f>
        <v>Encontrado</v>
      </c>
      <c r="E5" s="26" t="str">
        <f>IF(IFERROR(VLOOKUP(A5,'Campañas y correos(2)'!$A$2:$K$157,2,FALSE),"-")=0,"-",IFERROR(VLOOKUP(A5,'Campañas y correos(2)'!$A$2:$K$157,2,FALSE),"-"))</f>
        <v>-</v>
      </c>
      <c r="F5" s="26" t="str">
        <f>IF(IFERROR(VLOOKUP(A5,'Campañas y correos(2)'!$A$2:$K$157,3,FALSE),"-")=0,"-",IFERROR(VLOOKUP(A5,'Campañas y correos(2)'!$A$2:$K$157,3,FALSE),"-"))</f>
        <v>-</v>
      </c>
      <c r="G5" s="26" t="str">
        <f>IFERROR(VLOOKUP(A5,'Campañas y correos(2)'!$A$2:$K$157,4,FALSE),"-")</f>
        <v>-</v>
      </c>
    </row>
    <row r="6" spans="1:7" x14ac:dyDescent="0.25">
      <c r="A6" s="4" t="str">
        <v>Voluntariado Tec_octubre</v>
      </c>
      <c r="B6" s="4" t="str">
        <f t="shared" si="0"/>
        <v>Voluntariado Tec</v>
      </c>
      <c r="C6" s="40" t="str">
        <f t="shared" si="1"/>
        <v>octubre</v>
      </c>
      <c r="D6" s="4" t="str">
        <f>VLOOKUP(B6,AnálisisMITEC!$A$2:$B$153,2,FALSE)</f>
        <v>Encontrado</v>
      </c>
      <c r="E6" s="26" t="str">
        <f>IF(IFERROR(VLOOKUP(A6,'Campañas y correos(2)'!$A$2:$K$157,2,FALSE),"-")=0,"-",IFERROR(VLOOKUP(A6,'Campañas y correos(2)'!$A$2:$K$157,2,FALSE),"-"))</f>
        <v>-</v>
      </c>
      <c r="F6" s="26" t="str">
        <f>IF(IFERROR(VLOOKUP(A6,'Campañas y correos(2)'!$A$2:$K$157,3,FALSE),"-")=0,"-",IFERROR(VLOOKUP(A6,'Campañas y correos(2)'!$A$2:$K$157,3,FALSE),"-"))</f>
        <v>-</v>
      </c>
      <c r="G6" s="26" t="str">
        <f>IFERROR(VLOOKUP(A6,'Campañas y correos(2)'!$A$2:$K$157,4,FALSE),"-")</f>
        <v>-</v>
      </c>
    </row>
    <row r="7" spans="1:7" x14ac:dyDescent="0.25">
      <c r="A7" s="4" t="str">
        <v>BeneFlex_octubre</v>
      </c>
      <c r="B7" s="4" t="str">
        <f t="shared" si="0"/>
        <v>BeneFlex</v>
      </c>
      <c r="C7" s="40" t="str">
        <f t="shared" si="1"/>
        <v>octubre</v>
      </c>
      <c r="D7" s="4" t="str">
        <f>VLOOKUP(B7,AnálisisMITEC!$A$2:$B$153,2,FALSE)</f>
        <v>Encontrado</v>
      </c>
      <c r="E7" s="26" t="str">
        <f>IF(IFERROR(VLOOKUP(A7,'Campañas y correos(2)'!$A$2:$K$157,2,FALSE),"-")=0,"-",IFERROR(VLOOKUP(A7,'Campañas y correos(2)'!$A$2:$K$157,2,FALSE),"-"))</f>
        <v>-</v>
      </c>
      <c r="F7" s="26" t="str">
        <f>IF(IFERROR(VLOOKUP(A7,'Campañas y correos(2)'!$A$2:$K$157,3,FALSE),"-")=0,"-",IFERROR(VLOOKUP(A7,'Campañas y correos(2)'!$A$2:$K$157,3,FALSE),"-"))</f>
        <v>-</v>
      </c>
      <c r="G7" s="26" t="str">
        <f>IFERROR(VLOOKUP(A7,'Campañas y correos(2)'!$A$2:$K$157,4,FALSE),"-")</f>
        <v>-</v>
      </c>
    </row>
    <row r="8" spans="1:7" x14ac:dyDescent="0.25">
      <c r="A8" s="4" t="str">
        <v>Lealtad_octubre</v>
      </c>
      <c r="B8" s="4" t="str">
        <f t="shared" si="0"/>
        <v>Lealtad</v>
      </c>
      <c r="C8" s="40" t="str">
        <f t="shared" si="1"/>
        <v>octubre</v>
      </c>
      <c r="D8" s="4" t="str">
        <f>VLOOKUP(B8,AnálisisMITEC!$A$2:$B$153,2,FALSE)</f>
        <v>Encontrado</v>
      </c>
      <c r="E8" s="26" t="str">
        <f>IF(IFERROR(VLOOKUP(A8,'Campañas y correos(2)'!$A$2:$K$157,2,FALSE),"-")=0,"-",IFERROR(VLOOKUP(A8,'Campañas y correos(2)'!$A$2:$K$157,2,FALSE),"-"))</f>
        <v>-</v>
      </c>
      <c r="F8" s="26" t="str">
        <f>IF(IFERROR(VLOOKUP(A8,'Campañas y correos(2)'!$A$2:$K$157,3,FALSE),"-")=0,"-",IFERROR(VLOOKUP(A8,'Campañas y correos(2)'!$A$2:$K$157,3,FALSE),"-"))</f>
        <v>-</v>
      </c>
      <c r="G8" s="26" t="str">
        <f>IFERROR(VLOOKUP(A8,'Campañas y correos(2)'!$A$2:$K$157,4,FALSE),"-")</f>
        <v>-</v>
      </c>
    </row>
    <row r="9" spans="1:7" x14ac:dyDescent="0.25">
      <c r="A9" s="4" t="str">
        <v>TECBot_octubre</v>
      </c>
      <c r="B9" s="4" t="str">
        <f t="shared" si="0"/>
        <v>TECBot</v>
      </c>
      <c r="C9" s="40" t="str">
        <f t="shared" si="1"/>
        <v>octubre</v>
      </c>
      <c r="D9" s="4" t="str">
        <f>VLOOKUP(B9,AnálisisMITEC!$A$2:$B$153,2,FALSE)</f>
        <v>Encontrado</v>
      </c>
      <c r="E9" s="26" t="str">
        <f>IF(IFERROR(VLOOKUP(A9,'Campañas y correos(2)'!$A$2:$K$157,2,FALSE),"-")=0,"-",IFERROR(VLOOKUP(A9,'Campañas y correos(2)'!$A$2:$K$157,2,FALSE),"-"))</f>
        <v>-</v>
      </c>
      <c r="F9" s="26" t="str">
        <f>IF(IFERROR(VLOOKUP(A9,'Campañas y correos(2)'!$A$2:$K$157,3,FALSE),"-")=0,"-",IFERROR(VLOOKUP(A9,'Campañas y correos(2)'!$A$2:$K$157,3,FALSE),"-"))</f>
        <v>-</v>
      </c>
      <c r="G9" s="26" t="str">
        <f>IFERROR(VLOOKUP(A9,'Campañas y correos(2)'!$A$2:$K$157,4,FALSE),"-")</f>
        <v>-</v>
      </c>
    </row>
    <row r="10" spans="1:7" x14ac:dyDescent="0.25">
      <c r="A10" s="4" t="str">
        <v>Wellbeing_octubre</v>
      </c>
      <c r="B10" s="4" t="str">
        <f t="shared" si="0"/>
        <v>Wellbeing</v>
      </c>
      <c r="C10" s="40" t="str">
        <f t="shared" si="1"/>
        <v>octubre</v>
      </c>
      <c r="D10" s="4" t="str">
        <f>VLOOKUP(B10,AnálisisMITEC!$A$2:$B$153,2,FALSE)</f>
        <v>Encontrado</v>
      </c>
      <c r="E10" s="26" t="str">
        <f>IF(IFERROR(VLOOKUP(A10,'Campañas y correos(2)'!$A$2:$K$157,2,FALSE),"-")=0,"-",IFERROR(VLOOKUP(A10,'Campañas y correos(2)'!$A$2:$K$157,2,FALSE),"-"))</f>
        <v>-</v>
      </c>
      <c r="F10" s="26" t="str">
        <f>IF(IFERROR(VLOOKUP(A10,'Campañas y correos(2)'!$A$2:$K$157,3,FALSE),"-")=0,"-",IFERROR(VLOOKUP(A10,'Campañas y correos(2)'!$A$2:$K$157,3,FALSE),"-"))</f>
        <v>-</v>
      </c>
      <c r="G10" s="26" t="str">
        <f>IFERROR(VLOOKUP(A10,'Campañas y correos(2)'!$A$2:$K$157,4,FALSE),"-")</f>
        <v>-</v>
      </c>
    </row>
    <row r="11" spans="1:7" x14ac:dyDescent="0.25">
      <c r="A11" s="4" t="str">
        <v>INCmty_octubre</v>
      </c>
      <c r="B11" s="4" t="str">
        <f t="shared" si="0"/>
        <v>INCmty</v>
      </c>
      <c r="C11" s="40" t="str">
        <f t="shared" si="1"/>
        <v>octubre</v>
      </c>
      <c r="D11" s="4" t="str">
        <f>VLOOKUP(B11,AnálisisMITEC!$A$2:$B$153,2,FALSE)</f>
        <v>Encontrado</v>
      </c>
      <c r="E11" s="26" t="str">
        <f>IF(IFERROR(VLOOKUP(A11,'Campañas y correos(2)'!$A$2:$K$157,2,FALSE),"-")=0,"-",IFERROR(VLOOKUP(A11,'Campañas y correos(2)'!$A$2:$K$157,2,FALSE),"-"))</f>
        <v>-</v>
      </c>
      <c r="F11" s="26" t="str">
        <f>IF(IFERROR(VLOOKUP(A11,'Campañas y correos(2)'!$A$2:$K$157,3,FALSE),"-")=0,"-",IFERROR(VLOOKUP(A11,'Campañas y correos(2)'!$A$2:$K$157,3,FALSE),"-"))</f>
        <v>-</v>
      </c>
      <c r="G11" s="26" t="str">
        <f>IFERROR(VLOOKUP(A11,'Campañas y correos(2)'!$A$2:$K$157,4,FALSE),"-")</f>
        <v>-</v>
      </c>
    </row>
    <row r="12" spans="1:7" x14ac:dyDescent="0.25">
      <c r="A12" s="4" t="str">
        <v>Mi plan de retiro_octubre</v>
      </c>
      <c r="B12" s="4" t="str">
        <f t="shared" si="0"/>
        <v>Mi plan de retiro</v>
      </c>
      <c r="C12" s="40" t="str">
        <f t="shared" si="1"/>
        <v>octubre</v>
      </c>
      <c r="D12" s="4" t="str">
        <f>VLOOKUP(B12,AnálisisMITEC!$A$2:$B$153,2,FALSE)</f>
        <v>Encontrado</v>
      </c>
      <c r="E12" s="26" t="str">
        <f>IF(IFERROR(VLOOKUP(A12,'Campañas y correos(2)'!$A$2:$K$157,2,FALSE),"-")=0,"-",IFERROR(VLOOKUP(A12,'Campañas y correos(2)'!$A$2:$K$157,2,FALSE),"-"))</f>
        <v>-</v>
      </c>
      <c r="F12" s="26" t="str">
        <f>IF(IFERROR(VLOOKUP(A12,'Campañas y correos(2)'!$A$2:$K$157,3,FALSE),"-")=0,"-",IFERROR(VLOOKUP(A12,'Campañas y correos(2)'!$A$2:$K$157,3,FALSE),"-"))</f>
        <v>-</v>
      </c>
      <c r="G12" s="26" t="str">
        <f>IFERROR(VLOOKUP(A12,'Campañas y correos(2)'!$A$2:$K$157,4,FALSE),"-")</f>
        <v>-</v>
      </c>
    </row>
    <row r="13" spans="1:7" x14ac:dyDescent="0.25">
      <c r="A13" s="4" t="str">
        <v>Mitec - Queremos escucharte_octubre</v>
      </c>
      <c r="B13" s="4" t="str">
        <f t="shared" si="0"/>
        <v>Mitec - Queremos escucharte</v>
      </c>
      <c r="C13" s="40" t="str">
        <f t="shared" si="1"/>
        <v>octubre</v>
      </c>
      <c r="D13" s="4" t="str">
        <f>VLOOKUP(B13,AnálisisMITEC!$A$2:$B$153,2,FALSE)</f>
        <v>Encontrado</v>
      </c>
      <c r="E13" s="26" t="str">
        <f>IF(IFERROR(VLOOKUP(A13,'Campañas y correos(2)'!$A$2:$K$157,2,FALSE),"-")=0,"-",IFERROR(VLOOKUP(A13,'Campañas y correos(2)'!$A$2:$K$157,2,FALSE),"-"))</f>
        <v>-</v>
      </c>
      <c r="F13" s="26" t="str">
        <f>IF(IFERROR(VLOOKUP(A13,'Campañas y correos(2)'!$A$2:$K$157,3,FALSE),"-")=0,"-",IFERROR(VLOOKUP(A13,'Campañas y correos(2)'!$A$2:$K$157,3,FALSE),"-"))</f>
        <v>-</v>
      </c>
      <c r="G13" s="26" t="str">
        <f>IFERROR(VLOOKUP(A13,'Campañas y correos(2)'!$A$2:$K$157,4,FALSE),"-")</f>
        <v>-</v>
      </c>
    </row>
    <row r="14" spans="1:7" x14ac:dyDescent="0.25">
      <c r="A14" s="4" t="str">
        <v>Ruta Azul_octubre</v>
      </c>
      <c r="B14" s="4" t="str">
        <f t="shared" si="0"/>
        <v>Ruta Azul</v>
      </c>
      <c r="C14" s="40" t="str">
        <f t="shared" si="1"/>
        <v>octubre</v>
      </c>
      <c r="D14" s="4" t="str">
        <f>VLOOKUP(B14,AnálisisMITEC!$A$2:$B$153,2,FALSE)</f>
        <v>Encontrado</v>
      </c>
      <c r="E14" s="26" t="str">
        <f>IF(IFERROR(VLOOKUP(A14,'Campañas y correos(2)'!$A$2:$K$157,2,FALSE),"-")=0,"-",IFERROR(VLOOKUP(A14,'Campañas y correos(2)'!$A$2:$K$157,2,FALSE),"-"))</f>
        <v>-</v>
      </c>
      <c r="F14" s="26" t="str">
        <f>IF(IFERROR(VLOOKUP(A14,'Campañas y correos(2)'!$A$2:$K$157,3,FALSE),"-")=0,"-",IFERROR(VLOOKUP(A14,'Campañas y correos(2)'!$A$2:$K$157,3,FALSE),"-"))</f>
        <v>-</v>
      </c>
      <c r="G14" s="26" t="str">
        <f>IFERROR(VLOOKUP(A14,'Campañas y correos(2)'!$A$2:$K$157,4,FALSE),"-")</f>
        <v>-</v>
      </c>
    </row>
    <row r="15" spans="1:7" x14ac:dyDescent="0.25">
      <c r="A15" s="4" t="str">
        <v>Infonavit_octubre</v>
      </c>
      <c r="B15" s="4" t="str">
        <f t="shared" si="0"/>
        <v>Infonavit</v>
      </c>
      <c r="C15" s="40" t="str">
        <f t="shared" si="1"/>
        <v>octubre</v>
      </c>
      <c r="D15" s="4" t="str">
        <f>VLOOKUP(B15,AnálisisMITEC!$A$2:$B$153,2,FALSE)</f>
        <v>Encontrado</v>
      </c>
      <c r="E15" s="26" t="str">
        <f>IF(IFERROR(VLOOKUP(A15,'Campañas y correos(2)'!$A$2:$K$157,2,FALSE),"-")=0,"-",IFERROR(VLOOKUP(A15,'Campañas y correos(2)'!$A$2:$K$157,2,FALSE),"-"))</f>
        <v>-</v>
      </c>
      <c r="F15" s="26" t="str">
        <f>IF(IFERROR(VLOOKUP(A15,'Campañas y correos(2)'!$A$2:$K$157,3,FALSE),"-")=0,"-",IFERROR(VLOOKUP(A15,'Campañas y correos(2)'!$A$2:$K$157,3,FALSE),"-"))</f>
        <v>-</v>
      </c>
      <c r="G15" s="26" t="str">
        <f>IFERROR(VLOOKUP(A15,'Campañas y correos(2)'!$A$2:$K$157,4,FALSE),"-")</f>
        <v>-</v>
      </c>
    </row>
    <row r="16" spans="1:7" x14ac:dyDescent="0.25">
      <c r="A16" s="4" t="str">
        <v>FBA_octubre</v>
      </c>
      <c r="B16" s="4" t="str">
        <f t="shared" si="0"/>
        <v>FBA</v>
      </c>
      <c r="C16" s="40" t="str">
        <f t="shared" si="1"/>
        <v>octubre</v>
      </c>
      <c r="D16" s="4" t="str">
        <f>VLOOKUP(B16,AnálisisMITEC!$A$2:$B$153,2,FALSE)</f>
        <v>Encontrado</v>
      </c>
      <c r="E16" s="26" t="str">
        <f>IF(IFERROR(VLOOKUP(A16,'Campañas y correos(2)'!$A$2:$K$157,2,FALSE),"-")=0,"-",IFERROR(VLOOKUP(A16,'Campañas y correos(2)'!$A$2:$K$157,2,FALSE),"-"))</f>
        <v>-</v>
      </c>
      <c r="F16" s="26" t="str">
        <f>IF(IFERROR(VLOOKUP(A16,'Campañas y correos(2)'!$A$2:$K$157,3,FALSE),"-")=0,"-",IFERROR(VLOOKUP(A16,'Campañas y correos(2)'!$A$2:$K$157,3,FALSE),"-"))</f>
        <v>-</v>
      </c>
      <c r="G16" s="26" t="str">
        <f>IFERROR(VLOOKUP(A16,'Campañas y correos(2)'!$A$2:$K$157,4,FALSE),"-")</f>
        <v>-</v>
      </c>
    </row>
    <row r="17" spans="1:7" x14ac:dyDescent="0.25">
      <c r="A17" s="4" t="str">
        <v>Foro agua_octubre</v>
      </c>
      <c r="B17" s="4" t="str">
        <f t="shared" si="0"/>
        <v>Foro agua</v>
      </c>
      <c r="C17" s="40" t="str">
        <f t="shared" si="1"/>
        <v>octubre</v>
      </c>
      <c r="D17" s="4" t="str">
        <f>VLOOKUP(B17,AnálisisMITEC!$A$2:$B$153,2,FALSE)</f>
        <v>Encontrado</v>
      </c>
      <c r="E17" s="26" t="str">
        <f>IF(IFERROR(VLOOKUP(A17,'Campañas y correos(2)'!$A$2:$K$157,2,FALSE),"-")=0,"-",IFERROR(VLOOKUP(A17,'Campañas y correos(2)'!$A$2:$K$157,2,FALSE),"-"))</f>
        <v>-</v>
      </c>
      <c r="F17" s="26" t="str">
        <f>IF(IFERROR(VLOOKUP(A17,'Campañas y correos(2)'!$A$2:$K$157,3,FALSE),"-")=0,"-",IFERROR(VLOOKUP(A17,'Campañas y correos(2)'!$A$2:$K$157,3,FALSE),"-"))</f>
        <v>-</v>
      </c>
      <c r="G17" s="26" t="str">
        <f>IFERROR(VLOOKUP(A17,'Campañas y correos(2)'!$A$2:$K$157,4,FALSE),"-")</f>
        <v>-</v>
      </c>
    </row>
    <row r="18" spans="1:7" x14ac:dyDescent="0.25">
      <c r="A18" s="4" t="str">
        <v>Evaluación de etapa_octubre</v>
      </c>
      <c r="B18" s="4" t="str">
        <f t="shared" si="0"/>
        <v>Evaluación de etapa</v>
      </c>
      <c r="C18" s="40" t="str">
        <f t="shared" si="1"/>
        <v>octubre</v>
      </c>
      <c r="D18" s="4" t="str">
        <f>VLOOKUP(B18,AnálisisMITEC!$A$2:$B$153,2,FALSE)</f>
        <v>No encontrado</v>
      </c>
      <c r="E18" s="26" t="str">
        <f>IF(IFERROR(VLOOKUP(A18,'Campañas y correos(2)'!$A$2:$K$157,2,FALSE),"-")=0,"-",IFERROR(VLOOKUP(A18,'Campañas y correos(2)'!$A$2:$K$157,2,FALSE),"-"))</f>
        <v>-</v>
      </c>
      <c r="F18" s="26" t="str">
        <f>IF(IFERROR(VLOOKUP(A18,'Campañas y correos(2)'!$A$2:$K$157,3,FALSE),"-")=0,"-",IFERROR(VLOOKUP(A18,'Campañas y correos(2)'!$A$2:$K$157,3,FALSE),"-"))</f>
        <v>-</v>
      </c>
      <c r="G18" s="26" t="str">
        <f>IFERROR(VLOOKUP(A18,'Campañas y correos(2)'!$A$2:$K$157,4,FALSE),"-")</f>
        <v>-</v>
      </c>
    </row>
    <row r="19" spans="1:7" x14ac:dyDescent="0.25">
      <c r="A19" s="4" t="str">
        <v>Mis viajes_octubre</v>
      </c>
      <c r="B19" s="4" t="str">
        <f t="shared" si="0"/>
        <v>Mis viajes</v>
      </c>
      <c r="C19" s="40" t="str">
        <f t="shared" si="1"/>
        <v>octubre</v>
      </c>
      <c r="D19" s="4" t="str">
        <f>VLOOKUP(B19,AnálisisMITEC!$A$2:$B$153,2,FALSE)</f>
        <v>Encontrado</v>
      </c>
      <c r="E19" s="26" t="str">
        <f>IF(IFERROR(VLOOKUP(A19,'Campañas y correos(2)'!$A$2:$K$157,2,FALSE),"-")=0,"-",IFERROR(VLOOKUP(A19,'Campañas y correos(2)'!$A$2:$K$157,2,FALSE),"-"))</f>
        <v>-</v>
      </c>
      <c r="F19" s="26" t="str">
        <f>IF(IFERROR(VLOOKUP(A19,'Campañas y correos(2)'!$A$2:$K$157,3,FALSE),"-")=0,"-",IFERROR(VLOOKUP(A19,'Campañas y correos(2)'!$A$2:$K$157,3,FALSE),"-"))</f>
        <v>-</v>
      </c>
      <c r="G19" s="26" t="str">
        <f>IFERROR(VLOOKUP(A19,'Campañas y correos(2)'!$A$2:$K$157,4,FALSE),"-")</f>
        <v>-</v>
      </c>
    </row>
    <row r="20" spans="1:7" x14ac:dyDescent="0.25">
      <c r="A20" s="4" t="str">
        <v>Mi Plan de Desarrollo_octubre</v>
      </c>
      <c r="B20" s="4" t="str">
        <f t="shared" si="0"/>
        <v>Mi Plan de Desarrollo</v>
      </c>
      <c r="C20" s="40" t="str">
        <f t="shared" si="1"/>
        <v>octubre</v>
      </c>
      <c r="D20" s="4" t="str">
        <f>VLOOKUP(B20,AnálisisMITEC!$A$2:$B$153,2,FALSE)</f>
        <v>Encontrado</v>
      </c>
      <c r="E20" s="26" t="str">
        <f>IF(IFERROR(VLOOKUP(A20,'Campañas y correos(2)'!$A$2:$K$157,2,FALSE),"-")=0,"-",IFERROR(VLOOKUP(A20,'Campañas y correos(2)'!$A$2:$K$157,2,FALSE),"-"))</f>
        <v>-</v>
      </c>
      <c r="F20" s="26" t="str">
        <f>IF(IFERROR(VLOOKUP(A20,'Campañas y correos(2)'!$A$2:$K$157,3,FALSE),"-")=0,"-",IFERROR(VLOOKUP(A20,'Campañas y correos(2)'!$A$2:$K$157,3,FALSE),"-"))</f>
        <v>-</v>
      </c>
      <c r="G20" s="26" t="str">
        <f>IFERROR(VLOOKUP(A20,'Campañas y correos(2)'!$A$2:$K$157,4,FALSE),"-")</f>
        <v>-</v>
      </c>
    </row>
    <row r="21" spans="1:7" x14ac:dyDescent="0.25">
      <c r="A21" s="4" t="str">
        <v>Futuro de las ciudades_octubre</v>
      </c>
      <c r="B21" s="4" t="str">
        <f t="shared" si="0"/>
        <v>Futuro de las ciudades</v>
      </c>
      <c r="C21" s="40" t="str">
        <f t="shared" si="1"/>
        <v>octubre</v>
      </c>
      <c r="D21" s="4" t="str">
        <f>VLOOKUP(B21,AnálisisMITEC!$A$2:$B$153,2,FALSE)</f>
        <v>No encontrado</v>
      </c>
      <c r="E21" s="26" t="str">
        <f>IF(IFERROR(VLOOKUP(A21,'Campañas y correos(2)'!$A$2:$K$157,2,FALSE),"-")=0,"-",IFERROR(VLOOKUP(A21,'Campañas y correos(2)'!$A$2:$K$157,2,FALSE),"-"))</f>
        <v>-</v>
      </c>
      <c r="F21" s="26" t="str">
        <f>IF(IFERROR(VLOOKUP(A21,'Campañas y correos(2)'!$A$2:$K$157,3,FALSE),"-")=0,"-",IFERROR(VLOOKUP(A21,'Campañas y correos(2)'!$A$2:$K$157,3,FALSE),"-"))</f>
        <v>-</v>
      </c>
      <c r="G21" s="26" t="str">
        <f>IFERROR(VLOOKUP(A21,'Campañas y correos(2)'!$A$2:$K$157,4,FALSE),"-")</f>
        <v>-</v>
      </c>
    </row>
    <row r="22" spans="1:7" x14ac:dyDescent="0.25">
      <c r="A22" s="4" t="str">
        <v>Número único_octubre</v>
      </c>
      <c r="B22" s="4" t="str">
        <f t="shared" si="0"/>
        <v>Número único</v>
      </c>
      <c r="C22" s="40" t="str">
        <f t="shared" si="1"/>
        <v>octubre</v>
      </c>
      <c r="D22" s="4" t="str">
        <f>VLOOKUP(B22,AnálisisMITEC!$A$2:$B$153,2,FALSE)</f>
        <v>Encontrado</v>
      </c>
      <c r="E22" s="26" t="str">
        <f>IF(IFERROR(VLOOKUP(A22,'Campañas y correos(2)'!$A$2:$K$157,2,FALSE),"-")=0,"-",IFERROR(VLOOKUP(A22,'Campañas y correos(2)'!$A$2:$K$157,2,FALSE),"-"))</f>
        <v>-</v>
      </c>
      <c r="F22" s="26" t="str">
        <f>IF(IFERROR(VLOOKUP(A22,'Campañas y correos(2)'!$A$2:$K$157,3,FALSE),"-")=0,"-",IFERROR(VLOOKUP(A22,'Campañas y correos(2)'!$A$2:$K$157,3,FALSE),"-"))</f>
        <v>-</v>
      </c>
      <c r="G22" s="26" t="str">
        <f>IFERROR(VLOOKUP(A22,'Campañas y correos(2)'!$A$2:$K$157,4,FALSE),"-")</f>
        <v>-</v>
      </c>
    </row>
    <row r="23" spans="1:7" x14ac:dyDescent="0.25">
      <c r="A23" s="4" t="str">
        <v>Mi ECO_septiembre</v>
      </c>
      <c r="B23" s="4" t="str">
        <f t="shared" si="0"/>
        <v>Mi ECO</v>
      </c>
      <c r="C23" s="40" t="str">
        <f t="shared" si="1"/>
        <v>septiembre</v>
      </c>
      <c r="D23" s="4" t="str">
        <f>VLOOKUP(B23,AnálisisMITEC!$A$2:$B$153,2,FALSE)</f>
        <v>Encontrado</v>
      </c>
      <c r="E23" s="26" t="str">
        <f>IF(IFERROR(VLOOKUP(A23,'Campañas y correos(2)'!$A$2:$K$157,2,FALSE),"-")=0,"-",IFERROR(VLOOKUP(A23,'Campañas y correos(2)'!$A$2:$K$157,2,FALSE),"-"))</f>
        <v>-</v>
      </c>
      <c r="F23" s="26" t="str">
        <f>IF(IFERROR(VLOOKUP(A23,'Campañas y correos(2)'!$A$2:$K$157,3,FALSE),"-")=0,"-",IFERROR(VLOOKUP(A23,'Campañas y correos(2)'!$A$2:$K$157,3,FALSE),"-"))</f>
        <v>-</v>
      </c>
      <c r="G23" s="26" t="str">
        <f>IFERROR(VLOOKUP(A23,'Campañas y correos(2)'!$A$2:$K$157,4,FALSE),"-")</f>
        <v>-</v>
      </c>
    </row>
    <row r="24" spans="1:7" x14ac:dyDescent="0.25">
      <c r="A24" s="4" t="str">
        <v>_septiembre</v>
      </c>
      <c r="B24" s="4" t="str">
        <f t="shared" si="0"/>
        <v/>
      </c>
      <c r="C24" s="40" t="str">
        <f t="shared" si="1"/>
        <v>septiembre</v>
      </c>
      <c r="D24" s="4" t="e">
        <f>VLOOKUP(B24,AnálisisMITEC!$A$2:$B$153,2,FALSE)</f>
        <v>#N/A</v>
      </c>
      <c r="E24" s="26" t="str">
        <f>IF(IFERROR(VLOOKUP(A24,'Campañas y correos(2)'!$A$2:$K$157,2,FALSE),"-")=0,"-",IFERROR(VLOOKUP(A24,'Campañas y correos(2)'!$A$2:$K$157,2,FALSE),"-"))</f>
        <v>-</v>
      </c>
      <c r="F24" s="26" t="str">
        <f>IF(IFERROR(VLOOKUP(A24,'Campañas y correos(2)'!$A$2:$K$157,3,FALSE),"-")=0,"-",IFERROR(VLOOKUP(A24,'Campañas y correos(2)'!$A$2:$K$157,3,FALSE),"-"))</f>
        <v>-</v>
      </c>
      <c r="G24" s="26" t="str">
        <f>IFERROR(VLOOKUP(A24,'Campañas y correos(2)'!$A$2:$K$157,4,FALSE),"-")</f>
        <v>-</v>
      </c>
    </row>
    <row r="25" spans="1:7" x14ac:dyDescent="0.25">
      <c r="A25" s="4" t="str">
        <v>TechSavvy_septiembre</v>
      </c>
      <c r="B25" s="4" t="str">
        <f t="shared" si="0"/>
        <v>TechSavvy</v>
      </c>
      <c r="C25" s="40" t="str">
        <f t="shared" si="1"/>
        <v>septiembre</v>
      </c>
      <c r="D25" s="4" t="str">
        <f>VLOOKUP(B25,AnálisisMITEC!$A$2:$B$153,2,FALSE)</f>
        <v>Encontrado</v>
      </c>
      <c r="E25" s="26" t="str">
        <f>IF(IFERROR(VLOOKUP(A25,'Campañas y correos(2)'!$A$2:$K$157,2,FALSE),"-")=0,"-",IFERROR(VLOOKUP(A25,'Campañas y correos(2)'!$A$2:$K$157,2,FALSE),"-"))</f>
        <v>-</v>
      </c>
      <c r="F25" s="26" t="str">
        <f>IF(IFERROR(VLOOKUP(A25,'Campañas y correos(2)'!$A$2:$K$157,3,FALSE),"-")=0,"-",IFERROR(VLOOKUP(A25,'Campañas y correos(2)'!$A$2:$K$157,3,FALSE),"-"))</f>
        <v>-</v>
      </c>
      <c r="G25" s="26" t="str">
        <f>IFERROR(VLOOKUP(A25,'Campañas y correos(2)'!$A$2:$K$157,4,FALSE),"-")</f>
        <v>-</v>
      </c>
    </row>
    <row r="26" spans="1:7" x14ac:dyDescent="0.25">
      <c r="A26" s="4" t="str">
        <v>English@Tec_septiembre</v>
      </c>
      <c r="B26" s="4" t="str">
        <f t="shared" si="0"/>
        <v>English@Tec</v>
      </c>
      <c r="C26" s="40" t="str">
        <f t="shared" si="1"/>
        <v>septiembre</v>
      </c>
      <c r="D26" s="4" t="str">
        <f>VLOOKUP(B26,AnálisisMITEC!$A$2:$B$153,2,FALSE)</f>
        <v>Encontrado</v>
      </c>
      <c r="E26" s="26" t="str">
        <f>IF(IFERROR(VLOOKUP(A26,'Campañas y correos(2)'!$A$2:$K$157,2,FALSE),"-")=0,"-",IFERROR(VLOOKUP(A26,'Campañas y correos(2)'!$A$2:$K$157,2,FALSE),"-"))</f>
        <v>-</v>
      </c>
      <c r="F26" s="26" t="str">
        <f>IF(IFERROR(VLOOKUP(A26,'Campañas y correos(2)'!$A$2:$K$157,3,FALSE),"-")=0,"-",IFERROR(VLOOKUP(A26,'Campañas y correos(2)'!$A$2:$K$157,3,FALSE),"-"))</f>
        <v>-</v>
      </c>
      <c r="G26" s="26" t="str">
        <f>IFERROR(VLOOKUP(A26,'Campañas y correos(2)'!$A$2:$K$157,4,FALSE),"-")</f>
        <v>-</v>
      </c>
    </row>
    <row r="27" spans="1:7" x14ac:dyDescent="0.25">
      <c r="A27" s="4" t="str">
        <v>Aseguratec_septiembre</v>
      </c>
      <c r="B27" s="4" t="str">
        <f t="shared" si="0"/>
        <v>Aseguratec</v>
      </c>
      <c r="C27" s="40" t="str">
        <f t="shared" si="1"/>
        <v>septiembre</v>
      </c>
      <c r="D27" s="4" t="str">
        <f>VLOOKUP(B27,AnálisisMITEC!$A$2:$B$153,2,FALSE)</f>
        <v>Encontrado</v>
      </c>
      <c r="E27" s="26" t="str">
        <f>IF(IFERROR(VLOOKUP(A27,'Campañas y correos(2)'!$A$2:$K$157,2,FALSE),"-")=0,"-",IFERROR(VLOOKUP(A27,'Campañas y correos(2)'!$A$2:$K$157,2,FALSE),"-"))</f>
        <v>-</v>
      </c>
      <c r="F27" s="26" t="str">
        <f>IF(IFERROR(VLOOKUP(A27,'Campañas y correos(2)'!$A$2:$K$157,3,FALSE),"-")=0,"-",IFERROR(VLOOKUP(A27,'Campañas y correos(2)'!$A$2:$K$157,3,FALSE),"-"))</f>
        <v>-</v>
      </c>
      <c r="G27" s="26" t="str">
        <f>IFERROR(VLOOKUP(A27,'Campañas y correos(2)'!$A$2:$K$157,4,FALSE),"-")</f>
        <v>-</v>
      </c>
    </row>
    <row r="28" spans="1:7" x14ac:dyDescent="0.25">
      <c r="A28" s="4" t="str">
        <v>Voluntariado Tec_septiembre</v>
      </c>
      <c r="B28" s="4" t="str">
        <f t="shared" si="0"/>
        <v>Voluntariado Tec</v>
      </c>
      <c r="C28" s="40" t="str">
        <f t="shared" si="1"/>
        <v>septiembre</v>
      </c>
      <c r="D28" s="4" t="str">
        <f>VLOOKUP(B28,AnálisisMITEC!$A$2:$B$153,2,FALSE)</f>
        <v>Encontrado</v>
      </c>
      <c r="E28" s="26" t="str">
        <f>IF(IFERROR(VLOOKUP(A28,'Campañas y correos(2)'!$A$2:$K$157,2,FALSE),"-")=0,"-",IFERROR(VLOOKUP(A28,'Campañas y correos(2)'!$A$2:$K$157,2,FALSE),"-"))</f>
        <v>-</v>
      </c>
      <c r="F28" s="26" t="str">
        <f>IF(IFERROR(VLOOKUP(A28,'Campañas y correos(2)'!$A$2:$K$157,3,FALSE),"-")=0,"-",IFERROR(VLOOKUP(A28,'Campañas y correos(2)'!$A$2:$K$157,3,FALSE),"-"))</f>
        <v>-</v>
      </c>
      <c r="G28" s="26" t="str">
        <f>IFERROR(VLOOKUP(A28,'Campañas y correos(2)'!$A$2:$K$157,4,FALSE),"-")</f>
        <v>-</v>
      </c>
    </row>
    <row r="29" spans="1:7" x14ac:dyDescent="0.25">
      <c r="A29" s="4" t="str">
        <v>Ruta Azul_septiembre</v>
      </c>
      <c r="B29" s="4" t="str">
        <f t="shared" si="0"/>
        <v>Ruta Azul</v>
      </c>
      <c r="C29" s="40" t="str">
        <f t="shared" si="1"/>
        <v>septiembre</v>
      </c>
      <c r="D29" s="4" t="str">
        <f>VLOOKUP(B29,AnálisisMITEC!$A$2:$B$153,2,FALSE)</f>
        <v>Encontrado</v>
      </c>
      <c r="E29" s="26" t="str">
        <f>IF(IFERROR(VLOOKUP(A29,'Campañas y correos(2)'!$A$2:$K$157,2,FALSE),"-")=0,"-",IFERROR(VLOOKUP(A29,'Campañas y correos(2)'!$A$2:$K$157,2,FALSE),"-"))</f>
        <v>-</v>
      </c>
      <c r="F29" s="26" t="str">
        <f>IF(IFERROR(VLOOKUP(A29,'Campañas y correos(2)'!$A$2:$K$157,3,FALSE),"-")=0,"-",IFERROR(VLOOKUP(A29,'Campañas y correos(2)'!$A$2:$K$157,3,FALSE),"-"))</f>
        <v>-</v>
      </c>
      <c r="G29" s="26" t="str">
        <f>IFERROR(VLOOKUP(A29,'Campañas y correos(2)'!$A$2:$K$157,4,FALSE),"-")</f>
        <v>-</v>
      </c>
    </row>
    <row r="30" spans="1:7" x14ac:dyDescent="0.25">
      <c r="A30" s="4" t="str">
        <v>Mis viajes_septiembre</v>
      </c>
      <c r="B30" s="4" t="str">
        <f t="shared" si="0"/>
        <v>Mis viajes</v>
      </c>
      <c r="C30" s="40" t="str">
        <f t="shared" si="1"/>
        <v>septiembre</v>
      </c>
      <c r="D30" s="4" t="str">
        <f>VLOOKUP(B30,AnálisisMITEC!$A$2:$B$153,2,FALSE)</f>
        <v>Encontrado</v>
      </c>
      <c r="E30" s="26" t="str">
        <f>IF(IFERROR(VLOOKUP(A30,'Campañas y correos(2)'!$A$2:$K$157,2,FALSE),"-")=0,"-",IFERROR(VLOOKUP(A30,'Campañas y correos(2)'!$A$2:$K$157,2,FALSE),"-"))</f>
        <v>-</v>
      </c>
      <c r="F30" s="26" t="str">
        <f>IF(IFERROR(VLOOKUP(A30,'Campañas y correos(2)'!$A$2:$K$157,3,FALSE),"-")=0,"-",IFERROR(VLOOKUP(A30,'Campañas y correos(2)'!$A$2:$K$157,3,FALSE),"-"))</f>
        <v>-</v>
      </c>
      <c r="G30" s="26" t="str">
        <f>IFERROR(VLOOKUP(A30,'Campañas y correos(2)'!$A$2:$K$157,4,FALSE),"-")</f>
        <v>-</v>
      </c>
    </row>
    <row r="31" spans="1:7" x14ac:dyDescent="0.25">
      <c r="A31" s="4" t="str">
        <v>Mis compromisos_septiembre</v>
      </c>
      <c r="B31" s="4" t="str">
        <f t="shared" si="0"/>
        <v>Mis compromisos</v>
      </c>
      <c r="C31" s="40" t="str">
        <f t="shared" si="1"/>
        <v>septiembre</v>
      </c>
      <c r="D31" s="4" t="str">
        <f>VLOOKUP(B31,AnálisisMITEC!$A$2:$B$153,2,FALSE)</f>
        <v>No encontrado</v>
      </c>
      <c r="E31" s="26" t="str">
        <f>IF(IFERROR(VLOOKUP(A31,'Campañas y correos(2)'!$A$2:$K$157,2,FALSE),"-")=0,"-",IFERROR(VLOOKUP(A31,'Campañas y correos(2)'!$A$2:$K$157,2,FALSE),"-"))</f>
        <v>-</v>
      </c>
      <c r="F31" s="26" t="str">
        <f>IF(IFERROR(VLOOKUP(A31,'Campañas y correos(2)'!$A$2:$K$157,3,FALSE),"-")=0,"-",IFERROR(VLOOKUP(A31,'Campañas y correos(2)'!$A$2:$K$157,3,FALSE),"-"))</f>
        <v>-</v>
      </c>
      <c r="G31" s="26" t="str">
        <f>IFERROR(VLOOKUP(A31,'Campañas y correos(2)'!$A$2:$K$157,4,FALSE),"-")</f>
        <v>-</v>
      </c>
    </row>
    <row r="32" spans="1:7" x14ac:dyDescent="0.25">
      <c r="A32" s="4" t="str">
        <v>Mi plan de retiro_septiembre</v>
      </c>
      <c r="B32" s="4" t="str">
        <f t="shared" si="0"/>
        <v>Mi plan de retiro</v>
      </c>
      <c r="C32" s="40" t="str">
        <f t="shared" si="1"/>
        <v>septiembre</v>
      </c>
      <c r="D32" s="4" t="str">
        <f>VLOOKUP(B32,AnálisisMITEC!$A$2:$B$153,2,FALSE)</f>
        <v>Encontrado</v>
      </c>
      <c r="E32" s="26" t="str">
        <f>IF(IFERROR(VLOOKUP(A32,'Campañas y correos(2)'!$A$2:$K$157,2,FALSE),"-")=0,"-",IFERROR(VLOOKUP(A32,'Campañas y correos(2)'!$A$2:$K$157,2,FALSE),"-"))</f>
        <v>-</v>
      </c>
      <c r="F32" s="26" t="str">
        <f>IF(IFERROR(VLOOKUP(A32,'Campañas y correos(2)'!$A$2:$K$157,3,FALSE),"-")=0,"-",IFERROR(VLOOKUP(A32,'Campañas y correos(2)'!$A$2:$K$157,3,FALSE),"-"))</f>
        <v>-</v>
      </c>
      <c r="G32" s="26" t="str">
        <f>IFERROR(VLOOKUP(A32,'Campañas y correos(2)'!$A$2:$K$157,4,FALSE),"-")</f>
        <v>-</v>
      </c>
    </row>
    <row r="33" spans="1:7" x14ac:dyDescent="0.25">
      <c r="A33" s="4" t="str">
        <v>Ciberseguridad_septiembre</v>
      </c>
      <c r="B33" s="4" t="str">
        <f t="shared" si="0"/>
        <v>Ciberseguridad</v>
      </c>
      <c r="C33" s="40" t="str">
        <f t="shared" si="1"/>
        <v>septiembre</v>
      </c>
      <c r="D33" s="4" t="str">
        <f>VLOOKUP(B33,AnálisisMITEC!$A$2:$B$153,2,FALSE)</f>
        <v>Encontrado</v>
      </c>
      <c r="E33" s="26" t="str">
        <f>IF(IFERROR(VLOOKUP(A33,'Campañas y correos(2)'!$A$2:$K$157,2,FALSE),"-")=0,"-",IFERROR(VLOOKUP(A33,'Campañas y correos(2)'!$A$2:$K$157,2,FALSE),"-"))</f>
        <v>-</v>
      </c>
      <c r="F33" s="26" t="str">
        <f>IF(IFERROR(VLOOKUP(A33,'Campañas y correos(2)'!$A$2:$K$157,3,FALSE),"-")=0,"-",IFERROR(VLOOKUP(A33,'Campañas y correos(2)'!$A$2:$K$157,3,FALSE),"-"))</f>
        <v>-</v>
      </c>
      <c r="G33" s="26" t="str">
        <f>IFERROR(VLOOKUP(A33,'Campañas y correos(2)'!$A$2:$K$157,4,FALSE),"-")</f>
        <v>-</v>
      </c>
    </row>
    <row r="34" spans="1:7" x14ac:dyDescent="0.25">
      <c r="A34" s="4" t="str">
        <v>Aniversario ST_septiembre</v>
      </c>
      <c r="B34" s="4" t="str">
        <f t="shared" si="0"/>
        <v>Aniversario ST</v>
      </c>
      <c r="C34" s="40" t="str">
        <f t="shared" si="1"/>
        <v>septiembre</v>
      </c>
      <c r="D34" s="4" t="str">
        <f>VLOOKUP(B34,AnálisisMITEC!$A$2:$B$153,2,FALSE)</f>
        <v>No encontrado</v>
      </c>
      <c r="E34" s="26" t="str">
        <f>IF(IFERROR(VLOOKUP(A34,'Campañas y correos(2)'!$A$2:$K$157,2,FALSE),"-")=0,"-",IFERROR(VLOOKUP(A34,'Campañas y correos(2)'!$A$2:$K$157,2,FALSE),"-"))</f>
        <v>-</v>
      </c>
      <c r="F34" s="26" t="str">
        <f>IF(IFERROR(VLOOKUP(A34,'Campañas y correos(2)'!$A$2:$K$157,3,FALSE),"-")=0,"-",IFERROR(VLOOKUP(A34,'Campañas y correos(2)'!$A$2:$K$157,3,FALSE),"-"))</f>
        <v>-</v>
      </c>
      <c r="G34" s="26" t="str">
        <f>IFERROR(VLOOKUP(A34,'Campañas y correos(2)'!$A$2:$K$157,4,FALSE),"-")</f>
        <v>-</v>
      </c>
    </row>
    <row r="35" spans="1:7" x14ac:dyDescent="0.25">
      <c r="A35" s="4" t="str">
        <v>ProTect_septiembre</v>
      </c>
      <c r="B35" s="4" t="str">
        <f t="shared" si="0"/>
        <v>ProTect</v>
      </c>
      <c r="C35" s="40" t="str">
        <f t="shared" si="1"/>
        <v>septiembre</v>
      </c>
      <c r="D35" s="4" t="str">
        <f>VLOOKUP(B35,AnálisisMITEC!$A$2:$B$153,2,FALSE)</f>
        <v>Encontrado</v>
      </c>
      <c r="E35" s="26" t="str">
        <f>IF(IFERROR(VLOOKUP(A35,'Campañas y correos(2)'!$A$2:$K$157,2,FALSE),"-")=0,"-",IFERROR(VLOOKUP(A35,'Campañas y correos(2)'!$A$2:$K$157,2,FALSE),"-"))</f>
        <v>-</v>
      </c>
      <c r="F35" s="26" t="str">
        <f>IF(IFERROR(VLOOKUP(A35,'Campañas y correos(2)'!$A$2:$K$157,3,FALSE),"-")=0,"-",IFERROR(VLOOKUP(A35,'Campañas y correos(2)'!$A$2:$K$157,3,FALSE),"-"))</f>
        <v>-</v>
      </c>
      <c r="G35" s="26" t="str">
        <f>IFERROR(VLOOKUP(A35,'Campañas y correos(2)'!$A$2:$K$157,4,FALSE),"-")</f>
        <v>-</v>
      </c>
    </row>
    <row r="36" spans="1:7" x14ac:dyDescent="0.25">
      <c r="A36" s="4" t="str">
        <v>Fintech_septiembre</v>
      </c>
      <c r="B36" s="4" t="str">
        <f t="shared" si="0"/>
        <v>Fintech</v>
      </c>
      <c r="C36" s="40" t="str">
        <f t="shared" si="1"/>
        <v>septiembre</v>
      </c>
      <c r="D36" s="4" t="str">
        <f>VLOOKUP(B36,AnálisisMITEC!$A$2:$B$153,2,FALSE)</f>
        <v>No encontrado</v>
      </c>
      <c r="E36" s="26" t="str">
        <f>IF(IFERROR(VLOOKUP(A36,'Campañas y correos(2)'!$A$2:$K$157,2,FALSE),"-")=0,"-",IFERROR(VLOOKUP(A36,'Campañas y correos(2)'!$A$2:$K$157,2,FALSE),"-"))</f>
        <v>-</v>
      </c>
      <c r="F36" s="26" t="str">
        <f>IF(IFERROR(VLOOKUP(A36,'Campañas y correos(2)'!$A$2:$K$157,3,FALSE),"-")=0,"-",IFERROR(VLOOKUP(A36,'Campañas y correos(2)'!$A$2:$K$157,3,FALSE),"-"))</f>
        <v>-</v>
      </c>
      <c r="G36" s="26" t="str">
        <f>IFERROR(VLOOKUP(A36,'Campañas y correos(2)'!$A$2:$K$157,4,FALSE),"-")</f>
        <v>-</v>
      </c>
    </row>
    <row r="37" spans="1:7" x14ac:dyDescent="0.25">
      <c r="A37" s="4" t="str">
        <v>FBA_septiembre</v>
      </c>
      <c r="B37" s="4" t="str">
        <f t="shared" si="0"/>
        <v>FBA</v>
      </c>
      <c r="C37" s="40" t="str">
        <f t="shared" si="1"/>
        <v>septiembre</v>
      </c>
      <c r="D37" s="4" t="str">
        <f>VLOOKUP(B37,AnálisisMITEC!$A$2:$B$153,2,FALSE)</f>
        <v>Encontrado</v>
      </c>
      <c r="E37" s="26" t="str">
        <f>IF(IFERROR(VLOOKUP(A37,'Campañas y correos(2)'!$A$2:$K$157,2,FALSE),"-")=0,"-",IFERROR(VLOOKUP(A37,'Campañas y correos(2)'!$A$2:$K$157,2,FALSE),"-"))</f>
        <v>-</v>
      </c>
      <c r="F37" s="26" t="str">
        <f>IF(IFERROR(VLOOKUP(A37,'Campañas y correos(2)'!$A$2:$K$157,3,FALSE),"-")=0,"-",IFERROR(VLOOKUP(A37,'Campañas y correos(2)'!$A$2:$K$157,3,FALSE),"-"))</f>
        <v>-</v>
      </c>
      <c r="G37" s="26" t="str">
        <f>IFERROR(VLOOKUP(A37,'Campañas y correos(2)'!$A$2:$K$157,4,FALSE),"-")</f>
        <v>-</v>
      </c>
    </row>
    <row r="38" spans="1:7" x14ac:dyDescent="0.25">
      <c r="A38" s="4" t="str">
        <v>Testamento_septiembre</v>
      </c>
      <c r="B38" s="4" t="str">
        <f t="shared" si="0"/>
        <v>Testamento</v>
      </c>
      <c r="C38" s="40" t="str">
        <f t="shared" si="1"/>
        <v>septiembre</v>
      </c>
      <c r="D38" s="4" t="str">
        <f>VLOOKUP(B38,AnálisisMITEC!$A$2:$B$153,2,FALSE)</f>
        <v>Encontrado</v>
      </c>
      <c r="E38" s="26" t="str">
        <f>IF(IFERROR(VLOOKUP(A38,'Campañas y correos(2)'!$A$2:$K$157,2,FALSE),"-")=0,"-",IFERROR(VLOOKUP(A38,'Campañas y correos(2)'!$A$2:$K$157,2,FALSE),"-"))</f>
        <v>-</v>
      </c>
      <c r="F38" s="26" t="str">
        <f>IF(IFERROR(VLOOKUP(A38,'Campañas y correos(2)'!$A$2:$K$157,3,FALSE),"-")=0,"-",IFERROR(VLOOKUP(A38,'Campañas y correos(2)'!$A$2:$K$157,3,FALSE),"-"))</f>
        <v>-</v>
      </c>
      <c r="G38" s="26" t="str">
        <f>IFERROR(VLOOKUP(A38,'Campañas y correos(2)'!$A$2:$K$157,4,FALSE),"-")</f>
        <v>-</v>
      </c>
    </row>
    <row r="39" spans="1:7" x14ac:dyDescent="0.25">
      <c r="A39" s="4" t="str">
        <v>Premio Eugenio Garza Sada_septiembre</v>
      </c>
      <c r="B39" s="4" t="str">
        <f t="shared" si="0"/>
        <v>Premio Eugenio Garza Sada</v>
      </c>
      <c r="C39" s="40" t="str">
        <f t="shared" si="1"/>
        <v>septiembre</v>
      </c>
      <c r="D39" s="4" t="str">
        <f>VLOOKUP(B39,AnálisisMITEC!$A$2:$B$153,2,FALSE)</f>
        <v>Encontrado</v>
      </c>
      <c r="E39" s="26" t="str">
        <f>IF(IFERROR(VLOOKUP(A39,'Campañas y correos(2)'!$A$2:$K$157,2,FALSE),"-")=0,"-",IFERROR(VLOOKUP(A39,'Campañas y correos(2)'!$A$2:$K$157,2,FALSE),"-"))</f>
        <v>-</v>
      </c>
      <c r="F39" s="26" t="str">
        <f>IF(IFERROR(VLOOKUP(A39,'Campañas y correos(2)'!$A$2:$K$157,3,FALSE),"-")=0,"-",IFERROR(VLOOKUP(A39,'Campañas y correos(2)'!$A$2:$K$157,3,FALSE),"-"))</f>
        <v>-</v>
      </c>
      <c r="G39" s="26" t="str">
        <f>IFERROR(VLOOKUP(A39,'Campañas y correos(2)'!$A$2:$K$157,4,FALSE),"-")</f>
        <v>-</v>
      </c>
    </row>
    <row r="40" spans="1:7" x14ac:dyDescent="0.25">
      <c r="A40" s="4" t="str">
        <v>Número único_septiembre</v>
      </c>
      <c r="B40" s="4" t="str">
        <f t="shared" si="0"/>
        <v>Número único</v>
      </c>
      <c r="C40" s="40" t="str">
        <f t="shared" si="1"/>
        <v>septiembre</v>
      </c>
      <c r="D40" s="4" t="str">
        <f>VLOOKUP(B40,AnálisisMITEC!$A$2:$B$153,2,FALSE)</f>
        <v>Encontrado</v>
      </c>
      <c r="E40" s="26" t="str">
        <f>IF(IFERROR(VLOOKUP(A40,'Campañas y correos(2)'!$A$2:$K$157,2,FALSE),"-")=0,"-",IFERROR(VLOOKUP(A40,'Campañas y correos(2)'!$A$2:$K$157,2,FALSE),"-"))</f>
        <v>-</v>
      </c>
      <c r="F40" s="26" t="str">
        <f>IF(IFERROR(VLOOKUP(A40,'Campañas y correos(2)'!$A$2:$K$157,3,FALSE),"-")=0,"-",IFERROR(VLOOKUP(A40,'Campañas y correos(2)'!$A$2:$K$157,3,FALSE),"-"))</f>
        <v>-</v>
      </c>
      <c r="G40" s="26" t="str">
        <f>IFERROR(VLOOKUP(A40,'Campañas y correos(2)'!$A$2:$K$157,4,FALSE),"-")</f>
        <v>-</v>
      </c>
    </row>
    <row r="41" spans="1:7" x14ac:dyDescent="0.25">
      <c r="A41" s="4" t="str">
        <v>English@Tec_agosto</v>
      </c>
      <c r="B41" s="4" t="str">
        <f t="shared" si="0"/>
        <v>English@Tec</v>
      </c>
      <c r="C41" s="40" t="str">
        <f t="shared" si="1"/>
        <v>agosto</v>
      </c>
      <c r="D41" s="4" t="str">
        <f>VLOOKUP(B41,AnálisisMITEC!$A$2:$B$153,2,FALSE)</f>
        <v>Encontrado</v>
      </c>
      <c r="E41" s="26" t="str">
        <f>IF(IFERROR(VLOOKUP(A41,'Campañas y correos(2)'!$A$2:$K$157,2,FALSE),"-")=0,"-",IFERROR(VLOOKUP(A41,'Campañas y correos(2)'!$A$2:$K$157,2,FALSE),"-"))</f>
        <v>-</v>
      </c>
      <c r="F41" s="26" t="str">
        <f>IF(IFERROR(VLOOKUP(A41,'Campañas y correos(2)'!$A$2:$K$157,3,FALSE),"-")=0,"-",IFERROR(VLOOKUP(A41,'Campañas y correos(2)'!$A$2:$K$157,3,FALSE),"-"))</f>
        <v>-</v>
      </c>
      <c r="G41" s="26" t="str">
        <f>IFERROR(VLOOKUP(A41,'Campañas y correos(2)'!$A$2:$K$157,4,FALSE),"-")</f>
        <v>-</v>
      </c>
    </row>
    <row r="42" spans="1:7" x14ac:dyDescent="0.25">
      <c r="A42" s="4" t="str">
        <v>Mis convenios_agosto</v>
      </c>
      <c r="B42" s="4" t="str">
        <f t="shared" si="0"/>
        <v>Mis convenios</v>
      </c>
      <c r="C42" s="40" t="str">
        <f t="shared" si="1"/>
        <v>agosto</v>
      </c>
      <c r="D42" s="4" t="str">
        <f>VLOOKUP(B42,AnálisisMITEC!$A$2:$B$153,2,FALSE)</f>
        <v>No encontrado</v>
      </c>
      <c r="E42" s="26" t="str">
        <f>IF(IFERROR(VLOOKUP(A42,'Campañas y correos(2)'!$A$2:$K$157,2,FALSE),"-")=0,"-",IFERROR(VLOOKUP(A42,'Campañas y correos(2)'!$A$2:$K$157,2,FALSE),"-"))</f>
        <v>-</v>
      </c>
      <c r="F42" s="26" t="str">
        <f>IF(IFERROR(VLOOKUP(A42,'Campañas y correos(2)'!$A$2:$K$157,3,FALSE),"-")=0,"-",IFERROR(VLOOKUP(A42,'Campañas y correos(2)'!$A$2:$K$157,3,FALSE),"-"))</f>
        <v>-</v>
      </c>
      <c r="G42" s="26" t="str">
        <f>IFERROR(VLOOKUP(A42,'Campañas y correos(2)'!$A$2:$K$157,4,FALSE),"-")</f>
        <v>-</v>
      </c>
    </row>
    <row r="43" spans="1:7" x14ac:dyDescent="0.25">
      <c r="A43" s="4" t="str">
        <v>Market Tec_agosto</v>
      </c>
      <c r="B43" s="4" t="str">
        <f t="shared" si="0"/>
        <v>Market Tec</v>
      </c>
      <c r="C43" s="40" t="str">
        <f t="shared" si="1"/>
        <v>agosto</v>
      </c>
      <c r="D43" s="4" t="str">
        <f>VLOOKUP(B43,AnálisisMITEC!$A$2:$B$153,2,FALSE)</f>
        <v>No encontrado</v>
      </c>
      <c r="E43" s="26" t="str">
        <f>IF(IFERROR(VLOOKUP(A43,'Campañas y correos(2)'!$A$2:$K$157,2,FALSE),"-")=0,"-",IFERROR(VLOOKUP(A43,'Campañas y correos(2)'!$A$2:$K$157,2,FALSE),"-"))</f>
        <v>-</v>
      </c>
      <c r="F43" s="26" t="str">
        <f>IF(IFERROR(VLOOKUP(A43,'Campañas y correos(2)'!$A$2:$K$157,3,FALSE),"-")=0,"-",IFERROR(VLOOKUP(A43,'Campañas y correos(2)'!$A$2:$K$157,3,FALSE),"-"))</f>
        <v>-</v>
      </c>
      <c r="G43" s="26" t="str">
        <f>IFERROR(VLOOKUP(A43,'Campañas y correos(2)'!$A$2:$K$157,4,FALSE),"-")</f>
        <v>-</v>
      </c>
    </row>
    <row r="44" spans="1:7" x14ac:dyDescent="0.25">
      <c r="A44" s="4" t="str">
        <v>FBA_agosto</v>
      </c>
      <c r="B44" s="4" t="str">
        <f t="shared" si="0"/>
        <v>FBA</v>
      </c>
      <c r="C44" s="40" t="str">
        <f t="shared" si="1"/>
        <v>agosto</v>
      </c>
      <c r="D44" s="4" t="str">
        <f>VLOOKUP(B44,AnálisisMITEC!$A$2:$B$153,2,FALSE)</f>
        <v>Encontrado</v>
      </c>
      <c r="E44" s="26" t="str">
        <f>IF(IFERROR(VLOOKUP(A44,'Campañas y correos(2)'!$A$2:$K$157,2,FALSE),"-")=0,"-",IFERROR(VLOOKUP(A44,'Campañas y correos(2)'!$A$2:$K$157,2,FALSE),"-"))</f>
        <v>-</v>
      </c>
      <c r="F44" s="26" t="str">
        <f>IF(IFERROR(VLOOKUP(A44,'Campañas y correos(2)'!$A$2:$K$157,3,FALSE),"-")=0,"-",IFERROR(VLOOKUP(A44,'Campañas y correos(2)'!$A$2:$K$157,3,FALSE),"-"))</f>
        <v>-</v>
      </c>
      <c r="G44" s="26" t="str">
        <f>IFERROR(VLOOKUP(A44,'Campañas y correos(2)'!$A$2:$K$157,4,FALSE),"-")</f>
        <v>-</v>
      </c>
    </row>
    <row r="45" spans="1:7" x14ac:dyDescent="0.25">
      <c r="A45" s="4" t="str">
        <v>MiLlaveDigital_agosto</v>
      </c>
      <c r="B45" s="4" t="str">
        <f t="shared" si="0"/>
        <v>MiLlaveDigital</v>
      </c>
      <c r="C45" s="40" t="str">
        <f t="shared" si="1"/>
        <v>agosto</v>
      </c>
      <c r="D45" s="4" t="str">
        <f>VLOOKUP(B45,AnálisisMITEC!$A$2:$B$153,2,FALSE)</f>
        <v>Encontrado</v>
      </c>
      <c r="E45" s="26" t="str">
        <f>IF(IFERROR(VLOOKUP(A45,'Campañas y correos(2)'!$A$2:$K$157,2,FALSE),"-")=0,"-",IFERROR(VLOOKUP(A45,'Campañas y correos(2)'!$A$2:$K$157,2,FALSE),"-"))</f>
        <v>-</v>
      </c>
      <c r="F45" s="26" t="str">
        <f>IF(IFERROR(VLOOKUP(A45,'Campañas y correos(2)'!$A$2:$K$157,3,FALSE),"-")=0,"-",IFERROR(VLOOKUP(A45,'Campañas y correos(2)'!$A$2:$K$157,3,FALSE),"-"))</f>
        <v>-</v>
      </c>
      <c r="G45" s="26" t="str">
        <f>IFERROR(VLOOKUP(A45,'Campañas y correos(2)'!$A$2:$K$157,4,FALSE),"-")</f>
        <v>-</v>
      </c>
    </row>
    <row r="46" spans="1:7" x14ac:dyDescent="0.25">
      <c r="A46" s="4" t="str">
        <v>Refiriendo Talento_agosto</v>
      </c>
      <c r="B46" s="4" t="str">
        <f t="shared" si="0"/>
        <v>Refiriendo Talento</v>
      </c>
      <c r="C46" s="40" t="str">
        <f t="shared" si="1"/>
        <v>agosto</v>
      </c>
      <c r="D46" s="4" t="str">
        <f>VLOOKUP(B46,AnálisisMITEC!$A$2:$B$153,2,FALSE)</f>
        <v>Encontrado</v>
      </c>
      <c r="E46" s="26" t="str">
        <f>IF(IFERROR(VLOOKUP(A46,'Campañas y correos(2)'!$A$2:$K$157,2,FALSE),"-")=0,"-",IFERROR(VLOOKUP(A46,'Campañas y correos(2)'!$A$2:$K$157,2,FALSE),"-"))</f>
        <v>-</v>
      </c>
      <c r="F46" s="26" t="str">
        <f>IF(IFERROR(VLOOKUP(A46,'Campañas y correos(2)'!$A$2:$K$157,3,FALSE),"-")=0,"-",IFERROR(VLOOKUP(A46,'Campañas y correos(2)'!$A$2:$K$157,3,FALSE),"-"))</f>
        <v>-</v>
      </c>
      <c r="G46" s="26" t="str">
        <f>IFERROR(VLOOKUP(A46,'Campañas y correos(2)'!$A$2:$K$157,4,FALSE),"-")</f>
        <v>-</v>
      </c>
    </row>
    <row r="47" spans="1:7" x14ac:dyDescent="0.25">
      <c r="A47" s="4" t="str">
        <v>Líderes del Mañana_agosto</v>
      </c>
      <c r="B47" s="4" t="str">
        <f t="shared" si="0"/>
        <v>Líderes del Mañana</v>
      </c>
      <c r="C47" s="40" t="str">
        <f t="shared" si="1"/>
        <v>agosto</v>
      </c>
      <c r="D47" s="4" t="str">
        <f>VLOOKUP(B47,AnálisisMITEC!$A$2:$B$153,2,FALSE)</f>
        <v>Encontrado</v>
      </c>
      <c r="E47" s="26" t="str">
        <f>IF(IFERROR(VLOOKUP(A47,'Campañas y correos(2)'!$A$2:$K$157,2,FALSE),"-")=0,"-",IFERROR(VLOOKUP(A47,'Campañas y correos(2)'!$A$2:$K$157,2,FALSE),"-"))</f>
        <v>-</v>
      </c>
      <c r="F47" s="26" t="str">
        <f>IF(IFERROR(VLOOKUP(A47,'Campañas y correos(2)'!$A$2:$K$157,3,FALSE),"-")=0,"-",IFERROR(VLOOKUP(A47,'Campañas y correos(2)'!$A$2:$K$157,3,FALSE),"-"))</f>
        <v>-</v>
      </c>
      <c r="G47" s="26" t="str">
        <f>IFERROR(VLOOKUP(A47,'Campañas y correos(2)'!$A$2:$K$157,4,FALSE),"-")</f>
        <v>-</v>
      </c>
    </row>
    <row r="48" spans="1:7" x14ac:dyDescent="0.25">
      <c r="A48" s="4" t="str">
        <v>Mis viajes_agosto</v>
      </c>
      <c r="B48" s="4" t="str">
        <f t="shared" si="0"/>
        <v>Mis viajes</v>
      </c>
      <c r="C48" s="40" t="str">
        <f t="shared" si="1"/>
        <v>agosto</v>
      </c>
      <c r="D48" s="4" t="str">
        <f>VLOOKUP(B48,AnálisisMITEC!$A$2:$B$153,2,FALSE)</f>
        <v>Encontrado</v>
      </c>
      <c r="E48" s="26" t="str">
        <f>IF(IFERROR(VLOOKUP(A48,'Campañas y correos(2)'!$A$2:$K$157,2,FALSE),"-")=0,"-",IFERROR(VLOOKUP(A48,'Campañas y correos(2)'!$A$2:$K$157,2,FALSE),"-"))</f>
        <v>-</v>
      </c>
      <c r="F48" s="26" t="str">
        <f>IF(IFERROR(VLOOKUP(A48,'Campañas y correos(2)'!$A$2:$K$157,3,FALSE),"-")=0,"-",IFERROR(VLOOKUP(A48,'Campañas y correos(2)'!$A$2:$K$157,3,FALSE),"-"))</f>
        <v>-</v>
      </c>
      <c r="G48" s="26" t="str">
        <f>IFERROR(VLOOKUP(A48,'Campañas y correos(2)'!$A$2:$K$157,4,FALSE),"-")</f>
        <v>-</v>
      </c>
    </row>
    <row r="49" spans="1:7" x14ac:dyDescent="0.25">
      <c r="A49" s="4" t="str">
        <v>Writing Lab_agosto</v>
      </c>
      <c r="B49" s="4" t="str">
        <f t="shared" si="0"/>
        <v>Writing Lab</v>
      </c>
      <c r="C49" s="40" t="str">
        <f t="shared" si="1"/>
        <v>agosto</v>
      </c>
      <c r="D49" s="4" t="str">
        <f>VLOOKUP(B49,AnálisisMITEC!$A$2:$B$153,2,FALSE)</f>
        <v>Encontrado</v>
      </c>
      <c r="E49" s="26" t="str">
        <f>IF(IFERROR(VLOOKUP(A49,'Campañas y correos(2)'!$A$2:$K$157,2,FALSE),"-")=0,"-",IFERROR(VLOOKUP(A49,'Campañas y correos(2)'!$A$2:$K$157,2,FALSE),"-"))</f>
        <v>-</v>
      </c>
      <c r="F49" s="26" t="str">
        <f>IF(IFERROR(VLOOKUP(A49,'Campañas y correos(2)'!$A$2:$K$157,3,FALSE),"-")=0,"-",IFERROR(VLOOKUP(A49,'Campañas y correos(2)'!$A$2:$K$157,3,FALSE),"-"))</f>
        <v>-</v>
      </c>
      <c r="G49" s="26" t="str">
        <f>IFERROR(VLOOKUP(A49,'Campañas y correos(2)'!$A$2:$K$157,4,FALSE),"-")</f>
        <v>-</v>
      </c>
    </row>
    <row r="50" spans="1:7" x14ac:dyDescent="0.25">
      <c r="A50" s="4" t="str">
        <v>_agosto</v>
      </c>
      <c r="B50" s="4" t="str">
        <f t="shared" si="0"/>
        <v/>
      </c>
      <c r="C50" s="40" t="str">
        <f t="shared" si="1"/>
        <v>agosto</v>
      </c>
      <c r="D50" s="4" t="e">
        <f>VLOOKUP(B50,AnálisisMITEC!$A$2:$B$153,2,FALSE)</f>
        <v>#N/A</v>
      </c>
      <c r="E50" s="26" t="str">
        <f>IF(IFERROR(VLOOKUP(A50,'Campañas y correos(2)'!$A$2:$K$157,2,FALSE),"-")=0,"-",IFERROR(VLOOKUP(A50,'Campañas y correos(2)'!$A$2:$K$157,2,FALSE),"-"))</f>
        <v>-</v>
      </c>
      <c r="F50" s="26" t="str">
        <f>IF(IFERROR(VLOOKUP(A50,'Campañas y correos(2)'!$A$2:$K$157,3,FALSE),"-")=0,"-",IFERROR(VLOOKUP(A50,'Campañas y correos(2)'!$A$2:$K$157,3,FALSE),"-"))</f>
        <v>-</v>
      </c>
      <c r="G50" s="26" t="str">
        <f>IFERROR(VLOOKUP(A50,'Campañas y correos(2)'!$A$2:$K$157,4,FALSE),"-")</f>
        <v>-</v>
      </c>
    </row>
    <row r="51" spans="1:7" x14ac:dyDescent="0.25">
      <c r="A51" s="4" t="str">
        <v>Bienvenida_agosto</v>
      </c>
      <c r="B51" s="4" t="str">
        <f t="shared" si="0"/>
        <v>Bienvenida</v>
      </c>
      <c r="C51" s="40" t="str">
        <f t="shared" si="1"/>
        <v>agosto</v>
      </c>
      <c r="D51" s="4" t="str">
        <f>VLOOKUP(B51,AnálisisMITEC!$A$2:$B$153,2,FALSE)</f>
        <v>No encontrado</v>
      </c>
      <c r="E51" s="26" t="str">
        <f>IF(IFERROR(VLOOKUP(A51,'Campañas y correos(2)'!$A$2:$K$157,2,FALSE),"-")=0,"-",IFERROR(VLOOKUP(A51,'Campañas y correos(2)'!$A$2:$K$157,2,FALSE),"-"))</f>
        <v>-</v>
      </c>
      <c r="F51" s="26" t="str">
        <f>IF(IFERROR(VLOOKUP(A51,'Campañas y correos(2)'!$A$2:$K$157,3,FALSE),"-")=0,"-",IFERROR(VLOOKUP(A51,'Campañas y correos(2)'!$A$2:$K$157,3,FALSE),"-"))</f>
        <v>-</v>
      </c>
      <c r="G51" s="26" t="str">
        <f>IFERROR(VLOOKUP(A51,'Campañas y correos(2)'!$A$2:$K$157,4,FALSE),"-")</f>
        <v>-</v>
      </c>
    </row>
    <row r="52" spans="1:7" x14ac:dyDescent="0.25">
      <c r="A52" s="4" t="str">
        <v>Premio Eugenio Garza Sada_agosto</v>
      </c>
      <c r="B52" s="4" t="str">
        <f t="shared" si="0"/>
        <v>Premio Eugenio Garza Sada</v>
      </c>
      <c r="C52" s="40" t="str">
        <f t="shared" si="1"/>
        <v>agosto</v>
      </c>
      <c r="D52" s="4" t="str">
        <f>VLOOKUP(B52,AnálisisMITEC!$A$2:$B$153,2,FALSE)</f>
        <v>Encontrado</v>
      </c>
      <c r="E52" s="26" t="str">
        <f>IF(IFERROR(VLOOKUP(A52,'Campañas y correos(2)'!$A$2:$K$157,2,FALSE),"-")=0,"-",IFERROR(VLOOKUP(A52,'Campañas y correos(2)'!$A$2:$K$157,2,FALSE),"-"))</f>
        <v>-</v>
      </c>
      <c r="F52" s="26" t="str">
        <f>IF(IFERROR(VLOOKUP(A52,'Campañas y correos(2)'!$A$2:$K$157,3,FALSE),"-")=0,"-",IFERROR(VLOOKUP(A52,'Campañas y correos(2)'!$A$2:$K$157,3,FALSE),"-"))</f>
        <v>-</v>
      </c>
      <c r="G52" s="26" t="str">
        <f>IFERROR(VLOOKUP(A52,'Campañas y correos(2)'!$A$2:$K$157,4,FALSE),"-")</f>
        <v>-</v>
      </c>
    </row>
    <row r="53" spans="1:7" x14ac:dyDescent="0.25">
      <c r="A53" s="4" t="str">
        <v>Ciberseguridad_agosto</v>
      </c>
      <c r="B53" s="4" t="str">
        <f t="shared" si="0"/>
        <v>Ciberseguridad</v>
      </c>
      <c r="C53" s="40" t="str">
        <f t="shared" si="1"/>
        <v>agosto</v>
      </c>
      <c r="D53" s="4" t="str">
        <f>VLOOKUP(B53,AnálisisMITEC!$A$2:$B$153,2,FALSE)</f>
        <v>Encontrado</v>
      </c>
      <c r="E53" s="26" t="str">
        <f>IF(IFERROR(VLOOKUP(A53,'Campañas y correos(2)'!$A$2:$K$157,2,FALSE),"-")=0,"-",IFERROR(VLOOKUP(A53,'Campañas y correos(2)'!$A$2:$K$157,2,FALSE),"-"))</f>
        <v>-</v>
      </c>
      <c r="F53" s="26" t="str">
        <f>IF(IFERROR(VLOOKUP(A53,'Campañas y correos(2)'!$A$2:$K$157,3,FALSE),"-")=0,"-",IFERROR(VLOOKUP(A53,'Campañas y correos(2)'!$A$2:$K$157,3,FALSE),"-"))</f>
        <v>-</v>
      </c>
      <c r="G53" s="26" t="str">
        <f>IFERROR(VLOOKUP(A53,'Campañas y correos(2)'!$A$2:$K$157,4,FALSE),"-")</f>
        <v>-</v>
      </c>
    </row>
    <row r="54" spans="1:7" x14ac:dyDescent="0.25">
      <c r="A54" s="4" t="str">
        <v>Ruta Azul_agosto</v>
      </c>
      <c r="B54" s="4" t="str">
        <f t="shared" si="0"/>
        <v>Ruta Azul</v>
      </c>
      <c r="C54" s="40" t="str">
        <f t="shared" si="1"/>
        <v>agosto</v>
      </c>
      <c r="D54" s="4" t="str">
        <f>VLOOKUP(B54,AnálisisMITEC!$A$2:$B$153,2,FALSE)</f>
        <v>Encontrado</v>
      </c>
      <c r="E54" s="26" t="str">
        <f>IF(IFERROR(VLOOKUP(A54,'Campañas y correos(2)'!$A$2:$K$157,2,FALSE),"-")=0,"-",IFERROR(VLOOKUP(A54,'Campañas y correos(2)'!$A$2:$K$157,2,FALSE),"-"))</f>
        <v>-</v>
      </c>
      <c r="F54" s="26" t="str">
        <f>IF(IFERROR(VLOOKUP(A54,'Campañas y correos(2)'!$A$2:$K$157,3,FALSE),"-")=0,"-",IFERROR(VLOOKUP(A54,'Campañas y correos(2)'!$A$2:$K$157,3,FALSE),"-"))</f>
        <v>-</v>
      </c>
      <c r="G54" s="26" t="str">
        <f>IFERROR(VLOOKUP(A54,'Campañas y correos(2)'!$A$2:$K$157,4,FALSE),"-")</f>
        <v>-</v>
      </c>
    </row>
    <row r="55" spans="1:7" x14ac:dyDescent="0.25">
      <c r="A55" s="4" t="str">
        <v>Empoderamiento_agosto</v>
      </c>
      <c r="B55" s="4" t="str">
        <f t="shared" si="0"/>
        <v>Empoderamiento</v>
      </c>
      <c r="C55" s="40" t="str">
        <f t="shared" si="1"/>
        <v>agosto</v>
      </c>
      <c r="D55" s="4" t="str">
        <f>VLOOKUP(B55,AnálisisMITEC!$A$2:$B$153,2,FALSE)</f>
        <v>No encontrado</v>
      </c>
      <c r="E55" s="26" t="str">
        <f>IF(IFERROR(VLOOKUP(A55,'Campañas y correos(2)'!$A$2:$K$157,2,FALSE),"-")=0,"-",IFERROR(VLOOKUP(A55,'Campañas y correos(2)'!$A$2:$K$157,2,FALSE),"-"))</f>
        <v>-</v>
      </c>
      <c r="F55" s="26" t="str">
        <f>IF(IFERROR(VLOOKUP(A55,'Campañas y correos(2)'!$A$2:$K$157,3,FALSE),"-")=0,"-",IFERROR(VLOOKUP(A55,'Campañas y correos(2)'!$A$2:$K$157,3,FALSE),"-"))</f>
        <v>-</v>
      </c>
      <c r="G55" s="26" t="str">
        <f>IFERROR(VLOOKUP(A55,'Campañas y correos(2)'!$A$2:$K$157,4,FALSE),"-")</f>
        <v>-</v>
      </c>
    </row>
    <row r="56" spans="1:7" x14ac:dyDescent="0.25">
      <c r="A56" s="4" t="str">
        <v>Mi plan de retiro_agosto</v>
      </c>
      <c r="B56" s="4" t="str">
        <f t="shared" si="0"/>
        <v>Mi plan de retiro</v>
      </c>
      <c r="C56" s="40" t="str">
        <f t="shared" si="1"/>
        <v>agosto</v>
      </c>
      <c r="D56" s="4" t="str">
        <f>VLOOKUP(B56,AnálisisMITEC!$A$2:$B$153,2,FALSE)</f>
        <v>Encontrado</v>
      </c>
      <c r="E56" s="26" t="str">
        <f>IF(IFERROR(VLOOKUP(A56,'Campañas y correos(2)'!$A$2:$K$157,2,FALSE),"-")=0,"-",IFERROR(VLOOKUP(A56,'Campañas y correos(2)'!$A$2:$K$157,2,FALSE),"-"))</f>
        <v>-</v>
      </c>
      <c r="F56" s="26" t="str">
        <f>IF(IFERROR(VLOOKUP(A56,'Campañas y correos(2)'!$A$2:$K$157,3,FALSE),"-")=0,"-",IFERROR(VLOOKUP(A56,'Campañas y correos(2)'!$A$2:$K$157,3,FALSE),"-"))</f>
        <v>-</v>
      </c>
      <c r="G56" s="26" t="str">
        <f>IFERROR(VLOOKUP(A56,'Campañas y correos(2)'!$A$2:$K$157,4,FALSE),"-")</f>
        <v>-</v>
      </c>
    </row>
    <row r="57" spans="1:7" x14ac:dyDescent="0.25">
      <c r="A57" s="4" t="str">
        <v>INCmty_agosto</v>
      </c>
      <c r="B57" s="4" t="str">
        <f t="shared" si="0"/>
        <v>INCmty</v>
      </c>
      <c r="C57" s="40" t="str">
        <f t="shared" si="1"/>
        <v>agosto</v>
      </c>
      <c r="D57" s="4" t="str">
        <f>VLOOKUP(B57,AnálisisMITEC!$A$2:$B$153,2,FALSE)</f>
        <v>Encontrado</v>
      </c>
      <c r="E57" s="26" t="str">
        <f>IF(IFERROR(VLOOKUP(A57,'Campañas y correos(2)'!$A$2:$K$157,2,FALSE),"-")=0,"-",IFERROR(VLOOKUP(A57,'Campañas y correos(2)'!$A$2:$K$157,2,FALSE),"-"))</f>
        <v>-</v>
      </c>
      <c r="F57" s="26" t="str">
        <f>IF(IFERROR(VLOOKUP(A57,'Campañas y correos(2)'!$A$2:$K$157,3,FALSE),"-")=0,"-",IFERROR(VLOOKUP(A57,'Campañas y correos(2)'!$A$2:$K$157,3,FALSE),"-"))</f>
        <v>-</v>
      </c>
      <c r="G57" s="26" t="str">
        <f>IFERROR(VLOOKUP(A57,'Campañas y correos(2)'!$A$2:$K$157,4,FALSE),"-")</f>
        <v>-</v>
      </c>
    </row>
    <row r="58" spans="1:7" x14ac:dyDescent="0.25">
      <c r="A58" s="4" t="str">
        <v>Voluntariado Tec_agosto</v>
      </c>
      <c r="B58" s="4" t="str">
        <f t="shared" si="0"/>
        <v>Voluntariado Tec</v>
      </c>
      <c r="C58" s="40" t="str">
        <f t="shared" si="1"/>
        <v>agosto</v>
      </c>
      <c r="D58" s="4" t="str">
        <f>VLOOKUP(B58,AnálisisMITEC!$A$2:$B$153,2,FALSE)</f>
        <v>Encontrado</v>
      </c>
      <c r="E58" s="26" t="str">
        <f>IF(IFERROR(VLOOKUP(A58,'Campañas y correos(2)'!$A$2:$K$157,2,FALSE),"-")=0,"-",IFERROR(VLOOKUP(A58,'Campañas y correos(2)'!$A$2:$K$157,2,FALSE),"-"))</f>
        <v>-</v>
      </c>
      <c r="F58" s="26" t="str">
        <f>IF(IFERROR(VLOOKUP(A58,'Campañas y correos(2)'!$A$2:$K$157,3,FALSE),"-")=0,"-",IFERROR(VLOOKUP(A58,'Campañas y correos(2)'!$A$2:$K$157,3,FALSE),"-"))</f>
        <v>-</v>
      </c>
      <c r="G58" s="26" t="str">
        <f>IFERROR(VLOOKUP(A58,'Campañas y correos(2)'!$A$2:$K$157,4,FALSE),"-")</f>
        <v>-</v>
      </c>
    </row>
    <row r="59" spans="1:7" x14ac:dyDescent="0.25">
      <c r="A59" s="4" t="str">
        <v>BeneFlex_agosto</v>
      </c>
      <c r="B59" s="4" t="str">
        <f t="shared" si="0"/>
        <v>BeneFlex</v>
      </c>
      <c r="C59" s="40" t="str">
        <f t="shared" si="1"/>
        <v>agosto</v>
      </c>
      <c r="D59" s="4" t="str">
        <f>VLOOKUP(B59,AnálisisMITEC!$A$2:$B$153,2,FALSE)</f>
        <v>Encontrado</v>
      </c>
      <c r="E59" s="26" t="str">
        <f>IF(IFERROR(VLOOKUP(A59,'Campañas y correos(2)'!$A$2:$K$157,2,FALSE),"-")=0,"-",IFERROR(VLOOKUP(A59,'Campañas y correos(2)'!$A$2:$K$157,2,FALSE),"-"))</f>
        <v>-</v>
      </c>
      <c r="F59" s="26" t="str">
        <f>IF(IFERROR(VLOOKUP(A59,'Campañas y correos(2)'!$A$2:$K$157,3,FALSE),"-")=0,"-",IFERROR(VLOOKUP(A59,'Campañas y correos(2)'!$A$2:$K$157,3,FALSE),"-"))</f>
        <v>-</v>
      </c>
      <c r="G59" s="26" t="str">
        <f>IFERROR(VLOOKUP(A59,'Campañas y correos(2)'!$A$2:$K$157,4,FALSE),"-")</f>
        <v>-</v>
      </c>
    </row>
    <row r="60" spans="1:7" x14ac:dyDescent="0.25">
      <c r="A60" s="4" t="str">
        <v>LiFE_julio</v>
      </c>
      <c r="B60" s="4" t="str">
        <f t="shared" si="0"/>
        <v>LiFE</v>
      </c>
      <c r="C60" s="40" t="str">
        <f t="shared" si="1"/>
        <v>julio</v>
      </c>
      <c r="D60" s="4" t="str">
        <f>VLOOKUP(B60,AnálisisMITEC!$A$2:$B$153,2,FALSE)</f>
        <v>Encontrado</v>
      </c>
      <c r="E60" s="26" t="str">
        <f>IF(IFERROR(VLOOKUP(A60,'Campañas y correos(2)'!$A$2:$K$157,2,FALSE),"-")=0,"-",IFERROR(VLOOKUP(A60,'Campañas y correos(2)'!$A$2:$K$157,2,FALSE),"-"))</f>
        <v>-</v>
      </c>
      <c r="F60" s="26" t="str">
        <f>IF(IFERROR(VLOOKUP(A60,'Campañas y correos(2)'!$A$2:$K$157,3,FALSE),"-")=0,"-",IFERROR(VLOOKUP(A60,'Campañas y correos(2)'!$A$2:$K$157,3,FALSE),"-"))</f>
        <v>-</v>
      </c>
      <c r="G60" s="26" t="str">
        <f>IFERROR(VLOOKUP(A60,'Campañas y correos(2)'!$A$2:$K$157,4,FALSE),"-")</f>
        <v>-</v>
      </c>
    </row>
    <row r="61" spans="1:7" x14ac:dyDescent="0.25">
      <c r="A61" s="4" t="str">
        <v>Mi plan de retiro_julio</v>
      </c>
      <c r="B61" s="4" t="str">
        <f t="shared" si="0"/>
        <v>Mi plan de retiro</v>
      </c>
      <c r="C61" s="40" t="str">
        <f t="shared" si="1"/>
        <v>julio</v>
      </c>
      <c r="D61" s="4" t="str">
        <f>VLOOKUP(B61,AnálisisMITEC!$A$2:$B$153,2,FALSE)</f>
        <v>Encontrado</v>
      </c>
      <c r="E61" s="26" t="str">
        <f>IF(IFERROR(VLOOKUP(A61,'Campañas y correos(2)'!$A$2:$K$157,2,FALSE),"-")=0,"-",IFERROR(VLOOKUP(A61,'Campañas y correos(2)'!$A$2:$K$157,2,FALSE),"-"))</f>
        <v>-</v>
      </c>
      <c r="F61" s="26" t="str">
        <f>IF(IFERROR(VLOOKUP(A61,'Campañas y correos(2)'!$A$2:$K$157,3,FALSE),"-")=0,"-",IFERROR(VLOOKUP(A61,'Campañas y correos(2)'!$A$2:$K$157,3,FALSE),"-"))</f>
        <v>-</v>
      </c>
      <c r="G61" s="26" t="str">
        <f>IFERROR(VLOOKUP(A61,'Campañas y correos(2)'!$A$2:$K$157,4,FALSE),"-")</f>
        <v>-</v>
      </c>
    </row>
    <row r="62" spans="1:7" x14ac:dyDescent="0.25">
      <c r="A62" s="4" t="str">
        <v>Semana del bienestar financiero_julio</v>
      </c>
      <c r="B62" s="4" t="str">
        <f t="shared" si="0"/>
        <v>Semana del bienestar financiero</v>
      </c>
      <c r="C62" s="40" t="str">
        <f t="shared" si="1"/>
        <v>julio</v>
      </c>
      <c r="D62" s="4" t="str">
        <f>VLOOKUP(B62,AnálisisMITEC!$A$2:$B$153,2,FALSE)</f>
        <v>No encontrado</v>
      </c>
      <c r="E62" s="26" t="str">
        <f>IF(IFERROR(VLOOKUP(A62,'Campañas y correos(2)'!$A$2:$K$157,2,FALSE),"-")=0,"-",IFERROR(VLOOKUP(A62,'Campañas y correos(2)'!$A$2:$K$157,2,FALSE),"-"))</f>
        <v>-</v>
      </c>
      <c r="F62" s="26" t="str">
        <f>IF(IFERROR(VLOOKUP(A62,'Campañas y correos(2)'!$A$2:$K$157,3,FALSE),"-")=0,"-",IFERROR(VLOOKUP(A62,'Campañas y correos(2)'!$A$2:$K$157,3,FALSE),"-"))</f>
        <v>-</v>
      </c>
      <c r="G62" s="26" t="str">
        <f>IFERROR(VLOOKUP(A62,'Campañas y correos(2)'!$A$2:$K$157,4,FALSE),"-")</f>
        <v>-</v>
      </c>
    </row>
    <row r="63" spans="1:7" x14ac:dyDescent="0.25">
      <c r="A63" s="4" t="str">
        <v>Ciberseguridad_julio</v>
      </c>
      <c r="B63" s="4" t="str">
        <f t="shared" si="0"/>
        <v>Ciberseguridad</v>
      </c>
      <c r="C63" s="40" t="str">
        <f t="shared" si="1"/>
        <v>julio</v>
      </c>
      <c r="D63" s="4" t="str">
        <f>VLOOKUP(B63,AnálisisMITEC!$A$2:$B$153,2,FALSE)</f>
        <v>Encontrado</v>
      </c>
      <c r="E63" s="26" t="str">
        <f>IF(IFERROR(VLOOKUP(A63,'Campañas y correos(2)'!$A$2:$K$157,2,FALSE),"-")=0,"-",IFERROR(VLOOKUP(A63,'Campañas y correos(2)'!$A$2:$K$157,2,FALSE),"-"))</f>
        <v>-</v>
      </c>
      <c r="F63" s="26" t="str">
        <f>IF(IFERROR(VLOOKUP(A63,'Campañas y correos(2)'!$A$2:$K$157,3,FALSE),"-")=0,"-",IFERROR(VLOOKUP(A63,'Campañas y correos(2)'!$A$2:$K$157,3,FALSE),"-"))</f>
        <v>-</v>
      </c>
      <c r="G63" s="26" t="str">
        <f>IFERROR(VLOOKUP(A63,'Campañas y correos(2)'!$A$2:$K$157,4,FALSE),"-")</f>
        <v>-</v>
      </c>
    </row>
    <row r="64" spans="1:7" x14ac:dyDescent="0.25">
      <c r="A64" s="4" t="str">
        <v>Borregos _julio</v>
      </c>
      <c r="B64" s="4" t="str">
        <f t="shared" si="0"/>
        <v xml:space="preserve">Borregos </v>
      </c>
      <c r="C64" s="40" t="str">
        <f t="shared" si="1"/>
        <v>julio</v>
      </c>
      <c r="D64" s="4" t="str">
        <f>VLOOKUP(B64,AnálisisMITEC!$A$2:$B$153,2,FALSE)</f>
        <v>Encontrado</v>
      </c>
      <c r="E64" s="26" t="str">
        <f>IF(IFERROR(VLOOKUP(A64,'Campañas y correos(2)'!$A$2:$K$157,2,FALSE),"-")=0,"-",IFERROR(VLOOKUP(A64,'Campañas y correos(2)'!$A$2:$K$157,2,FALSE),"-"))</f>
        <v>-</v>
      </c>
      <c r="F64" s="26" t="str">
        <f>IF(IFERROR(VLOOKUP(A64,'Campañas y correos(2)'!$A$2:$K$157,3,FALSE),"-")=0,"-",IFERROR(VLOOKUP(A64,'Campañas y correos(2)'!$A$2:$K$157,3,FALSE),"-"))</f>
        <v>-</v>
      </c>
      <c r="G64" s="26" t="str">
        <f>IFERROR(VLOOKUP(A64,'Campañas y correos(2)'!$A$2:$K$157,4,FALSE),"-")</f>
        <v>-</v>
      </c>
    </row>
    <row r="65" spans="1:7" x14ac:dyDescent="0.25">
      <c r="A65" s="4" t="str">
        <v>TecReview_julio</v>
      </c>
      <c r="B65" s="4" t="str">
        <f t="shared" si="0"/>
        <v>TecReview</v>
      </c>
      <c r="C65" s="40" t="str">
        <f t="shared" si="1"/>
        <v>julio</v>
      </c>
      <c r="D65" s="4" t="str">
        <f>VLOOKUP(B65,AnálisisMITEC!$A$2:$B$153,2,FALSE)</f>
        <v>No encontrado</v>
      </c>
      <c r="E65" s="26" t="str">
        <f>IF(IFERROR(VLOOKUP(A65,'Campañas y correos(2)'!$A$2:$K$157,2,FALSE),"-")=0,"-",IFERROR(VLOOKUP(A65,'Campañas y correos(2)'!$A$2:$K$157,2,FALSE),"-"))</f>
        <v>-</v>
      </c>
      <c r="F65" s="26" t="str">
        <f>IF(IFERROR(VLOOKUP(A65,'Campañas y correos(2)'!$A$2:$K$157,3,FALSE),"-")=0,"-",IFERROR(VLOOKUP(A65,'Campañas y correos(2)'!$A$2:$K$157,3,FALSE),"-"))</f>
        <v>-</v>
      </c>
      <c r="G65" s="26" t="str">
        <f>IFERROR(VLOOKUP(A65,'Campañas y correos(2)'!$A$2:$K$157,4,FALSE),"-")</f>
        <v>-</v>
      </c>
    </row>
    <row r="66" spans="1:7" x14ac:dyDescent="0.25">
      <c r="A66" s="4" t="str">
        <v>_julio</v>
      </c>
      <c r="B66" s="4" t="str">
        <f t="shared" si="0"/>
        <v/>
      </c>
      <c r="C66" s="40" t="str">
        <f t="shared" si="1"/>
        <v>julio</v>
      </c>
      <c r="D66" s="4" t="e">
        <f>VLOOKUP(B66,AnálisisMITEC!$A$2:$B$153,2,FALSE)</f>
        <v>#N/A</v>
      </c>
      <c r="E66" s="26" t="str">
        <f>IF(IFERROR(VLOOKUP(A66,'Campañas y correos(2)'!$A$2:$K$157,2,FALSE),"-")=0,"-",IFERROR(VLOOKUP(A66,'Campañas y correos(2)'!$A$2:$K$157,2,FALSE),"-"))</f>
        <v>-</v>
      </c>
      <c r="F66" s="26" t="str">
        <f>IF(IFERROR(VLOOKUP(A66,'Campañas y correos(2)'!$A$2:$K$157,3,FALSE),"-")=0,"-",IFERROR(VLOOKUP(A66,'Campañas y correos(2)'!$A$2:$K$157,3,FALSE),"-"))</f>
        <v>-</v>
      </c>
      <c r="G66" s="26" t="str">
        <f>IFERROR(VLOOKUP(A66,'Campañas y correos(2)'!$A$2:$K$157,4,FALSE),"-")</f>
        <v>-</v>
      </c>
    </row>
    <row r="67" spans="1:7" x14ac:dyDescent="0.25">
      <c r="A67" s="4" t="str">
        <v>CFDI_mayo</v>
      </c>
      <c r="B67" s="4" t="str">
        <f t="shared" ref="B67:B107" si="2">MID(A67,1,FIND("_",A67,1)-1)</f>
        <v>CFDI</v>
      </c>
      <c r="C67" s="40" t="str">
        <f t="shared" ref="C67:C107" si="3">MID(A67,FIND("_",A67,1)+1,LEN(A67))</f>
        <v>mayo</v>
      </c>
      <c r="D67" s="4" t="str">
        <f>VLOOKUP(B67,AnálisisMITEC!$A$2:$B$153,2,FALSE)</f>
        <v>Encontrado</v>
      </c>
      <c r="E67" s="26" t="str">
        <f>IF(IFERROR(VLOOKUP(A67,'Campañas y correos(2)'!$A$2:$K$157,2,FALSE),"-")=0,"-",IFERROR(VLOOKUP(A67,'Campañas y correos(2)'!$A$2:$K$157,2,FALSE),"-"))</f>
        <v>-</v>
      </c>
      <c r="F67" s="26" t="str">
        <f>IF(IFERROR(VLOOKUP(A67,'Campañas y correos(2)'!$A$2:$K$157,3,FALSE),"-")=0,"-",IFERROR(VLOOKUP(A67,'Campañas y correos(2)'!$A$2:$K$157,3,FALSE),"-"))</f>
        <v>-</v>
      </c>
      <c r="G67" s="26" t="str">
        <f>IFERROR(VLOOKUP(A67,'Campañas y correos(2)'!$A$2:$K$157,4,FALSE),"-")</f>
        <v>-</v>
      </c>
    </row>
    <row r="68" spans="1:7" x14ac:dyDescent="0.25">
      <c r="A68" s="4" t="str">
        <v>Mis viajes_mayo</v>
      </c>
      <c r="B68" s="4" t="str">
        <f t="shared" si="2"/>
        <v>Mis viajes</v>
      </c>
      <c r="C68" s="40" t="str">
        <f t="shared" si="3"/>
        <v>mayo</v>
      </c>
      <c r="D68" s="4" t="str">
        <f>VLOOKUP(B68,AnálisisMITEC!$A$2:$B$153,2,FALSE)</f>
        <v>Encontrado</v>
      </c>
      <c r="E68" s="26" t="str">
        <f>IF(IFERROR(VLOOKUP(A68,'Campañas y correos(2)'!$A$2:$K$157,2,FALSE),"-")=0,"-",IFERROR(VLOOKUP(A68,'Campañas y correos(2)'!$A$2:$K$157,2,FALSE),"-"))</f>
        <v>-</v>
      </c>
      <c r="F68" s="26" t="str">
        <f>IF(IFERROR(VLOOKUP(A68,'Campañas y correos(2)'!$A$2:$K$157,3,FALSE),"-")=0,"-",IFERROR(VLOOKUP(A68,'Campañas y correos(2)'!$A$2:$K$157,3,FALSE),"-"))</f>
        <v>-</v>
      </c>
      <c r="G68" s="26" t="str">
        <f>IFERROR(VLOOKUP(A68,'Campañas y correos(2)'!$A$2:$K$157,4,FALSE),"-")</f>
        <v>-</v>
      </c>
    </row>
    <row r="69" spans="1:7" x14ac:dyDescent="0.25">
      <c r="A69" s="4" t="str">
        <v>TecStore_mayo</v>
      </c>
      <c r="B69" s="4" t="str">
        <f t="shared" si="2"/>
        <v>TecStore</v>
      </c>
      <c r="C69" s="40" t="str">
        <f t="shared" si="3"/>
        <v>mayo</v>
      </c>
      <c r="D69" s="4" t="str">
        <f>VLOOKUP(B69,AnálisisMITEC!$A$2:$B$153,2,FALSE)</f>
        <v>Encontrado</v>
      </c>
      <c r="E69" s="26" t="str">
        <f>IF(IFERROR(VLOOKUP(A69,'Campañas y correos(2)'!$A$2:$K$157,2,FALSE),"-")=0,"-",IFERROR(VLOOKUP(A69,'Campañas y correos(2)'!$A$2:$K$157,2,FALSE),"-"))</f>
        <v>-</v>
      </c>
      <c r="F69" s="26" t="str">
        <f>IF(IFERROR(VLOOKUP(A69,'Campañas y correos(2)'!$A$2:$K$157,3,FALSE),"-")=0,"-",IFERROR(VLOOKUP(A69,'Campañas y correos(2)'!$A$2:$K$157,3,FALSE),"-"))</f>
        <v>-</v>
      </c>
      <c r="G69" s="26" t="str">
        <f>IFERROR(VLOOKUP(A69,'Campañas y correos(2)'!$A$2:$K$157,4,FALSE),"-")</f>
        <v>-</v>
      </c>
    </row>
    <row r="70" spans="1:7" x14ac:dyDescent="0.25">
      <c r="A70" s="4" t="str">
        <v>Novus _mayo</v>
      </c>
      <c r="B70" s="4" t="str">
        <f t="shared" si="2"/>
        <v xml:space="preserve">Novus </v>
      </c>
      <c r="C70" s="40" t="str">
        <f t="shared" si="3"/>
        <v>mayo</v>
      </c>
      <c r="D70" s="4" t="str">
        <f>VLOOKUP(B70,AnálisisMITEC!$A$2:$B$153,2,FALSE)</f>
        <v>Encontrado</v>
      </c>
      <c r="E70" s="26" t="str">
        <f>IF(IFERROR(VLOOKUP(A70,'Campañas y correos(2)'!$A$2:$K$157,2,FALSE),"-")=0,"-",IFERROR(VLOOKUP(A70,'Campañas y correos(2)'!$A$2:$K$157,2,FALSE),"-"))</f>
        <v>-</v>
      </c>
      <c r="F70" s="26" t="str">
        <f>IF(IFERROR(VLOOKUP(A70,'Campañas y correos(2)'!$A$2:$K$157,3,FALSE),"-")=0,"-",IFERROR(VLOOKUP(A70,'Campañas y correos(2)'!$A$2:$K$157,3,FALSE),"-"))</f>
        <v>-</v>
      </c>
      <c r="G70" s="26" t="str">
        <f>IFERROR(VLOOKUP(A70,'Campañas y correos(2)'!$A$2:$K$157,4,FALSE),"-")</f>
        <v>-</v>
      </c>
    </row>
    <row r="71" spans="1:7" x14ac:dyDescent="0.25">
      <c r="A71" s="4" t="str">
        <v>Súmate_mayo</v>
      </c>
      <c r="B71" s="4" t="str">
        <f t="shared" si="2"/>
        <v>Súmate</v>
      </c>
      <c r="C71" s="40" t="str">
        <f t="shared" si="3"/>
        <v>mayo</v>
      </c>
      <c r="D71" s="4" t="str">
        <f>VLOOKUP(B71,AnálisisMITEC!$A$2:$B$153,2,FALSE)</f>
        <v>Encontrado</v>
      </c>
      <c r="E71" s="26" t="str">
        <f>IF(IFERROR(VLOOKUP(A71,'Campañas y correos(2)'!$A$2:$K$157,2,FALSE),"-")=0,"-",IFERROR(VLOOKUP(A71,'Campañas y correos(2)'!$A$2:$K$157,2,FALSE),"-"))</f>
        <v>-</v>
      </c>
      <c r="F71" s="26" t="str">
        <f>IF(IFERROR(VLOOKUP(A71,'Campañas y correos(2)'!$A$2:$K$157,3,FALSE),"-")=0,"-",IFERROR(VLOOKUP(A71,'Campañas y correos(2)'!$A$2:$K$157,3,FALSE),"-"))</f>
        <v>-</v>
      </c>
      <c r="G71" s="26" t="str">
        <f>IFERROR(VLOOKUP(A71,'Campañas y correos(2)'!$A$2:$K$157,4,FALSE),"-")</f>
        <v>-</v>
      </c>
    </row>
    <row r="72" spans="1:7" x14ac:dyDescent="0.25">
      <c r="A72" s="4" t="str">
        <v>TECbot_mayo</v>
      </c>
      <c r="B72" s="4" t="str">
        <f t="shared" si="2"/>
        <v>TECbot</v>
      </c>
      <c r="C72" s="40" t="str">
        <f t="shared" si="3"/>
        <v>mayo</v>
      </c>
      <c r="D72" s="4" t="str">
        <f>VLOOKUP(B72,AnálisisMITEC!$A$2:$B$153,2,FALSE)</f>
        <v>Encontrado</v>
      </c>
      <c r="E72" s="26" t="str">
        <f>IF(IFERROR(VLOOKUP(A72,'Campañas y correos(2)'!$A$2:$K$157,2,FALSE),"-")=0,"-",IFERROR(VLOOKUP(A72,'Campañas y correos(2)'!$A$2:$K$157,2,FALSE),"-"))</f>
        <v>-</v>
      </c>
      <c r="F72" s="26" t="str">
        <f>IF(IFERROR(VLOOKUP(A72,'Campañas y correos(2)'!$A$2:$K$157,3,FALSE),"-")=0,"-",IFERROR(VLOOKUP(A72,'Campañas y correos(2)'!$A$2:$K$157,3,FALSE),"-"))</f>
        <v>-</v>
      </c>
      <c r="G72" s="26" t="str">
        <f>IFERROR(VLOOKUP(A72,'Campañas y correos(2)'!$A$2:$K$157,4,FALSE),"-")</f>
        <v>-</v>
      </c>
    </row>
    <row r="73" spans="1:7" x14ac:dyDescent="0.25">
      <c r="A73" s="4" t="str">
        <v>Día del maestro_mayo</v>
      </c>
      <c r="B73" s="4" t="str">
        <f t="shared" si="2"/>
        <v>Día del maestro</v>
      </c>
      <c r="C73" s="40" t="str">
        <f t="shared" si="3"/>
        <v>mayo</v>
      </c>
      <c r="D73" s="4" t="str">
        <f>VLOOKUP(B73,AnálisisMITEC!$A$2:$B$153,2,FALSE)</f>
        <v>Encontrado</v>
      </c>
      <c r="E73" s="26" t="str">
        <f>IF(IFERROR(VLOOKUP(A73,'Campañas y correos(2)'!$A$2:$K$157,2,FALSE),"-")=0,"-",IFERROR(VLOOKUP(A73,'Campañas y correos(2)'!$A$2:$K$157,2,FALSE),"-"))</f>
        <v>-</v>
      </c>
      <c r="F73" s="26" t="str">
        <f>IF(IFERROR(VLOOKUP(A73,'Campañas y correos(2)'!$A$2:$K$157,3,FALSE),"-")=0,"-",IFERROR(VLOOKUP(A73,'Campañas y correos(2)'!$A$2:$K$157,3,FALSE),"-"))</f>
        <v>-</v>
      </c>
      <c r="G73" s="26" t="str">
        <f>IFERROR(VLOOKUP(A73,'Campañas y correos(2)'!$A$2:$K$157,4,FALSE),"-")</f>
        <v>-</v>
      </c>
    </row>
    <row r="74" spans="1:7" x14ac:dyDescent="0.25">
      <c r="A74" s="4" t="str">
        <v>Semana del bienestar financiero_mayo</v>
      </c>
      <c r="B74" s="4" t="str">
        <f t="shared" si="2"/>
        <v>Semana del bienestar financiero</v>
      </c>
      <c r="C74" s="40" t="str">
        <f t="shared" si="3"/>
        <v>mayo</v>
      </c>
      <c r="D74" s="4" t="str">
        <f>VLOOKUP(B74,AnálisisMITEC!$A$2:$B$153,2,FALSE)</f>
        <v>No encontrado</v>
      </c>
      <c r="E74" s="26" t="str">
        <f>IF(IFERROR(VLOOKUP(A74,'Campañas y correos(2)'!$A$2:$K$157,2,FALSE),"-")=0,"-",IFERROR(VLOOKUP(A74,'Campañas y correos(2)'!$A$2:$K$157,2,FALSE),"-"))</f>
        <v>-</v>
      </c>
      <c r="F74" s="26" t="str">
        <f>IF(IFERROR(VLOOKUP(A74,'Campañas y correos(2)'!$A$2:$K$157,3,FALSE),"-")=0,"-",IFERROR(VLOOKUP(A74,'Campañas y correos(2)'!$A$2:$K$157,3,FALSE),"-"))</f>
        <v>-</v>
      </c>
      <c r="G74" s="26" t="str">
        <f>IFERROR(VLOOKUP(A74,'Campañas y correos(2)'!$A$2:$K$157,4,FALSE),"-")</f>
        <v>-</v>
      </c>
    </row>
    <row r="75" spans="1:7" x14ac:dyDescent="0.25">
      <c r="A75" s="4" t="str">
        <v>Mi plan de retiro_mayo</v>
      </c>
      <c r="B75" s="4" t="str">
        <f t="shared" si="2"/>
        <v>Mi plan de retiro</v>
      </c>
      <c r="C75" s="40" t="str">
        <f t="shared" si="3"/>
        <v>mayo</v>
      </c>
      <c r="D75" s="4" t="str">
        <f>VLOOKUP(B75,AnálisisMITEC!$A$2:$B$153,2,FALSE)</f>
        <v>Encontrado</v>
      </c>
      <c r="E75" s="26" t="str">
        <f>IF(IFERROR(VLOOKUP(A75,'Campañas y correos(2)'!$A$2:$K$157,2,FALSE),"-")=0,"-",IFERROR(VLOOKUP(A75,'Campañas y correos(2)'!$A$2:$K$157,2,FALSE),"-"))</f>
        <v>-</v>
      </c>
      <c r="F75" s="26" t="str">
        <f>IF(IFERROR(VLOOKUP(A75,'Campañas y correos(2)'!$A$2:$K$157,3,FALSE),"-")=0,"-",IFERROR(VLOOKUP(A75,'Campañas y correos(2)'!$A$2:$K$157,3,FALSE),"-"))</f>
        <v>-</v>
      </c>
      <c r="G75" s="26" t="str">
        <f>IFERROR(VLOOKUP(A75,'Campañas y correos(2)'!$A$2:$K$157,4,FALSE),"-")</f>
        <v>-</v>
      </c>
    </row>
    <row r="76" spans="1:7" x14ac:dyDescent="0.25">
      <c r="A76" s="4" t="str">
        <v>Sostenibilidad_mayo</v>
      </c>
      <c r="B76" s="4" t="str">
        <f t="shared" si="2"/>
        <v>Sostenibilidad</v>
      </c>
      <c r="C76" s="40" t="str">
        <f t="shared" si="3"/>
        <v>mayo</v>
      </c>
      <c r="D76" s="4" t="str">
        <f>VLOOKUP(B76,AnálisisMITEC!$A$2:$B$153,2,FALSE)</f>
        <v>No encontrado</v>
      </c>
      <c r="E76" s="26" t="str">
        <f>IF(IFERROR(VLOOKUP(A76,'Campañas y correos(2)'!$A$2:$K$157,2,FALSE),"-")=0,"-",IFERROR(VLOOKUP(A76,'Campañas y correos(2)'!$A$2:$K$157,2,FALSE),"-"))</f>
        <v>-</v>
      </c>
      <c r="F76" s="26" t="str">
        <f>IF(IFERROR(VLOOKUP(A76,'Campañas y correos(2)'!$A$2:$K$157,3,FALSE),"-")=0,"-",IFERROR(VLOOKUP(A76,'Campañas y correos(2)'!$A$2:$K$157,3,FALSE),"-"))</f>
        <v>-</v>
      </c>
      <c r="G76" s="26" t="str">
        <f>IFERROR(VLOOKUP(A76,'Campañas y correos(2)'!$A$2:$K$157,4,FALSE),"-")</f>
        <v>-</v>
      </c>
    </row>
    <row r="77" spans="1:7" x14ac:dyDescent="0.25">
      <c r="A77" s="4" t="str">
        <v>Wellbeing_mayo</v>
      </c>
      <c r="B77" s="4" t="str">
        <f t="shared" si="2"/>
        <v>Wellbeing</v>
      </c>
      <c r="C77" s="40" t="str">
        <f t="shared" si="3"/>
        <v>mayo</v>
      </c>
      <c r="D77" s="4" t="str">
        <f>VLOOKUP(B77,AnálisisMITEC!$A$2:$B$153,2,FALSE)</f>
        <v>Encontrado</v>
      </c>
      <c r="E77" s="26" t="str">
        <f>IF(IFERROR(VLOOKUP(A77,'Campañas y correos(2)'!$A$2:$K$157,2,FALSE),"-")=0,"-",IFERROR(VLOOKUP(A77,'Campañas y correos(2)'!$A$2:$K$157,2,FALSE),"-"))</f>
        <v>-</v>
      </c>
      <c r="F77" s="26" t="str">
        <f>IF(IFERROR(VLOOKUP(A77,'Campañas y correos(2)'!$A$2:$K$157,3,FALSE),"-")=0,"-",IFERROR(VLOOKUP(A77,'Campañas y correos(2)'!$A$2:$K$157,3,FALSE),"-"))</f>
        <v>-</v>
      </c>
      <c r="G77" s="26" t="str">
        <f>IFERROR(VLOOKUP(A77,'Campañas y correos(2)'!$A$2:$K$157,4,FALSE),"-")</f>
        <v>-</v>
      </c>
    </row>
    <row r="78" spans="1:7" x14ac:dyDescent="0.25">
      <c r="A78" s="4" t="str">
        <v>GlobalMobility_mayo</v>
      </c>
      <c r="B78" s="4" t="str">
        <f t="shared" si="2"/>
        <v>GlobalMobility</v>
      </c>
      <c r="C78" s="40" t="str">
        <f t="shared" si="3"/>
        <v>mayo</v>
      </c>
      <c r="D78" s="4" t="str">
        <f>VLOOKUP(B78,AnálisisMITEC!$A$2:$B$153,2,FALSE)</f>
        <v>Encontrado</v>
      </c>
      <c r="E78" s="26" t="str">
        <f>IF(IFERROR(VLOOKUP(A78,'Campañas y correos(2)'!$A$2:$K$157,2,FALSE),"-")=0,"-",IFERROR(VLOOKUP(A78,'Campañas y correos(2)'!$A$2:$K$157,2,FALSE),"-"))</f>
        <v>-</v>
      </c>
      <c r="F78" s="26" t="str">
        <f>IF(IFERROR(VLOOKUP(A78,'Campañas y correos(2)'!$A$2:$K$157,3,FALSE),"-")=0,"-",IFERROR(VLOOKUP(A78,'Campañas y correos(2)'!$A$2:$K$157,3,FALSE),"-"))</f>
        <v>-</v>
      </c>
      <c r="G78" s="26" t="str">
        <f>IFERROR(VLOOKUP(A78,'Campañas y correos(2)'!$A$2:$K$157,4,FALSE),"-")</f>
        <v>-</v>
      </c>
    </row>
    <row r="79" spans="1:7" x14ac:dyDescent="0.25">
      <c r="A79" s="4" t="str">
        <v>Día de las Madres_mayo</v>
      </c>
      <c r="B79" s="4" t="str">
        <f t="shared" si="2"/>
        <v>Día de las Madres</v>
      </c>
      <c r="C79" s="40" t="str">
        <f t="shared" si="3"/>
        <v>mayo</v>
      </c>
      <c r="D79" s="4" t="str">
        <f>VLOOKUP(B79,AnálisisMITEC!$A$2:$B$153,2,FALSE)</f>
        <v>Encontrado</v>
      </c>
      <c r="E79" s="26" t="str">
        <f>IF(IFERROR(VLOOKUP(A79,'Campañas y correos(2)'!$A$2:$K$157,2,FALSE),"-")=0,"-",IFERROR(VLOOKUP(A79,'Campañas y correos(2)'!$A$2:$K$157,2,FALSE),"-"))</f>
        <v>-</v>
      </c>
      <c r="F79" s="26" t="str">
        <f>IF(IFERROR(VLOOKUP(A79,'Campañas y correos(2)'!$A$2:$K$157,3,FALSE),"-")=0,"-",IFERROR(VLOOKUP(A79,'Campañas y correos(2)'!$A$2:$K$157,3,FALSE),"-"))</f>
        <v>-</v>
      </c>
      <c r="G79" s="26" t="str">
        <f>IFERROR(VLOOKUP(A79,'Campañas y correos(2)'!$A$2:$K$157,4,FALSE),"-")</f>
        <v>-</v>
      </c>
    </row>
    <row r="80" spans="1:7" x14ac:dyDescent="0.25">
      <c r="A80" s="4" t="str">
        <v>_mayo</v>
      </c>
      <c r="B80" s="4" t="str">
        <f t="shared" si="2"/>
        <v/>
      </c>
      <c r="C80" s="40" t="str">
        <f t="shared" si="3"/>
        <v>mayo</v>
      </c>
      <c r="D80" s="4" t="e">
        <f>VLOOKUP(B80,AnálisisMITEC!$A$2:$B$153,2,FALSE)</f>
        <v>#N/A</v>
      </c>
      <c r="E80" s="26" t="str">
        <f>IF(IFERROR(VLOOKUP(A80,'Campañas y correos(2)'!$A$2:$K$157,2,FALSE),"-")=0,"-",IFERROR(VLOOKUP(A80,'Campañas y correos(2)'!$A$2:$K$157,2,FALSE),"-"))</f>
        <v>-</v>
      </c>
      <c r="F80" s="26" t="str">
        <f>IF(IFERROR(VLOOKUP(A80,'Campañas y correos(2)'!$A$2:$K$157,3,FALSE),"-")=0,"-",IFERROR(VLOOKUP(A80,'Campañas y correos(2)'!$A$2:$K$157,3,FALSE),"-"))</f>
        <v>-</v>
      </c>
      <c r="G80" s="26" t="str">
        <f>IFERROR(VLOOKUP(A80,'Campañas y correos(2)'!$A$2:$K$157,4,FALSE),"-")</f>
        <v>-</v>
      </c>
    </row>
    <row r="81" spans="1:7" x14ac:dyDescent="0.25">
      <c r="A81" s="4" t="str">
        <v>TECservices_mayo</v>
      </c>
      <c r="B81" s="4" t="str">
        <f t="shared" si="2"/>
        <v>TECservices</v>
      </c>
      <c r="C81" s="40" t="str">
        <f t="shared" si="3"/>
        <v>mayo</v>
      </c>
      <c r="D81" s="4" t="str">
        <f>VLOOKUP(B81,AnálisisMITEC!$A$2:$B$153,2,FALSE)</f>
        <v>Encontrado</v>
      </c>
      <c r="E81" s="26" t="str">
        <f>IF(IFERROR(VLOOKUP(A81,'Campañas y correos(2)'!$A$2:$K$157,2,FALSE),"-")=0,"-",IFERROR(VLOOKUP(A81,'Campañas y correos(2)'!$A$2:$K$157,2,FALSE),"-"))</f>
        <v>-</v>
      </c>
      <c r="F81" s="26" t="str">
        <f>IF(IFERROR(VLOOKUP(A81,'Campañas y correos(2)'!$A$2:$K$157,3,FALSE),"-")=0,"-",IFERROR(VLOOKUP(A81,'Campañas y correos(2)'!$A$2:$K$157,3,FALSE),"-"))</f>
        <v>-</v>
      </c>
      <c r="G81" s="26" t="str">
        <f>IFERROR(VLOOKUP(A81,'Campañas y correos(2)'!$A$2:$K$157,4,FALSE),"-")</f>
        <v>-</v>
      </c>
    </row>
    <row r="82" spans="1:7" x14ac:dyDescent="0.25">
      <c r="A82" s="4" t="str">
        <v>Integridad académica_mayo</v>
      </c>
      <c r="B82" s="4" t="str">
        <f t="shared" si="2"/>
        <v>Integridad académica</v>
      </c>
      <c r="C82" s="40" t="str">
        <f t="shared" si="3"/>
        <v>mayo</v>
      </c>
      <c r="D82" s="4" t="str">
        <f>VLOOKUP(B82,AnálisisMITEC!$A$2:$B$153,2,FALSE)</f>
        <v>Encontrado</v>
      </c>
      <c r="E82" s="26" t="str">
        <f>IF(IFERROR(VLOOKUP(A82,'Campañas y correos(2)'!$A$2:$K$157,2,FALSE),"-")=0,"-",IFERROR(VLOOKUP(A82,'Campañas y correos(2)'!$A$2:$K$157,2,FALSE),"-"))</f>
        <v>-</v>
      </c>
      <c r="F82" s="26" t="str">
        <f>IF(IFERROR(VLOOKUP(A82,'Campañas y correos(2)'!$A$2:$K$157,3,FALSE),"-")=0,"-",IFERROR(VLOOKUP(A82,'Campañas y correos(2)'!$A$2:$K$157,3,FALSE),"-"))</f>
        <v>-</v>
      </c>
      <c r="G82" s="26" t="str">
        <f>IFERROR(VLOOKUP(A82,'Campañas y correos(2)'!$A$2:$K$157,4,FALSE),"-")</f>
        <v>-</v>
      </c>
    </row>
    <row r="83" spans="1:7" x14ac:dyDescent="0.25">
      <c r="A83" s="4" t="str">
        <v>Compromiso con la integridad_abril</v>
      </c>
      <c r="B83" s="4" t="str">
        <f t="shared" si="2"/>
        <v>Compromiso con la integridad</v>
      </c>
      <c r="C83" s="40" t="str">
        <f t="shared" si="3"/>
        <v>abril</v>
      </c>
      <c r="D83" s="4" t="str">
        <f>VLOOKUP(B83,AnálisisMITEC!$A$2:$B$153,2,FALSE)</f>
        <v>Encontrado</v>
      </c>
      <c r="E83" s="26" t="str">
        <f>IF(IFERROR(VLOOKUP(A83,'Campañas y correos(2)'!$A$2:$K$157,2,FALSE),"-")=0,"-",IFERROR(VLOOKUP(A83,'Campañas y correos(2)'!$A$2:$K$157,2,FALSE),"-"))</f>
        <v>-</v>
      </c>
      <c r="F83" s="26" t="str">
        <f>IF(IFERROR(VLOOKUP(A83,'Campañas y correos(2)'!$A$2:$K$157,3,FALSE),"-")=0,"-",IFERROR(VLOOKUP(A83,'Campañas y correos(2)'!$A$2:$K$157,3,FALSE),"-"))</f>
        <v>-</v>
      </c>
      <c r="G83" s="26" t="str">
        <f>IFERROR(VLOOKUP(A83,'Campañas y correos(2)'!$A$2:$K$157,4,FALSE),"-")</f>
        <v>-</v>
      </c>
    </row>
    <row r="84" spans="1:7" x14ac:dyDescent="0.25">
      <c r="A84" s="4" t="str">
        <v>CFDI_abril</v>
      </c>
      <c r="B84" s="4" t="str">
        <f t="shared" si="2"/>
        <v>CFDI</v>
      </c>
      <c r="C84" s="40" t="str">
        <f t="shared" si="3"/>
        <v>abril</v>
      </c>
      <c r="D84" s="4" t="str">
        <f>VLOOKUP(B84,AnálisisMITEC!$A$2:$B$153,2,FALSE)</f>
        <v>Encontrado</v>
      </c>
      <c r="E84" s="26" t="str">
        <f>IF(IFERROR(VLOOKUP(A84,'Campañas y correos(2)'!$A$2:$K$157,2,FALSE),"-")=0,"-",IFERROR(VLOOKUP(A84,'Campañas y correos(2)'!$A$2:$K$157,2,FALSE),"-"))</f>
        <v>-</v>
      </c>
      <c r="F84" s="26" t="str">
        <f>IF(IFERROR(VLOOKUP(A84,'Campañas y correos(2)'!$A$2:$K$157,3,FALSE),"-")=0,"-",IFERROR(VLOOKUP(A84,'Campañas y correos(2)'!$A$2:$K$157,3,FALSE),"-"))</f>
        <v>-</v>
      </c>
      <c r="G84" s="26" t="str">
        <f>IFERROR(VLOOKUP(A84,'Campañas y correos(2)'!$A$2:$K$157,4,FALSE),"-")</f>
        <v>-</v>
      </c>
    </row>
    <row r="85" spans="1:7" x14ac:dyDescent="0.25">
      <c r="A85" s="4" t="str">
        <v>TechSavvy_abril</v>
      </c>
      <c r="B85" s="4" t="str">
        <f t="shared" si="2"/>
        <v>TechSavvy</v>
      </c>
      <c r="C85" s="40" t="str">
        <f t="shared" si="3"/>
        <v>abril</v>
      </c>
      <c r="D85" s="4" t="str">
        <f>VLOOKUP(B85,AnálisisMITEC!$A$2:$B$153,2,FALSE)</f>
        <v>Encontrado</v>
      </c>
      <c r="E85" s="26" t="str">
        <f>IF(IFERROR(VLOOKUP(A85,'Campañas y correos(2)'!$A$2:$K$157,2,FALSE),"-")=0,"-",IFERROR(VLOOKUP(A85,'Campañas y correos(2)'!$A$2:$K$157,2,FALSE),"-"))</f>
        <v>-</v>
      </c>
      <c r="F85" s="26" t="str">
        <f>IF(IFERROR(VLOOKUP(A85,'Campañas y correos(2)'!$A$2:$K$157,3,FALSE),"-")=0,"-",IFERROR(VLOOKUP(A85,'Campañas y correos(2)'!$A$2:$K$157,3,FALSE),"-"))</f>
        <v>-</v>
      </c>
      <c r="G85" s="26" t="str">
        <f>IFERROR(VLOOKUP(A85,'Campañas y correos(2)'!$A$2:$K$157,4,FALSE),"-")</f>
        <v>-</v>
      </c>
    </row>
    <row r="86" spans="1:7" x14ac:dyDescent="0.25">
      <c r="A86" s="4" t="str">
        <v>Lealtad_abril</v>
      </c>
      <c r="B86" s="4" t="str">
        <f t="shared" si="2"/>
        <v>Lealtad</v>
      </c>
      <c r="C86" s="40" t="str">
        <f t="shared" si="3"/>
        <v>abril</v>
      </c>
      <c r="D86" s="4" t="str">
        <f>VLOOKUP(B86,AnálisisMITEC!$A$2:$B$153,2,FALSE)</f>
        <v>Encontrado</v>
      </c>
      <c r="E86" s="26" t="str">
        <f>IF(IFERROR(VLOOKUP(A86,'Campañas y correos(2)'!$A$2:$K$157,2,FALSE),"-")=0,"-",IFERROR(VLOOKUP(A86,'Campañas y correos(2)'!$A$2:$K$157,2,FALSE),"-"))</f>
        <v>-</v>
      </c>
      <c r="F86" s="26" t="str">
        <f>IF(IFERROR(VLOOKUP(A86,'Campañas y correos(2)'!$A$2:$K$157,3,FALSE),"-")=0,"-",IFERROR(VLOOKUP(A86,'Campañas y correos(2)'!$A$2:$K$157,3,FALSE),"-"))</f>
        <v>-</v>
      </c>
      <c r="G86" s="26" t="str">
        <f>IFERROR(VLOOKUP(A86,'Campañas y correos(2)'!$A$2:$K$157,4,FALSE),"-")</f>
        <v>-</v>
      </c>
    </row>
    <row r="87" spans="1:7" x14ac:dyDescent="0.25">
      <c r="A87" s="4" t="str">
        <v>Súmate_abril</v>
      </c>
      <c r="B87" s="4" t="str">
        <f t="shared" si="2"/>
        <v>Súmate</v>
      </c>
      <c r="C87" s="40" t="str">
        <f t="shared" si="3"/>
        <v>abril</v>
      </c>
      <c r="D87" s="4" t="str">
        <f>VLOOKUP(B87,AnálisisMITEC!$A$2:$B$153,2,FALSE)</f>
        <v>Encontrado</v>
      </c>
      <c r="E87" s="26" t="str">
        <f>IF(IFERROR(VLOOKUP(A87,'Campañas y correos(2)'!$A$2:$K$157,2,FALSE),"-")=0,"-",IFERROR(VLOOKUP(A87,'Campañas y correos(2)'!$A$2:$K$157,2,FALSE),"-"))</f>
        <v>-</v>
      </c>
      <c r="F87" s="26" t="str">
        <f>IF(IFERROR(VLOOKUP(A87,'Campañas y correos(2)'!$A$2:$K$157,3,FALSE),"-")=0,"-",IFERROR(VLOOKUP(A87,'Campañas y correos(2)'!$A$2:$K$157,3,FALSE),"-"))</f>
        <v>-</v>
      </c>
      <c r="G87" s="26" t="str">
        <f>IFERROR(VLOOKUP(A87,'Campañas y correos(2)'!$A$2:$K$157,4,FALSE),"-")</f>
        <v>-</v>
      </c>
    </row>
    <row r="88" spans="1:7" x14ac:dyDescent="0.25">
      <c r="A88" s="4" t="str">
        <v>Novus _abril</v>
      </c>
      <c r="B88" s="4" t="str">
        <f t="shared" si="2"/>
        <v xml:space="preserve">Novus </v>
      </c>
      <c r="C88" s="40" t="str">
        <f t="shared" si="3"/>
        <v>abril</v>
      </c>
      <c r="D88" s="4" t="str">
        <f>VLOOKUP(B88,AnálisisMITEC!$A$2:$B$153,2,FALSE)</f>
        <v>Encontrado</v>
      </c>
      <c r="E88" s="26" t="str">
        <f>IF(IFERROR(VLOOKUP(A88,'Campañas y correos(2)'!$A$2:$K$157,2,FALSE),"-")=0,"-",IFERROR(VLOOKUP(A88,'Campañas y correos(2)'!$A$2:$K$157,2,FALSE),"-"))</f>
        <v>-</v>
      </c>
      <c r="F88" s="26" t="str">
        <f>IF(IFERROR(VLOOKUP(A88,'Campañas y correos(2)'!$A$2:$K$157,3,FALSE),"-")=0,"-",IFERROR(VLOOKUP(A88,'Campañas y correos(2)'!$A$2:$K$157,3,FALSE),"-"))</f>
        <v>-</v>
      </c>
      <c r="G88" s="26" t="str">
        <f>IFERROR(VLOOKUP(A88,'Campañas y correos(2)'!$A$2:$K$157,4,FALSE),"-")</f>
        <v>-</v>
      </c>
    </row>
    <row r="89" spans="1:7" x14ac:dyDescent="0.25">
      <c r="A89" s="4" t="str">
        <v>MiLlaveDigital_abril</v>
      </c>
      <c r="B89" s="4" t="str">
        <f t="shared" si="2"/>
        <v>MiLlaveDigital</v>
      </c>
      <c r="C89" s="40" t="str">
        <f t="shared" si="3"/>
        <v>abril</v>
      </c>
      <c r="D89" s="4" t="str">
        <f>VLOOKUP(B89,AnálisisMITEC!$A$2:$B$153,2,FALSE)</f>
        <v>Encontrado</v>
      </c>
      <c r="E89" s="26" t="str">
        <f>IF(IFERROR(VLOOKUP(A89,'Campañas y correos(2)'!$A$2:$K$157,2,FALSE),"-")=0,"-",IFERROR(VLOOKUP(A89,'Campañas y correos(2)'!$A$2:$K$157,2,FALSE),"-"))</f>
        <v>-</v>
      </c>
      <c r="F89" s="26" t="str">
        <f>IF(IFERROR(VLOOKUP(A89,'Campañas y correos(2)'!$A$2:$K$157,3,FALSE),"-")=0,"-",IFERROR(VLOOKUP(A89,'Campañas y correos(2)'!$A$2:$K$157,3,FALSE),"-"))</f>
        <v>-</v>
      </c>
      <c r="G89" s="26" t="str">
        <f>IFERROR(VLOOKUP(A89,'Campañas y correos(2)'!$A$2:$K$157,4,FALSE),"-")</f>
        <v>-</v>
      </c>
    </row>
    <row r="90" spans="1:7" x14ac:dyDescent="0.25">
      <c r="A90" s="4" t="str">
        <v>Mitec_abril</v>
      </c>
      <c r="B90" s="4" t="str">
        <f t="shared" si="2"/>
        <v>Mitec</v>
      </c>
      <c r="C90" s="40" t="str">
        <f t="shared" si="3"/>
        <v>abril</v>
      </c>
      <c r="D90" s="4" t="str">
        <f>VLOOKUP(B90,AnálisisMITEC!$A$2:$B$153,2,FALSE)</f>
        <v>Encontrado</v>
      </c>
      <c r="E90" s="26" t="str">
        <f>IF(IFERROR(VLOOKUP(A90,'Campañas y correos(2)'!$A$2:$K$157,2,FALSE),"-")=0,"-",IFERROR(VLOOKUP(A90,'Campañas y correos(2)'!$A$2:$K$157,2,FALSE),"-"))</f>
        <v>-</v>
      </c>
      <c r="F90" s="26" t="str">
        <f>IF(IFERROR(VLOOKUP(A90,'Campañas y correos(2)'!$A$2:$K$157,3,FALSE),"-")=0,"-",IFERROR(VLOOKUP(A90,'Campañas y correos(2)'!$A$2:$K$157,3,FALSE),"-"))</f>
        <v>-</v>
      </c>
      <c r="G90" s="26" t="str">
        <f>IFERROR(VLOOKUP(A90,'Campañas y correos(2)'!$A$2:$K$157,4,FALSE),"-")</f>
        <v>-</v>
      </c>
    </row>
    <row r="91" spans="1:7" x14ac:dyDescent="0.25">
      <c r="A91" s="4" t="str">
        <v>TecReview_abril</v>
      </c>
      <c r="B91" s="4" t="str">
        <f t="shared" si="2"/>
        <v>TecReview</v>
      </c>
      <c r="C91" s="40" t="str">
        <f t="shared" si="3"/>
        <v>abril</v>
      </c>
      <c r="D91" s="4" t="str">
        <f>VLOOKUP(B91,AnálisisMITEC!$A$2:$B$153,2,FALSE)</f>
        <v>No encontrado</v>
      </c>
      <c r="E91" s="26" t="str">
        <f>IF(IFERROR(VLOOKUP(A91,'Campañas y correos(2)'!$A$2:$K$157,2,FALSE),"-")=0,"-",IFERROR(VLOOKUP(A91,'Campañas y correos(2)'!$A$2:$K$157,2,FALSE),"-"))</f>
        <v>-</v>
      </c>
      <c r="F91" s="26" t="str">
        <f>IF(IFERROR(VLOOKUP(A91,'Campañas y correos(2)'!$A$2:$K$157,3,FALSE),"-")=0,"-",IFERROR(VLOOKUP(A91,'Campañas y correos(2)'!$A$2:$K$157,3,FALSE),"-"))</f>
        <v>-</v>
      </c>
      <c r="G91" s="26" t="str">
        <f>IFERROR(VLOOKUP(A91,'Campañas y correos(2)'!$A$2:$K$157,4,FALSE),"-")</f>
        <v>-</v>
      </c>
    </row>
    <row r="92" spans="1:7" x14ac:dyDescent="0.25">
      <c r="A92" s="4" t="str">
        <v>Sostenibilidad_abril</v>
      </c>
      <c r="B92" s="4" t="str">
        <f t="shared" si="2"/>
        <v>Sostenibilidad</v>
      </c>
      <c r="C92" s="40" t="str">
        <f t="shared" si="3"/>
        <v>abril</v>
      </c>
      <c r="D92" s="4" t="str">
        <f>VLOOKUP(B92,AnálisisMITEC!$A$2:$B$153,2,FALSE)</f>
        <v>No encontrado</v>
      </c>
      <c r="E92" s="26" t="str">
        <f>IF(IFERROR(VLOOKUP(A92,'Campañas y correos(2)'!$A$2:$K$157,2,FALSE),"-")=0,"-",IFERROR(VLOOKUP(A92,'Campañas y correos(2)'!$A$2:$K$157,2,FALSE),"-"))</f>
        <v>-</v>
      </c>
      <c r="F92" s="26" t="str">
        <f>IF(IFERROR(VLOOKUP(A92,'Campañas y correos(2)'!$A$2:$K$157,3,FALSE),"-")=0,"-",IFERROR(VLOOKUP(A92,'Campañas y correos(2)'!$A$2:$K$157,3,FALSE),"-"))</f>
        <v>-</v>
      </c>
      <c r="G92" s="26" t="str">
        <f>IFERROR(VLOOKUP(A92,'Campañas y correos(2)'!$A$2:$K$157,4,FALSE),"-")</f>
        <v>-</v>
      </c>
    </row>
    <row r="93" spans="1:7" x14ac:dyDescent="0.25">
      <c r="A93" s="4" t="str">
        <v>Wellbeing_abril</v>
      </c>
      <c r="B93" s="4" t="str">
        <f t="shared" si="2"/>
        <v>Wellbeing</v>
      </c>
      <c r="C93" s="40" t="str">
        <f t="shared" si="3"/>
        <v>abril</v>
      </c>
      <c r="D93" s="4" t="str">
        <f>VLOOKUP(B93,AnálisisMITEC!$A$2:$B$153,2,FALSE)</f>
        <v>Encontrado</v>
      </c>
      <c r="E93" s="26" t="str">
        <f>IF(IFERROR(VLOOKUP(A93,'Campañas y correos(2)'!$A$2:$K$157,2,FALSE),"-")=0,"-",IFERROR(VLOOKUP(A93,'Campañas y correos(2)'!$A$2:$K$157,2,FALSE),"-"))</f>
        <v>-</v>
      </c>
      <c r="F93" s="26" t="str">
        <f>IF(IFERROR(VLOOKUP(A93,'Campañas y correos(2)'!$A$2:$K$157,3,FALSE),"-")=0,"-",IFERROR(VLOOKUP(A93,'Campañas y correos(2)'!$A$2:$K$157,3,FALSE),"-"))</f>
        <v>-</v>
      </c>
      <c r="G93" s="26" t="str">
        <f>IFERROR(VLOOKUP(A93,'Campañas y correos(2)'!$A$2:$K$157,4,FALSE),"-")</f>
        <v>-</v>
      </c>
    </row>
    <row r="94" spans="1:7" x14ac:dyDescent="0.25">
      <c r="A94" s="4" t="str">
        <v>LiFE_abril</v>
      </c>
      <c r="B94" s="4" t="str">
        <f t="shared" si="2"/>
        <v>LiFE</v>
      </c>
      <c r="C94" s="40" t="str">
        <f t="shared" si="3"/>
        <v>abril</v>
      </c>
      <c r="D94" s="4" t="str">
        <f>VLOOKUP(B94,AnálisisMITEC!$A$2:$B$153,2,FALSE)</f>
        <v>Encontrado</v>
      </c>
      <c r="E94" s="26" t="str">
        <f>IF(IFERROR(VLOOKUP(A94,'Campañas y correos(2)'!$A$2:$K$157,2,FALSE),"-")=0,"-",IFERROR(VLOOKUP(A94,'Campañas y correos(2)'!$A$2:$K$157,2,FALSE),"-"))</f>
        <v>-</v>
      </c>
      <c r="F94" s="26" t="str">
        <f>IF(IFERROR(VLOOKUP(A94,'Campañas y correos(2)'!$A$2:$K$157,3,FALSE),"-")=0,"-",IFERROR(VLOOKUP(A94,'Campañas y correos(2)'!$A$2:$K$157,3,FALSE),"-"))</f>
        <v>-</v>
      </c>
      <c r="G94" s="26" t="str">
        <f>IFERROR(VLOOKUP(A94,'Campañas y correos(2)'!$A$2:$K$157,4,FALSE),"-")</f>
        <v>-</v>
      </c>
    </row>
    <row r="95" spans="1:7" x14ac:dyDescent="0.25">
      <c r="A95" s="4" t="str">
        <v>ETHOS_abril</v>
      </c>
      <c r="B95" s="4" t="str">
        <f t="shared" si="2"/>
        <v>ETHOS</v>
      </c>
      <c r="C95" s="40" t="str">
        <f t="shared" si="3"/>
        <v>abril</v>
      </c>
      <c r="D95" s="4" t="str">
        <f>VLOOKUP(B95,AnálisisMITEC!$A$2:$B$153,2,FALSE)</f>
        <v>Encontrado</v>
      </c>
      <c r="E95" s="26" t="str">
        <f>IF(IFERROR(VLOOKUP(A95,'Campañas y correos(2)'!$A$2:$K$157,2,FALSE),"-")=0,"-",IFERROR(VLOOKUP(A95,'Campañas y correos(2)'!$A$2:$K$157,2,FALSE),"-"))</f>
        <v>-</v>
      </c>
      <c r="F95" s="26" t="str">
        <f>IF(IFERROR(VLOOKUP(A95,'Campañas y correos(2)'!$A$2:$K$157,3,FALSE),"-")=0,"-",IFERROR(VLOOKUP(A95,'Campañas y correos(2)'!$A$2:$K$157,3,FALSE),"-"))</f>
        <v>-</v>
      </c>
      <c r="G95" s="26" t="str">
        <f>IFERROR(VLOOKUP(A95,'Campañas y correos(2)'!$A$2:$K$157,4,FALSE),"-")</f>
        <v>-</v>
      </c>
    </row>
    <row r="96" spans="1:7" x14ac:dyDescent="0.25">
      <c r="A96" s="4" t="str">
        <v>_abril</v>
      </c>
      <c r="B96" s="4" t="str">
        <f t="shared" si="2"/>
        <v/>
      </c>
      <c r="C96" s="40" t="str">
        <f t="shared" si="3"/>
        <v>abril</v>
      </c>
      <c r="D96" s="4" t="e">
        <f>VLOOKUP(B96,AnálisisMITEC!$A$2:$B$153,2,FALSE)</f>
        <v>#N/A</v>
      </c>
      <c r="E96" s="26" t="str">
        <f>IF(IFERROR(VLOOKUP(A96,'Campañas y correos(2)'!$A$2:$K$157,2,FALSE),"-")=0,"-",IFERROR(VLOOKUP(A96,'Campañas y correos(2)'!$A$2:$K$157,2,FALSE),"-"))</f>
        <v>-</v>
      </c>
      <c r="F96" s="26" t="str">
        <f>IF(IFERROR(VLOOKUP(A96,'Campañas y correos(2)'!$A$2:$K$157,3,FALSE),"-")=0,"-",IFERROR(VLOOKUP(A96,'Campañas y correos(2)'!$A$2:$K$157,3,FALSE),"-"))</f>
        <v>-</v>
      </c>
      <c r="G96" s="26" t="str">
        <f>IFERROR(VLOOKUP(A96,'Campañas y correos(2)'!$A$2:$K$157,4,FALSE),"-")</f>
        <v>-</v>
      </c>
    </row>
    <row r="97" spans="1:7" x14ac:dyDescent="0.25">
      <c r="A97" s="4" t="str">
        <v>Integridad académica_abril</v>
      </c>
      <c r="B97" s="4" t="str">
        <f t="shared" si="2"/>
        <v>Integridad académica</v>
      </c>
      <c r="C97" s="40" t="str">
        <f t="shared" si="3"/>
        <v>abril</v>
      </c>
      <c r="D97" s="4" t="str">
        <f>VLOOKUP(B97,AnálisisMITEC!$A$2:$B$153,2,FALSE)</f>
        <v>Encontrado</v>
      </c>
      <c r="E97" s="26" t="str">
        <f>IF(IFERROR(VLOOKUP(A97,'Campañas y correos(2)'!$A$2:$K$157,2,FALSE),"-")=0,"-",IFERROR(VLOOKUP(A97,'Campañas y correos(2)'!$A$2:$K$157,2,FALSE),"-"))</f>
        <v>-</v>
      </c>
      <c r="F97" s="26" t="str">
        <f>IF(IFERROR(VLOOKUP(A97,'Campañas y correos(2)'!$A$2:$K$157,3,FALSE),"-")=0,"-",IFERROR(VLOOKUP(A97,'Campañas y correos(2)'!$A$2:$K$157,3,FALSE),"-"))</f>
        <v>-</v>
      </c>
      <c r="G97" s="26" t="str">
        <f>IFERROR(VLOOKUP(A97,'Campañas y correos(2)'!$A$2:$K$157,4,FALSE),"-")</f>
        <v>-</v>
      </c>
    </row>
    <row r="98" spans="1:7" x14ac:dyDescent="0.25">
      <c r="A98" s="4" t="str">
        <v>Compromiso con la integridad_marzo</v>
      </c>
      <c r="B98" s="4" t="str">
        <f t="shared" si="2"/>
        <v>Compromiso con la integridad</v>
      </c>
      <c r="C98" s="40" t="str">
        <f t="shared" si="3"/>
        <v>marzo</v>
      </c>
      <c r="D98" s="4" t="str">
        <f>VLOOKUP(B98,AnálisisMITEC!$A$2:$B$153,2,FALSE)</f>
        <v>Encontrado</v>
      </c>
      <c r="E98" s="26" t="str">
        <f>IF(IFERROR(VLOOKUP(A98,'Campañas y correos(2)'!$A$2:$K$157,2,FALSE),"-")=0,"-",IFERROR(VLOOKUP(A98,'Campañas y correos(2)'!$A$2:$K$157,2,FALSE),"-"))</f>
        <v>-</v>
      </c>
      <c r="F98" s="26" t="str">
        <f>IF(IFERROR(VLOOKUP(A98,'Campañas y correos(2)'!$A$2:$K$157,3,FALSE),"-")=0,"-",IFERROR(VLOOKUP(A98,'Campañas y correos(2)'!$A$2:$K$157,3,FALSE),"-"))</f>
        <v>-</v>
      </c>
      <c r="G98" s="26" t="str">
        <f>IFERROR(VLOOKUP(A98,'Campañas y correos(2)'!$A$2:$K$157,4,FALSE),"-")</f>
        <v>-</v>
      </c>
    </row>
    <row r="99" spans="1:7" x14ac:dyDescent="0.25">
      <c r="A99" s="4" t="str">
        <v>TECbot_marzo</v>
      </c>
      <c r="B99" s="4" t="str">
        <f t="shared" si="2"/>
        <v>TECbot</v>
      </c>
      <c r="C99" s="40" t="str">
        <f t="shared" si="3"/>
        <v>marzo</v>
      </c>
      <c r="D99" s="4" t="str">
        <f>VLOOKUP(B99,AnálisisMITEC!$A$2:$B$153,2,FALSE)</f>
        <v>Encontrado</v>
      </c>
      <c r="E99" s="26" t="str">
        <f>IF(IFERROR(VLOOKUP(A99,'Campañas y correos(2)'!$A$2:$K$157,2,FALSE),"-")=0,"-",IFERROR(VLOOKUP(A99,'Campañas y correos(2)'!$A$2:$K$157,2,FALSE),"-"))</f>
        <v>-</v>
      </c>
      <c r="F99" s="26" t="str">
        <f>IF(IFERROR(VLOOKUP(A99,'Campañas y correos(2)'!$A$2:$K$157,3,FALSE),"-")=0,"-",IFERROR(VLOOKUP(A99,'Campañas y correos(2)'!$A$2:$K$157,3,FALSE),"-"))</f>
        <v>-</v>
      </c>
      <c r="G99" s="26" t="str">
        <f>IFERROR(VLOOKUP(A99,'Campañas y correos(2)'!$A$2:$K$157,4,FALSE),"-")</f>
        <v>-</v>
      </c>
    </row>
    <row r="100" spans="1:7" x14ac:dyDescent="0.25">
      <c r="A100" s="4" t="str">
        <v>LiFE_marzo</v>
      </c>
      <c r="B100" s="4" t="str">
        <f t="shared" si="2"/>
        <v>LiFE</v>
      </c>
      <c r="C100" s="40" t="str">
        <f t="shared" si="3"/>
        <v>marzo</v>
      </c>
      <c r="D100" s="4" t="str">
        <f>VLOOKUP(B100,AnálisisMITEC!$A$2:$B$153,2,FALSE)</f>
        <v>Encontrado</v>
      </c>
      <c r="E100" s="26" t="str">
        <f>IF(IFERROR(VLOOKUP(A100,'Campañas y correos(2)'!$A$2:$K$157,2,FALSE),"-")=0,"-",IFERROR(VLOOKUP(A100,'Campañas y correos(2)'!$A$2:$K$157,2,FALSE),"-"))</f>
        <v>-</v>
      </c>
      <c r="F100" s="26" t="str">
        <f>IF(IFERROR(VLOOKUP(A100,'Campañas y correos(2)'!$A$2:$K$157,3,FALSE),"-")=0,"-",IFERROR(VLOOKUP(A100,'Campañas y correos(2)'!$A$2:$K$157,3,FALSE),"-"))</f>
        <v>-</v>
      </c>
      <c r="G100" s="26" t="str">
        <f>IFERROR(VLOOKUP(A100,'Campañas y correos(2)'!$A$2:$K$157,4,FALSE),"-")</f>
        <v>-</v>
      </c>
    </row>
    <row r="101" spans="1:7" x14ac:dyDescent="0.25">
      <c r="A101" s="4" t="str">
        <v>_marzo</v>
      </c>
      <c r="B101" s="4" t="str">
        <f t="shared" si="2"/>
        <v/>
      </c>
      <c r="C101" s="40" t="str">
        <f t="shared" si="3"/>
        <v>marzo</v>
      </c>
      <c r="D101" s="4" t="e">
        <f>VLOOKUP(B101,AnálisisMITEC!$A$2:$B$153,2,FALSE)</f>
        <v>#N/A</v>
      </c>
      <c r="E101" s="26" t="str">
        <f>IF(IFERROR(VLOOKUP(A101,'Campañas y correos(2)'!$A$2:$K$157,2,FALSE),"-")=0,"-",IFERROR(VLOOKUP(A101,'Campañas y correos(2)'!$A$2:$K$157,2,FALSE),"-"))</f>
        <v>-</v>
      </c>
      <c r="F101" s="26" t="str">
        <f>IF(IFERROR(VLOOKUP(A101,'Campañas y correos(2)'!$A$2:$K$157,3,FALSE),"-")=0,"-",IFERROR(VLOOKUP(A101,'Campañas y correos(2)'!$A$2:$K$157,3,FALSE),"-"))</f>
        <v>-</v>
      </c>
      <c r="G101" s="26" t="str">
        <f>IFERROR(VLOOKUP(A101,'Campañas y correos(2)'!$A$2:$K$157,4,FALSE),"-")</f>
        <v>-</v>
      </c>
    </row>
    <row r="102" spans="1:7" x14ac:dyDescent="0.25">
      <c r="A102" s="4" t="str">
        <v>Día Internacional de la Mujer_marzo</v>
      </c>
      <c r="B102" s="4" t="str">
        <f t="shared" si="2"/>
        <v>Día Internacional de la Mujer</v>
      </c>
      <c r="C102" s="40" t="str">
        <f t="shared" si="3"/>
        <v>marzo</v>
      </c>
      <c r="D102" s="4" t="str">
        <f>VLOOKUP(B102,AnálisisMITEC!$A$2:$B$153,2,FALSE)</f>
        <v>Encontrado</v>
      </c>
      <c r="E102" s="26" t="str">
        <f>IF(IFERROR(VLOOKUP(A102,'Campañas y correos(2)'!$A$2:$K$157,2,FALSE),"-")=0,"-",IFERROR(VLOOKUP(A102,'Campañas y correos(2)'!$A$2:$K$157,2,FALSE),"-"))</f>
        <v>-</v>
      </c>
      <c r="F102" s="26" t="str">
        <f>IF(IFERROR(VLOOKUP(A102,'Campañas y correos(2)'!$A$2:$K$157,3,FALSE),"-")=0,"-",IFERROR(VLOOKUP(A102,'Campañas y correos(2)'!$A$2:$K$157,3,FALSE),"-"))</f>
        <v>-</v>
      </c>
      <c r="G102" s="26" t="str">
        <f>IFERROR(VLOOKUP(A102,'Campañas y correos(2)'!$A$2:$K$157,4,FALSE),"-")</f>
        <v>-</v>
      </c>
    </row>
    <row r="103" spans="1:7" x14ac:dyDescent="0.25">
      <c r="A103" s="4" t="str">
        <v>Semana de la Felicidad_marzo</v>
      </c>
      <c r="B103" s="4" t="str">
        <f t="shared" si="2"/>
        <v>Semana de la Felicidad</v>
      </c>
      <c r="C103" s="40" t="str">
        <f t="shared" si="3"/>
        <v>marzo</v>
      </c>
      <c r="D103" s="4" t="str">
        <f>VLOOKUP(B103,AnálisisMITEC!$A$2:$B$153,2,FALSE)</f>
        <v>Encontrado</v>
      </c>
      <c r="E103" s="26" t="str">
        <f>IF(IFERROR(VLOOKUP(A103,'Campañas y correos(2)'!$A$2:$K$157,2,FALSE),"-")=0,"-",IFERROR(VLOOKUP(A103,'Campañas y correos(2)'!$A$2:$K$157,2,FALSE),"-"))</f>
        <v>-</v>
      </c>
      <c r="F103" s="26" t="str">
        <f>IF(IFERROR(VLOOKUP(A103,'Campañas y correos(2)'!$A$2:$K$157,3,FALSE),"-")=0,"-",IFERROR(VLOOKUP(A103,'Campañas y correos(2)'!$A$2:$K$157,3,FALSE),"-"))</f>
        <v>-</v>
      </c>
      <c r="G103" s="26" t="str">
        <f>IFERROR(VLOOKUP(A103,'Campañas y correos(2)'!$A$2:$K$157,4,FALSE),"-")</f>
        <v>-</v>
      </c>
    </row>
    <row r="104" spans="1:7" x14ac:dyDescent="0.25">
      <c r="A104" s="4" t="str">
        <v>TecReview_marzo</v>
      </c>
      <c r="B104" s="4" t="str">
        <f t="shared" si="2"/>
        <v>TecReview</v>
      </c>
      <c r="C104" s="40" t="str">
        <f t="shared" si="3"/>
        <v>marzo</v>
      </c>
      <c r="D104" s="4" t="str">
        <f>VLOOKUP(B104,AnálisisMITEC!$A$2:$B$153,2,FALSE)</f>
        <v>No encontrado</v>
      </c>
      <c r="E104" s="26" t="str">
        <f>IF(IFERROR(VLOOKUP(A104,'Campañas y correos(2)'!$A$2:$K$157,2,FALSE),"-")=0,"-",IFERROR(VLOOKUP(A104,'Campañas y correos(2)'!$A$2:$K$157,2,FALSE),"-"))</f>
        <v>-</v>
      </c>
      <c r="F104" s="26" t="str">
        <f>IF(IFERROR(VLOOKUP(A104,'Campañas y correos(2)'!$A$2:$K$157,3,FALSE),"-")=0,"-",IFERROR(VLOOKUP(A104,'Campañas y correos(2)'!$A$2:$K$157,3,FALSE),"-"))</f>
        <v>-</v>
      </c>
      <c r="G104" s="26" t="str">
        <f>IFERROR(VLOOKUP(A104,'Campañas y correos(2)'!$A$2:$K$157,4,FALSE),"-")</f>
        <v>-</v>
      </c>
    </row>
    <row r="105" spans="1:7" x14ac:dyDescent="0.25">
      <c r="A105" s="4" t="str">
        <v>Novus _marzo</v>
      </c>
      <c r="B105" s="4" t="str">
        <f t="shared" si="2"/>
        <v xml:space="preserve">Novus </v>
      </c>
      <c r="C105" s="40" t="str">
        <f t="shared" si="3"/>
        <v>marzo</v>
      </c>
      <c r="D105" s="4" t="str">
        <f>VLOOKUP(B105,AnálisisMITEC!$A$2:$B$153,2,FALSE)</f>
        <v>Encontrado</v>
      </c>
      <c r="E105" s="26" t="str">
        <f>IF(IFERROR(VLOOKUP(A105,'Campañas y correos(2)'!$A$2:$K$157,2,FALSE),"-")=0,"-",IFERROR(VLOOKUP(A105,'Campañas y correos(2)'!$A$2:$K$157,2,FALSE),"-"))</f>
        <v>-</v>
      </c>
      <c r="F105" s="26" t="str">
        <f>IF(IFERROR(VLOOKUP(A105,'Campañas y correos(2)'!$A$2:$K$157,3,FALSE),"-")=0,"-",IFERROR(VLOOKUP(A105,'Campañas y correos(2)'!$A$2:$K$157,3,FALSE),"-"))</f>
        <v>-</v>
      </c>
      <c r="G105" s="26" t="str">
        <f>IFERROR(VLOOKUP(A105,'Campañas y correos(2)'!$A$2:$K$157,4,FALSE),"-")</f>
        <v>-</v>
      </c>
    </row>
    <row r="106" spans="1:7" x14ac:dyDescent="0.25">
      <c r="A106" s="4" t="str">
        <v>ETHOS_marzo</v>
      </c>
      <c r="B106" s="4" t="str">
        <f t="shared" si="2"/>
        <v>ETHOS</v>
      </c>
      <c r="C106" s="40" t="str">
        <f t="shared" si="3"/>
        <v>marzo</v>
      </c>
      <c r="D106" s="4" t="str">
        <f>VLOOKUP(B106,AnálisisMITEC!$A$2:$B$153,2,FALSE)</f>
        <v>Encontrado</v>
      </c>
      <c r="E106" s="26" t="str">
        <f>IF(IFERROR(VLOOKUP(A106,'Campañas y correos(2)'!$A$2:$K$157,2,FALSE),"-")=0,"-",IFERROR(VLOOKUP(A106,'Campañas y correos(2)'!$A$2:$K$157,2,FALSE),"-"))</f>
        <v>-</v>
      </c>
      <c r="F106" s="26" t="str">
        <f>IF(IFERROR(VLOOKUP(A106,'Campañas y correos(2)'!$A$2:$K$157,3,FALSE),"-")=0,"-",IFERROR(VLOOKUP(A106,'Campañas y correos(2)'!$A$2:$K$157,3,FALSE),"-"))</f>
        <v>-</v>
      </c>
      <c r="G106" s="26" t="str">
        <f>IFERROR(VLOOKUP(A106,'Campañas y correos(2)'!$A$2:$K$157,4,FALSE),"-")</f>
        <v>-</v>
      </c>
    </row>
    <row r="107" spans="1:7" x14ac:dyDescent="0.25">
      <c r="A107" s="4" t="str">
        <v>Wellbeing_marzo</v>
      </c>
      <c r="B107" s="4" t="str">
        <f t="shared" si="2"/>
        <v>Wellbeing</v>
      </c>
      <c r="C107" s="40" t="str">
        <f t="shared" si="3"/>
        <v>marzo</v>
      </c>
      <c r="D107" s="4" t="str">
        <f>VLOOKUP(B107,AnálisisMITEC!$A$2:$B$153,2,FALSE)</f>
        <v>Encontrado</v>
      </c>
      <c r="E107" s="26" t="str">
        <f>IF(IFERROR(VLOOKUP(A107,'Campañas y correos(2)'!$A$2:$K$157,2,FALSE),"-")=0,"-",IFERROR(VLOOKUP(A107,'Campañas y correos(2)'!$A$2:$K$157,2,FALSE),"-"))</f>
        <v>-</v>
      </c>
      <c r="F107" s="26" t="str">
        <f>IF(IFERROR(VLOOKUP(A107,'Campañas y correos(2)'!$A$2:$K$157,3,FALSE),"-")=0,"-",IFERROR(VLOOKUP(A107,'Campañas y correos(2)'!$A$2:$K$157,3,FALSE),"-"))</f>
        <v>-</v>
      </c>
      <c r="G107" s="26" t="str">
        <f>IFERROR(VLOOKUP(A107,'Campañas y correos(2)'!$A$2:$K$157,4,FALSE),"-")</f>
        <v>-</v>
      </c>
    </row>
  </sheetData>
  <autoFilter ref="A1:G107" xr:uid="{580B513B-9F94-4C12-9DC9-4D98012C7696}"/>
  <conditionalFormatting sqref="A2:G107">
    <cfRule type="expression" dxfId="3" priority="1">
      <formula>$D2="Encontrado"</formula>
    </cfRule>
    <cfRule type="expression" dxfId="2" priority="2">
      <formula>$D2="No encontrado"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352</v>
      </c>
      <c r="D1" t="s">
        <v>2</v>
      </c>
      <c r="E1" s="36">
        <v>3587</v>
      </c>
      <c r="F1" t="s">
        <v>351</v>
      </c>
    </row>
    <row r="2" spans="3:6" x14ac:dyDescent="0.25">
      <c r="C2" t="s">
        <v>33</v>
      </c>
      <c r="D2" t="s">
        <v>2</v>
      </c>
      <c r="E2" s="36">
        <v>2065</v>
      </c>
      <c r="F2" t="s">
        <v>351</v>
      </c>
    </row>
    <row r="3" spans="3:6" x14ac:dyDescent="0.25">
      <c r="C3" t="s">
        <v>353</v>
      </c>
      <c r="D3" t="s">
        <v>8</v>
      </c>
      <c r="E3" s="36">
        <v>1961</v>
      </c>
      <c r="F3" t="s">
        <v>351</v>
      </c>
    </row>
    <row r="4" spans="3:6" x14ac:dyDescent="0.25">
      <c r="C4" t="s">
        <v>354</v>
      </c>
      <c r="D4" t="s">
        <v>25</v>
      </c>
      <c r="E4" s="36">
        <v>1522</v>
      </c>
      <c r="F4" t="s">
        <v>351</v>
      </c>
    </row>
    <row r="5" spans="3:6" x14ac:dyDescent="0.25">
      <c r="C5" t="s">
        <v>355</v>
      </c>
      <c r="D5" t="s">
        <v>6</v>
      </c>
      <c r="E5" s="36">
        <v>1183</v>
      </c>
      <c r="F5" t="s">
        <v>351</v>
      </c>
    </row>
    <row r="6" spans="3:6" x14ac:dyDescent="0.25">
      <c r="C6" t="s">
        <v>356</v>
      </c>
      <c r="D6" t="s">
        <v>6</v>
      </c>
      <c r="E6" s="36">
        <v>1147</v>
      </c>
      <c r="F6" t="s">
        <v>351</v>
      </c>
    </row>
    <row r="7" spans="3:6" x14ac:dyDescent="0.25">
      <c r="C7" t="s">
        <v>357</v>
      </c>
      <c r="D7" t="s">
        <v>2</v>
      </c>
      <c r="E7" s="36">
        <v>887</v>
      </c>
      <c r="F7" t="s">
        <v>351</v>
      </c>
    </row>
    <row r="8" spans="3:6" x14ac:dyDescent="0.25">
      <c r="C8" t="s">
        <v>358</v>
      </c>
      <c r="D8" t="s">
        <v>6</v>
      </c>
      <c r="E8" s="36">
        <v>718</v>
      </c>
      <c r="F8" t="s">
        <v>351</v>
      </c>
    </row>
    <row r="9" spans="3:6" x14ac:dyDescent="0.25">
      <c r="C9" t="s">
        <v>359</v>
      </c>
      <c r="D9" t="s">
        <v>6</v>
      </c>
      <c r="E9" s="36">
        <v>570</v>
      </c>
      <c r="F9" t="s">
        <v>351</v>
      </c>
    </row>
    <row r="10" spans="3:6" x14ac:dyDescent="0.25">
      <c r="C10" t="s">
        <v>173</v>
      </c>
      <c r="D10" t="s">
        <v>6</v>
      </c>
      <c r="E10" s="36">
        <v>436</v>
      </c>
      <c r="F10" t="s">
        <v>351</v>
      </c>
    </row>
    <row r="11" spans="3:6" x14ac:dyDescent="0.25">
      <c r="C11" t="s">
        <v>360</v>
      </c>
      <c r="D11" t="s">
        <v>4</v>
      </c>
      <c r="E11" s="36">
        <v>411</v>
      </c>
      <c r="F11" t="s">
        <v>351</v>
      </c>
    </row>
    <row r="12" spans="3:6" x14ac:dyDescent="0.25">
      <c r="C12" t="s">
        <v>361</v>
      </c>
      <c r="D12" t="s">
        <v>4</v>
      </c>
      <c r="E12" s="36">
        <v>420</v>
      </c>
      <c r="F12" t="s">
        <v>351</v>
      </c>
    </row>
    <row r="13" spans="3:6" x14ac:dyDescent="0.25">
      <c r="C13" t="s">
        <v>362</v>
      </c>
      <c r="D13" t="s">
        <v>25</v>
      </c>
      <c r="E13" s="36">
        <v>377</v>
      </c>
      <c r="F13" t="s">
        <v>351</v>
      </c>
    </row>
    <row r="14" spans="3:6" x14ac:dyDescent="0.25">
      <c r="C14" t="s">
        <v>363</v>
      </c>
      <c r="D14" t="s">
        <v>364</v>
      </c>
      <c r="E14" s="36">
        <v>361</v>
      </c>
      <c r="F14" t="s">
        <v>351</v>
      </c>
    </row>
    <row r="15" spans="3:6" x14ac:dyDescent="0.25">
      <c r="C15" t="s">
        <v>365</v>
      </c>
      <c r="D15" t="s">
        <v>6</v>
      </c>
      <c r="E15" s="36">
        <v>335</v>
      </c>
      <c r="F15" t="s">
        <v>351</v>
      </c>
    </row>
    <row r="16" spans="3:6" x14ac:dyDescent="0.25">
      <c r="C16" t="s">
        <v>366</v>
      </c>
      <c r="D16" t="s">
        <v>25</v>
      </c>
      <c r="E16" s="36">
        <v>301</v>
      </c>
      <c r="F16" t="s">
        <v>351</v>
      </c>
    </row>
    <row r="17" spans="3:6" x14ac:dyDescent="0.25">
      <c r="C17" t="s">
        <v>9</v>
      </c>
      <c r="D17" t="s">
        <v>8</v>
      </c>
      <c r="E17" s="36">
        <v>290</v>
      </c>
      <c r="F17" t="s">
        <v>351</v>
      </c>
    </row>
    <row r="18" spans="3:6" x14ac:dyDescent="0.25">
      <c r="C18" t="s">
        <v>367</v>
      </c>
      <c r="D18" t="s">
        <v>4</v>
      </c>
      <c r="E18" s="36">
        <v>296</v>
      </c>
      <c r="F18" t="s">
        <v>351</v>
      </c>
    </row>
    <row r="19" spans="3:6" x14ac:dyDescent="0.25">
      <c r="C19" t="s">
        <v>368</v>
      </c>
      <c r="D19" t="s">
        <v>6</v>
      </c>
      <c r="E19" s="36">
        <v>259</v>
      </c>
      <c r="F19" t="s">
        <v>351</v>
      </c>
    </row>
    <row r="20" spans="3:6" x14ac:dyDescent="0.25">
      <c r="C20" t="s">
        <v>369</v>
      </c>
      <c r="D20" t="s">
        <v>6</v>
      </c>
      <c r="E20" s="36">
        <v>254</v>
      </c>
      <c r="F20" t="s">
        <v>351</v>
      </c>
    </row>
    <row r="21" spans="3:6" x14ac:dyDescent="0.25">
      <c r="C21" t="s">
        <v>370</v>
      </c>
      <c r="D21" t="s">
        <v>25</v>
      </c>
      <c r="E21" s="36">
        <v>218</v>
      </c>
      <c r="F21" t="s">
        <v>351</v>
      </c>
    </row>
    <row r="22" spans="3:6" x14ac:dyDescent="0.25">
      <c r="C22" t="s">
        <v>371</v>
      </c>
      <c r="D22" t="s">
        <v>2</v>
      </c>
      <c r="E22" s="36">
        <v>222</v>
      </c>
      <c r="F22" t="s">
        <v>351</v>
      </c>
    </row>
    <row r="23" spans="3:6" x14ac:dyDescent="0.25">
      <c r="C23" t="s">
        <v>23</v>
      </c>
      <c r="D23" t="s">
        <v>8</v>
      </c>
      <c r="E23" s="36">
        <v>183</v>
      </c>
      <c r="F23" t="s">
        <v>351</v>
      </c>
    </row>
    <row r="24" spans="3:6" x14ac:dyDescent="0.25">
      <c r="C24" t="s">
        <v>372</v>
      </c>
      <c r="D24" t="s">
        <v>4</v>
      </c>
      <c r="E24" s="36">
        <v>191</v>
      </c>
      <c r="F24" t="s">
        <v>351</v>
      </c>
    </row>
    <row r="25" spans="3:6" x14ac:dyDescent="0.25">
      <c r="C25" t="s">
        <v>373</v>
      </c>
      <c r="D25" t="s">
        <v>6</v>
      </c>
      <c r="E25" s="36">
        <v>36</v>
      </c>
      <c r="F25" t="s">
        <v>351</v>
      </c>
    </row>
    <row r="26" spans="3:6" x14ac:dyDescent="0.25">
      <c r="C26" t="s">
        <v>374</v>
      </c>
      <c r="D26" t="s">
        <v>6</v>
      </c>
      <c r="E26" s="36">
        <v>18</v>
      </c>
      <c r="F26" t="s">
        <v>351</v>
      </c>
    </row>
    <row r="27" spans="3:6" x14ac:dyDescent="0.25">
      <c r="C27" t="s">
        <v>375</v>
      </c>
      <c r="D27" t="s">
        <v>8</v>
      </c>
      <c r="E27" s="36">
        <v>16</v>
      </c>
      <c r="F27" t="s">
        <v>351</v>
      </c>
    </row>
    <row r="28" spans="3:6" x14ac:dyDescent="0.25">
      <c r="C28" t="s">
        <v>376</v>
      </c>
      <c r="D28" t="s">
        <v>37</v>
      </c>
      <c r="E28" s="36">
        <v>773</v>
      </c>
      <c r="F28" t="s">
        <v>350</v>
      </c>
    </row>
    <row r="29" spans="3:6" x14ac:dyDescent="0.25">
      <c r="C29" t="s">
        <v>23</v>
      </c>
      <c r="D29" t="s">
        <v>8</v>
      </c>
      <c r="E29" s="36">
        <v>710</v>
      </c>
      <c r="F29" t="s">
        <v>350</v>
      </c>
    </row>
    <row r="30" spans="3:6" x14ac:dyDescent="0.25">
      <c r="C30" t="s">
        <v>377</v>
      </c>
      <c r="D30" t="s">
        <v>378</v>
      </c>
      <c r="E30" s="36">
        <v>593</v>
      </c>
      <c r="F30" t="s">
        <v>350</v>
      </c>
    </row>
    <row r="31" spans="3:6" x14ac:dyDescent="0.25">
      <c r="C31" t="s">
        <v>379</v>
      </c>
      <c r="D31" t="s">
        <v>6</v>
      </c>
      <c r="E31" s="36">
        <v>417</v>
      </c>
      <c r="F31" t="s">
        <v>350</v>
      </c>
    </row>
    <row r="32" spans="3:6" x14ac:dyDescent="0.25">
      <c r="C32" t="s">
        <v>380</v>
      </c>
      <c r="D32" t="s">
        <v>381</v>
      </c>
      <c r="E32" s="36">
        <v>418</v>
      </c>
      <c r="F32" t="s">
        <v>350</v>
      </c>
    </row>
    <row r="33" spans="3:6" x14ac:dyDescent="0.25">
      <c r="C33" t="s">
        <v>382</v>
      </c>
      <c r="D33" t="s">
        <v>381</v>
      </c>
      <c r="E33" s="36">
        <v>323</v>
      </c>
      <c r="F33" t="s">
        <v>350</v>
      </c>
    </row>
    <row r="34" spans="3:6" x14ac:dyDescent="0.25">
      <c r="C34" t="s">
        <v>383</v>
      </c>
      <c r="D34" t="s">
        <v>6</v>
      </c>
      <c r="E34" s="36">
        <v>290</v>
      </c>
      <c r="F34" t="s">
        <v>350</v>
      </c>
    </row>
    <row r="35" spans="3:6" x14ac:dyDescent="0.25">
      <c r="C35" t="s">
        <v>384</v>
      </c>
      <c r="D35" t="s">
        <v>37</v>
      </c>
      <c r="E35" s="36">
        <v>87</v>
      </c>
      <c r="F35" t="s">
        <v>350</v>
      </c>
    </row>
    <row r="36" spans="3:6" x14ac:dyDescent="0.25">
      <c r="C36" t="s">
        <v>385</v>
      </c>
      <c r="D36" t="s">
        <v>8</v>
      </c>
      <c r="E36" s="36">
        <v>3209</v>
      </c>
      <c r="F36" t="s">
        <v>349</v>
      </c>
    </row>
    <row r="37" spans="3:6" x14ac:dyDescent="0.25">
      <c r="C37" t="s">
        <v>386</v>
      </c>
      <c r="D37" t="s">
        <v>6</v>
      </c>
      <c r="E37" s="36">
        <v>1663</v>
      </c>
      <c r="F37" t="s">
        <v>349</v>
      </c>
    </row>
    <row r="38" spans="3:6" x14ac:dyDescent="0.25">
      <c r="C38" t="s">
        <v>194</v>
      </c>
      <c r="D38" t="s">
        <v>25</v>
      </c>
      <c r="E38" s="36">
        <v>1415</v>
      </c>
      <c r="F38" t="s">
        <v>349</v>
      </c>
    </row>
    <row r="39" spans="3:6" x14ac:dyDescent="0.25">
      <c r="C39" t="s">
        <v>387</v>
      </c>
      <c r="D39" t="s">
        <v>37</v>
      </c>
      <c r="E39" s="36">
        <v>1190</v>
      </c>
      <c r="F39" t="s">
        <v>349</v>
      </c>
    </row>
    <row r="40" spans="3:6" x14ac:dyDescent="0.25">
      <c r="C40" t="s">
        <v>388</v>
      </c>
      <c r="D40" t="s">
        <v>8</v>
      </c>
      <c r="E40" s="36">
        <v>1084</v>
      </c>
      <c r="F40" t="s">
        <v>349</v>
      </c>
    </row>
    <row r="41" spans="3:6" x14ac:dyDescent="0.25">
      <c r="C41" t="s">
        <v>389</v>
      </c>
      <c r="D41" t="s">
        <v>6</v>
      </c>
      <c r="E41" s="36">
        <v>827</v>
      </c>
      <c r="F41" t="s">
        <v>349</v>
      </c>
    </row>
    <row r="42" spans="3:6" x14ac:dyDescent="0.25">
      <c r="C42" t="s">
        <v>390</v>
      </c>
      <c r="D42" t="s">
        <v>381</v>
      </c>
      <c r="E42" s="36">
        <v>716</v>
      </c>
      <c r="F42" t="s">
        <v>349</v>
      </c>
    </row>
    <row r="43" spans="3:6" x14ac:dyDescent="0.25">
      <c r="C43" t="s">
        <v>391</v>
      </c>
      <c r="D43" t="s">
        <v>2</v>
      </c>
      <c r="E43" s="36">
        <v>654</v>
      </c>
      <c r="F43" t="s">
        <v>349</v>
      </c>
    </row>
    <row r="44" spans="3:6" x14ac:dyDescent="0.25">
      <c r="C44" t="s">
        <v>392</v>
      </c>
      <c r="D44" t="s">
        <v>8</v>
      </c>
      <c r="E44" s="36">
        <v>649</v>
      </c>
      <c r="F44" t="s">
        <v>349</v>
      </c>
    </row>
    <row r="45" spans="3:6" x14ac:dyDescent="0.25">
      <c r="C45" t="s">
        <v>393</v>
      </c>
      <c r="D45" t="s">
        <v>8</v>
      </c>
      <c r="E45" s="36">
        <v>589</v>
      </c>
      <c r="F45" t="s">
        <v>349</v>
      </c>
    </row>
    <row r="46" spans="3:6" x14ac:dyDescent="0.25">
      <c r="C46" t="s">
        <v>394</v>
      </c>
      <c r="D46" t="s">
        <v>25</v>
      </c>
      <c r="E46" s="36">
        <v>546</v>
      </c>
      <c r="F46" t="s">
        <v>349</v>
      </c>
    </row>
    <row r="47" spans="3:6" x14ac:dyDescent="0.25">
      <c r="C47" t="s">
        <v>395</v>
      </c>
      <c r="D47" t="s">
        <v>2</v>
      </c>
      <c r="E47" s="36">
        <v>473</v>
      </c>
      <c r="F47" t="s">
        <v>349</v>
      </c>
    </row>
    <row r="48" spans="3:6" x14ac:dyDescent="0.25">
      <c r="C48" t="s">
        <v>396</v>
      </c>
      <c r="D48" t="s">
        <v>37</v>
      </c>
      <c r="E48" s="36">
        <v>431</v>
      </c>
      <c r="F48" t="s">
        <v>349</v>
      </c>
    </row>
    <row r="49" spans="3:6" x14ac:dyDescent="0.25">
      <c r="C49" t="s">
        <v>397</v>
      </c>
      <c r="D49" t="s">
        <v>398</v>
      </c>
      <c r="E49" s="36">
        <v>394</v>
      </c>
      <c r="F49" t="s">
        <v>349</v>
      </c>
    </row>
    <row r="50" spans="3:6" x14ac:dyDescent="0.25">
      <c r="C50" t="s">
        <v>399</v>
      </c>
      <c r="D50" t="s">
        <v>6</v>
      </c>
      <c r="E50" s="36">
        <v>306</v>
      </c>
      <c r="F50" t="s">
        <v>349</v>
      </c>
    </row>
    <row r="51" spans="3:6" x14ac:dyDescent="0.25">
      <c r="C51" t="s">
        <v>400</v>
      </c>
      <c r="D51" t="s">
        <v>37</v>
      </c>
      <c r="E51" s="36">
        <v>173</v>
      </c>
      <c r="F51" t="s">
        <v>349</v>
      </c>
    </row>
    <row r="52" spans="3:6" x14ac:dyDescent="0.25">
      <c r="C52" t="s">
        <v>401</v>
      </c>
      <c r="D52" t="s">
        <v>6</v>
      </c>
      <c r="E52" s="36">
        <v>156</v>
      </c>
      <c r="F52" t="s">
        <v>349</v>
      </c>
    </row>
    <row r="53" spans="3:6" x14ac:dyDescent="0.25">
      <c r="C53" t="s">
        <v>402</v>
      </c>
      <c r="D53" t="s">
        <v>8</v>
      </c>
      <c r="E53" s="36">
        <v>119</v>
      </c>
      <c r="F53" t="s">
        <v>349</v>
      </c>
    </row>
    <row r="54" spans="3:6" x14ac:dyDescent="0.25">
      <c r="C54" t="s">
        <v>403</v>
      </c>
      <c r="D54" t="s">
        <v>404</v>
      </c>
      <c r="E54" s="36">
        <v>114</v>
      </c>
      <c r="F54" t="s">
        <v>349</v>
      </c>
    </row>
    <row r="55" spans="3:6" x14ac:dyDescent="0.25">
      <c r="C55" t="s">
        <v>405</v>
      </c>
      <c r="D55" t="s">
        <v>37</v>
      </c>
      <c r="E55" s="36">
        <v>105</v>
      </c>
      <c r="F55" t="s">
        <v>349</v>
      </c>
    </row>
    <row r="56" spans="3:6" x14ac:dyDescent="0.25">
      <c r="C56" t="s">
        <v>406</v>
      </c>
      <c r="D56" t="s">
        <v>37</v>
      </c>
      <c r="E56" s="36">
        <v>93</v>
      </c>
      <c r="F56" t="s">
        <v>349</v>
      </c>
    </row>
    <row r="57" spans="3:6" x14ac:dyDescent="0.25">
      <c r="C57" t="s">
        <v>407</v>
      </c>
      <c r="D57" t="s">
        <v>37</v>
      </c>
      <c r="E57" s="36">
        <v>72</v>
      </c>
      <c r="F57" t="s">
        <v>349</v>
      </c>
    </row>
    <row r="58" spans="3:6" x14ac:dyDescent="0.25">
      <c r="C58" t="s">
        <v>408</v>
      </c>
      <c r="D58" t="s">
        <v>37</v>
      </c>
      <c r="E58" s="36">
        <v>10</v>
      </c>
      <c r="F58" t="s">
        <v>349</v>
      </c>
    </row>
    <row r="59" spans="3:6" x14ac:dyDescent="0.25">
      <c r="C59" t="s">
        <v>409</v>
      </c>
      <c r="D59" t="s">
        <v>409</v>
      </c>
    </row>
    <row r="60" spans="3:6" x14ac:dyDescent="0.25">
      <c r="C60" t="s">
        <v>409</v>
      </c>
      <c r="D60" t="s">
        <v>409</v>
      </c>
    </row>
    <row r="61" spans="3:6" x14ac:dyDescent="0.25">
      <c r="C61" s="36" t="s">
        <v>410</v>
      </c>
      <c r="D61" t="s">
        <v>411</v>
      </c>
      <c r="E61" s="36">
        <v>3765</v>
      </c>
      <c r="F61" t="s">
        <v>348</v>
      </c>
    </row>
    <row r="62" spans="3:6" x14ac:dyDescent="0.25">
      <c r="C62" t="s">
        <v>137</v>
      </c>
      <c r="D62" t="s">
        <v>8</v>
      </c>
      <c r="E62" s="36">
        <v>2398</v>
      </c>
      <c r="F62" t="s">
        <v>348</v>
      </c>
    </row>
    <row r="63" spans="3:6" x14ac:dyDescent="0.25">
      <c r="C63" t="s">
        <v>410</v>
      </c>
      <c r="D63" t="s">
        <v>411</v>
      </c>
      <c r="E63" s="36">
        <v>1321</v>
      </c>
      <c r="F63" t="s">
        <v>348</v>
      </c>
    </row>
    <row r="64" spans="3:6" x14ac:dyDescent="0.25">
      <c r="C64" s="36" t="s">
        <v>117</v>
      </c>
      <c r="D64" t="s">
        <v>381</v>
      </c>
      <c r="E64" s="36">
        <v>1000</v>
      </c>
      <c r="F64" t="s">
        <v>348</v>
      </c>
    </row>
    <row r="65" spans="3:6" x14ac:dyDescent="0.25">
      <c r="C65" t="s">
        <v>412</v>
      </c>
      <c r="D65" t="s">
        <v>381</v>
      </c>
      <c r="E65" s="36">
        <v>977</v>
      </c>
      <c r="F65" t="s">
        <v>348</v>
      </c>
    </row>
    <row r="66" spans="3:6" x14ac:dyDescent="0.25">
      <c r="C66" t="s">
        <v>117</v>
      </c>
      <c r="D66" t="s">
        <v>381</v>
      </c>
      <c r="E66" s="36">
        <v>724</v>
      </c>
      <c r="F66" t="s">
        <v>348</v>
      </c>
    </row>
    <row r="67" spans="3:6" x14ac:dyDescent="0.25">
      <c r="C67" t="s">
        <v>403</v>
      </c>
      <c r="D67" t="s">
        <v>404</v>
      </c>
      <c r="E67" s="36">
        <v>717</v>
      </c>
      <c r="F67" t="s">
        <v>348</v>
      </c>
    </row>
    <row r="68" spans="3:6" x14ac:dyDescent="0.25">
      <c r="C68" t="s">
        <v>413</v>
      </c>
      <c r="D68" t="s">
        <v>37</v>
      </c>
      <c r="E68" s="36">
        <v>691</v>
      </c>
      <c r="F68" t="s">
        <v>348</v>
      </c>
    </row>
    <row r="69" spans="3:6" x14ac:dyDescent="0.25">
      <c r="C69" s="36" t="s">
        <v>414</v>
      </c>
      <c r="D69" t="s">
        <v>415</v>
      </c>
      <c r="E69" s="36">
        <v>506</v>
      </c>
      <c r="F69" t="s">
        <v>348</v>
      </c>
    </row>
    <row r="70" spans="3:6" x14ac:dyDescent="0.25">
      <c r="C70" t="s">
        <v>416</v>
      </c>
      <c r="D70" t="s">
        <v>6</v>
      </c>
      <c r="E70" s="36">
        <v>486</v>
      </c>
      <c r="F70" t="s">
        <v>348</v>
      </c>
    </row>
    <row r="71" spans="3:6" x14ac:dyDescent="0.25">
      <c r="C71" t="s">
        <v>436</v>
      </c>
      <c r="D71" t="s">
        <v>437</v>
      </c>
      <c r="E71" s="36">
        <v>477</v>
      </c>
      <c r="F71" t="s">
        <v>348</v>
      </c>
    </row>
    <row r="72" spans="3:6" x14ac:dyDescent="0.25">
      <c r="C72" t="s">
        <v>417</v>
      </c>
      <c r="D72" t="s">
        <v>404</v>
      </c>
      <c r="E72" s="36">
        <v>383</v>
      </c>
      <c r="F72" t="s">
        <v>348</v>
      </c>
    </row>
    <row r="73" spans="3:6" x14ac:dyDescent="0.25">
      <c r="C73" t="s">
        <v>418</v>
      </c>
      <c r="D73" t="s">
        <v>381</v>
      </c>
      <c r="E73" s="36">
        <v>330</v>
      </c>
      <c r="F73" t="s">
        <v>348</v>
      </c>
    </row>
    <row r="74" spans="3:6" x14ac:dyDescent="0.25">
      <c r="C74" s="36" t="s">
        <v>419</v>
      </c>
      <c r="D74" t="s">
        <v>381</v>
      </c>
      <c r="E74" s="36">
        <v>307</v>
      </c>
      <c r="F74" t="s">
        <v>348</v>
      </c>
    </row>
    <row r="75" spans="3:6" x14ac:dyDescent="0.25">
      <c r="C75" s="36" t="s">
        <v>387</v>
      </c>
      <c r="D75" t="s">
        <v>37</v>
      </c>
      <c r="E75" s="36">
        <v>264</v>
      </c>
      <c r="F75" t="s">
        <v>348</v>
      </c>
    </row>
    <row r="76" spans="3:6" x14ac:dyDescent="0.25">
      <c r="C76" s="36" t="s">
        <v>420</v>
      </c>
      <c r="D76" t="s">
        <v>2</v>
      </c>
      <c r="E76" s="36">
        <v>163</v>
      </c>
      <c r="F76" t="s">
        <v>348</v>
      </c>
    </row>
    <row r="77" spans="3:6" x14ac:dyDescent="0.25">
      <c r="C77" t="s">
        <v>421</v>
      </c>
      <c r="D77" t="s">
        <v>6</v>
      </c>
      <c r="E77" s="36">
        <v>157</v>
      </c>
      <c r="F77" t="s">
        <v>348</v>
      </c>
    </row>
    <row r="78" spans="3:6" x14ac:dyDescent="0.25">
      <c r="C78" s="36" t="s">
        <v>422</v>
      </c>
      <c r="D78" t="s">
        <v>381</v>
      </c>
      <c r="E78" s="36">
        <v>126</v>
      </c>
      <c r="F78" t="s">
        <v>348</v>
      </c>
    </row>
    <row r="79" spans="3:6" x14ac:dyDescent="0.25">
      <c r="C79" t="s">
        <v>423</v>
      </c>
      <c r="D79" t="s">
        <v>6</v>
      </c>
      <c r="E79" s="36">
        <v>114</v>
      </c>
      <c r="F79" t="s">
        <v>348</v>
      </c>
    </row>
    <row r="80" spans="3:6" x14ac:dyDescent="0.25">
      <c r="C80" t="s">
        <v>424</v>
      </c>
      <c r="D80" t="s">
        <v>2</v>
      </c>
      <c r="E80" s="36">
        <v>96</v>
      </c>
      <c r="F80" t="s">
        <v>348</v>
      </c>
    </row>
    <row r="81" spans="3:6" x14ac:dyDescent="0.25">
      <c r="C81" t="s">
        <v>408</v>
      </c>
      <c r="D81" t="s">
        <v>37</v>
      </c>
      <c r="E81" s="36">
        <v>32</v>
      </c>
      <c r="F81" t="s">
        <v>348</v>
      </c>
    </row>
    <row r="82" spans="3:6" x14ac:dyDescent="0.25">
      <c r="C82" t="s">
        <v>425</v>
      </c>
      <c r="D82" t="s">
        <v>37</v>
      </c>
      <c r="E82" s="36">
        <v>19</v>
      </c>
      <c r="F82" t="s">
        <v>348</v>
      </c>
    </row>
    <row r="83" spans="3:6" x14ac:dyDescent="0.25">
      <c r="C83" s="36" t="s">
        <v>426</v>
      </c>
      <c r="D83" t="s">
        <v>381</v>
      </c>
      <c r="E83" s="36">
        <v>1</v>
      </c>
      <c r="F83" t="s">
        <v>348</v>
      </c>
    </row>
    <row r="84" spans="3:6" x14ac:dyDescent="0.25">
      <c r="C84" s="36" t="s">
        <v>410</v>
      </c>
      <c r="D84" t="s">
        <v>411</v>
      </c>
      <c r="E84" s="37">
        <v>12414</v>
      </c>
      <c r="F84" t="s">
        <v>347</v>
      </c>
    </row>
    <row r="85" spans="3:6" x14ac:dyDescent="0.25">
      <c r="C85" s="36" t="s">
        <v>77</v>
      </c>
      <c r="D85" t="s">
        <v>427</v>
      </c>
      <c r="E85" s="37">
        <v>1669</v>
      </c>
      <c r="F85" t="s">
        <v>347</v>
      </c>
    </row>
    <row r="86" spans="3:6" x14ac:dyDescent="0.25">
      <c r="C86" s="36" t="s">
        <v>421</v>
      </c>
      <c r="D86" t="s">
        <v>6</v>
      </c>
      <c r="E86" s="37">
        <v>984</v>
      </c>
      <c r="F86" t="s">
        <v>347</v>
      </c>
    </row>
    <row r="87" spans="3:6" x14ac:dyDescent="0.25">
      <c r="C87" s="36" t="s">
        <v>428</v>
      </c>
      <c r="D87" t="s">
        <v>2</v>
      </c>
      <c r="E87" s="37">
        <v>846</v>
      </c>
      <c r="F87" t="s">
        <v>347</v>
      </c>
    </row>
    <row r="88" spans="3:6" x14ac:dyDescent="0.25">
      <c r="C88" s="36" t="s">
        <v>429</v>
      </c>
      <c r="D88" t="s">
        <v>430</v>
      </c>
      <c r="E88" s="37">
        <v>836</v>
      </c>
      <c r="F88" t="s">
        <v>347</v>
      </c>
    </row>
    <row r="89" spans="3:6" x14ac:dyDescent="0.25">
      <c r="C89" s="36" t="s">
        <v>431</v>
      </c>
      <c r="D89" t="s">
        <v>381</v>
      </c>
      <c r="E89" s="37">
        <v>714</v>
      </c>
      <c r="F89" t="s">
        <v>347</v>
      </c>
    </row>
    <row r="90" spans="3:6" x14ac:dyDescent="0.25">
      <c r="C90" s="36" t="s">
        <v>432</v>
      </c>
      <c r="D90" t="s">
        <v>433</v>
      </c>
      <c r="E90" s="37">
        <v>648</v>
      </c>
      <c r="F90" t="s">
        <v>347</v>
      </c>
    </row>
    <row r="91" spans="3:6" x14ac:dyDescent="0.25">
      <c r="C91" s="36" t="s">
        <v>426</v>
      </c>
      <c r="D91" t="s">
        <v>381</v>
      </c>
      <c r="E91" s="37">
        <v>542</v>
      </c>
      <c r="F91" t="s">
        <v>347</v>
      </c>
    </row>
    <row r="92" spans="3:6" x14ac:dyDescent="0.25">
      <c r="C92" s="36" t="s">
        <v>387</v>
      </c>
      <c r="D92" t="s">
        <v>37</v>
      </c>
      <c r="E92" s="37">
        <v>530</v>
      </c>
      <c r="F92" t="s">
        <v>347</v>
      </c>
    </row>
    <row r="93" spans="3:6" x14ac:dyDescent="0.25">
      <c r="C93" s="36" t="s">
        <v>422</v>
      </c>
      <c r="D93" t="s">
        <v>381</v>
      </c>
      <c r="E93" s="37">
        <v>433</v>
      </c>
      <c r="F93" t="s">
        <v>347</v>
      </c>
    </row>
    <row r="94" spans="3:6" x14ac:dyDescent="0.25">
      <c r="C94" s="36" t="s">
        <v>429</v>
      </c>
      <c r="D94" t="s">
        <v>25</v>
      </c>
      <c r="E94" s="37">
        <v>410</v>
      </c>
      <c r="F94" t="s">
        <v>347</v>
      </c>
    </row>
    <row r="95" spans="3:6" x14ac:dyDescent="0.25">
      <c r="C95" s="36" t="s">
        <v>434</v>
      </c>
      <c r="D95" t="s">
        <v>25</v>
      </c>
      <c r="E95" s="37">
        <v>327</v>
      </c>
      <c r="F95" t="s">
        <v>347</v>
      </c>
    </row>
    <row r="96" spans="3:6" x14ac:dyDescent="0.25">
      <c r="C96" s="36" t="s">
        <v>435</v>
      </c>
      <c r="D96" t="s">
        <v>2</v>
      </c>
      <c r="E96" s="37">
        <v>148</v>
      </c>
      <c r="F96" t="s">
        <v>347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31" t="s">
        <v>278</v>
      </c>
      <c r="B1" t="s">
        <v>280</v>
      </c>
    </row>
    <row r="2" spans="1:2" x14ac:dyDescent="0.25">
      <c r="A2" s="32" t="s">
        <v>83</v>
      </c>
      <c r="B2" s="33">
        <v>5251</v>
      </c>
    </row>
    <row r="3" spans="1:2" x14ac:dyDescent="0.25">
      <c r="A3" s="32" t="s">
        <v>81</v>
      </c>
      <c r="B3" s="33">
        <v>115</v>
      </c>
    </row>
    <row r="4" spans="1:2" x14ac:dyDescent="0.25">
      <c r="A4" s="32" t="s">
        <v>75</v>
      </c>
      <c r="B4" s="33">
        <v>560.66666666666663</v>
      </c>
    </row>
    <row r="5" spans="1:2" x14ac:dyDescent="0.25">
      <c r="A5" s="32" t="s">
        <v>93</v>
      </c>
      <c r="B5" s="33">
        <v>255</v>
      </c>
    </row>
    <row r="6" spans="1:2" x14ac:dyDescent="0.25">
      <c r="A6" s="32" t="s">
        <v>78</v>
      </c>
      <c r="B6" s="33">
        <v>256</v>
      </c>
    </row>
    <row r="7" spans="1:2" x14ac:dyDescent="0.25">
      <c r="A7" s="32" t="s">
        <v>79</v>
      </c>
      <c r="B7" s="33">
        <v>122</v>
      </c>
    </row>
    <row r="8" spans="1:2" x14ac:dyDescent="0.25">
      <c r="A8" s="32" t="s">
        <v>91</v>
      </c>
      <c r="B8" s="33">
        <v>248</v>
      </c>
    </row>
    <row r="9" spans="1:2" x14ac:dyDescent="0.25">
      <c r="A9" s="32" t="s">
        <v>87</v>
      </c>
      <c r="B9" s="33">
        <v>660</v>
      </c>
    </row>
    <row r="10" spans="1:2" x14ac:dyDescent="0.25">
      <c r="A10" s="32" t="s">
        <v>92</v>
      </c>
      <c r="B10" s="33">
        <v>277</v>
      </c>
    </row>
    <row r="11" spans="1:2" x14ac:dyDescent="0.25">
      <c r="A11" s="32" t="s">
        <v>84</v>
      </c>
      <c r="B11" s="33">
        <v>2358</v>
      </c>
    </row>
    <row r="12" spans="1:2" x14ac:dyDescent="0.25">
      <c r="A12" s="32" t="s">
        <v>80</v>
      </c>
      <c r="B12" s="33">
        <v>915.25</v>
      </c>
    </row>
    <row r="13" spans="1:2" x14ac:dyDescent="0.25">
      <c r="A13" s="32" t="s">
        <v>277</v>
      </c>
      <c r="B13" s="33">
        <v>100</v>
      </c>
    </row>
    <row r="14" spans="1:2" x14ac:dyDescent="0.25">
      <c r="A14" s="32" t="s">
        <v>88</v>
      </c>
      <c r="B14" s="33">
        <v>599</v>
      </c>
    </row>
    <row r="15" spans="1:2" x14ac:dyDescent="0.25">
      <c r="A15" s="32" t="s">
        <v>274</v>
      </c>
      <c r="B15" s="33">
        <v>229</v>
      </c>
    </row>
    <row r="16" spans="1:2" x14ac:dyDescent="0.25">
      <c r="A16" s="32" t="s">
        <v>94</v>
      </c>
      <c r="B16" s="33">
        <v>15</v>
      </c>
    </row>
    <row r="17" spans="1:2" x14ac:dyDescent="0.25">
      <c r="A17" s="32" t="s">
        <v>89</v>
      </c>
      <c r="B17" s="33">
        <v>568</v>
      </c>
    </row>
    <row r="18" spans="1:2" x14ac:dyDescent="0.25">
      <c r="A18" s="32" t="s">
        <v>90</v>
      </c>
      <c r="B18" s="33">
        <v>422</v>
      </c>
    </row>
    <row r="19" spans="1:2" x14ac:dyDescent="0.25">
      <c r="A19" s="32" t="s">
        <v>86</v>
      </c>
      <c r="B19" s="33">
        <v>33</v>
      </c>
    </row>
    <row r="20" spans="1:2" x14ac:dyDescent="0.25">
      <c r="A20" s="32" t="s">
        <v>77</v>
      </c>
      <c r="B20" s="33">
        <v>848</v>
      </c>
    </row>
    <row r="21" spans="1:2" x14ac:dyDescent="0.25">
      <c r="A21" s="32" t="s">
        <v>82</v>
      </c>
      <c r="B21" s="33">
        <v>950.66666666666663</v>
      </c>
    </row>
    <row r="22" spans="1:2" x14ac:dyDescent="0.25">
      <c r="A22" s="32" t="s">
        <v>76</v>
      </c>
      <c r="B22" s="33">
        <v>755</v>
      </c>
    </row>
    <row r="23" spans="1:2" x14ac:dyDescent="0.25">
      <c r="A23" s="32" t="s">
        <v>279</v>
      </c>
      <c r="B23" s="33">
        <v>698.64516129032256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H153"/>
  <sheetViews>
    <sheetView topLeftCell="A132" workbookViewId="0">
      <selection activeCell="B153" sqref="B153"/>
    </sheetView>
  </sheetViews>
  <sheetFormatPr baseColWidth="10" defaultColWidth="27.42578125" defaultRowHeight="15" x14ac:dyDescent="0.25"/>
  <cols>
    <col min="1" max="1" width="34.85546875" style="4" customWidth="1"/>
    <col min="2" max="2" width="37" style="4" customWidth="1"/>
    <col min="3" max="3" width="35" style="4" customWidth="1"/>
    <col min="4" max="4" width="24.5703125" style="4" bestFit="1" customWidth="1"/>
    <col min="5" max="6" width="18.85546875" style="26" customWidth="1"/>
    <col min="7" max="8" width="20" style="4" customWidth="1"/>
    <col min="9" max="9" width="20.42578125" style="4" bestFit="1" customWidth="1"/>
    <col min="10" max="10" width="27.42578125" style="4" bestFit="1" customWidth="1"/>
    <col min="11" max="16384" width="27.42578125" style="4"/>
  </cols>
  <sheetData>
    <row r="1" spans="1:8" x14ac:dyDescent="0.25">
      <c r="A1" s="30" t="s">
        <v>100</v>
      </c>
      <c r="B1" s="30" t="s">
        <v>74</v>
      </c>
      <c r="C1" s="30" t="s">
        <v>552</v>
      </c>
      <c r="D1" s="30" t="s">
        <v>73</v>
      </c>
      <c r="E1" s="30" t="s">
        <v>39</v>
      </c>
      <c r="F1" s="30" t="s">
        <v>346</v>
      </c>
      <c r="G1" s="30" t="s">
        <v>551</v>
      </c>
      <c r="H1" s="35"/>
    </row>
    <row r="2" spans="1:8" x14ac:dyDescent="0.25">
      <c r="A2" s="4" t="s">
        <v>80</v>
      </c>
      <c r="B2" s="4" t="str">
        <f>IF(ISERROR(VLOOKUP(A2,'Campañas y correos(2)'!A:A,1,FALSE)),"No encontrado","Encontrado")</f>
        <v>Encontrado</v>
      </c>
      <c r="C2" s="4" t="s">
        <v>45</v>
      </c>
      <c r="D2" s="4" t="s">
        <v>37</v>
      </c>
      <c r="E2" s="1">
        <v>1583</v>
      </c>
      <c r="F2" s="1" t="str">
        <f>TEXT(G2,"mmmm")</f>
        <v>octubre</v>
      </c>
      <c r="G2" s="40">
        <v>44835</v>
      </c>
    </row>
    <row r="3" spans="1:8" x14ac:dyDescent="0.25">
      <c r="A3" s="4" t="s">
        <v>80</v>
      </c>
      <c r="B3" s="4" t="str">
        <f>IF(ISERROR(VLOOKUP(A3,'Campañas y correos(2)'!A:A,1,FALSE)),"No encontrado","Encontrado")</f>
        <v>Encontrado</v>
      </c>
      <c r="C3" s="4" t="s">
        <v>46</v>
      </c>
      <c r="D3" s="4" t="s">
        <v>6</v>
      </c>
      <c r="E3" s="1">
        <v>1392</v>
      </c>
      <c r="F3" s="1" t="str">
        <f t="shared" ref="F3:F33" si="0">TEXT(G3,"mmmm")</f>
        <v>octubre</v>
      </c>
      <c r="G3" s="40">
        <v>44835</v>
      </c>
    </row>
    <row r="4" spans="1:8" x14ac:dyDescent="0.25">
      <c r="A4" s="4" t="s">
        <v>80</v>
      </c>
      <c r="B4" s="4" t="str">
        <f>IF(ISERROR(VLOOKUP(A4,'Campañas y correos(2)'!A:A,1,FALSE)),"No encontrado","Encontrado")</f>
        <v>Encontrado</v>
      </c>
      <c r="C4" s="4" t="s">
        <v>55</v>
      </c>
      <c r="D4" s="4" t="s">
        <v>6</v>
      </c>
      <c r="E4" s="1">
        <v>506</v>
      </c>
      <c r="F4" s="1" t="str">
        <f t="shared" si="0"/>
        <v>octubre</v>
      </c>
      <c r="G4" s="40">
        <v>44835</v>
      </c>
    </row>
    <row r="5" spans="1:8" x14ac:dyDescent="0.25">
      <c r="A5" s="4" t="s">
        <v>80</v>
      </c>
      <c r="B5" s="4" t="str">
        <f>IF(ISERROR(VLOOKUP(A5,'Campañas y correos(2)'!A:A,1,FALSE)),"No encontrado","Encontrado")</f>
        <v>Encontrado</v>
      </c>
      <c r="C5" s="4" t="s">
        <v>38</v>
      </c>
      <c r="D5" s="4" t="s">
        <v>37</v>
      </c>
      <c r="E5" s="1">
        <v>180</v>
      </c>
      <c r="F5" s="1" t="str">
        <f t="shared" si="0"/>
        <v>octubre</v>
      </c>
      <c r="G5" s="40">
        <v>44835</v>
      </c>
    </row>
    <row r="6" spans="1:8" x14ac:dyDescent="0.25">
      <c r="A6" s="4" t="s">
        <v>75</v>
      </c>
      <c r="B6" s="4" t="str">
        <f>IF(ISERROR(VLOOKUP(A6,'Campañas y correos(2)'!A:A,1,FALSE)),"No encontrado","Encontrado")</f>
        <v>Encontrado</v>
      </c>
      <c r="C6" s="4" t="s">
        <v>53</v>
      </c>
      <c r="D6" s="4" t="s">
        <v>50</v>
      </c>
      <c r="E6" s="1">
        <v>595</v>
      </c>
      <c r="F6" s="1" t="str">
        <f t="shared" si="0"/>
        <v>octubre</v>
      </c>
      <c r="G6" s="40">
        <v>44835</v>
      </c>
    </row>
    <row r="7" spans="1:8" x14ac:dyDescent="0.25">
      <c r="A7" s="4" t="s">
        <v>75</v>
      </c>
      <c r="B7" s="4" t="str">
        <f>IF(ISERROR(VLOOKUP(A7,'Campañas y correos(2)'!A:A,1,FALSE)),"No encontrado","Encontrado")</f>
        <v>Encontrado</v>
      </c>
      <c r="C7" s="4" t="s">
        <v>49</v>
      </c>
      <c r="D7" s="4" t="s">
        <v>50</v>
      </c>
      <c r="E7" s="1">
        <v>728</v>
      </c>
      <c r="F7" s="1" t="str">
        <f t="shared" si="0"/>
        <v>octubre</v>
      </c>
      <c r="G7" s="40">
        <v>44835</v>
      </c>
    </row>
    <row r="8" spans="1:8" x14ac:dyDescent="0.25">
      <c r="A8" s="4" t="s">
        <v>75</v>
      </c>
      <c r="B8" s="4" t="str">
        <f>IF(ISERROR(VLOOKUP(A8,'Campañas y correos(2)'!A:A,1,FALSE)),"No encontrado","Encontrado")</f>
        <v>Encontrado</v>
      </c>
      <c r="C8" s="4" t="s">
        <v>57</v>
      </c>
      <c r="D8" s="4" t="s">
        <v>50</v>
      </c>
      <c r="E8" s="1">
        <v>359</v>
      </c>
      <c r="F8" s="1" t="str">
        <f t="shared" si="0"/>
        <v>octubre</v>
      </c>
      <c r="G8" s="40">
        <v>44835</v>
      </c>
    </row>
    <row r="9" spans="1:8" x14ac:dyDescent="0.25">
      <c r="A9" s="4" t="s">
        <v>79</v>
      </c>
      <c r="B9" s="4" t="str">
        <f>IF(ISERROR(VLOOKUP(A9,'Campañas y correos(2)'!A:A,1,FALSE)),"No encontrado","Encontrado")</f>
        <v>Encontrado</v>
      </c>
      <c r="C9" s="4" t="s">
        <v>64</v>
      </c>
      <c r="D9" s="4" t="s">
        <v>19</v>
      </c>
      <c r="E9" s="1">
        <v>145</v>
      </c>
      <c r="F9" s="1" t="str">
        <f t="shared" si="0"/>
        <v>octubre</v>
      </c>
      <c r="G9" s="40">
        <v>44835</v>
      </c>
    </row>
    <row r="10" spans="1:8" x14ac:dyDescent="0.25">
      <c r="A10" s="4" t="s">
        <v>79</v>
      </c>
      <c r="B10" s="4" t="str">
        <f>IF(ISERROR(VLOOKUP(A10,'Campañas y correos(2)'!A:A,1,FALSE)),"No encontrado","Encontrado")</f>
        <v>Encontrado</v>
      </c>
      <c r="C10" s="4" t="s">
        <v>68</v>
      </c>
      <c r="D10" s="4" t="s">
        <v>19</v>
      </c>
      <c r="E10" s="1">
        <v>99</v>
      </c>
      <c r="F10" s="1" t="str">
        <f t="shared" si="0"/>
        <v>octubre</v>
      </c>
      <c r="G10" s="40">
        <v>44835</v>
      </c>
    </row>
    <row r="11" spans="1:8" x14ac:dyDescent="0.25">
      <c r="A11" s="4" t="s">
        <v>81</v>
      </c>
      <c r="B11" s="4" t="str">
        <f>IF(ISERROR(VLOOKUP(A11,'Campañas y correos(2)'!A:A,1,FALSE)),"No encontrado","Encontrado")</f>
        <v>Encontrado</v>
      </c>
      <c r="C11" s="4" t="s">
        <v>65</v>
      </c>
      <c r="D11" s="4" t="s">
        <v>2</v>
      </c>
      <c r="E11" s="1">
        <v>137</v>
      </c>
      <c r="F11" s="1" t="str">
        <f t="shared" si="0"/>
        <v>octubre</v>
      </c>
      <c r="G11" s="40">
        <v>44835</v>
      </c>
    </row>
    <row r="12" spans="1:8" x14ac:dyDescent="0.25">
      <c r="A12" s="4" t="s">
        <v>81</v>
      </c>
      <c r="B12" s="4" t="str">
        <f>IF(ISERROR(VLOOKUP(A12,'Campañas y correos(2)'!A:A,1,FALSE)),"No encontrado","Encontrado")</f>
        <v>Encontrado</v>
      </c>
      <c r="C12" s="4" t="s">
        <v>66</v>
      </c>
      <c r="D12" s="4" t="s">
        <v>2</v>
      </c>
      <c r="E12" s="1">
        <v>118</v>
      </c>
      <c r="F12" s="1" t="str">
        <f t="shared" si="0"/>
        <v>octubre</v>
      </c>
      <c r="G12" s="40">
        <v>44835</v>
      </c>
    </row>
    <row r="13" spans="1:8" x14ac:dyDescent="0.25">
      <c r="A13" s="4" t="s">
        <v>81</v>
      </c>
      <c r="B13" s="4" t="str">
        <f>IF(ISERROR(VLOOKUP(A13,'Campañas y correos(2)'!A:A,1,FALSE)),"No encontrado","Encontrado")</f>
        <v>Encontrado</v>
      </c>
      <c r="C13" s="4" t="s">
        <v>70</v>
      </c>
      <c r="D13" s="4" t="s">
        <v>2</v>
      </c>
      <c r="E13" s="1">
        <v>90</v>
      </c>
      <c r="F13" s="1" t="str">
        <f t="shared" si="0"/>
        <v>octubre</v>
      </c>
      <c r="G13" s="40">
        <v>44835</v>
      </c>
    </row>
    <row r="14" spans="1:8" x14ac:dyDescent="0.25">
      <c r="A14" s="4" t="s">
        <v>263</v>
      </c>
      <c r="B14" s="4" t="str">
        <f>IF(ISERROR(VLOOKUP(A14,'Campañas y correos(2)'!A:A,1,FALSE)),"No encontrado","Encontrado")</f>
        <v>Encontrado</v>
      </c>
      <c r="C14" s="4" t="s">
        <v>44</v>
      </c>
      <c r="D14" s="4" t="s">
        <v>6</v>
      </c>
      <c r="E14" s="1">
        <v>2640</v>
      </c>
      <c r="F14" s="1" t="str">
        <f t="shared" si="0"/>
        <v>octubre</v>
      </c>
      <c r="G14" s="40">
        <v>44835</v>
      </c>
      <c r="H14" s="5"/>
    </row>
    <row r="15" spans="1:8" x14ac:dyDescent="0.25">
      <c r="A15" s="4" t="s">
        <v>263</v>
      </c>
      <c r="B15" s="4" t="str">
        <f>IF(ISERROR(VLOOKUP(A15,'Campañas y correos(2)'!A:A,1,FALSE)),"No encontrado","Encontrado")</f>
        <v>Encontrado</v>
      </c>
      <c r="C15" s="4" t="s">
        <v>29</v>
      </c>
      <c r="D15" s="4" t="s">
        <v>6</v>
      </c>
      <c r="E15" s="1">
        <v>121</v>
      </c>
      <c r="F15" s="1" t="str">
        <f t="shared" si="0"/>
        <v>octubre</v>
      </c>
      <c r="G15" s="40">
        <v>44835</v>
      </c>
    </row>
    <row r="16" spans="1:8" x14ac:dyDescent="0.25">
      <c r="A16" s="4" t="s">
        <v>263</v>
      </c>
      <c r="B16" s="4" t="str">
        <f>IF(ISERROR(VLOOKUP(A16,'Campañas y correos(2)'!A:A,1,FALSE)),"No encontrado","Encontrado")</f>
        <v>Encontrado</v>
      </c>
      <c r="C16" s="4" t="s">
        <v>69</v>
      </c>
      <c r="D16" s="4" t="s">
        <v>6</v>
      </c>
      <c r="E16" s="1">
        <v>91</v>
      </c>
      <c r="F16" s="1" t="str">
        <f t="shared" si="0"/>
        <v>octubre</v>
      </c>
      <c r="G16" s="40">
        <v>44835</v>
      </c>
    </row>
    <row r="17" spans="1:8" x14ac:dyDescent="0.25">
      <c r="A17" s="4" t="s">
        <v>83</v>
      </c>
      <c r="B17" s="4" t="str">
        <f>IF(ISERROR(VLOOKUP(A17,'Campañas y correos(2)'!A:A,1,FALSE)),"No encontrado","Encontrado")</f>
        <v>Encontrado</v>
      </c>
      <c r="C17" s="4" t="s">
        <v>41</v>
      </c>
      <c r="D17" s="4" t="s">
        <v>42</v>
      </c>
      <c r="E17" s="1">
        <v>5251</v>
      </c>
      <c r="F17" s="1" t="str">
        <f t="shared" si="0"/>
        <v>octubre</v>
      </c>
      <c r="G17" s="40">
        <v>44835</v>
      </c>
    </row>
    <row r="18" spans="1:8" x14ac:dyDescent="0.25">
      <c r="A18" s="4" t="s">
        <v>84</v>
      </c>
      <c r="B18" s="4" t="str">
        <f>IF(ISERROR(VLOOKUP(A18,'Campañas y correos(2)'!A:A,1,FALSE)),"No encontrado","Encontrado")</f>
        <v>Encontrado</v>
      </c>
      <c r="C18" s="4" t="s">
        <v>43</v>
      </c>
      <c r="D18" s="4" t="s">
        <v>42</v>
      </c>
      <c r="E18" s="1">
        <v>2358</v>
      </c>
      <c r="F18" s="1" t="str">
        <f t="shared" si="0"/>
        <v>octubre</v>
      </c>
      <c r="G18" s="40">
        <v>44835</v>
      </c>
      <c r="H18" s="5"/>
    </row>
    <row r="19" spans="1:8" x14ac:dyDescent="0.25">
      <c r="A19" s="4" t="s">
        <v>451</v>
      </c>
      <c r="B19" s="4" t="str">
        <f>IF(ISERROR(VLOOKUP(A19,'Campañas y correos(2)'!A:A,1,FALSE)),"No encontrado","Encontrado")</f>
        <v>Encontrado</v>
      </c>
      <c r="C19" s="4" t="s">
        <v>47</v>
      </c>
      <c r="D19" s="4" t="s">
        <v>6</v>
      </c>
      <c r="E19" s="1">
        <v>848</v>
      </c>
      <c r="F19" s="1" t="str">
        <f t="shared" si="0"/>
        <v>octubre</v>
      </c>
      <c r="G19" s="40">
        <v>44835</v>
      </c>
    </row>
    <row r="20" spans="1:8" x14ac:dyDescent="0.25">
      <c r="A20" s="4" t="s">
        <v>76</v>
      </c>
      <c r="B20" s="4" t="str">
        <f>IF(ISERROR(VLOOKUP(A20,'Campañas y correos(2)'!A:A,1,FALSE)),"No encontrado","Encontrado")</f>
        <v>Encontrado</v>
      </c>
      <c r="C20" s="4" t="s">
        <v>48</v>
      </c>
      <c r="D20" s="4" t="s">
        <v>4</v>
      </c>
      <c r="E20" s="1">
        <v>755</v>
      </c>
      <c r="F20" s="1" t="str">
        <f t="shared" si="0"/>
        <v>octubre</v>
      </c>
      <c r="G20" s="40">
        <v>44835</v>
      </c>
    </row>
    <row r="21" spans="1:8" x14ac:dyDescent="0.25">
      <c r="A21" s="4" t="s">
        <v>85</v>
      </c>
      <c r="B21" s="4" t="str">
        <f>IF(ISERROR(VLOOKUP(A21,'Campañas y correos(2)'!A:A,1,FALSE)),"No encontrado","Encontrado")</f>
        <v>Encontrado</v>
      </c>
      <c r="C21" s="4" t="s">
        <v>51</v>
      </c>
      <c r="D21" s="4" t="s">
        <v>4</v>
      </c>
      <c r="E21" s="1">
        <v>660</v>
      </c>
      <c r="F21" s="1" t="str">
        <f t="shared" si="0"/>
        <v>octubre</v>
      </c>
      <c r="G21" s="40">
        <v>44835</v>
      </c>
    </row>
    <row r="22" spans="1:8" x14ac:dyDescent="0.25">
      <c r="A22" s="4" t="s">
        <v>88</v>
      </c>
      <c r="B22" s="4" t="str">
        <f>IF(ISERROR(VLOOKUP(A22,'Campañas y correos(2)'!A:A,1,FALSE)),"No encontrado","Encontrado")</f>
        <v>Encontrado</v>
      </c>
      <c r="C22" s="4" t="s">
        <v>52</v>
      </c>
      <c r="D22" s="4" t="s">
        <v>42</v>
      </c>
      <c r="E22" s="1">
        <v>599</v>
      </c>
      <c r="F22" s="1" t="str">
        <f t="shared" si="0"/>
        <v>octubre</v>
      </c>
      <c r="G22" s="40">
        <v>44835</v>
      </c>
    </row>
    <row r="23" spans="1:8" x14ac:dyDescent="0.25">
      <c r="A23" s="4" t="s">
        <v>452</v>
      </c>
      <c r="B23" s="4" t="str">
        <f>IF(ISERROR(VLOOKUP(A23,'Campañas y correos(2)'!A:A,1,FALSE)),"No encontrado","Encontrado")</f>
        <v>Encontrado</v>
      </c>
      <c r="C23" s="4" t="s">
        <v>54</v>
      </c>
      <c r="D23" s="4" t="s">
        <v>50</v>
      </c>
      <c r="E23" s="1">
        <v>568</v>
      </c>
      <c r="F23" s="1" t="str">
        <f t="shared" si="0"/>
        <v>octubre</v>
      </c>
      <c r="G23" s="40">
        <v>44835</v>
      </c>
    </row>
    <row r="24" spans="1:8" x14ac:dyDescent="0.25">
      <c r="A24" s="4" t="s">
        <v>453</v>
      </c>
      <c r="B24" s="4" t="str">
        <f>IF(ISERROR(VLOOKUP(A24,'Campañas y correos(2)'!A:A,1,FALSE)),"No encontrado","Encontrado")</f>
        <v>Encontrado</v>
      </c>
      <c r="C24" s="4" t="s">
        <v>56</v>
      </c>
      <c r="D24" s="4" t="s">
        <v>6</v>
      </c>
      <c r="E24" s="1">
        <v>422</v>
      </c>
      <c r="F24" s="1" t="str">
        <f t="shared" si="0"/>
        <v>octubre</v>
      </c>
      <c r="G24" s="40">
        <v>44835</v>
      </c>
    </row>
    <row r="25" spans="1:8" x14ac:dyDescent="0.25">
      <c r="A25" s="4" t="s">
        <v>92</v>
      </c>
      <c r="B25" s="4" t="str">
        <f>IF(ISERROR(VLOOKUP(A25,'Campañas y correos(2)'!A:A,1,FALSE)),"No encontrado","Encontrado")</f>
        <v>Encontrado</v>
      </c>
      <c r="C25" s="4" t="s">
        <v>58</v>
      </c>
      <c r="D25" s="4" t="s">
        <v>42</v>
      </c>
      <c r="E25" s="1">
        <v>277</v>
      </c>
      <c r="F25" s="1" t="str">
        <f t="shared" si="0"/>
        <v>octubre</v>
      </c>
      <c r="G25" s="40">
        <v>44835</v>
      </c>
    </row>
    <row r="26" spans="1:8" x14ac:dyDescent="0.25">
      <c r="A26" s="4" t="s">
        <v>78</v>
      </c>
      <c r="B26" s="4" t="str">
        <f>IF(ISERROR(VLOOKUP(A26,'Campañas y correos(2)'!A:A,1,FALSE)),"No encontrado","Encontrado")</f>
        <v>Encontrado</v>
      </c>
      <c r="C26" s="4" t="s">
        <v>59</v>
      </c>
      <c r="D26" s="4" t="s">
        <v>6</v>
      </c>
      <c r="E26" s="1">
        <v>256</v>
      </c>
      <c r="F26" s="1" t="str">
        <f t="shared" si="0"/>
        <v>octubre</v>
      </c>
      <c r="G26" s="40">
        <v>44835</v>
      </c>
    </row>
    <row r="27" spans="1:8" x14ac:dyDescent="0.25">
      <c r="A27" s="4" t="s">
        <v>91</v>
      </c>
      <c r="B27" s="4" t="str">
        <f>IF(ISERROR(VLOOKUP(A27,'Campañas y correos(2)'!A:A,1,FALSE)),"No encontrado","Encontrado")</f>
        <v>Encontrado</v>
      </c>
      <c r="C27" s="4" t="s">
        <v>60</v>
      </c>
      <c r="D27" s="4" t="s">
        <v>19</v>
      </c>
      <c r="E27" s="1">
        <v>248</v>
      </c>
      <c r="F27" s="1" t="str">
        <f t="shared" si="0"/>
        <v>octubre</v>
      </c>
      <c r="G27" s="40">
        <v>44835</v>
      </c>
    </row>
    <row r="28" spans="1:8" x14ac:dyDescent="0.25">
      <c r="A28" s="4" t="s">
        <v>93</v>
      </c>
      <c r="B28" s="4" t="str">
        <f>IF(ISERROR(VLOOKUP(A28,'Campañas y correos(2)'!A:A,1,FALSE)),"No encontrado","Encontrado")</f>
        <v>No encontrado</v>
      </c>
      <c r="C28" s="4" t="s">
        <v>61</v>
      </c>
      <c r="D28" s="4" t="s">
        <v>62</v>
      </c>
      <c r="E28" s="1">
        <v>255</v>
      </c>
      <c r="F28" s="1" t="str">
        <f t="shared" si="0"/>
        <v>octubre</v>
      </c>
      <c r="G28" s="40">
        <v>44835</v>
      </c>
    </row>
    <row r="29" spans="1:8" x14ac:dyDescent="0.25">
      <c r="A29" s="4" t="s">
        <v>274</v>
      </c>
      <c r="B29" s="4" t="str">
        <f>IF(ISERROR(VLOOKUP(A29,'Campañas y correos(2)'!A:A,1,FALSE)),"No encontrado","Encontrado")</f>
        <v>Encontrado</v>
      </c>
      <c r="C29" s="4" t="s">
        <v>63</v>
      </c>
      <c r="D29" s="4" t="s">
        <v>6</v>
      </c>
      <c r="E29" s="1">
        <v>229</v>
      </c>
      <c r="F29" s="1" t="str">
        <f t="shared" si="0"/>
        <v>octubre</v>
      </c>
      <c r="G29" s="40">
        <v>44835</v>
      </c>
    </row>
    <row r="30" spans="1:8" x14ac:dyDescent="0.25">
      <c r="A30" s="4" t="s">
        <v>277</v>
      </c>
      <c r="B30" s="4" t="str">
        <f>IF(ISERROR(VLOOKUP(A30,'Campañas y correos(2)'!A:A,1,FALSE)),"No encontrado","Encontrado")</f>
        <v>Encontrado</v>
      </c>
      <c r="C30" s="4" t="s">
        <v>67</v>
      </c>
      <c r="D30" s="4" t="s">
        <v>42</v>
      </c>
      <c r="E30" s="1">
        <v>100</v>
      </c>
      <c r="F30" s="1" t="str">
        <f t="shared" si="0"/>
        <v>octubre</v>
      </c>
      <c r="G30" s="40">
        <v>44835</v>
      </c>
    </row>
    <row r="31" spans="1:8" x14ac:dyDescent="0.25">
      <c r="A31" s="4" t="s">
        <v>454</v>
      </c>
      <c r="B31" s="4" t="str">
        <f>IF(ISERROR(VLOOKUP(A31,'Campañas y correos(2)'!A:A,1,FALSE)),"No encontrado","Encontrado")</f>
        <v>No encontrado</v>
      </c>
      <c r="C31" s="4" t="s">
        <v>71</v>
      </c>
      <c r="D31" s="4" t="s">
        <v>19</v>
      </c>
      <c r="E31" s="1">
        <v>33</v>
      </c>
      <c r="F31" s="1" t="str">
        <f t="shared" si="0"/>
        <v>octubre</v>
      </c>
      <c r="G31" s="40">
        <v>44835</v>
      </c>
    </row>
    <row r="32" spans="1:8" x14ac:dyDescent="0.25">
      <c r="A32" s="4" t="s">
        <v>94</v>
      </c>
      <c r="B32" s="4" t="str">
        <f>IF(ISERROR(VLOOKUP(A32,'Campañas y correos(2)'!A:A,1,FALSE)),"No encontrado","Encontrado")</f>
        <v>Encontrado</v>
      </c>
      <c r="C32" s="4" t="s">
        <v>7</v>
      </c>
      <c r="D32" s="4" t="s">
        <v>6</v>
      </c>
      <c r="E32" s="1">
        <v>15</v>
      </c>
      <c r="F32" s="1" t="str">
        <f t="shared" si="0"/>
        <v>octubre</v>
      </c>
      <c r="G32" s="40">
        <v>44835</v>
      </c>
    </row>
    <row r="33" spans="1:7" x14ac:dyDescent="0.25">
      <c r="A33" s="4" t="s">
        <v>80</v>
      </c>
      <c r="B33" s="4" t="str">
        <f>IF(ISERROR(VLOOKUP(A33,'Campañas y correos(2)'!A:A,1,FALSE)),"No encontrado","Encontrado")</f>
        <v>Encontrado</v>
      </c>
      <c r="C33" s="4" t="s">
        <v>38</v>
      </c>
      <c r="D33" s="4" t="s">
        <v>37</v>
      </c>
      <c r="E33" s="26">
        <v>2988</v>
      </c>
      <c r="F33" s="26" t="str">
        <f t="shared" si="0"/>
        <v>septiembre</v>
      </c>
      <c r="G33" s="40">
        <v>44805</v>
      </c>
    </row>
    <row r="34" spans="1:7" x14ac:dyDescent="0.25">
      <c r="B34" s="4" t="str">
        <f>IF(ISERROR(VLOOKUP(A34,'Campañas y correos(2)'!A:A,1,FALSE)),"No encontrado","Encontrado")</f>
        <v>No encontrado</v>
      </c>
      <c r="C34" s="4" t="s">
        <v>36</v>
      </c>
      <c r="D34" s="4" t="s">
        <v>25</v>
      </c>
      <c r="E34" s="26">
        <v>2847</v>
      </c>
      <c r="F34" s="26" t="str">
        <f t="shared" ref="F34:F65" si="1">TEXT(G34,"mmmm")</f>
        <v>septiembre</v>
      </c>
      <c r="G34" s="40">
        <v>44805</v>
      </c>
    </row>
    <row r="35" spans="1:7" x14ac:dyDescent="0.25">
      <c r="A35" s="4" t="s">
        <v>117</v>
      </c>
      <c r="B35" s="4" t="str">
        <f>IF(ISERROR(VLOOKUP(A35,'Campañas y correos(2)'!A:A,1,FALSE)),"No encontrado","Encontrado")</f>
        <v>Encontrado</v>
      </c>
      <c r="C35" s="4" t="s">
        <v>35</v>
      </c>
      <c r="D35" s="4" t="s">
        <v>25</v>
      </c>
      <c r="E35" s="26">
        <v>1642</v>
      </c>
      <c r="F35" s="26" t="str">
        <f t="shared" si="1"/>
        <v>septiembre</v>
      </c>
      <c r="G35" s="40">
        <v>44805</v>
      </c>
    </row>
    <row r="36" spans="1:7" x14ac:dyDescent="0.25">
      <c r="A36" s="4" t="s">
        <v>116</v>
      </c>
      <c r="B36" s="4" t="str">
        <f>IF(ISERROR(VLOOKUP(A36,'Campañas y correos(2)'!A:A,1,FALSE)),"No encontrado","Encontrado")</f>
        <v>Encontrado</v>
      </c>
      <c r="C36" s="4" t="s">
        <v>34</v>
      </c>
      <c r="D36" s="4" t="s">
        <v>2</v>
      </c>
      <c r="E36" s="26">
        <v>1527</v>
      </c>
      <c r="F36" s="26" t="str">
        <f t="shared" si="1"/>
        <v>septiembre</v>
      </c>
      <c r="G36" s="40">
        <v>44805</v>
      </c>
    </row>
    <row r="37" spans="1:7" x14ac:dyDescent="0.25">
      <c r="A37" s="4" t="s">
        <v>116</v>
      </c>
      <c r="B37" s="4" t="str">
        <f>IF(ISERROR(VLOOKUP(A37,'Campañas y correos(2)'!A:A,1,FALSE)),"No encontrado","Encontrado")</f>
        <v>Encontrado</v>
      </c>
      <c r="C37" s="4" t="s">
        <v>33</v>
      </c>
      <c r="D37" s="4" t="s">
        <v>2</v>
      </c>
      <c r="E37" s="26">
        <v>1138</v>
      </c>
      <c r="F37" s="26" t="str">
        <f t="shared" si="1"/>
        <v>septiembre</v>
      </c>
      <c r="G37" s="40">
        <v>44805</v>
      </c>
    </row>
    <row r="38" spans="1:7" x14ac:dyDescent="0.25">
      <c r="B38" s="4" t="str">
        <f>IF(ISERROR(VLOOKUP(A38,'Campañas y correos(2)'!A:A,1,FALSE)),"No encontrado","Encontrado")</f>
        <v>No encontrado</v>
      </c>
      <c r="C38" s="4" t="s">
        <v>32</v>
      </c>
      <c r="D38" s="4" t="s">
        <v>31</v>
      </c>
      <c r="E38" s="26">
        <v>704</v>
      </c>
      <c r="F38" s="26" t="str">
        <f t="shared" si="1"/>
        <v>septiembre</v>
      </c>
      <c r="G38" s="40">
        <v>44805</v>
      </c>
    </row>
    <row r="39" spans="1:7" x14ac:dyDescent="0.25">
      <c r="A39" s="4" t="s">
        <v>132</v>
      </c>
      <c r="B39" s="4" t="str">
        <f>IF(ISERROR(VLOOKUP(A39,'Campañas y correos(2)'!A:A,1,FALSE)),"No encontrado","Encontrado")</f>
        <v>Encontrado</v>
      </c>
      <c r="C39" s="4" t="s">
        <v>30</v>
      </c>
      <c r="D39" s="4" t="s">
        <v>10</v>
      </c>
      <c r="E39" s="26">
        <v>697</v>
      </c>
      <c r="F39" s="26" t="str">
        <f t="shared" si="1"/>
        <v>septiembre</v>
      </c>
      <c r="G39" s="40">
        <v>44805</v>
      </c>
    </row>
    <row r="40" spans="1:7" x14ac:dyDescent="0.25">
      <c r="A40" s="4" t="s">
        <v>263</v>
      </c>
      <c r="B40" s="4" t="str">
        <f>IF(ISERROR(VLOOKUP(A40,'Campañas y correos(2)'!A:A,1,FALSE)),"No encontrado","Encontrado")</f>
        <v>Encontrado</v>
      </c>
      <c r="C40" s="4" t="s">
        <v>29</v>
      </c>
      <c r="D40" s="4" t="s">
        <v>6</v>
      </c>
      <c r="E40" s="26">
        <v>654</v>
      </c>
      <c r="F40" s="26" t="str">
        <f t="shared" si="1"/>
        <v>septiembre</v>
      </c>
      <c r="G40" s="40">
        <v>44805</v>
      </c>
    </row>
    <row r="41" spans="1:7" x14ac:dyDescent="0.25">
      <c r="A41" s="4" t="s">
        <v>453</v>
      </c>
      <c r="B41" s="4" t="str">
        <f>IF(ISERROR(VLOOKUP(A41,'Campañas y correos(2)'!A:A,1,FALSE)),"No encontrado","Encontrado")</f>
        <v>Encontrado</v>
      </c>
      <c r="C41" s="4" t="s">
        <v>28</v>
      </c>
      <c r="D41" s="4" t="s">
        <v>6</v>
      </c>
      <c r="E41" s="26">
        <v>644</v>
      </c>
      <c r="F41" s="26" t="str">
        <f t="shared" si="1"/>
        <v>septiembre</v>
      </c>
      <c r="G41" s="40">
        <v>44805</v>
      </c>
    </row>
    <row r="42" spans="1:7" x14ac:dyDescent="0.25">
      <c r="A42" s="4" t="s">
        <v>274</v>
      </c>
      <c r="B42" s="4" t="str">
        <f>IF(ISERROR(VLOOKUP(A42,'Campañas y correos(2)'!A:A,1,FALSE)),"No encontrado","Encontrado")</f>
        <v>Encontrado</v>
      </c>
      <c r="C42" s="4" t="s">
        <v>27</v>
      </c>
      <c r="D42" s="4" t="s">
        <v>6</v>
      </c>
      <c r="E42" s="26">
        <v>591</v>
      </c>
      <c r="F42" s="26" t="str">
        <f t="shared" si="1"/>
        <v>septiembre</v>
      </c>
      <c r="G42" s="40">
        <v>44805</v>
      </c>
    </row>
    <row r="43" spans="1:7" x14ac:dyDescent="0.25">
      <c r="A43" s="4" t="s">
        <v>438</v>
      </c>
      <c r="B43" s="4" t="str">
        <f>IF(ISERROR(VLOOKUP(A43,'Campañas y correos(2)'!A:A,1,FALSE)),"No encontrado","Encontrado")</f>
        <v>No encontrado</v>
      </c>
      <c r="C43" s="4" t="s">
        <v>26</v>
      </c>
      <c r="D43" s="4" t="s">
        <v>25</v>
      </c>
      <c r="E43" s="26">
        <v>568</v>
      </c>
      <c r="F43" s="26" t="str">
        <f t="shared" si="1"/>
        <v>septiembre</v>
      </c>
      <c r="G43" s="40">
        <v>44805</v>
      </c>
    </row>
    <row r="44" spans="1:7" x14ac:dyDescent="0.25">
      <c r="A44" s="4" t="s">
        <v>274</v>
      </c>
      <c r="B44" s="4" t="str">
        <f>IF(ISERROR(VLOOKUP(A44,'Campañas y correos(2)'!A:A,1,FALSE)),"No encontrado","Encontrado")</f>
        <v>Encontrado</v>
      </c>
      <c r="C44" s="4" t="s">
        <v>24</v>
      </c>
      <c r="D44" s="4" t="s">
        <v>21</v>
      </c>
      <c r="E44" s="26">
        <v>401</v>
      </c>
      <c r="F44" s="26" t="str">
        <f t="shared" si="1"/>
        <v>septiembre</v>
      </c>
      <c r="G44" s="40">
        <v>44805</v>
      </c>
    </row>
    <row r="45" spans="1:7" x14ac:dyDescent="0.25">
      <c r="A45" s="4" t="s">
        <v>88</v>
      </c>
      <c r="B45" s="4" t="str">
        <f>IF(ISERROR(VLOOKUP(A45,'Campañas y correos(2)'!A:A,1,FALSE)),"No encontrado","Encontrado")</f>
        <v>Encontrado</v>
      </c>
      <c r="C45" s="4" t="s">
        <v>23</v>
      </c>
      <c r="D45" s="4" t="s">
        <v>8</v>
      </c>
      <c r="E45" s="26">
        <v>387</v>
      </c>
      <c r="F45" s="26" t="str">
        <f t="shared" si="1"/>
        <v>septiembre</v>
      </c>
      <c r="G45" s="40">
        <v>44805</v>
      </c>
    </row>
    <row r="46" spans="1:7" x14ac:dyDescent="0.25">
      <c r="A46" s="4" t="s">
        <v>75</v>
      </c>
      <c r="B46" s="4" t="str">
        <f>IF(ISERROR(VLOOKUP(A46,'Campañas y correos(2)'!A:A,1,FALSE)),"No encontrado","Encontrado")</f>
        <v>Encontrado</v>
      </c>
      <c r="C46" s="4" t="s">
        <v>22</v>
      </c>
      <c r="D46" s="4" t="s">
        <v>21</v>
      </c>
      <c r="E46" s="26">
        <v>379</v>
      </c>
      <c r="F46" s="26" t="str">
        <f t="shared" si="1"/>
        <v>septiembre</v>
      </c>
      <c r="G46" s="40">
        <v>44805</v>
      </c>
    </row>
    <row r="47" spans="1:7" x14ac:dyDescent="0.25">
      <c r="A47" s="4" t="s">
        <v>439</v>
      </c>
      <c r="B47" s="4" t="str">
        <f>IF(ISERROR(VLOOKUP(A47,'Campañas y correos(2)'!A:A,1,FALSE)),"No encontrado","Encontrado")</f>
        <v>No encontrado</v>
      </c>
      <c r="C47" s="4" t="s">
        <v>20</v>
      </c>
      <c r="D47" s="4" t="s">
        <v>19</v>
      </c>
      <c r="E47" s="26">
        <v>367</v>
      </c>
      <c r="F47" s="26" t="str">
        <f t="shared" si="1"/>
        <v>septiembre</v>
      </c>
      <c r="G47" s="40">
        <v>44805</v>
      </c>
    </row>
    <row r="48" spans="1:7" x14ac:dyDescent="0.25">
      <c r="A48" s="4" t="s">
        <v>271</v>
      </c>
      <c r="B48" s="4" t="str">
        <f>IF(ISERROR(VLOOKUP(A48,'Campañas y correos(2)'!A:A,1,FALSE)),"No encontrado","Encontrado")</f>
        <v>Encontrado</v>
      </c>
      <c r="C48" s="4" t="s">
        <v>18</v>
      </c>
      <c r="D48" s="4" t="s">
        <v>6</v>
      </c>
      <c r="E48" s="26">
        <v>330</v>
      </c>
      <c r="F48" s="26" t="str">
        <f t="shared" si="1"/>
        <v>septiembre</v>
      </c>
      <c r="G48" s="40">
        <v>44805</v>
      </c>
    </row>
    <row r="49" spans="1:8" x14ac:dyDescent="0.25">
      <c r="A49" s="4" t="s">
        <v>488</v>
      </c>
      <c r="B49" s="4" t="str">
        <f>IF(ISERROR(VLOOKUP(A49,'Campañas y correos(2)'!A:A,1,FALSE)),"No encontrado","Encontrado")</f>
        <v>No encontrado</v>
      </c>
      <c r="C49" s="4" t="s">
        <v>17</v>
      </c>
      <c r="D49" s="4" t="s">
        <v>4</v>
      </c>
      <c r="E49" s="26">
        <v>329</v>
      </c>
      <c r="F49" s="26" t="str">
        <f t="shared" si="1"/>
        <v>septiembre</v>
      </c>
      <c r="G49" s="40">
        <v>44805</v>
      </c>
    </row>
    <row r="50" spans="1:8" x14ac:dyDescent="0.25">
      <c r="A50" s="4" t="s">
        <v>78</v>
      </c>
      <c r="B50" s="4" t="str">
        <f>IF(ISERROR(VLOOKUP(A50,'Campañas y correos(2)'!A:A,1,FALSE)),"No encontrado","Encontrado")</f>
        <v>Encontrado</v>
      </c>
      <c r="C50" s="4" t="s">
        <v>16</v>
      </c>
      <c r="D50" s="4" t="s">
        <v>15</v>
      </c>
      <c r="E50" s="26">
        <v>279</v>
      </c>
      <c r="F50" s="26" t="str">
        <f t="shared" si="1"/>
        <v>septiembre</v>
      </c>
      <c r="G50" s="40">
        <v>44805</v>
      </c>
    </row>
    <row r="51" spans="1:8" x14ac:dyDescent="0.25">
      <c r="B51" s="4" t="str">
        <f>IF(ISERROR(VLOOKUP(A51,'Campañas y correos(2)'!A:A,1,FALSE)),"No encontrado","Encontrado")</f>
        <v>No encontrado</v>
      </c>
      <c r="C51" s="4" t="s">
        <v>14</v>
      </c>
      <c r="D51" s="4" t="s">
        <v>4</v>
      </c>
      <c r="E51" s="26">
        <v>265</v>
      </c>
      <c r="F51" s="26" t="str">
        <f t="shared" si="1"/>
        <v>septiembre</v>
      </c>
      <c r="G51" s="40">
        <v>44805</v>
      </c>
      <c r="H51" s="4" t="s">
        <v>440</v>
      </c>
    </row>
    <row r="52" spans="1:8" x14ac:dyDescent="0.25">
      <c r="A52" s="4" t="s">
        <v>441</v>
      </c>
      <c r="B52" s="4" t="str">
        <f>IF(ISERROR(VLOOKUP(A52,'Campañas y correos(2)'!A:A,1,FALSE)),"No encontrado","Encontrado")</f>
        <v>Encontrado</v>
      </c>
      <c r="C52" s="4" t="s">
        <v>13</v>
      </c>
      <c r="D52" s="4" t="s">
        <v>0</v>
      </c>
      <c r="E52" s="26">
        <v>243</v>
      </c>
      <c r="F52" s="26" t="str">
        <f t="shared" si="1"/>
        <v>septiembre</v>
      </c>
      <c r="G52" s="40">
        <v>44805</v>
      </c>
    </row>
    <row r="53" spans="1:8" x14ac:dyDescent="0.25">
      <c r="B53" s="4" t="str">
        <f>IF(ISERROR(VLOOKUP(A53,'Campañas y correos(2)'!A:A,1,FALSE)),"No encontrado","Encontrado")</f>
        <v>No encontrado</v>
      </c>
      <c r="C53" s="4" t="s">
        <v>12</v>
      </c>
      <c r="D53" s="4" t="s">
        <v>4</v>
      </c>
      <c r="E53" s="26">
        <v>169</v>
      </c>
      <c r="F53" s="26" t="str">
        <f t="shared" si="1"/>
        <v>septiembre</v>
      </c>
      <c r="G53" s="40">
        <v>44805</v>
      </c>
    </row>
    <row r="54" spans="1:8" x14ac:dyDescent="0.25">
      <c r="A54" s="4" t="s">
        <v>132</v>
      </c>
      <c r="B54" s="4" t="str">
        <f>IF(ISERROR(VLOOKUP(A54,'Campañas y correos(2)'!A:A,1,FALSE)),"No encontrado","Encontrado")</f>
        <v>Encontrado</v>
      </c>
      <c r="C54" s="4" t="s">
        <v>11</v>
      </c>
      <c r="D54" s="4" t="s">
        <v>10</v>
      </c>
      <c r="E54" s="26">
        <v>169</v>
      </c>
      <c r="F54" s="26" t="str">
        <f t="shared" si="1"/>
        <v>septiembre</v>
      </c>
      <c r="G54" s="40">
        <v>44805</v>
      </c>
    </row>
    <row r="55" spans="1:8" x14ac:dyDescent="0.25">
      <c r="A55" s="4" t="s">
        <v>442</v>
      </c>
      <c r="B55" s="4" t="str">
        <f>IF(ISERROR(VLOOKUP(A55,'Campañas y correos(2)'!A:A,1,FALSE)),"No encontrado","Encontrado")</f>
        <v>Encontrado</v>
      </c>
      <c r="C55" s="4" t="s">
        <v>9</v>
      </c>
      <c r="D55" s="4" t="s">
        <v>8</v>
      </c>
      <c r="E55" s="26">
        <v>153</v>
      </c>
      <c r="F55" s="26" t="str">
        <f t="shared" si="1"/>
        <v>septiembre</v>
      </c>
      <c r="G55" s="40">
        <v>44805</v>
      </c>
    </row>
    <row r="56" spans="1:8" x14ac:dyDescent="0.25">
      <c r="A56" s="4" t="s">
        <v>94</v>
      </c>
      <c r="B56" s="4" t="str">
        <f>IF(ISERROR(VLOOKUP(A56,'Campañas y correos(2)'!A:A,1,FALSE)),"No encontrado","Encontrado")</f>
        <v>Encontrado</v>
      </c>
      <c r="C56" s="4" t="s">
        <v>7</v>
      </c>
      <c r="D56" s="4" t="s">
        <v>6</v>
      </c>
      <c r="E56" s="26">
        <v>134</v>
      </c>
      <c r="F56" s="26" t="str">
        <f t="shared" si="1"/>
        <v>septiembre</v>
      </c>
      <c r="G56" s="40">
        <v>44805</v>
      </c>
    </row>
    <row r="57" spans="1:8" x14ac:dyDescent="0.25">
      <c r="B57" s="4" t="str">
        <f>IF(ISERROR(VLOOKUP(A57,'Campañas y correos(2)'!A:A,1,FALSE)),"No encontrado","Encontrado")</f>
        <v>No encontrado</v>
      </c>
      <c r="C57" s="4" t="s">
        <v>5</v>
      </c>
      <c r="D57" s="4" t="s">
        <v>4</v>
      </c>
      <c r="E57" s="26">
        <v>133</v>
      </c>
      <c r="F57" s="26" t="str">
        <f t="shared" si="1"/>
        <v>septiembre</v>
      </c>
      <c r="G57" s="40">
        <v>44805</v>
      </c>
      <c r="H57" s="4" t="s">
        <v>440</v>
      </c>
    </row>
    <row r="58" spans="1:8" x14ac:dyDescent="0.25">
      <c r="A58" s="4" t="s">
        <v>442</v>
      </c>
      <c r="B58" s="4" t="str">
        <f>IF(ISERROR(VLOOKUP(A58,'Campañas y correos(2)'!A:A,1,FALSE)),"No encontrado","Encontrado")</f>
        <v>Encontrado</v>
      </c>
      <c r="C58" s="4" t="s">
        <v>3</v>
      </c>
      <c r="D58" s="4" t="s">
        <v>2</v>
      </c>
      <c r="E58" s="26">
        <v>126</v>
      </c>
      <c r="F58" s="26" t="str">
        <f t="shared" si="1"/>
        <v>septiembre</v>
      </c>
      <c r="G58" s="40">
        <v>44805</v>
      </c>
    </row>
    <row r="59" spans="1:8" x14ac:dyDescent="0.25">
      <c r="A59" s="4" t="s">
        <v>441</v>
      </c>
      <c r="B59" s="4" t="str">
        <f>IF(ISERROR(VLOOKUP(A59,'Campañas y correos(2)'!A:A,1,FALSE)),"No encontrado","Encontrado")</f>
        <v>Encontrado</v>
      </c>
      <c r="C59" s="4" t="s">
        <v>1</v>
      </c>
      <c r="D59" s="4" t="s">
        <v>0</v>
      </c>
      <c r="E59" s="26">
        <v>54</v>
      </c>
      <c r="F59" s="26" t="str">
        <f t="shared" si="1"/>
        <v>septiembre</v>
      </c>
      <c r="G59" s="40">
        <v>44805</v>
      </c>
    </row>
    <row r="60" spans="1:8" x14ac:dyDescent="0.25">
      <c r="A60" s="4" t="s">
        <v>116</v>
      </c>
      <c r="B60" s="4" t="str">
        <f>IF(ISERROR(VLOOKUP(A60,'Campañas y correos(2)'!A:A,1,FALSE)),"No encontrado","Encontrado")</f>
        <v>Encontrado</v>
      </c>
      <c r="C60" s="4" t="s">
        <v>352</v>
      </c>
      <c r="D60" s="4" t="s">
        <v>2</v>
      </c>
      <c r="E60" s="26">
        <v>3587</v>
      </c>
      <c r="F60" s="26" t="str">
        <f t="shared" si="1"/>
        <v>agosto</v>
      </c>
      <c r="G60" s="40">
        <v>44774</v>
      </c>
    </row>
    <row r="61" spans="1:8" x14ac:dyDescent="0.25">
      <c r="A61" s="4" t="s">
        <v>116</v>
      </c>
      <c r="B61" s="4" t="str">
        <f>IF(ISERROR(VLOOKUP(A61,'Campañas y correos(2)'!A:A,1,FALSE)),"No encontrado","Encontrado")</f>
        <v>Encontrado</v>
      </c>
      <c r="C61" s="4" t="s">
        <v>33</v>
      </c>
      <c r="D61" s="4" t="s">
        <v>2</v>
      </c>
      <c r="E61" s="26">
        <v>2065</v>
      </c>
      <c r="F61" s="26" t="str">
        <f t="shared" si="1"/>
        <v>agosto</v>
      </c>
      <c r="G61" s="40">
        <v>44774</v>
      </c>
    </row>
    <row r="62" spans="1:8" x14ac:dyDescent="0.25">
      <c r="A62" s="4" t="s">
        <v>443</v>
      </c>
      <c r="B62" s="4" t="str">
        <f>IF(ISERROR(VLOOKUP(A62,'Campañas y correos(2)'!A:A,1,FALSE)),"No encontrado","Encontrado")</f>
        <v>No encontrado</v>
      </c>
      <c r="C62" s="4" t="s">
        <v>353</v>
      </c>
      <c r="D62" s="4" t="s">
        <v>8</v>
      </c>
      <c r="E62" s="26">
        <v>1961</v>
      </c>
      <c r="F62" s="26" t="str">
        <f t="shared" si="1"/>
        <v>agosto</v>
      </c>
      <c r="G62" s="40">
        <v>44774</v>
      </c>
    </row>
    <row r="63" spans="1:8" x14ac:dyDescent="0.25">
      <c r="A63" s="4" t="s">
        <v>444</v>
      </c>
      <c r="B63" s="4" t="str">
        <f>IF(ISERROR(VLOOKUP(A63,'Campañas y correos(2)'!A:A,1,FALSE)),"No encontrado","Encontrado")</f>
        <v>No encontrado</v>
      </c>
      <c r="C63" s="4" t="s">
        <v>354</v>
      </c>
      <c r="D63" s="4" t="s">
        <v>25</v>
      </c>
      <c r="E63" s="26">
        <v>1522</v>
      </c>
      <c r="F63" s="26" t="str">
        <f t="shared" si="1"/>
        <v>agosto</v>
      </c>
      <c r="G63" s="40">
        <v>44774</v>
      </c>
    </row>
    <row r="64" spans="1:8" x14ac:dyDescent="0.25">
      <c r="A64" s="4" t="s">
        <v>78</v>
      </c>
      <c r="B64" s="4" t="str">
        <f>IF(ISERROR(VLOOKUP(A64,'Campañas y correos(2)'!A:A,1,FALSE)),"No encontrado","Encontrado")</f>
        <v>Encontrado</v>
      </c>
      <c r="C64" s="4" t="s">
        <v>355</v>
      </c>
      <c r="D64" s="4" t="s">
        <v>6</v>
      </c>
      <c r="E64" s="26">
        <v>1183</v>
      </c>
      <c r="F64" s="26" t="str">
        <f t="shared" si="1"/>
        <v>agosto</v>
      </c>
      <c r="G64" s="40">
        <v>44774</v>
      </c>
    </row>
    <row r="65" spans="1:8" x14ac:dyDescent="0.25">
      <c r="A65" s="4" t="s">
        <v>275</v>
      </c>
      <c r="B65" s="4" t="str">
        <f>IF(ISERROR(VLOOKUP(A65,'Campañas y correos(2)'!A:A,1,FALSE)),"No encontrado","Encontrado")</f>
        <v>Encontrado</v>
      </c>
      <c r="C65" s="4" t="s">
        <v>356</v>
      </c>
      <c r="D65" s="4" t="s">
        <v>6</v>
      </c>
      <c r="E65" s="26">
        <v>1147</v>
      </c>
      <c r="F65" s="26" t="str">
        <f t="shared" si="1"/>
        <v>agosto</v>
      </c>
      <c r="G65" s="40">
        <v>44774</v>
      </c>
    </row>
    <row r="66" spans="1:8" x14ac:dyDescent="0.25">
      <c r="A66" t="s">
        <v>211</v>
      </c>
      <c r="B66" s="4" t="str">
        <f>IF(ISERROR(VLOOKUP(A66,'Campañas y correos(2)'!A:A,1,FALSE)),"No encontrado","Encontrado")</f>
        <v>Encontrado</v>
      </c>
      <c r="C66" s="4" t="s">
        <v>357</v>
      </c>
      <c r="D66" s="4" t="s">
        <v>2</v>
      </c>
      <c r="E66" s="26">
        <v>887</v>
      </c>
      <c r="F66" s="26" t="str">
        <f t="shared" ref="F66:F97" si="2">TEXT(G66,"mmmm")</f>
        <v>agosto</v>
      </c>
      <c r="G66" s="40">
        <v>44774</v>
      </c>
    </row>
    <row r="67" spans="1:8" x14ac:dyDescent="0.25">
      <c r="A67" s="4" t="s">
        <v>180</v>
      </c>
      <c r="B67" s="4" t="str">
        <f>IF(ISERROR(VLOOKUP(A67,'Campañas y correos(2)'!A:A,1,FALSE)),"No encontrado","Encontrado")</f>
        <v>Encontrado</v>
      </c>
      <c r="C67" s="4" t="s">
        <v>358</v>
      </c>
      <c r="D67" s="4" t="s">
        <v>6</v>
      </c>
      <c r="E67" s="26">
        <v>718</v>
      </c>
      <c r="F67" s="26" t="str">
        <f t="shared" si="2"/>
        <v>agosto</v>
      </c>
      <c r="G67" s="40">
        <v>44774</v>
      </c>
    </row>
    <row r="68" spans="1:8" x14ac:dyDescent="0.25">
      <c r="A68" s="4" t="s">
        <v>274</v>
      </c>
      <c r="B68" s="4" t="str">
        <f>IF(ISERROR(VLOOKUP(A68,'Campañas y correos(2)'!A:A,1,FALSE)),"No encontrado","Encontrado")</f>
        <v>Encontrado</v>
      </c>
      <c r="C68" s="4" t="s">
        <v>359</v>
      </c>
      <c r="D68" s="4" t="s">
        <v>6</v>
      </c>
      <c r="E68" s="26">
        <v>570</v>
      </c>
      <c r="F68" s="26" t="str">
        <f t="shared" si="2"/>
        <v>agosto</v>
      </c>
      <c r="G68" s="40">
        <v>44774</v>
      </c>
    </row>
    <row r="69" spans="1:8" x14ac:dyDescent="0.25">
      <c r="A69" s="4" t="s">
        <v>173</v>
      </c>
      <c r="B69" s="4" t="str">
        <f>IF(ISERROR(VLOOKUP(A69,'Campañas y correos(2)'!A:A,1,FALSE)),"No encontrado","Encontrado")</f>
        <v>Encontrado</v>
      </c>
      <c r="C69" s="4" t="s">
        <v>173</v>
      </c>
      <c r="D69" s="4" t="s">
        <v>6</v>
      </c>
      <c r="E69" s="26">
        <v>436</v>
      </c>
      <c r="F69" s="26" t="str">
        <f t="shared" si="2"/>
        <v>agosto</v>
      </c>
      <c r="G69" s="40">
        <v>44774</v>
      </c>
    </row>
    <row r="70" spans="1:8" x14ac:dyDescent="0.25">
      <c r="B70" s="4" t="str">
        <f>IF(ISERROR(VLOOKUP(A70,'Campañas y correos(2)'!A:A,1,FALSE)),"No encontrado","Encontrado")</f>
        <v>No encontrado</v>
      </c>
      <c r="C70" s="4" t="s">
        <v>360</v>
      </c>
      <c r="D70" s="4" t="s">
        <v>4</v>
      </c>
      <c r="E70" s="26">
        <v>411</v>
      </c>
      <c r="F70" s="26" t="str">
        <f t="shared" si="2"/>
        <v>agosto</v>
      </c>
      <c r="G70" s="40">
        <v>44774</v>
      </c>
    </row>
    <row r="71" spans="1:8" x14ac:dyDescent="0.25">
      <c r="A71" s="4" t="s">
        <v>446</v>
      </c>
      <c r="B71" s="4" t="str">
        <f>IF(ISERROR(VLOOKUP(A71,'Campañas y correos(2)'!A:A,1,FALSE)),"No encontrado","Encontrado")</f>
        <v>No encontrado</v>
      </c>
      <c r="C71" s="4" t="s">
        <v>361</v>
      </c>
      <c r="D71" s="4" t="s">
        <v>4</v>
      </c>
      <c r="E71" s="26">
        <v>420</v>
      </c>
      <c r="F71" s="26" t="str">
        <f t="shared" si="2"/>
        <v>agosto</v>
      </c>
      <c r="G71" s="40">
        <v>44774</v>
      </c>
    </row>
    <row r="72" spans="1:8" x14ac:dyDescent="0.25">
      <c r="A72" s="4" t="s">
        <v>180</v>
      </c>
      <c r="B72" s="4" t="str">
        <f>IF(ISERROR(VLOOKUP(A72,'Campañas y correos(2)'!A:A,1,FALSE)),"No encontrado","Encontrado")</f>
        <v>Encontrado</v>
      </c>
      <c r="C72" s="4" t="s">
        <v>362</v>
      </c>
      <c r="D72" s="4" t="s">
        <v>25</v>
      </c>
      <c r="E72" s="26">
        <v>377</v>
      </c>
      <c r="F72" s="26" t="str">
        <f t="shared" si="2"/>
        <v>agosto</v>
      </c>
      <c r="G72" s="40">
        <v>44774</v>
      </c>
    </row>
    <row r="73" spans="1:8" x14ac:dyDescent="0.25">
      <c r="B73" s="4" t="str">
        <f>IF(ISERROR(VLOOKUP(A73,'Campañas y correos(2)'!A:A,1,FALSE)),"No encontrado","Encontrado")</f>
        <v>No encontrado</v>
      </c>
      <c r="C73" s="4" t="s">
        <v>363</v>
      </c>
      <c r="D73" s="4" t="s">
        <v>364</v>
      </c>
      <c r="E73" s="26">
        <v>361</v>
      </c>
      <c r="F73" s="26" t="str">
        <f t="shared" si="2"/>
        <v>agosto</v>
      </c>
      <c r="G73" s="40">
        <v>44774</v>
      </c>
    </row>
    <row r="74" spans="1:8" x14ac:dyDescent="0.25">
      <c r="B74" s="4" t="str">
        <f>IF(ISERROR(VLOOKUP(A74,'Campañas y correos(2)'!A:A,1,FALSE)),"No encontrado","Encontrado")</f>
        <v>No encontrado</v>
      </c>
      <c r="C74" s="4" t="s">
        <v>365</v>
      </c>
      <c r="D74" s="4" t="s">
        <v>6</v>
      </c>
      <c r="E74" s="26">
        <v>335</v>
      </c>
      <c r="F74" s="26" t="str">
        <f t="shared" si="2"/>
        <v>agosto</v>
      </c>
      <c r="G74" s="40">
        <v>44774</v>
      </c>
    </row>
    <row r="75" spans="1:8" x14ac:dyDescent="0.25">
      <c r="B75" s="4" t="str">
        <f>IF(ISERROR(VLOOKUP(A75,'Campañas y correos(2)'!A:A,1,FALSE)),"No encontrado","Encontrado")</f>
        <v>No encontrado</v>
      </c>
      <c r="C75" s="4" t="s">
        <v>366</v>
      </c>
      <c r="D75" s="4" t="s">
        <v>25</v>
      </c>
      <c r="E75" s="26">
        <v>301</v>
      </c>
      <c r="F75" s="26" t="str">
        <f t="shared" si="2"/>
        <v>agosto</v>
      </c>
      <c r="G75" s="40">
        <v>44774</v>
      </c>
    </row>
    <row r="76" spans="1:8" x14ac:dyDescent="0.25">
      <c r="A76" s="4" t="s">
        <v>442</v>
      </c>
      <c r="B76" s="4" t="str">
        <f>IF(ISERROR(VLOOKUP(A76,'Campañas y correos(2)'!A:A,1,FALSE)),"No encontrado","Encontrado")</f>
        <v>Encontrado</v>
      </c>
      <c r="C76" s="4" t="s">
        <v>9</v>
      </c>
      <c r="D76" s="4" t="s">
        <v>8</v>
      </c>
      <c r="E76" s="26">
        <v>290</v>
      </c>
      <c r="F76" s="26" t="str">
        <f t="shared" si="2"/>
        <v>agosto</v>
      </c>
      <c r="G76" s="40">
        <v>44774</v>
      </c>
    </row>
    <row r="77" spans="1:8" x14ac:dyDescent="0.25">
      <c r="B77" s="4" t="str">
        <f>IF(ISERROR(VLOOKUP(A77,'Campañas y correos(2)'!A:A,1,FALSE)),"No encontrado","Encontrado")</f>
        <v>No encontrado</v>
      </c>
      <c r="C77" s="4" t="s">
        <v>367</v>
      </c>
      <c r="D77" s="4" t="s">
        <v>4</v>
      </c>
      <c r="E77" s="26">
        <v>296</v>
      </c>
      <c r="F77" s="26" t="str">
        <f t="shared" si="2"/>
        <v>agosto</v>
      </c>
      <c r="G77" s="40">
        <v>44774</v>
      </c>
    </row>
    <row r="78" spans="1:8" x14ac:dyDescent="0.25">
      <c r="A78" s="4" t="s">
        <v>75</v>
      </c>
      <c r="B78" s="4" t="str">
        <f>IF(ISERROR(VLOOKUP(A78,'Campañas y correos(2)'!A:A,1,FALSE)),"No encontrado","Encontrado")</f>
        <v>Encontrado</v>
      </c>
      <c r="C78" s="4" t="s">
        <v>368</v>
      </c>
      <c r="D78" s="4" t="s">
        <v>6</v>
      </c>
      <c r="E78" s="26">
        <v>259</v>
      </c>
      <c r="F78" s="26" t="str">
        <f t="shared" si="2"/>
        <v>agosto</v>
      </c>
      <c r="G78" s="40">
        <v>44774</v>
      </c>
    </row>
    <row r="79" spans="1:8" x14ac:dyDescent="0.25">
      <c r="A79" s="4" t="s">
        <v>453</v>
      </c>
      <c r="B79" s="4" t="str">
        <f>IF(ISERROR(VLOOKUP(A79,'Campañas y correos(2)'!A:A,1,FALSE)),"No encontrado","Encontrado")</f>
        <v>Encontrado</v>
      </c>
      <c r="C79" s="4" t="s">
        <v>369</v>
      </c>
      <c r="D79" s="4" t="s">
        <v>6</v>
      </c>
      <c r="E79" s="26">
        <v>254</v>
      </c>
      <c r="F79" s="26" t="str">
        <f t="shared" si="2"/>
        <v>agosto</v>
      </c>
      <c r="G79" s="40">
        <v>44774</v>
      </c>
    </row>
    <row r="80" spans="1:8" x14ac:dyDescent="0.25">
      <c r="B80" s="4" t="str">
        <f>IF(ISERROR(VLOOKUP(A80,'Campañas y correos(2)'!A:A,1,FALSE)),"No encontrado","Encontrado")</f>
        <v>No encontrado</v>
      </c>
      <c r="C80" s="4" t="s">
        <v>370</v>
      </c>
      <c r="D80" s="4" t="s">
        <v>25</v>
      </c>
      <c r="E80" s="26">
        <v>218</v>
      </c>
      <c r="F80" s="26" t="str">
        <f t="shared" si="2"/>
        <v>agosto</v>
      </c>
      <c r="G80" s="40">
        <v>44774</v>
      </c>
      <c r="H80" s="4" t="s">
        <v>138</v>
      </c>
    </row>
    <row r="81" spans="1:7" x14ac:dyDescent="0.25">
      <c r="A81" s="4" t="s">
        <v>447</v>
      </c>
      <c r="B81" s="4" t="str">
        <f>IF(ISERROR(VLOOKUP(A81,'Campañas y correos(2)'!A:A,1,FALSE)),"No encontrado","Encontrado")</f>
        <v>No encontrado</v>
      </c>
      <c r="C81" s="4" t="s">
        <v>371</v>
      </c>
      <c r="D81" s="4" t="s">
        <v>2</v>
      </c>
      <c r="E81" s="26">
        <v>222</v>
      </c>
      <c r="F81" s="26" t="str">
        <f t="shared" si="2"/>
        <v>agosto</v>
      </c>
      <c r="G81" s="40">
        <v>44774</v>
      </c>
    </row>
    <row r="82" spans="1:7" x14ac:dyDescent="0.25">
      <c r="A82" s="4" t="s">
        <v>88</v>
      </c>
      <c r="B82" s="4" t="str">
        <f>IF(ISERROR(VLOOKUP(A82,'Campañas y correos(2)'!A:A,1,FALSE)),"No encontrado","Encontrado")</f>
        <v>Encontrado</v>
      </c>
      <c r="C82" s="4" t="s">
        <v>23</v>
      </c>
      <c r="D82" s="4" t="s">
        <v>8</v>
      </c>
      <c r="E82" s="26">
        <v>183</v>
      </c>
      <c r="F82" s="26" t="str">
        <f t="shared" si="2"/>
        <v>agosto</v>
      </c>
      <c r="G82" s="40">
        <v>44774</v>
      </c>
    </row>
    <row r="83" spans="1:7" x14ac:dyDescent="0.25">
      <c r="A83" s="4" t="s">
        <v>85</v>
      </c>
      <c r="B83" s="4" t="str">
        <f>IF(ISERROR(VLOOKUP(A83,'Campañas y correos(2)'!A:A,1,FALSE)),"No encontrado","Encontrado")</f>
        <v>Encontrado</v>
      </c>
      <c r="C83" s="4" t="s">
        <v>372</v>
      </c>
      <c r="D83" s="4" t="s">
        <v>4</v>
      </c>
      <c r="E83" s="26">
        <v>191</v>
      </c>
      <c r="F83" s="26" t="str">
        <f t="shared" si="2"/>
        <v>agosto</v>
      </c>
      <c r="G83" s="40">
        <v>44774</v>
      </c>
    </row>
    <row r="84" spans="1:7" x14ac:dyDescent="0.25">
      <c r="A84" s="4" t="s">
        <v>263</v>
      </c>
      <c r="B84" s="4" t="str">
        <f>IF(ISERROR(VLOOKUP(A84,'Campañas y correos(2)'!A:A,1,FALSE)),"No encontrado","Encontrado")</f>
        <v>Encontrado</v>
      </c>
      <c r="C84" s="4" t="s">
        <v>373</v>
      </c>
      <c r="D84" s="4" t="s">
        <v>6</v>
      </c>
      <c r="E84" s="26">
        <v>36</v>
      </c>
      <c r="F84" s="26" t="str">
        <f t="shared" si="2"/>
        <v>agosto</v>
      </c>
      <c r="G84" s="40">
        <v>44774</v>
      </c>
    </row>
    <row r="85" spans="1:7" x14ac:dyDescent="0.25">
      <c r="B85" s="4" t="str">
        <f>IF(ISERROR(VLOOKUP(A85,'Campañas y correos(2)'!A:A,1,FALSE)),"No encontrado","Encontrado")</f>
        <v>No encontrado</v>
      </c>
      <c r="C85" s="4" t="s">
        <v>374</v>
      </c>
      <c r="D85" s="4" t="s">
        <v>6</v>
      </c>
      <c r="E85" s="26">
        <v>18</v>
      </c>
      <c r="F85" s="26" t="str">
        <f t="shared" si="2"/>
        <v>agosto</v>
      </c>
      <c r="G85" s="40">
        <v>44774</v>
      </c>
    </row>
    <row r="86" spans="1:7" x14ac:dyDescent="0.25">
      <c r="A86" s="4" t="s">
        <v>83</v>
      </c>
      <c r="B86" s="4" t="str">
        <f>IF(ISERROR(VLOOKUP(A86,'Campañas y correos(2)'!A:A,1,FALSE)),"No encontrado","Encontrado")</f>
        <v>Encontrado</v>
      </c>
      <c r="C86" s="4" t="s">
        <v>375</v>
      </c>
      <c r="D86" s="4" t="s">
        <v>8</v>
      </c>
      <c r="E86" s="26">
        <v>16</v>
      </c>
      <c r="F86" s="26" t="str">
        <f t="shared" si="2"/>
        <v>agosto</v>
      </c>
      <c r="G86" s="40">
        <v>44774</v>
      </c>
    </row>
    <row r="87" spans="1:7" x14ac:dyDescent="0.25">
      <c r="A87" s="4" t="s">
        <v>172</v>
      </c>
      <c r="B87" s="4" t="str">
        <f>IF(ISERROR(VLOOKUP(A87,'Campañas y correos(2)'!A:A,1,FALSE)),"No encontrado","Encontrado")</f>
        <v>Encontrado</v>
      </c>
      <c r="C87" s="4" t="s">
        <v>376</v>
      </c>
      <c r="D87" s="4" t="s">
        <v>37</v>
      </c>
      <c r="E87" s="26">
        <v>773</v>
      </c>
      <c r="F87" s="26" t="str">
        <f t="shared" si="2"/>
        <v>julio</v>
      </c>
      <c r="G87" s="40">
        <v>44743</v>
      </c>
    </row>
    <row r="88" spans="1:7" x14ac:dyDescent="0.25">
      <c r="A88" s="4" t="s">
        <v>88</v>
      </c>
      <c r="B88" s="4" t="str">
        <f>IF(ISERROR(VLOOKUP(A88,'Campañas y correos(2)'!A:A,1,FALSE)),"No encontrado","Encontrado")</f>
        <v>Encontrado</v>
      </c>
      <c r="C88" s="4" t="s">
        <v>23</v>
      </c>
      <c r="D88" s="4" t="s">
        <v>8</v>
      </c>
      <c r="E88" s="26">
        <v>710</v>
      </c>
      <c r="F88" s="26" t="str">
        <f t="shared" si="2"/>
        <v>julio</v>
      </c>
      <c r="G88" s="40">
        <v>44743</v>
      </c>
    </row>
    <row r="89" spans="1:7" x14ac:dyDescent="0.25">
      <c r="A89" s="4" t="s">
        <v>448</v>
      </c>
      <c r="B89" s="4" t="str">
        <f>IF(ISERROR(VLOOKUP(A89,'Campañas y correos(2)'!A:A,1,FALSE)),"No encontrado","Encontrado")</f>
        <v>No encontrado</v>
      </c>
      <c r="C89" s="4" t="s">
        <v>377</v>
      </c>
      <c r="D89" s="4" t="s">
        <v>378</v>
      </c>
      <c r="E89" s="26">
        <v>593</v>
      </c>
      <c r="F89" s="26" t="str">
        <f t="shared" si="2"/>
        <v>julio</v>
      </c>
      <c r="G89" s="40">
        <v>44743</v>
      </c>
    </row>
    <row r="90" spans="1:7" x14ac:dyDescent="0.25">
      <c r="A90" s="4" t="s">
        <v>75</v>
      </c>
      <c r="B90" s="4" t="str">
        <f>IF(ISERROR(VLOOKUP(A90,'Campañas y correos(2)'!A:A,1,FALSE)),"No encontrado","Encontrado")</f>
        <v>Encontrado</v>
      </c>
      <c r="C90" s="4" t="s">
        <v>379</v>
      </c>
      <c r="D90" s="4" t="s">
        <v>6</v>
      </c>
      <c r="E90" s="26">
        <v>417</v>
      </c>
      <c r="F90" s="26" t="str">
        <f t="shared" si="2"/>
        <v>julio</v>
      </c>
      <c r="G90" s="40">
        <v>44743</v>
      </c>
    </row>
    <row r="91" spans="1:7" x14ac:dyDescent="0.25">
      <c r="A91" s="4" t="s">
        <v>193</v>
      </c>
      <c r="B91" s="4" t="str">
        <f>IF(ISERROR(VLOOKUP(A91,'Campañas y correos(2)'!A:A,1,FALSE)),"No encontrado","Encontrado")</f>
        <v>Encontrado</v>
      </c>
      <c r="C91" s="4" t="s">
        <v>380</v>
      </c>
      <c r="D91" s="4" t="s">
        <v>381</v>
      </c>
      <c r="E91" s="26">
        <v>418</v>
      </c>
      <c r="F91" s="26" t="str">
        <f t="shared" si="2"/>
        <v>julio</v>
      </c>
      <c r="G91" s="40">
        <v>44743</v>
      </c>
    </row>
    <row r="92" spans="1:7" x14ac:dyDescent="0.25">
      <c r="A92" s="4" t="s">
        <v>426</v>
      </c>
      <c r="B92" s="4" t="str">
        <f>IF(ISERROR(VLOOKUP(A92,'Campañas y correos(2)'!A:A,1,FALSE)),"No encontrado","Encontrado")</f>
        <v>No encontrado</v>
      </c>
      <c r="C92" s="4" t="s">
        <v>382</v>
      </c>
      <c r="D92" s="4" t="s">
        <v>381</v>
      </c>
      <c r="E92" s="26">
        <v>323</v>
      </c>
      <c r="F92" s="26" t="str">
        <f t="shared" si="2"/>
        <v>julio</v>
      </c>
      <c r="G92" s="40">
        <v>44743</v>
      </c>
    </row>
    <row r="93" spans="1:7" x14ac:dyDescent="0.25">
      <c r="B93" s="4" t="str">
        <f>IF(ISERROR(VLOOKUP(A93,'Campañas y correos(2)'!A:A,1,FALSE)),"No encontrado","Encontrado")</f>
        <v>No encontrado</v>
      </c>
      <c r="C93" s="4" t="s">
        <v>383</v>
      </c>
      <c r="D93" s="4" t="s">
        <v>6</v>
      </c>
      <c r="E93" s="26">
        <v>290</v>
      </c>
      <c r="F93" s="26" t="str">
        <f t="shared" si="2"/>
        <v>julio</v>
      </c>
      <c r="G93" s="40">
        <v>44743</v>
      </c>
    </row>
    <row r="94" spans="1:7" x14ac:dyDescent="0.25">
      <c r="B94" s="4" t="str">
        <f>IF(ISERROR(VLOOKUP(A94,'Campañas y correos(2)'!A:A,1,FALSE)),"No encontrado","Encontrado")</f>
        <v>No encontrado</v>
      </c>
      <c r="C94" s="4" t="s">
        <v>384</v>
      </c>
      <c r="D94" s="4" t="s">
        <v>37</v>
      </c>
      <c r="E94" s="26">
        <v>87</v>
      </c>
      <c r="F94" s="26" t="str">
        <f t="shared" si="2"/>
        <v>julio</v>
      </c>
      <c r="G94" s="40">
        <v>44743</v>
      </c>
    </row>
    <row r="95" spans="1:7" x14ac:dyDescent="0.25">
      <c r="A95" s="4" t="s">
        <v>137</v>
      </c>
      <c r="B95" s="4" t="str">
        <f>IF(ISERROR(VLOOKUP(A95,'Campañas y correos(2)'!A:A,1,FALSE)),"No encontrado","Encontrado")</f>
        <v>Encontrado</v>
      </c>
      <c r="C95" s="4" t="s">
        <v>385</v>
      </c>
      <c r="D95" s="4" t="s">
        <v>8</v>
      </c>
      <c r="E95" s="26">
        <v>3209</v>
      </c>
      <c r="F95" s="26" t="str">
        <f t="shared" si="2"/>
        <v>mayo</v>
      </c>
      <c r="G95" s="40">
        <v>44682</v>
      </c>
    </row>
    <row r="96" spans="1:7" x14ac:dyDescent="0.25">
      <c r="A96" s="4" t="s">
        <v>274</v>
      </c>
      <c r="B96" s="4" t="str">
        <f>IF(ISERROR(VLOOKUP(A96,'Campañas y correos(2)'!A:A,1,FALSE)),"No encontrado","Encontrado")</f>
        <v>Encontrado</v>
      </c>
      <c r="C96" s="4" t="s">
        <v>386</v>
      </c>
      <c r="D96" s="4" t="s">
        <v>6</v>
      </c>
      <c r="E96" s="26">
        <v>1663</v>
      </c>
      <c r="F96" s="26" t="str">
        <f t="shared" si="2"/>
        <v>mayo</v>
      </c>
      <c r="G96" s="40">
        <v>44682</v>
      </c>
    </row>
    <row r="97" spans="1:7" x14ac:dyDescent="0.25">
      <c r="A97" s="4" t="s">
        <v>194</v>
      </c>
      <c r="B97" s="4" t="str">
        <f>IF(ISERROR(VLOOKUP(A97,'Campañas y correos(2)'!A:A,1,FALSE)),"No encontrado","Encontrado")</f>
        <v>Encontrado</v>
      </c>
      <c r="C97" s="4" t="s">
        <v>194</v>
      </c>
      <c r="D97" s="4" t="s">
        <v>25</v>
      </c>
      <c r="E97" s="26">
        <v>1415</v>
      </c>
      <c r="F97" s="26" t="str">
        <f t="shared" si="2"/>
        <v>mayo</v>
      </c>
      <c r="G97" s="40">
        <v>44682</v>
      </c>
    </row>
    <row r="98" spans="1:7" x14ac:dyDescent="0.25">
      <c r="A98" s="4" t="s">
        <v>158</v>
      </c>
      <c r="B98" s="4" t="str">
        <f>IF(ISERROR(VLOOKUP(A98,'Campañas y correos(2)'!A:A,1,FALSE)),"No encontrado","Encontrado")</f>
        <v>Encontrado</v>
      </c>
      <c r="C98" s="4" t="s">
        <v>387</v>
      </c>
      <c r="D98" s="4" t="s">
        <v>37</v>
      </c>
      <c r="E98" s="26">
        <v>1190</v>
      </c>
      <c r="F98" s="26" t="str">
        <f t="shared" ref="F98:F129" si="3">TEXT(G98,"mmmm")</f>
        <v>mayo</v>
      </c>
      <c r="G98" s="40">
        <v>44682</v>
      </c>
    </row>
    <row r="99" spans="1:7" x14ac:dyDescent="0.25">
      <c r="A99" s="4" t="s">
        <v>188</v>
      </c>
      <c r="B99" s="4" t="str">
        <f>IF(ISERROR(VLOOKUP(A99,'Campañas y correos(2)'!A:A,1,FALSE)),"No encontrado","Encontrado")</f>
        <v>Encontrado</v>
      </c>
      <c r="C99" s="4" t="s">
        <v>388</v>
      </c>
      <c r="D99" s="4" t="s">
        <v>8</v>
      </c>
      <c r="E99" s="26">
        <v>1084</v>
      </c>
      <c r="F99" s="26" t="str">
        <f t="shared" si="3"/>
        <v>mayo</v>
      </c>
      <c r="G99" s="40">
        <v>44682</v>
      </c>
    </row>
    <row r="100" spans="1:7" x14ac:dyDescent="0.25">
      <c r="A100" s="4" t="s">
        <v>77</v>
      </c>
      <c r="B100" s="4" t="str">
        <f>IF(ISERROR(VLOOKUP(A100,'Campañas y correos(2)'!A:A,1,FALSE)),"No encontrado","Encontrado")</f>
        <v>Encontrado</v>
      </c>
      <c r="C100" s="4" t="s">
        <v>389</v>
      </c>
      <c r="D100" s="4" t="s">
        <v>6</v>
      </c>
      <c r="E100" s="26">
        <v>827</v>
      </c>
      <c r="F100" s="26" t="str">
        <f t="shared" si="3"/>
        <v>mayo</v>
      </c>
      <c r="G100" s="40">
        <v>44682</v>
      </c>
    </row>
    <row r="101" spans="1:7" x14ac:dyDescent="0.25">
      <c r="A101" s="4" t="s">
        <v>209</v>
      </c>
      <c r="B101" s="4" t="str">
        <f>IF(ISERROR(VLOOKUP(A101,'Campañas y correos(2)'!A:A,1,FALSE)),"No encontrado","Encontrado")</f>
        <v>Encontrado</v>
      </c>
      <c r="C101" s="4" t="s">
        <v>390</v>
      </c>
      <c r="D101" s="4" t="s">
        <v>381</v>
      </c>
      <c r="E101" s="26">
        <v>716</v>
      </c>
      <c r="F101" s="26" t="str">
        <f t="shared" si="3"/>
        <v>mayo</v>
      </c>
      <c r="G101" s="40">
        <v>44682</v>
      </c>
    </row>
    <row r="102" spans="1:7" x14ac:dyDescent="0.25">
      <c r="A102" s="4" t="s">
        <v>448</v>
      </c>
      <c r="B102" s="4" t="str">
        <f>IF(ISERROR(VLOOKUP(A102,'Campañas y correos(2)'!A:A,1,FALSE)),"No encontrado","Encontrado")</f>
        <v>No encontrado</v>
      </c>
      <c r="C102" s="4" t="s">
        <v>391</v>
      </c>
      <c r="D102" s="4" t="s">
        <v>2</v>
      </c>
      <c r="E102" s="26">
        <v>654</v>
      </c>
      <c r="F102" s="26" t="str">
        <f t="shared" si="3"/>
        <v>mayo</v>
      </c>
      <c r="G102" s="40">
        <v>44682</v>
      </c>
    </row>
    <row r="103" spans="1:7" x14ac:dyDescent="0.25">
      <c r="A103" s="4" t="s">
        <v>188</v>
      </c>
      <c r="B103" s="4" t="str">
        <f>IF(ISERROR(VLOOKUP(A103,'Campañas y correos(2)'!A:A,1,FALSE)),"No encontrado","Encontrado")</f>
        <v>Encontrado</v>
      </c>
      <c r="C103" s="4" t="s">
        <v>392</v>
      </c>
      <c r="D103" s="4" t="s">
        <v>8</v>
      </c>
      <c r="E103" s="26">
        <v>649</v>
      </c>
      <c r="F103" s="26" t="str">
        <f t="shared" si="3"/>
        <v>mayo</v>
      </c>
      <c r="G103" s="40">
        <v>44682</v>
      </c>
    </row>
    <row r="104" spans="1:7" x14ac:dyDescent="0.25">
      <c r="A104" s="4" t="s">
        <v>88</v>
      </c>
      <c r="B104" s="4" t="str">
        <f>IF(ISERROR(VLOOKUP(A104,'Campañas y correos(2)'!A:A,1,FALSE)),"No encontrado","Encontrado")</f>
        <v>Encontrado</v>
      </c>
      <c r="C104" s="4" t="s">
        <v>393</v>
      </c>
      <c r="D104" s="4" t="s">
        <v>8</v>
      </c>
      <c r="E104" s="26">
        <v>589</v>
      </c>
      <c r="F104" s="26" t="str">
        <f t="shared" si="3"/>
        <v>mayo</v>
      </c>
      <c r="G104" s="40">
        <v>44682</v>
      </c>
    </row>
    <row r="105" spans="1:7" x14ac:dyDescent="0.25">
      <c r="A105" s="4" t="s">
        <v>449</v>
      </c>
      <c r="B105" s="4" t="str">
        <f>IF(ISERROR(VLOOKUP(A105,'Campañas y correos(2)'!A:A,1,FALSE)),"No encontrado","Encontrado")</f>
        <v>No encontrado</v>
      </c>
      <c r="C105" s="4" t="s">
        <v>394</v>
      </c>
      <c r="D105" s="4" t="s">
        <v>25</v>
      </c>
      <c r="E105" s="26">
        <v>546</v>
      </c>
      <c r="F105" s="26" t="str">
        <f t="shared" si="3"/>
        <v>mayo</v>
      </c>
      <c r="G105" s="40">
        <v>44682</v>
      </c>
    </row>
    <row r="106" spans="1:7" x14ac:dyDescent="0.25">
      <c r="A106" s="4" t="s">
        <v>76</v>
      </c>
      <c r="B106" s="4" t="str">
        <f>IF(ISERROR(VLOOKUP(A106,'Campañas y correos(2)'!A:A,1,FALSE)),"No encontrado","Encontrado")</f>
        <v>Encontrado</v>
      </c>
      <c r="C106" s="4" t="s">
        <v>395</v>
      </c>
      <c r="D106" s="4" t="s">
        <v>2</v>
      </c>
      <c r="E106" s="26">
        <v>473</v>
      </c>
      <c r="F106" s="26" t="str">
        <f t="shared" si="3"/>
        <v>mayo</v>
      </c>
      <c r="G106" s="40">
        <v>44682</v>
      </c>
    </row>
    <row r="107" spans="1:7" x14ac:dyDescent="0.25">
      <c r="A107" s="4" t="s">
        <v>155</v>
      </c>
      <c r="B107" s="4" t="str">
        <f>IF(ISERROR(VLOOKUP(A107,'Campañas y correos(2)'!A:A,1,FALSE)),"No encontrado","Encontrado")</f>
        <v>Encontrado</v>
      </c>
      <c r="C107" s="4" t="s">
        <v>396</v>
      </c>
      <c r="D107" s="4" t="s">
        <v>37</v>
      </c>
      <c r="E107" s="26">
        <v>431</v>
      </c>
      <c r="F107" s="26" t="str">
        <f t="shared" si="3"/>
        <v>mayo</v>
      </c>
      <c r="G107" s="40">
        <v>44682</v>
      </c>
    </row>
    <row r="108" spans="1:7" x14ac:dyDescent="0.25">
      <c r="A108" s="4" t="s">
        <v>204</v>
      </c>
      <c r="B108" s="4" t="str">
        <f>IF(ISERROR(VLOOKUP(A108,'Campañas y correos(2)'!A:A,1,FALSE)),"No encontrado","Encontrado")</f>
        <v>Encontrado</v>
      </c>
      <c r="C108" s="4" t="s">
        <v>397</v>
      </c>
      <c r="D108" s="4" t="s">
        <v>398</v>
      </c>
      <c r="E108" s="26">
        <v>394</v>
      </c>
      <c r="F108" s="26" t="str">
        <f t="shared" si="3"/>
        <v>mayo</v>
      </c>
      <c r="G108" s="40">
        <v>44682</v>
      </c>
    </row>
    <row r="109" spans="1:7" x14ac:dyDescent="0.25">
      <c r="A109" s="4" t="s">
        <v>77</v>
      </c>
      <c r="B109" s="4" t="str">
        <f>IF(ISERROR(VLOOKUP(A109,'Campañas y correos(2)'!A:A,1,FALSE)),"No encontrado","Encontrado")</f>
        <v>Encontrado</v>
      </c>
      <c r="C109" s="4" t="s">
        <v>399</v>
      </c>
      <c r="D109" s="4" t="s">
        <v>6</v>
      </c>
      <c r="E109" s="26">
        <v>306</v>
      </c>
      <c r="F109" s="26" t="str">
        <f t="shared" si="3"/>
        <v>mayo</v>
      </c>
      <c r="G109" s="40">
        <v>44682</v>
      </c>
    </row>
    <row r="110" spans="1:7" x14ac:dyDescent="0.25">
      <c r="B110" s="4" t="str">
        <f>IF(ISERROR(VLOOKUP(A110,'Campañas y correos(2)'!A:A,1,FALSE)),"No encontrado","Encontrado")</f>
        <v>No encontrado</v>
      </c>
      <c r="C110" s="4" t="s">
        <v>400</v>
      </c>
      <c r="D110" s="4" t="s">
        <v>37</v>
      </c>
      <c r="E110" s="26">
        <v>173</v>
      </c>
      <c r="F110" s="26" t="str">
        <f t="shared" si="3"/>
        <v>mayo</v>
      </c>
      <c r="G110" s="40">
        <v>44682</v>
      </c>
    </row>
    <row r="111" spans="1:7" x14ac:dyDescent="0.25">
      <c r="A111" s="4" t="s">
        <v>154</v>
      </c>
      <c r="B111" s="4" t="str">
        <f>IF(ISERROR(VLOOKUP(A111,'Campañas y correos(2)'!A:A,1,FALSE)),"No encontrado","Encontrado")</f>
        <v>Encontrado</v>
      </c>
      <c r="C111" s="4" t="s">
        <v>401</v>
      </c>
      <c r="D111" s="4" t="s">
        <v>6</v>
      </c>
      <c r="E111" s="26">
        <v>156</v>
      </c>
      <c r="F111" s="26" t="str">
        <f t="shared" si="3"/>
        <v>mayo</v>
      </c>
      <c r="G111" s="40">
        <v>44682</v>
      </c>
    </row>
    <row r="112" spans="1:7" x14ac:dyDescent="0.25">
      <c r="A112" s="4" t="s">
        <v>188</v>
      </c>
      <c r="B112" s="4" t="str">
        <f>IF(ISERROR(VLOOKUP(A112,'Campañas y correos(2)'!A:A,1,FALSE)),"No encontrado","Encontrado")</f>
        <v>Encontrado</v>
      </c>
      <c r="C112" s="4" t="s">
        <v>402</v>
      </c>
      <c r="D112" s="4" t="s">
        <v>8</v>
      </c>
      <c r="E112" s="26">
        <v>119</v>
      </c>
      <c r="F112" s="26" t="str">
        <f t="shared" si="3"/>
        <v>mayo</v>
      </c>
      <c r="G112" s="40">
        <v>44682</v>
      </c>
    </row>
    <row r="113" spans="1:8" x14ac:dyDescent="0.25">
      <c r="A113" s="4" t="s">
        <v>188</v>
      </c>
      <c r="B113" s="4" t="str">
        <f>IF(ISERROR(VLOOKUP(A113,'Campañas y correos(2)'!A:A,1,FALSE)),"No encontrado","Encontrado")</f>
        <v>Encontrado</v>
      </c>
      <c r="C113" s="4" t="s">
        <v>403</v>
      </c>
      <c r="D113" s="4" t="s">
        <v>404</v>
      </c>
      <c r="E113" s="26">
        <v>114</v>
      </c>
      <c r="F113" s="26" t="str">
        <f t="shared" si="3"/>
        <v>mayo</v>
      </c>
      <c r="G113" s="40">
        <v>44682</v>
      </c>
    </row>
    <row r="114" spans="1:8" x14ac:dyDescent="0.25">
      <c r="B114" s="4" t="str">
        <f>IF(ISERROR(VLOOKUP(A114,'Campañas y correos(2)'!A:A,1,FALSE)),"No encontrado","Encontrado")</f>
        <v>No encontrado</v>
      </c>
      <c r="C114" s="4" t="s">
        <v>405</v>
      </c>
      <c r="D114" s="4" t="s">
        <v>37</v>
      </c>
      <c r="E114" s="26">
        <v>105</v>
      </c>
      <c r="F114" s="26" t="str">
        <f t="shared" si="3"/>
        <v>mayo</v>
      </c>
      <c r="G114" s="40">
        <v>44682</v>
      </c>
    </row>
    <row r="115" spans="1:8" x14ac:dyDescent="0.25">
      <c r="B115" s="4" t="str">
        <f>IF(ISERROR(VLOOKUP(A115,'Campañas y correos(2)'!A:A,1,FALSE)),"No encontrado","Encontrado")</f>
        <v>No encontrado</v>
      </c>
      <c r="C115" s="4" t="s">
        <v>406</v>
      </c>
      <c r="D115" s="4" t="s">
        <v>37</v>
      </c>
      <c r="E115" s="26">
        <v>93</v>
      </c>
      <c r="F115" s="26" t="str">
        <f t="shared" si="3"/>
        <v>mayo</v>
      </c>
      <c r="G115" s="40">
        <v>44682</v>
      </c>
    </row>
    <row r="116" spans="1:8" x14ac:dyDescent="0.25">
      <c r="B116" s="4" t="str">
        <f>IF(ISERROR(VLOOKUP(A116,'Campañas y correos(2)'!A:A,1,FALSE)),"No encontrado","Encontrado")</f>
        <v>No encontrado</v>
      </c>
      <c r="C116" s="4" t="s">
        <v>407</v>
      </c>
      <c r="D116" s="4" t="s">
        <v>37</v>
      </c>
      <c r="E116" s="26">
        <v>72</v>
      </c>
      <c r="F116" s="26" t="str">
        <f t="shared" si="3"/>
        <v>mayo</v>
      </c>
      <c r="G116" s="40">
        <v>44682</v>
      </c>
    </row>
    <row r="117" spans="1:8" x14ac:dyDescent="0.25">
      <c r="A117" s="4" t="s">
        <v>164</v>
      </c>
      <c r="B117" s="4" t="str">
        <f>IF(ISERROR(VLOOKUP(A117,'Campañas y correos(2)'!A:A,1,FALSE)),"No encontrado","Encontrado")</f>
        <v>Encontrado</v>
      </c>
      <c r="C117" s="4" t="s">
        <v>408</v>
      </c>
      <c r="D117" s="4" t="s">
        <v>37</v>
      </c>
      <c r="E117" s="26">
        <v>10</v>
      </c>
      <c r="F117" s="26" t="str">
        <f t="shared" si="3"/>
        <v>mayo</v>
      </c>
      <c r="G117" s="40">
        <v>44682</v>
      </c>
      <c r="H117" s="4" t="s">
        <v>138</v>
      </c>
    </row>
    <row r="118" spans="1:8" x14ac:dyDescent="0.25">
      <c r="A118" s="4" t="s">
        <v>186</v>
      </c>
      <c r="B118" s="4" t="str">
        <f>IF(ISERROR(VLOOKUP(A118,'Campañas y correos(2)'!A:A,1,FALSE)),"No encontrado","Encontrado")</f>
        <v>Encontrado</v>
      </c>
      <c r="C118" s="4" t="s">
        <v>410</v>
      </c>
      <c r="D118" s="4" t="s">
        <v>411</v>
      </c>
      <c r="E118" s="26">
        <v>3765</v>
      </c>
      <c r="F118" s="26" t="str">
        <f t="shared" si="3"/>
        <v>abril</v>
      </c>
      <c r="G118" s="40">
        <v>44652</v>
      </c>
    </row>
    <row r="119" spans="1:8" x14ac:dyDescent="0.25">
      <c r="A119" s="4" t="s">
        <v>137</v>
      </c>
      <c r="B119" s="4" t="str">
        <f>IF(ISERROR(VLOOKUP(A119,'Campañas y correos(2)'!A:A,1,FALSE)),"No encontrado","Encontrado")</f>
        <v>Encontrado</v>
      </c>
      <c r="C119" s="4" t="s">
        <v>137</v>
      </c>
      <c r="D119" s="4" t="s">
        <v>8</v>
      </c>
      <c r="E119" s="26">
        <v>2398</v>
      </c>
      <c r="F119" s="26" t="str">
        <f t="shared" si="3"/>
        <v>abril</v>
      </c>
      <c r="G119" s="40">
        <v>44652</v>
      </c>
    </row>
    <row r="120" spans="1:8" x14ac:dyDescent="0.25">
      <c r="A120" s="4" t="s">
        <v>186</v>
      </c>
      <c r="B120" s="4" t="str">
        <f>IF(ISERROR(VLOOKUP(A120,'Campañas y correos(2)'!A:A,1,FALSE)),"No encontrado","Encontrado")</f>
        <v>Encontrado</v>
      </c>
      <c r="C120" s="4" t="s">
        <v>410</v>
      </c>
      <c r="D120" s="4" t="s">
        <v>411</v>
      </c>
      <c r="E120" s="26">
        <v>1321</v>
      </c>
      <c r="F120" s="26" t="str">
        <f t="shared" si="3"/>
        <v>abril</v>
      </c>
      <c r="G120" s="40">
        <v>44652</v>
      </c>
    </row>
    <row r="121" spans="1:8" x14ac:dyDescent="0.25">
      <c r="A121" s="4" t="s">
        <v>117</v>
      </c>
      <c r="B121" s="4" t="str">
        <f>IF(ISERROR(VLOOKUP(A121,'Campañas y correos(2)'!A:A,1,FALSE)),"No encontrado","Encontrado")</f>
        <v>Encontrado</v>
      </c>
      <c r="C121" s="4" t="s">
        <v>117</v>
      </c>
      <c r="D121" s="4" t="s">
        <v>381</v>
      </c>
      <c r="E121" s="26">
        <v>1000</v>
      </c>
      <c r="F121" s="26" t="str">
        <f t="shared" si="3"/>
        <v>abril</v>
      </c>
      <c r="G121" s="40">
        <v>44652</v>
      </c>
    </row>
    <row r="122" spans="1:8" x14ac:dyDescent="0.25">
      <c r="A122" s="4" t="s">
        <v>84</v>
      </c>
      <c r="B122" s="4" t="str">
        <f>IF(ISERROR(VLOOKUP(A122,'Campañas y correos(2)'!A:A,1,FALSE)),"No encontrado","Encontrado")</f>
        <v>Encontrado</v>
      </c>
      <c r="C122" s="4" t="s">
        <v>412</v>
      </c>
      <c r="D122" s="4" t="s">
        <v>381</v>
      </c>
      <c r="E122" s="26">
        <v>977</v>
      </c>
      <c r="F122" s="26" t="str">
        <f t="shared" si="3"/>
        <v>abril</v>
      </c>
      <c r="G122" s="40">
        <v>44652</v>
      </c>
    </row>
    <row r="123" spans="1:8" x14ac:dyDescent="0.25">
      <c r="A123" s="4" t="s">
        <v>117</v>
      </c>
      <c r="B123" s="4" t="str">
        <f>IF(ISERROR(VLOOKUP(A123,'Campañas y correos(2)'!A:A,1,FALSE)),"No encontrado","Encontrado")</f>
        <v>Encontrado</v>
      </c>
      <c r="C123" s="4" t="s">
        <v>117</v>
      </c>
      <c r="D123" s="4" t="s">
        <v>381</v>
      </c>
      <c r="E123" s="26">
        <v>724</v>
      </c>
      <c r="F123" s="26" t="str">
        <f t="shared" si="3"/>
        <v>abril</v>
      </c>
      <c r="G123" s="40">
        <v>44652</v>
      </c>
    </row>
    <row r="124" spans="1:8" x14ac:dyDescent="0.25">
      <c r="A124" s="4" t="s">
        <v>188</v>
      </c>
      <c r="B124" s="4" t="str">
        <f>IF(ISERROR(VLOOKUP(A124,'Campañas y correos(2)'!A:A,1,FALSE)),"No encontrado","Encontrado")</f>
        <v>Encontrado</v>
      </c>
      <c r="C124" s="4" t="s">
        <v>403</v>
      </c>
      <c r="D124" s="4" t="s">
        <v>404</v>
      </c>
      <c r="E124" s="26">
        <v>717</v>
      </c>
      <c r="F124" s="26" t="str">
        <f t="shared" si="3"/>
        <v>abril</v>
      </c>
      <c r="G124" s="40">
        <v>44652</v>
      </c>
    </row>
    <row r="125" spans="1:8" x14ac:dyDescent="0.25">
      <c r="A125" s="4" t="s">
        <v>158</v>
      </c>
      <c r="B125" s="4" t="str">
        <f>IF(ISERROR(VLOOKUP(A125,'Campañas y correos(2)'!A:A,1,FALSE)),"No encontrado","Encontrado")</f>
        <v>Encontrado</v>
      </c>
      <c r="C125" s="4" t="s">
        <v>413</v>
      </c>
      <c r="D125" s="4" t="s">
        <v>37</v>
      </c>
      <c r="E125" s="26">
        <v>691</v>
      </c>
      <c r="F125" s="26" t="str">
        <f t="shared" si="3"/>
        <v>abril</v>
      </c>
      <c r="G125" s="40">
        <v>44652</v>
      </c>
    </row>
    <row r="126" spans="1:8" x14ac:dyDescent="0.25">
      <c r="A126" s="4" t="s">
        <v>275</v>
      </c>
      <c r="B126" s="4" t="str">
        <f>IF(ISERROR(VLOOKUP(A126,'Campañas y correos(2)'!A:A,1,FALSE)),"No encontrado","Encontrado")</f>
        <v>Encontrado</v>
      </c>
      <c r="C126" s="4" t="s">
        <v>414</v>
      </c>
      <c r="D126" s="4" t="s">
        <v>415</v>
      </c>
      <c r="E126" s="26">
        <v>506</v>
      </c>
      <c r="F126" s="26" t="str">
        <f t="shared" si="3"/>
        <v>abril</v>
      </c>
      <c r="G126" s="40">
        <v>44652</v>
      </c>
    </row>
    <row r="127" spans="1:8" x14ac:dyDescent="0.25">
      <c r="A127" s="4" t="s">
        <v>276</v>
      </c>
      <c r="B127" s="4" t="str">
        <f>IF(ISERROR(VLOOKUP(A127,'Campañas y correos(2)'!A:A,1,FALSE)),"No encontrado","Encontrado")</f>
        <v>Encontrado</v>
      </c>
      <c r="C127" s="4" t="s">
        <v>416</v>
      </c>
      <c r="D127" s="4" t="s">
        <v>6</v>
      </c>
      <c r="E127" s="26">
        <v>486</v>
      </c>
      <c r="F127" s="26" t="str">
        <f t="shared" si="3"/>
        <v>abril</v>
      </c>
      <c r="G127" s="40">
        <v>44652</v>
      </c>
    </row>
    <row r="128" spans="1:8" x14ac:dyDescent="0.25">
      <c r="A128" s="4" t="s">
        <v>276</v>
      </c>
      <c r="B128" s="4" t="str">
        <f>IF(ISERROR(VLOOKUP(A128,'Campañas y correos(2)'!A:A,1,FALSE)),"No encontrado","Encontrado")</f>
        <v>Encontrado</v>
      </c>
      <c r="C128" s="4" t="s">
        <v>436</v>
      </c>
      <c r="D128" s="4" t="s">
        <v>437</v>
      </c>
      <c r="E128" s="26">
        <v>477</v>
      </c>
      <c r="F128" s="26" t="str">
        <f t="shared" si="3"/>
        <v>abril</v>
      </c>
      <c r="G128" s="40">
        <v>44652</v>
      </c>
    </row>
    <row r="129" spans="1:8" x14ac:dyDescent="0.25">
      <c r="A129" s="4" t="s">
        <v>426</v>
      </c>
      <c r="B129" s="4" t="str">
        <f>IF(ISERROR(VLOOKUP(A129,'Campañas y correos(2)'!A:A,1,FALSE)),"No encontrado","Encontrado")</f>
        <v>No encontrado</v>
      </c>
      <c r="C129" s="4" t="s">
        <v>417</v>
      </c>
      <c r="D129" s="4" t="s">
        <v>404</v>
      </c>
      <c r="E129" s="26">
        <v>383</v>
      </c>
      <c r="F129" s="26" t="str">
        <f t="shared" si="3"/>
        <v>abril</v>
      </c>
      <c r="G129" s="40">
        <v>44652</v>
      </c>
    </row>
    <row r="130" spans="1:8" x14ac:dyDescent="0.25">
      <c r="A130" s="4" t="s">
        <v>449</v>
      </c>
      <c r="B130" s="4" t="str">
        <f>IF(ISERROR(VLOOKUP(A130,'Campañas y correos(2)'!A:A,1,FALSE)),"No encontrado","Encontrado")</f>
        <v>No encontrado</v>
      </c>
      <c r="C130" s="4" t="s">
        <v>418</v>
      </c>
      <c r="D130" s="4" t="s">
        <v>381</v>
      </c>
      <c r="E130" s="26">
        <v>330</v>
      </c>
      <c r="F130" s="26" t="str">
        <f t="shared" ref="F130:F153" si="4">TEXT(G130,"mmmm")</f>
        <v>abril</v>
      </c>
      <c r="G130" s="40">
        <v>44652</v>
      </c>
    </row>
    <row r="131" spans="1:8" x14ac:dyDescent="0.25">
      <c r="A131" s="4" t="s">
        <v>84</v>
      </c>
      <c r="B131" s="4" t="str">
        <f>IF(ISERROR(VLOOKUP(A131,'Campañas y correos(2)'!A:A,1,FALSE)),"No encontrado","Encontrado")</f>
        <v>Encontrado</v>
      </c>
      <c r="C131" s="4" t="s">
        <v>419</v>
      </c>
      <c r="D131" s="4" t="s">
        <v>381</v>
      </c>
      <c r="E131" s="26">
        <v>307</v>
      </c>
      <c r="F131" s="26" t="str">
        <f t="shared" si="4"/>
        <v>abril</v>
      </c>
      <c r="G131" s="40">
        <v>44652</v>
      </c>
    </row>
    <row r="132" spans="1:8" x14ac:dyDescent="0.25">
      <c r="A132" s="4" t="s">
        <v>158</v>
      </c>
      <c r="B132" s="4" t="str">
        <f>IF(ISERROR(VLOOKUP(A132,'Campañas y correos(2)'!A:A,1,FALSE)),"No encontrado","Encontrado")</f>
        <v>Encontrado</v>
      </c>
      <c r="C132" s="4" t="s">
        <v>387</v>
      </c>
      <c r="D132" s="4" t="s">
        <v>37</v>
      </c>
      <c r="E132" s="26">
        <v>264</v>
      </c>
      <c r="F132" s="26" t="str">
        <f t="shared" si="4"/>
        <v>abril</v>
      </c>
      <c r="G132" s="40">
        <v>44652</v>
      </c>
    </row>
    <row r="133" spans="1:8" x14ac:dyDescent="0.25">
      <c r="A133" s="4" t="s">
        <v>76</v>
      </c>
      <c r="B133" s="4" t="str">
        <f>IF(ISERROR(VLOOKUP(A133,'Campañas y correos(2)'!A:A,1,FALSE)),"No encontrado","Encontrado")</f>
        <v>Encontrado</v>
      </c>
      <c r="C133" s="4" t="s">
        <v>420</v>
      </c>
      <c r="D133" s="4" t="s">
        <v>2</v>
      </c>
      <c r="E133" s="26">
        <v>163</v>
      </c>
      <c r="F133" s="26" t="str">
        <f t="shared" si="4"/>
        <v>abril</v>
      </c>
      <c r="G133" s="40">
        <v>44652</v>
      </c>
    </row>
    <row r="134" spans="1:8" x14ac:dyDescent="0.25">
      <c r="A134" s="4" t="s">
        <v>172</v>
      </c>
      <c r="B134" s="4" t="str">
        <f>IF(ISERROR(VLOOKUP(A134,'Campañas y correos(2)'!A:A,1,FALSE)),"No encontrado","Encontrado")</f>
        <v>Encontrado</v>
      </c>
      <c r="C134" s="4" t="s">
        <v>421</v>
      </c>
      <c r="D134" s="4" t="s">
        <v>6</v>
      </c>
      <c r="E134" s="26">
        <v>157</v>
      </c>
      <c r="F134" s="26" t="str">
        <f t="shared" si="4"/>
        <v>abril</v>
      </c>
      <c r="G134" s="40">
        <v>44652</v>
      </c>
    </row>
    <row r="135" spans="1:8" x14ac:dyDescent="0.25">
      <c r="A135" s="4" t="s">
        <v>183</v>
      </c>
      <c r="B135" s="4" t="str">
        <f>IF(ISERROR(VLOOKUP(A135,'Campañas y correos(2)'!A:A,1,FALSE)),"No encontrado","Encontrado")</f>
        <v>Encontrado</v>
      </c>
      <c r="C135" s="4" t="s">
        <v>422</v>
      </c>
      <c r="D135" s="4" t="s">
        <v>381</v>
      </c>
      <c r="E135" s="26">
        <v>126</v>
      </c>
      <c r="F135" s="26" t="str">
        <f t="shared" si="4"/>
        <v>abril</v>
      </c>
      <c r="G135" s="40">
        <v>44652</v>
      </c>
    </row>
    <row r="136" spans="1:8" x14ac:dyDescent="0.25">
      <c r="B136" s="4" t="str">
        <f>IF(ISERROR(VLOOKUP(A136,'Campañas y correos(2)'!A:A,1,FALSE)),"No encontrado","Encontrado")</f>
        <v>No encontrado</v>
      </c>
      <c r="C136" s="4" t="s">
        <v>423</v>
      </c>
      <c r="D136" s="4" t="s">
        <v>6</v>
      </c>
      <c r="E136" s="26">
        <v>114</v>
      </c>
      <c r="F136" s="26" t="str">
        <f t="shared" si="4"/>
        <v>abril</v>
      </c>
      <c r="G136" s="40">
        <v>44652</v>
      </c>
    </row>
    <row r="137" spans="1:8" x14ac:dyDescent="0.25">
      <c r="B137" s="4" t="str">
        <f>IF(ISERROR(VLOOKUP(A137,'Campañas y correos(2)'!A:A,1,FALSE)),"No encontrado","Encontrado")</f>
        <v>No encontrado</v>
      </c>
      <c r="C137" s="4" t="s">
        <v>424</v>
      </c>
      <c r="D137" s="4" t="s">
        <v>2</v>
      </c>
      <c r="E137" s="26">
        <v>96</v>
      </c>
      <c r="F137" s="26" t="str">
        <f t="shared" si="4"/>
        <v>abril</v>
      </c>
      <c r="G137" s="40">
        <v>44652</v>
      </c>
    </row>
    <row r="138" spans="1:8" x14ac:dyDescent="0.25">
      <c r="A138" s="4" t="s">
        <v>164</v>
      </c>
      <c r="B138" s="4" t="str">
        <f>IF(ISERROR(VLOOKUP(A138,'Campañas y correos(2)'!A:A,1,FALSE)),"No encontrado","Encontrado")</f>
        <v>Encontrado</v>
      </c>
      <c r="C138" s="4" t="s">
        <v>408</v>
      </c>
      <c r="D138" s="4" t="s">
        <v>37</v>
      </c>
      <c r="E138" s="26">
        <v>32</v>
      </c>
      <c r="F138" s="26" t="str">
        <f t="shared" si="4"/>
        <v>abril</v>
      </c>
      <c r="G138" s="40">
        <v>44652</v>
      </c>
      <c r="H138" s="4" t="s">
        <v>138</v>
      </c>
    </row>
    <row r="139" spans="1:8" x14ac:dyDescent="0.25">
      <c r="B139" s="4" t="str">
        <f>IF(ISERROR(VLOOKUP(A139,'Campañas y correos(2)'!A:A,1,FALSE)),"No encontrado","Encontrado")</f>
        <v>No encontrado</v>
      </c>
      <c r="C139" s="4" t="s">
        <v>425</v>
      </c>
      <c r="D139" s="4" t="s">
        <v>37</v>
      </c>
      <c r="E139" s="26">
        <v>19</v>
      </c>
      <c r="F139" s="26" t="str">
        <f t="shared" si="4"/>
        <v>abril</v>
      </c>
      <c r="G139" s="40">
        <v>44652</v>
      </c>
    </row>
    <row r="140" spans="1:8" x14ac:dyDescent="0.25">
      <c r="A140" s="4" t="s">
        <v>426</v>
      </c>
      <c r="B140" s="4" t="str">
        <f>IF(ISERROR(VLOOKUP(A140,'Campañas y correos(2)'!A:A,1,FALSE)),"No encontrado","Encontrado")</f>
        <v>No encontrado</v>
      </c>
      <c r="C140" s="4" t="s">
        <v>426</v>
      </c>
      <c r="D140" s="4" t="s">
        <v>381</v>
      </c>
      <c r="E140" s="26">
        <v>1</v>
      </c>
      <c r="F140" s="26" t="str">
        <f t="shared" si="4"/>
        <v>abril</v>
      </c>
      <c r="G140" s="40">
        <v>44652</v>
      </c>
    </row>
    <row r="141" spans="1:8" x14ac:dyDescent="0.25">
      <c r="A141" s="4" t="s">
        <v>186</v>
      </c>
      <c r="B141" s="4" t="str">
        <f>IF(ISERROR(VLOOKUP(A141,'Campañas y correos(2)'!A:A,1,FALSE)),"No encontrado","Encontrado")</f>
        <v>Encontrado</v>
      </c>
      <c r="C141" s="4" t="s">
        <v>410</v>
      </c>
      <c r="D141" s="4" t="s">
        <v>411</v>
      </c>
      <c r="E141" s="26">
        <v>12414</v>
      </c>
      <c r="F141" s="26" t="str">
        <f t="shared" si="4"/>
        <v>marzo</v>
      </c>
      <c r="G141" s="40">
        <v>44621</v>
      </c>
    </row>
    <row r="142" spans="1:8" x14ac:dyDescent="0.25">
      <c r="A142" s="4" t="s">
        <v>77</v>
      </c>
      <c r="B142" s="4" t="str">
        <f>IF(ISERROR(VLOOKUP(A142,'Campañas y correos(2)'!A:A,1,FALSE)),"No encontrado","Encontrado")</f>
        <v>Encontrado</v>
      </c>
      <c r="C142" s="4" t="s">
        <v>77</v>
      </c>
      <c r="D142" s="4" t="s">
        <v>427</v>
      </c>
      <c r="E142" s="26">
        <v>1669</v>
      </c>
      <c r="F142" s="26" t="str">
        <f t="shared" si="4"/>
        <v>marzo</v>
      </c>
      <c r="G142" s="40">
        <v>44621</v>
      </c>
    </row>
    <row r="143" spans="1:8" x14ac:dyDescent="0.25">
      <c r="A143" s="4" t="s">
        <v>172</v>
      </c>
      <c r="B143" s="4" t="str">
        <f>IF(ISERROR(VLOOKUP(A143,'Campañas y correos(2)'!A:A,1,FALSE)),"No encontrado","Encontrado")</f>
        <v>Encontrado</v>
      </c>
      <c r="C143" s="4" t="s">
        <v>421</v>
      </c>
      <c r="D143" s="4" t="s">
        <v>6</v>
      </c>
      <c r="E143" s="26">
        <v>984</v>
      </c>
      <c r="F143" s="26" t="str">
        <f t="shared" si="4"/>
        <v>marzo</v>
      </c>
      <c r="G143" s="40">
        <v>44621</v>
      </c>
    </row>
    <row r="144" spans="1:8" x14ac:dyDescent="0.25">
      <c r="B144" s="4" t="str">
        <f>IF(ISERROR(VLOOKUP(A144,'Campañas y correos(2)'!A:A,1,FALSE)),"No encontrado","Encontrado")</f>
        <v>No encontrado</v>
      </c>
      <c r="C144" s="4" t="s">
        <v>428</v>
      </c>
      <c r="D144" s="4" t="s">
        <v>2</v>
      </c>
      <c r="E144" s="26">
        <v>846</v>
      </c>
      <c r="F144" s="26" t="str">
        <f t="shared" si="4"/>
        <v>marzo</v>
      </c>
      <c r="G144" s="40">
        <v>44621</v>
      </c>
    </row>
    <row r="145" spans="1:7" x14ac:dyDescent="0.25">
      <c r="A145" s="4" t="s">
        <v>450</v>
      </c>
      <c r="B145" s="4" t="str">
        <f>IF(ISERROR(VLOOKUP(A145,'Campañas y correos(2)'!A:A,1,FALSE)),"No encontrado","Encontrado")</f>
        <v>Encontrado</v>
      </c>
      <c r="C145" s="4" t="s">
        <v>429</v>
      </c>
      <c r="D145" s="4" t="s">
        <v>430</v>
      </c>
      <c r="E145" s="26">
        <v>836</v>
      </c>
      <c r="F145" s="26" t="str">
        <f t="shared" si="4"/>
        <v>marzo</v>
      </c>
      <c r="G145" s="40">
        <v>44621</v>
      </c>
    </row>
    <row r="146" spans="1:7" x14ac:dyDescent="0.25">
      <c r="B146" s="4" t="str">
        <f>IF(ISERROR(VLOOKUP(A146,'Campañas y correos(2)'!A:A,1,FALSE)),"No encontrado","Encontrado")</f>
        <v>No encontrado</v>
      </c>
      <c r="C146" s="4" t="s">
        <v>431</v>
      </c>
      <c r="D146" s="4" t="s">
        <v>381</v>
      </c>
      <c r="E146" s="26">
        <v>714</v>
      </c>
      <c r="F146" s="26" t="str">
        <f t="shared" si="4"/>
        <v>marzo</v>
      </c>
      <c r="G146" s="40">
        <v>44621</v>
      </c>
    </row>
    <row r="147" spans="1:7" x14ac:dyDescent="0.25">
      <c r="A147" s="4" t="s">
        <v>201</v>
      </c>
      <c r="B147" s="4" t="str">
        <f>IF(ISERROR(VLOOKUP(A147,'Campañas y correos(2)'!A:A,1,FALSE)),"No encontrado","Encontrado")</f>
        <v>Encontrado</v>
      </c>
      <c r="C147" s="4" t="s">
        <v>432</v>
      </c>
      <c r="D147" s="4" t="s">
        <v>433</v>
      </c>
      <c r="E147" s="26">
        <v>648</v>
      </c>
      <c r="F147" s="26" t="str">
        <f t="shared" si="4"/>
        <v>marzo</v>
      </c>
      <c r="G147" s="40">
        <v>44621</v>
      </c>
    </row>
    <row r="148" spans="1:7" x14ac:dyDescent="0.25">
      <c r="A148" s="4" t="s">
        <v>426</v>
      </c>
      <c r="B148" s="4" t="str">
        <f>IF(ISERROR(VLOOKUP(A148,'Campañas y correos(2)'!A:A,1,FALSE)),"No encontrado","Encontrado")</f>
        <v>No encontrado</v>
      </c>
      <c r="C148" s="4" t="s">
        <v>426</v>
      </c>
      <c r="D148" s="4" t="s">
        <v>381</v>
      </c>
      <c r="E148" s="26">
        <v>542</v>
      </c>
      <c r="F148" s="26" t="str">
        <f t="shared" si="4"/>
        <v>marzo</v>
      </c>
      <c r="G148" s="40">
        <v>44621</v>
      </c>
    </row>
    <row r="149" spans="1:7" x14ac:dyDescent="0.25">
      <c r="A149" s="4" t="s">
        <v>158</v>
      </c>
      <c r="B149" s="4" t="str">
        <f>IF(ISERROR(VLOOKUP(A149,'Campañas y correos(2)'!A:A,1,FALSE)),"No encontrado","Encontrado")</f>
        <v>Encontrado</v>
      </c>
      <c r="C149" s="4" t="s">
        <v>387</v>
      </c>
      <c r="D149" s="4" t="s">
        <v>37</v>
      </c>
      <c r="E149" s="26">
        <v>530</v>
      </c>
      <c r="F149" s="26" t="str">
        <f t="shared" si="4"/>
        <v>marzo</v>
      </c>
      <c r="G149" s="40">
        <v>44621</v>
      </c>
    </row>
    <row r="150" spans="1:7" x14ac:dyDescent="0.25">
      <c r="A150" s="4" t="s">
        <v>183</v>
      </c>
      <c r="B150" s="4" t="str">
        <f>IF(ISERROR(VLOOKUP(A150,'Campañas y correos(2)'!A:A,1,FALSE)),"No encontrado","Encontrado")</f>
        <v>Encontrado</v>
      </c>
      <c r="C150" s="4" t="s">
        <v>422</v>
      </c>
      <c r="D150" s="4" t="s">
        <v>381</v>
      </c>
      <c r="E150" s="26">
        <v>433</v>
      </c>
      <c r="F150" s="26" t="str">
        <f t="shared" si="4"/>
        <v>marzo</v>
      </c>
      <c r="G150" s="40">
        <v>44621</v>
      </c>
    </row>
    <row r="151" spans="1:7" x14ac:dyDescent="0.25">
      <c r="A151" s="4" t="s">
        <v>450</v>
      </c>
      <c r="B151" s="4" t="str">
        <f>IF(ISERROR(VLOOKUP(A151,'Campañas y correos(2)'!A:A,1,FALSE)),"No encontrado","Encontrado")</f>
        <v>Encontrado</v>
      </c>
      <c r="C151" s="4" t="s">
        <v>429</v>
      </c>
      <c r="D151" s="4" t="s">
        <v>25</v>
      </c>
      <c r="E151" s="26">
        <v>410</v>
      </c>
      <c r="F151" s="26" t="str">
        <f t="shared" si="4"/>
        <v>marzo</v>
      </c>
      <c r="G151" s="40">
        <v>44621</v>
      </c>
    </row>
    <row r="152" spans="1:7" x14ac:dyDescent="0.25">
      <c r="B152" s="4" t="str">
        <f>IF(ISERROR(VLOOKUP(A152,'Campañas y correos(2)'!A:A,1,FALSE)),"No encontrado","Encontrado")</f>
        <v>No encontrado</v>
      </c>
      <c r="C152" s="4" t="s">
        <v>434</v>
      </c>
      <c r="D152" s="4" t="s">
        <v>25</v>
      </c>
      <c r="E152" s="26">
        <v>327</v>
      </c>
      <c r="F152" s="26" t="str">
        <f t="shared" si="4"/>
        <v>marzo</v>
      </c>
      <c r="G152" s="40">
        <v>44621</v>
      </c>
    </row>
    <row r="153" spans="1:7" x14ac:dyDescent="0.25">
      <c r="A153" s="4" t="s">
        <v>76</v>
      </c>
      <c r="B153" s="4" t="str">
        <f>IF(ISERROR(VLOOKUP(A153,'Campañas y correos(2)'!A:A,1,FALSE)),"No encontrado","Encontrado")</f>
        <v>Encontrado</v>
      </c>
      <c r="C153" s="4" t="s">
        <v>435</v>
      </c>
      <c r="D153" s="4" t="s">
        <v>2</v>
      </c>
      <c r="E153" s="26">
        <v>148</v>
      </c>
      <c r="F153" s="26" t="str">
        <f t="shared" si="4"/>
        <v>marzo</v>
      </c>
      <c r="G153" s="40">
        <v>44621</v>
      </c>
    </row>
  </sheetData>
  <phoneticPr fontId="18" type="noConversion"/>
  <conditionalFormatting sqref="H80">
    <cfRule type="expression" dxfId="1" priority="1">
      <formula>#REF!="No encontrado"</formula>
    </cfRule>
  </conditionalFormatting>
  <conditionalFormatting sqref="A2:G153">
    <cfRule type="expression" dxfId="0" priority="3">
      <formula>$B2="No encontrado"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S119"/>
  <sheetViews>
    <sheetView workbookViewId="0">
      <pane ySplit="1" topLeftCell="A101" activePane="bottomLeft" state="frozen"/>
      <selection pane="bottomLeft" activeCell="D119" sqref="D119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40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30" t="s">
        <v>100</v>
      </c>
      <c r="B1" s="30" t="s">
        <v>346</v>
      </c>
      <c r="C1" s="41" t="s">
        <v>551</v>
      </c>
      <c r="D1" s="30" t="s">
        <v>281</v>
      </c>
      <c r="E1" s="30" t="s">
        <v>73</v>
      </c>
      <c r="F1" s="30" t="s">
        <v>293</v>
      </c>
      <c r="G1" s="30" t="s">
        <v>294</v>
      </c>
      <c r="H1" s="30" t="s">
        <v>295</v>
      </c>
      <c r="I1" s="30" t="s">
        <v>296</v>
      </c>
      <c r="J1" s="30" t="s">
        <v>297</v>
      </c>
      <c r="K1" s="30" t="s">
        <v>300</v>
      </c>
      <c r="L1" s="30" t="s">
        <v>298</v>
      </c>
      <c r="M1" s="30" t="s">
        <v>299</v>
      </c>
    </row>
    <row r="2" spans="1:13" x14ac:dyDescent="0.25">
      <c r="A2" s="4" t="s">
        <v>80</v>
      </c>
      <c r="B2" s="4" t="str">
        <f>TEXT(C2,"mmmm")</f>
        <v>octubre</v>
      </c>
      <c r="C2" s="40">
        <v>44835</v>
      </c>
      <c r="D2" s="4" t="s">
        <v>282</v>
      </c>
      <c r="E2" s="4" t="s">
        <v>288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49" si="0">TEXT(C3,"mmmm")</f>
        <v>octubre</v>
      </c>
      <c r="C3" s="40">
        <v>44835</v>
      </c>
      <c r="D3" s="4" t="s">
        <v>283</v>
      </c>
      <c r="E3" s="4" t="s">
        <v>289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40">
        <v>44835</v>
      </c>
      <c r="D4" s="4" t="s">
        <v>285</v>
      </c>
      <c r="E4" s="4" t="s">
        <v>289</v>
      </c>
      <c r="F4" s="4">
        <v>24924</v>
      </c>
      <c r="G4" s="4">
        <v>24898</v>
      </c>
      <c r="H4" s="4">
        <v>99.896000000000001</v>
      </c>
      <c r="I4" s="4">
        <v>12351</v>
      </c>
      <c r="J4" s="4">
        <v>49.606000000000002</v>
      </c>
      <c r="K4" s="4">
        <v>1900</v>
      </c>
      <c r="L4" s="4">
        <v>7.6310000000000002</v>
      </c>
      <c r="M4" s="4">
        <v>15.382999999999999</v>
      </c>
    </row>
    <row r="5" spans="1:13" x14ac:dyDescent="0.25">
      <c r="A5" s="4" t="s">
        <v>80</v>
      </c>
      <c r="B5" s="4" t="str">
        <f t="shared" si="0"/>
        <v>octubre</v>
      </c>
      <c r="C5" s="40">
        <v>44835</v>
      </c>
      <c r="D5" s="4" t="s">
        <v>287</v>
      </c>
      <c r="E5" s="4" t="s">
        <v>292</v>
      </c>
      <c r="F5" s="4">
        <v>229</v>
      </c>
      <c r="G5" s="4">
        <v>228</v>
      </c>
      <c r="H5" s="4">
        <v>99.563000000000002</v>
      </c>
      <c r="I5" s="4">
        <v>125</v>
      </c>
      <c r="J5" s="4">
        <v>54.825000000000003</v>
      </c>
      <c r="K5" s="4">
        <v>21</v>
      </c>
      <c r="L5" s="4">
        <v>9.2110000000000003</v>
      </c>
      <c r="M5" s="4">
        <v>16.8</v>
      </c>
    </row>
    <row r="6" spans="1:13" x14ac:dyDescent="0.25">
      <c r="A6" s="4" t="s">
        <v>75</v>
      </c>
      <c r="B6" s="4" t="str">
        <f t="shared" si="0"/>
        <v>octubre</v>
      </c>
      <c r="C6" s="40">
        <v>44835</v>
      </c>
      <c r="D6" s="4" t="s">
        <v>301</v>
      </c>
      <c r="E6" s="4" t="s">
        <v>289</v>
      </c>
      <c r="F6" s="4">
        <v>36583</v>
      </c>
      <c r="G6" s="4">
        <v>34876</v>
      </c>
      <c r="H6" s="4">
        <v>95.334000000000003</v>
      </c>
      <c r="I6" s="4">
        <v>12470</v>
      </c>
      <c r="J6" s="4">
        <v>35.755000000000003</v>
      </c>
      <c r="K6" s="4">
        <v>352</v>
      </c>
      <c r="L6" s="4">
        <v>1.0089999999999999</v>
      </c>
      <c r="M6" s="4">
        <v>2.823</v>
      </c>
    </row>
    <row r="7" spans="1:13" x14ac:dyDescent="0.25">
      <c r="A7" s="4" t="s">
        <v>75</v>
      </c>
      <c r="B7" s="4" t="str">
        <f t="shared" si="0"/>
        <v>octubre</v>
      </c>
      <c r="C7" s="40">
        <v>44835</v>
      </c>
      <c r="D7" s="4" t="s">
        <v>302</v>
      </c>
      <c r="E7" s="4" t="s">
        <v>289</v>
      </c>
      <c r="F7" s="4">
        <v>32747</v>
      </c>
      <c r="G7" s="4">
        <v>32682</v>
      </c>
      <c r="H7" s="4">
        <v>99.802000000000007</v>
      </c>
      <c r="I7" s="4">
        <v>12376</v>
      </c>
      <c r="J7" s="4">
        <v>37.868000000000002</v>
      </c>
      <c r="K7" s="4">
        <v>533</v>
      </c>
      <c r="L7" s="4">
        <v>1.631</v>
      </c>
      <c r="M7" s="4">
        <v>4.3070000000000004</v>
      </c>
    </row>
    <row r="8" spans="1:13" x14ac:dyDescent="0.25">
      <c r="A8" s="4" t="s">
        <v>79</v>
      </c>
      <c r="B8" s="4" t="str">
        <f t="shared" si="0"/>
        <v>octubre</v>
      </c>
      <c r="C8" s="40">
        <v>44835</v>
      </c>
      <c r="D8" s="4" t="s">
        <v>303</v>
      </c>
      <c r="E8" s="4" t="s">
        <v>289</v>
      </c>
      <c r="F8" s="4">
        <v>14559</v>
      </c>
      <c r="G8" s="4">
        <v>14522</v>
      </c>
      <c r="H8" s="4">
        <v>99.745999999999995</v>
      </c>
      <c r="I8" s="4">
        <v>4945</v>
      </c>
      <c r="J8" s="4">
        <v>34.052</v>
      </c>
      <c r="K8" s="4">
        <v>197</v>
      </c>
      <c r="L8" s="4">
        <v>1.357</v>
      </c>
      <c r="M8" s="4">
        <v>3.984</v>
      </c>
    </row>
    <row r="9" spans="1:13" x14ac:dyDescent="0.25">
      <c r="A9" s="4" t="s">
        <v>81</v>
      </c>
      <c r="B9" s="4" t="str">
        <f t="shared" si="0"/>
        <v>octubre</v>
      </c>
      <c r="C9" s="40">
        <v>44835</v>
      </c>
      <c r="D9" s="4" t="s">
        <v>305</v>
      </c>
      <c r="E9" s="4" t="s">
        <v>289</v>
      </c>
      <c r="F9" s="4">
        <v>21338</v>
      </c>
      <c r="G9" s="4">
        <v>21282</v>
      </c>
      <c r="H9" s="4">
        <v>99.738</v>
      </c>
      <c r="I9" s="4">
        <v>8400</v>
      </c>
      <c r="J9" s="4">
        <v>39.47</v>
      </c>
      <c r="K9" s="4">
        <v>566</v>
      </c>
      <c r="L9" s="4">
        <v>2.66</v>
      </c>
      <c r="M9" s="4">
        <v>6.7380000000000004</v>
      </c>
    </row>
    <row r="10" spans="1:13" x14ac:dyDescent="0.25">
      <c r="A10" s="4" t="s">
        <v>81</v>
      </c>
      <c r="B10" s="4" t="str">
        <f t="shared" si="0"/>
        <v>octubre</v>
      </c>
      <c r="C10" s="40">
        <v>44835</v>
      </c>
      <c r="D10" s="4" t="s">
        <v>306</v>
      </c>
      <c r="E10" s="4" t="s">
        <v>289</v>
      </c>
      <c r="F10" s="4">
        <v>21564</v>
      </c>
      <c r="G10" s="4">
        <v>21509</v>
      </c>
      <c r="H10" s="4">
        <v>99.745000000000005</v>
      </c>
      <c r="I10" s="4">
        <v>9619</v>
      </c>
      <c r="J10" s="4">
        <v>44.720999999999997</v>
      </c>
      <c r="K10" s="4">
        <v>893</v>
      </c>
      <c r="L10" s="4">
        <v>4.1520000000000001</v>
      </c>
      <c r="M10" s="4">
        <v>9.2840000000000007</v>
      </c>
    </row>
    <row r="11" spans="1:13" x14ac:dyDescent="0.25">
      <c r="A11" s="4" t="s">
        <v>81</v>
      </c>
      <c r="B11" s="4" t="str">
        <f t="shared" si="0"/>
        <v>octubre</v>
      </c>
      <c r="C11" s="40">
        <v>44835</v>
      </c>
      <c r="D11" s="4" t="s">
        <v>308</v>
      </c>
      <c r="E11" s="4" t="s">
        <v>289</v>
      </c>
      <c r="F11" s="4">
        <v>6234</v>
      </c>
      <c r="G11" s="4">
        <v>6217</v>
      </c>
      <c r="H11" s="4">
        <v>99.727000000000004</v>
      </c>
      <c r="I11" s="4">
        <v>2798</v>
      </c>
      <c r="J11" s="4">
        <v>45.006</v>
      </c>
      <c r="K11" s="4">
        <v>1280</v>
      </c>
      <c r="L11" s="4">
        <v>20.588999999999999</v>
      </c>
      <c r="M11" s="4">
        <v>45.747</v>
      </c>
    </row>
    <row r="12" spans="1:13" x14ac:dyDescent="0.25">
      <c r="A12" s="4" t="s">
        <v>263</v>
      </c>
      <c r="B12" s="4" t="str">
        <f t="shared" si="0"/>
        <v>octubre</v>
      </c>
      <c r="C12" s="40">
        <v>44835</v>
      </c>
      <c r="D12" s="34" t="s">
        <v>309</v>
      </c>
      <c r="E12" s="34" t="s">
        <v>289</v>
      </c>
      <c r="F12" s="4">
        <v>32736</v>
      </c>
      <c r="G12" s="4">
        <v>32648</v>
      </c>
      <c r="H12" s="4">
        <v>99.730999999999995</v>
      </c>
      <c r="I12" s="4">
        <v>11331</v>
      </c>
      <c r="J12" s="4">
        <v>34.707000000000001</v>
      </c>
      <c r="K12" s="4">
        <v>1044</v>
      </c>
      <c r="L12" s="4">
        <v>3.198</v>
      </c>
      <c r="M12" s="4">
        <v>9.2140000000000004</v>
      </c>
    </row>
    <row r="13" spans="1:13" x14ac:dyDescent="0.25">
      <c r="A13" s="4" t="s">
        <v>263</v>
      </c>
      <c r="B13" s="4" t="str">
        <f t="shared" si="0"/>
        <v>octubre</v>
      </c>
      <c r="C13" s="40">
        <v>44835</v>
      </c>
      <c r="D13" s="34" t="s">
        <v>310</v>
      </c>
      <c r="E13" s="34" t="s">
        <v>289</v>
      </c>
      <c r="F13" s="4">
        <v>32745</v>
      </c>
      <c r="G13" s="4">
        <v>32678</v>
      </c>
      <c r="H13" s="4">
        <v>99.795000000000002</v>
      </c>
      <c r="I13" s="4">
        <v>15243</v>
      </c>
      <c r="J13" s="4">
        <v>46.646000000000001</v>
      </c>
      <c r="K13" s="4">
        <v>2227</v>
      </c>
      <c r="L13" s="4">
        <v>6.8150000000000004</v>
      </c>
      <c r="M13" s="4">
        <v>14.61</v>
      </c>
    </row>
    <row r="14" spans="1:13" x14ac:dyDescent="0.25">
      <c r="A14" s="4" t="s">
        <v>263</v>
      </c>
      <c r="B14" s="4" t="str">
        <f t="shared" si="0"/>
        <v>octubre</v>
      </c>
      <c r="C14" s="40">
        <v>44835</v>
      </c>
      <c r="D14" s="34" t="s">
        <v>311</v>
      </c>
      <c r="E14" s="34" t="s">
        <v>289</v>
      </c>
      <c r="F14" s="4">
        <v>26310</v>
      </c>
      <c r="G14" s="4">
        <v>26224</v>
      </c>
      <c r="H14" s="4">
        <v>99.673000000000002</v>
      </c>
      <c r="I14" s="4">
        <v>9327</v>
      </c>
      <c r="J14" s="4">
        <v>35.567</v>
      </c>
      <c r="K14" s="4">
        <v>1605</v>
      </c>
      <c r="L14" s="4">
        <v>6.12</v>
      </c>
      <c r="M14" s="4">
        <v>17.207999999999998</v>
      </c>
    </row>
    <row r="15" spans="1:13" x14ac:dyDescent="0.25">
      <c r="A15" s="4" t="s">
        <v>83</v>
      </c>
      <c r="B15" s="4" t="str">
        <f t="shared" si="0"/>
        <v>octubre</v>
      </c>
      <c r="C15" s="40">
        <v>44835</v>
      </c>
      <c r="D15" s="4" t="s">
        <v>312</v>
      </c>
      <c r="E15" s="4" t="s">
        <v>313</v>
      </c>
      <c r="F15" s="4">
        <v>37</v>
      </c>
      <c r="G15" s="4">
        <v>37</v>
      </c>
      <c r="H15" s="4">
        <v>100</v>
      </c>
      <c r="I15" s="4">
        <v>29</v>
      </c>
      <c r="J15" s="4">
        <v>78.378</v>
      </c>
      <c r="K15" s="4">
        <v>27</v>
      </c>
      <c r="L15" s="4">
        <v>72.972999999999999</v>
      </c>
      <c r="M15" s="4">
        <v>93.102999999999994</v>
      </c>
    </row>
    <row r="16" spans="1:13" x14ac:dyDescent="0.25">
      <c r="A16" s="4" t="s">
        <v>83</v>
      </c>
      <c r="B16" s="4" t="str">
        <f t="shared" si="0"/>
        <v>octubre</v>
      </c>
      <c r="C16" s="40">
        <v>44835</v>
      </c>
      <c r="D16" s="4" t="s">
        <v>314</v>
      </c>
      <c r="E16" s="4" t="s">
        <v>289</v>
      </c>
      <c r="F16" s="4">
        <v>14436</v>
      </c>
      <c r="G16" s="4">
        <v>14427</v>
      </c>
      <c r="H16" s="4">
        <v>99.938000000000002</v>
      </c>
      <c r="I16" s="4">
        <v>8409</v>
      </c>
      <c r="J16" s="4">
        <v>58.286999999999999</v>
      </c>
      <c r="K16" s="4">
        <v>2432</v>
      </c>
      <c r="L16" s="4">
        <v>16.856999999999999</v>
      </c>
      <c r="M16" s="4">
        <v>28.920999999999999</v>
      </c>
    </row>
    <row r="17" spans="1:13" x14ac:dyDescent="0.25">
      <c r="A17" s="4" t="s">
        <v>83</v>
      </c>
      <c r="B17" s="4" t="str">
        <f t="shared" si="0"/>
        <v>octubre</v>
      </c>
      <c r="C17" s="40">
        <v>44835</v>
      </c>
      <c r="D17" s="4" t="s">
        <v>315</v>
      </c>
      <c r="E17" s="4" t="s">
        <v>289</v>
      </c>
      <c r="F17" s="4">
        <v>16711</v>
      </c>
      <c r="G17" s="4">
        <v>16665</v>
      </c>
      <c r="H17" s="4">
        <v>99.724999999999994</v>
      </c>
      <c r="I17" s="4">
        <v>8749</v>
      </c>
      <c r="J17" s="4">
        <v>52.499000000000002</v>
      </c>
      <c r="K17" s="4">
        <v>1650</v>
      </c>
      <c r="L17" s="4">
        <v>9.9009999999999998</v>
      </c>
      <c r="M17" s="4">
        <v>18.859000000000002</v>
      </c>
    </row>
    <row r="18" spans="1:13" x14ac:dyDescent="0.25">
      <c r="A18" s="4" t="s">
        <v>83</v>
      </c>
      <c r="B18" s="4" t="str">
        <f t="shared" si="0"/>
        <v>octubre</v>
      </c>
      <c r="C18" s="40">
        <v>44835</v>
      </c>
      <c r="D18" s="4" t="s">
        <v>316</v>
      </c>
      <c r="E18" s="4" t="s">
        <v>317</v>
      </c>
      <c r="F18" s="4">
        <v>107</v>
      </c>
      <c r="G18" s="4">
        <v>107</v>
      </c>
      <c r="H18" s="4">
        <v>100</v>
      </c>
      <c r="I18" s="4">
        <v>83</v>
      </c>
      <c r="J18" s="4">
        <v>77.569999999999993</v>
      </c>
      <c r="K18" s="4">
        <v>56</v>
      </c>
      <c r="L18" s="4">
        <v>52.335999999999999</v>
      </c>
      <c r="M18" s="4">
        <v>67.47</v>
      </c>
    </row>
    <row r="19" spans="1:13" x14ac:dyDescent="0.25">
      <c r="A19" s="4" t="s">
        <v>83</v>
      </c>
      <c r="B19" s="4" t="str">
        <f t="shared" si="0"/>
        <v>octubre</v>
      </c>
      <c r="C19" s="40">
        <v>44835</v>
      </c>
      <c r="D19" s="4" t="s">
        <v>318</v>
      </c>
      <c r="E19" s="4" t="s">
        <v>288</v>
      </c>
      <c r="F19" s="4">
        <v>15</v>
      </c>
      <c r="G19" s="4">
        <v>15</v>
      </c>
      <c r="H19" s="4">
        <v>100</v>
      </c>
      <c r="I19" s="4">
        <v>14</v>
      </c>
      <c r="J19" s="4">
        <v>93.332999999999998</v>
      </c>
      <c r="K19" s="4">
        <v>9</v>
      </c>
      <c r="L19" s="4">
        <v>60</v>
      </c>
      <c r="M19" s="4">
        <v>64.286000000000001</v>
      </c>
    </row>
    <row r="20" spans="1:13" x14ac:dyDescent="0.25">
      <c r="A20" s="4" t="s">
        <v>83</v>
      </c>
      <c r="B20" s="4" t="str">
        <f t="shared" si="0"/>
        <v>octubre</v>
      </c>
      <c r="C20" s="40">
        <v>44835</v>
      </c>
      <c r="D20" s="4" t="s">
        <v>319</v>
      </c>
      <c r="E20" s="4" t="s">
        <v>288</v>
      </c>
      <c r="F20" s="4">
        <v>701</v>
      </c>
      <c r="G20" s="4">
        <v>699</v>
      </c>
      <c r="H20" s="4">
        <v>99.715000000000003</v>
      </c>
      <c r="I20" s="4">
        <v>511</v>
      </c>
      <c r="J20" s="4">
        <v>73.103999999999999</v>
      </c>
      <c r="K20" s="4">
        <v>303</v>
      </c>
      <c r="L20" s="4">
        <v>43.347999999999999</v>
      </c>
      <c r="M20" s="4">
        <v>59.295000000000002</v>
      </c>
    </row>
    <row r="21" spans="1:13" x14ac:dyDescent="0.25">
      <c r="A21" s="4" t="s">
        <v>83</v>
      </c>
      <c r="B21" s="4" t="str">
        <f t="shared" si="0"/>
        <v>octubre</v>
      </c>
      <c r="C21" s="40">
        <v>44835</v>
      </c>
      <c r="D21" s="4" t="s">
        <v>320</v>
      </c>
      <c r="E21" s="4" t="s">
        <v>321</v>
      </c>
      <c r="F21" s="4">
        <v>16715</v>
      </c>
      <c r="G21" s="4">
        <v>16668</v>
      </c>
      <c r="H21" s="4">
        <v>99.718999999999994</v>
      </c>
      <c r="I21" s="4">
        <v>9526</v>
      </c>
      <c r="J21" s="4">
        <v>57.151000000000003</v>
      </c>
      <c r="K21" s="4">
        <v>2206</v>
      </c>
      <c r="L21" s="4">
        <v>13.234999999999999</v>
      </c>
      <c r="M21" s="4">
        <v>23.158000000000001</v>
      </c>
    </row>
    <row r="22" spans="1:13" x14ac:dyDescent="0.25">
      <c r="A22" s="4" t="s">
        <v>83</v>
      </c>
      <c r="B22" s="4" t="str">
        <f t="shared" si="0"/>
        <v>octubre</v>
      </c>
      <c r="C22" s="40">
        <v>44835</v>
      </c>
      <c r="D22" s="4" t="s">
        <v>322</v>
      </c>
      <c r="E22" s="4" t="s">
        <v>288</v>
      </c>
      <c r="F22" s="4">
        <v>12</v>
      </c>
      <c r="G22" s="4">
        <v>12</v>
      </c>
      <c r="H22" s="4">
        <v>100</v>
      </c>
      <c r="I22" s="4">
        <v>10</v>
      </c>
      <c r="J22" s="4">
        <v>83.332999999999998</v>
      </c>
      <c r="K22" s="4">
        <v>2</v>
      </c>
      <c r="L22" s="4">
        <v>16.667000000000002</v>
      </c>
      <c r="M22" s="4">
        <v>20</v>
      </c>
    </row>
    <row r="23" spans="1:13" x14ac:dyDescent="0.25">
      <c r="A23" s="4" t="s">
        <v>84</v>
      </c>
      <c r="B23" s="4" t="str">
        <f t="shared" si="0"/>
        <v>octubre</v>
      </c>
      <c r="C23" s="40">
        <v>44835</v>
      </c>
      <c r="D23" s="4" t="s">
        <v>325</v>
      </c>
      <c r="E23" s="4" t="s">
        <v>289</v>
      </c>
      <c r="F23" s="4">
        <v>580</v>
      </c>
      <c r="G23" s="4">
        <v>576</v>
      </c>
      <c r="H23" s="4">
        <v>99.31</v>
      </c>
      <c r="I23" s="4">
        <v>450</v>
      </c>
      <c r="J23" s="4">
        <v>78.125</v>
      </c>
      <c r="K23" s="4">
        <v>178</v>
      </c>
      <c r="L23" s="4">
        <v>30.902999999999999</v>
      </c>
      <c r="M23" s="4">
        <v>39.555999999999997</v>
      </c>
    </row>
    <row r="24" spans="1:13" x14ac:dyDescent="0.25">
      <c r="A24" s="4" t="s">
        <v>451</v>
      </c>
      <c r="B24" s="4" t="str">
        <f t="shared" si="0"/>
        <v>octubre</v>
      </c>
      <c r="C24" s="40">
        <v>44835</v>
      </c>
      <c r="D24" s="4" t="s">
        <v>326</v>
      </c>
      <c r="E24" s="4" t="s">
        <v>326</v>
      </c>
      <c r="F24" s="4" t="s">
        <v>326</v>
      </c>
      <c r="G24" s="4" t="s">
        <v>326</v>
      </c>
      <c r="H24" s="4" t="s">
        <v>326</v>
      </c>
      <c r="I24" s="4" t="s">
        <v>326</v>
      </c>
      <c r="J24" s="4" t="s">
        <v>326</v>
      </c>
      <c r="K24" s="4" t="s">
        <v>326</v>
      </c>
      <c r="L24" s="4" t="s">
        <v>326</v>
      </c>
      <c r="M24" s="4" t="s">
        <v>326</v>
      </c>
    </row>
    <row r="25" spans="1:13" x14ac:dyDescent="0.25">
      <c r="A25" s="4" t="s">
        <v>76</v>
      </c>
      <c r="B25" s="4" t="str">
        <f t="shared" si="0"/>
        <v>octubre</v>
      </c>
      <c r="C25" s="40">
        <v>44835</v>
      </c>
      <c r="D25" s="4" t="s">
        <v>333</v>
      </c>
      <c r="E25" s="4" t="s">
        <v>289</v>
      </c>
      <c r="F25" s="4">
        <v>21732</v>
      </c>
      <c r="G25" s="4">
        <v>21663</v>
      </c>
      <c r="H25" s="4">
        <v>99.682000000000002</v>
      </c>
      <c r="I25" s="4">
        <v>9492</v>
      </c>
      <c r="J25" s="4">
        <v>43.817</v>
      </c>
      <c r="K25" s="4">
        <v>968</v>
      </c>
      <c r="L25" s="4">
        <v>4.468</v>
      </c>
      <c r="M25" s="4">
        <v>10.198</v>
      </c>
    </row>
    <row r="26" spans="1:13" x14ac:dyDescent="0.25">
      <c r="A26" s="4" t="s">
        <v>85</v>
      </c>
      <c r="B26" s="4" t="str">
        <f t="shared" si="0"/>
        <v>octubre</v>
      </c>
      <c r="C26" s="40">
        <v>44835</v>
      </c>
      <c r="D26" s="4" t="s">
        <v>335</v>
      </c>
      <c r="E26" s="4" t="s">
        <v>289</v>
      </c>
      <c r="F26" s="4">
        <v>32229</v>
      </c>
      <c r="G26" s="4">
        <v>32100</v>
      </c>
      <c r="H26" s="4">
        <v>99.6</v>
      </c>
      <c r="I26" s="4">
        <v>12046</v>
      </c>
      <c r="J26" s="4">
        <v>37.526000000000003</v>
      </c>
      <c r="K26" s="4">
        <v>1370</v>
      </c>
      <c r="L26" s="4">
        <v>4.2679999999999998</v>
      </c>
      <c r="M26" s="4">
        <v>11.372999999999999</v>
      </c>
    </row>
    <row r="27" spans="1:13" x14ac:dyDescent="0.25">
      <c r="A27" s="4" t="s">
        <v>88</v>
      </c>
      <c r="B27" s="4" t="str">
        <f t="shared" si="0"/>
        <v>octubre</v>
      </c>
      <c r="C27" s="40">
        <v>44835</v>
      </c>
      <c r="D27" s="4" t="s">
        <v>326</v>
      </c>
      <c r="E27" s="4" t="s">
        <v>326</v>
      </c>
      <c r="F27" s="4" t="s">
        <v>326</v>
      </c>
      <c r="G27" s="4" t="s">
        <v>326</v>
      </c>
      <c r="H27" s="4" t="s">
        <v>326</v>
      </c>
      <c r="I27" s="4" t="s">
        <v>326</v>
      </c>
      <c r="J27" s="4" t="s">
        <v>326</v>
      </c>
      <c r="K27" s="4" t="s">
        <v>326</v>
      </c>
      <c r="L27" s="4" t="s">
        <v>326</v>
      </c>
      <c r="M27" s="4" t="s">
        <v>326</v>
      </c>
    </row>
    <row r="28" spans="1:13" x14ac:dyDescent="0.25">
      <c r="A28" s="4" t="s">
        <v>452</v>
      </c>
      <c r="B28" s="4" t="str">
        <f t="shared" si="0"/>
        <v>octubre</v>
      </c>
      <c r="C28" s="40">
        <v>44835</v>
      </c>
      <c r="D28" s="4" t="s">
        <v>326</v>
      </c>
      <c r="E28" s="4" t="s">
        <v>326</v>
      </c>
      <c r="F28" s="4" t="s">
        <v>326</v>
      </c>
      <c r="G28" s="4" t="s">
        <v>326</v>
      </c>
      <c r="H28" s="4" t="s">
        <v>326</v>
      </c>
      <c r="I28" s="4" t="s">
        <v>326</v>
      </c>
      <c r="J28" s="4" t="s">
        <v>326</v>
      </c>
      <c r="K28" s="4" t="s">
        <v>326</v>
      </c>
      <c r="L28" s="4" t="s">
        <v>326</v>
      </c>
      <c r="M28" s="4" t="s">
        <v>326</v>
      </c>
    </row>
    <row r="29" spans="1:13" x14ac:dyDescent="0.25">
      <c r="A29" s="4" t="s">
        <v>453</v>
      </c>
      <c r="B29" s="4" t="str">
        <f t="shared" si="0"/>
        <v>octubre</v>
      </c>
      <c r="C29" s="40">
        <v>44835</v>
      </c>
      <c r="D29" s="4" t="s">
        <v>326</v>
      </c>
      <c r="E29" s="4" t="s">
        <v>326</v>
      </c>
      <c r="F29" s="4" t="s">
        <v>326</v>
      </c>
      <c r="G29" s="4" t="s">
        <v>326</v>
      </c>
      <c r="H29" s="4" t="s">
        <v>326</v>
      </c>
      <c r="I29" s="4" t="s">
        <v>326</v>
      </c>
      <c r="J29" s="4" t="s">
        <v>326</v>
      </c>
      <c r="K29" s="4" t="s">
        <v>326</v>
      </c>
      <c r="L29" s="4" t="s">
        <v>326</v>
      </c>
      <c r="M29" s="4" t="s">
        <v>326</v>
      </c>
    </row>
    <row r="30" spans="1:13" x14ac:dyDescent="0.25">
      <c r="A30" s="4" t="s">
        <v>92</v>
      </c>
      <c r="B30" s="4" t="str">
        <f t="shared" si="0"/>
        <v>octubre</v>
      </c>
      <c r="C30" s="40">
        <v>44835</v>
      </c>
      <c r="D30" s="4" t="s">
        <v>336</v>
      </c>
      <c r="E30" s="4" t="s">
        <v>289</v>
      </c>
      <c r="F30" s="4">
        <v>32597</v>
      </c>
      <c r="G30" s="4">
        <v>32563</v>
      </c>
      <c r="H30" s="4">
        <v>99.896000000000001</v>
      </c>
      <c r="I30" s="4">
        <v>14867</v>
      </c>
      <c r="J30" s="4">
        <v>45.655999999999999</v>
      </c>
      <c r="K30" s="4">
        <v>2555</v>
      </c>
      <c r="L30" s="4">
        <v>7.8460000000000001</v>
      </c>
      <c r="M30" s="4">
        <v>17.186</v>
      </c>
    </row>
    <row r="31" spans="1:13" x14ac:dyDescent="0.25">
      <c r="A31" s="4" t="s">
        <v>91</v>
      </c>
      <c r="B31" s="4" t="str">
        <f t="shared" si="0"/>
        <v>octubre</v>
      </c>
      <c r="C31" s="40">
        <v>44835</v>
      </c>
      <c r="D31" s="4" t="s">
        <v>342</v>
      </c>
      <c r="E31" s="4" t="s">
        <v>289</v>
      </c>
      <c r="F31" s="4">
        <v>14140</v>
      </c>
      <c r="G31" s="4">
        <v>14103</v>
      </c>
      <c r="H31" s="4">
        <v>99.738</v>
      </c>
      <c r="I31" s="4">
        <v>4893</v>
      </c>
      <c r="J31" s="4">
        <v>34.695</v>
      </c>
      <c r="K31" s="4">
        <v>127</v>
      </c>
      <c r="L31" s="4">
        <v>0.90100000000000002</v>
      </c>
      <c r="M31" s="4">
        <v>2.5960000000000001</v>
      </c>
    </row>
    <row r="32" spans="1:13" x14ac:dyDescent="0.25">
      <c r="A32" s="4" t="s">
        <v>93</v>
      </c>
      <c r="B32" s="4" t="str">
        <f t="shared" si="0"/>
        <v>octubre</v>
      </c>
      <c r="C32" s="40">
        <v>44835</v>
      </c>
      <c r="D32" s="4" t="s">
        <v>326</v>
      </c>
      <c r="E32" s="4" t="s">
        <v>326</v>
      </c>
      <c r="F32" s="4" t="s">
        <v>326</v>
      </c>
      <c r="G32" s="4" t="s">
        <v>326</v>
      </c>
      <c r="H32" s="4" t="s">
        <v>326</v>
      </c>
      <c r="I32" s="4" t="s">
        <v>326</v>
      </c>
      <c r="J32" s="4" t="s">
        <v>326</v>
      </c>
      <c r="K32" s="4" t="s">
        <v>326</v>
      </c>
      <c r="L32" s="4" t="s">
        <v>326</v>
      </c>
      <c r="M32" s="4" t="s">
        <v>326</v>
      </c>
    </row>
    <row r="33" spans="1:13" x14ac:dyDescent="0.25">
      <c r="A33" s="4" t="s">
        <v>274</v>
      </c>
      <c r="B33" s="4" t="str">
        <f t="shared" si="0"/>
        <v>octubre</v>
      </c>
      <c r="C33" s="40">
        <v>44835</v>
      </c>
      <c r="D33" s="4" t="s">
        <v>326</v>
      </c>
      <c r="E33" s="4" t="s">
        <v>326</v>
      </c>
      <c r="F33" s="4" t="s">
        <v>326</v>
      </c>
      <c r="G33" s="4" t="s">
        <v>326</v>
      </c>
      <c r="H33" s="4" t="s">
        <v>326</v>
      </c>
      <c r="I33" s="4" t="s">
        <v>326</v>
      </c>
      <c r="J33" s="4" t="s">
        <v>326</v>
      </c>
      <c r="K33" s="4" t="s">
        <v>326</v>
      </c>
      <c r="L33" s="4" t="s">
        <v>326</v>
      </c>
      <c r="M33" s="4" t="s">
        <v>326</v>
      </c>
    </row>
    <row r="34" spans="1:13" x14ac:dyDescent="0.25">
      <c r="A34" s="4" t="s">
        <v>277</v>
      </c>
      <c r="B34" s="4" t="str">
        <f t="shared" si="0"/>
        <v>octubre</v>
      </c>
      <c r="C34" s="40">
        <v>44835</v>
      </c>
      <c r="D34" s="4" t="s">
        <v>492</v>
      </c>
      <c r="E34" s="4" t="s">
        <v>289</v>
      </c>
      <c r="F34" s="4">
        <v>10329</v>
      </c>
      <c r="G34" s="4">
        <v>10260</v>
      </c>
      <c r="H34" s="4">
        <v>99.331999999999994</v>
      </c>
      <c r="I34" s="4">
        <v>4253</v>
      </c>
      <c r="J34" s="4">
        <v>41.451999999999998</v>
      </c>
      <c r="K34" s="4">
        <v>494</v>
      </c>
      <c r="L34" s="4">
        <v>4.8150000000000004</v>
      </c>
      <c r="M34" s="4">
        <v>11.615</v>
      </c>
    </row>
    <row r="35" spans="1:13" x14ac:dyDescent="0.25">
      <c r="A35" s="4" t="s">
        <v>277</v>
      </c>
      <c r="B35" s="4" t="str">
        <f t="shared" si="0"/>
        <v>octubre</v>
      </c>
      <c r="C35" s="40">
        <v>44835</v>
      </c>
      <c r="D35" s="4" t="s">
        <v>493</v>
      </c>
      <c r="E35" s="4" t="s">
        <v>289</v>
      </c>
      <c r="F35" s="4">
        <v>10413</v>
      </c>
      <c r="G35" s="4">
        <v>10353</v>
      </c>
      <c r="H35" s="4">
        <v>99.424000000000007</v>
      </c>
      <c r="I35" s="4">
        <v>5300</v>
      </c>
      <c r="J35" s="4">
        <v>51.192999999999998</v>
      </c>
      <c r="K35" s="4">
        <v>754</v>
      </c>
      <c r="L35" s="4">
        <v>7.2830000000000004</v>
      </c>
      <c r="M35" s="4">
        <v>14.226000000000001</v>
      </c>
    </row>
    <row r="36" spans="1:13" x14ac:dyDescent="0.25">
      <c r="A36" s="4" t="s">
        <v>277</v>
      </c>
      <c r="B36" s="4" t="str">
        <f t="shared" si="0"/>
        <v>octubre</v>
      </c>
      <c r="C36" s="40">
        <v>44835</v>
      </c>
      <c r="D36" s="4" t="s">
        <v>494</v>
      </c>
      <c r="E36" s="4" t="s">
        <v>289</v>
      </c>
      <c r="F36" s="4">
        <v>10487</v>
      </c>
      <c r="G36" s="4">
        <v>10452</v>
      </c>
      <c r="H36" s="4">
        <v>99.665999999999997</v>
      </c>
      <c r="I36" s="4">
        <v>5762</v>
      </c>
      <c r="J36" s="4">
        <v>55.128</v>
      </c>
      <c r="K36" s="4">
        <v>832</v>
      </c>
      <c r="L36" s="4">
        <v>7.96</v>
      </c>
      <c r="M36" s="4">
        <v>14.439</v>
      </c>
    </row>
    <row r="37" spans="1:13" x14ac:dyDescent="0.25">
      <c r="A37" s="4" t="s">
        <v>277</v>
      </c>
      <c r="B37" s="4" t="str">
        <f t="shared" si="0"/>
        <v>octubre</v>
      </c>
      <c r="C37" s="40">
        <v>44835</v>
      </c>
      <c r="D37" s="4" t="s">
        <v>495</v>
      </c>
      <c r="E37" s="4" t="s">
        <v>289</v>
      </c>
      <c r="F37" s="4">
        <v>10325</v>
      </c>
      <c r="G37" s="4">
        <v>10256</v>
      </c>
      <c r="H37" s="4">
        <v>99.331999999999994</v>
      </c>
      <c r="I37" s="4">
        <v>5255</v>
      </c>
      <c r="J37" s="4">
        <v>51.238</v>
      </c>
      <c r="K37" s="4">
        <v>470</v>
      </c>
      <c r="L37" s="4">
        <v>4.5830000000000002</v>
      </c>
      <c r="M37" s="4">
        <v>8.9440000000000008</v>
      </c>
    </row>
    <row r="38" spans="1:13" x14ac:dyDescent="0.25">
      <c r="A38" s="4" t="s">
        <v>277</v>
      </c>
      <c r="B38" s="4" t="str">
        <f t="shared" si="0"/>
        <v>octubre</v>
      </c>
      <c r="C38" s="40">
        <v>44835</v>
      </c>
      <c r="D38" s="4" t="s">
        <v>496</v>
      </c>
      <c r="E38" s="4" t="s">
        <v>289</v>
      </c>
      <c r="F38" s="4">
        <v>10398</v>
      </c>
      <c r="G38" s="4">
        <v>10332</v>
      </c>
      <c r="H38" s="4">
        <v>99.364999999999995</v>
      </c>
      <c r="I38" s="4">
        <v>5450</v>
      </c>
      <c r="J38" s="4">
        <v>52.749000000000002</v>
      </c>
      <c r="K38" s="4">
        <v>592</v>
      </c>
      <c r="L38" s="4">
        <v>5.73</v>
      </c>
      <c r="M38" s="4">
        <v>10.862</v>
      </c>
    </row>
    <row r="39" spans="1:13" x14ac:dyDescent="0.25">
      <c r="A39" s="4" t="s">
        <v>277</v>
      </c>
      <c r="B39" s="4" t="str">
        <f t="shared" si="0"/>
        <v>octubre</v>
      </c>
      <c r="C39" s="40">
        <v>44835</v>
      </c>
      <c r="D39" s="4" t="s">
        <v>497</v>
      </c>
      <c r="E39" s="4" t="s">
        <v>289</v>
      </c>
      <c r="F39" s="4">
        <v>10485</v>
      </c>
      <c r="G39" s="4">
        <v>10451</v>
      </c>
      <c r="H39" s="4">
        <v>99.676000000000002</v>
      </c>
      <c r="I39" s="4">
        <v>5989</v>
      </c>
      <c r="J39" s="4">
        <v>57.305999999999997</v>
      </c>
      <c r="K39" s="4">
        <v>727</v>
      </c>
      <c r="L39" s="4">
        <v>6.9560000000000004</v>
      </c>
      <c r="M39" s="4">
        <v>12.138999999999999</v>
      </c>
    </row>
    <row r="40" spans="1:13" x14ac:dyDescent="0.25">
      <c r="A40" s="4" t="s">
        <v>277</v>
      </c>
      <c r="B40" s="4" t="str">
        <f t="shared" si="0"/>
        <v>octubre</v>
      </c>
      <c r="C40" s="40">
        <v>44835</v>
      </c>
      <c r="D40" s="4" t="s">
        <v>498</v>
      </c>
      <c r="E40" s="4" t="s">
        <v>289</v>
      </c>
      <c r="F40" s="4">
        <v>10323</v>
      </c>
      <c r="G40" s="4">
        <v>10236</v>
      </c>
      <c r="H40" s="4">
        <v>99.156999999999996</v>
      </c>
      <c r="I40" s="4">
        <v>5095</v>
      </c>
      <c r="J40" s="4">
        <v>49.774999999999999</v>
      </c>
      <c r="K40" s="4">
        <v>586</v>
      </c>
      <c r="L40" s="4">
        <v>5.7249999999999996</v>
      </c>
      <c r="M40" s="4">
        <v>11.500999999999999</v>
      </c>
    </row>
    <row r="41" spans="1:13" x14ac:dyDescent="0.25">
      <c r="A41" s="4" t="s">
        <v>499</v>
      </c>
      <c r="B41" s="4" t="str">
        <f t="shared" si="0"/>
        <v>octubre</v>
      </c>
      <c r="C41" s="40">
        <v>44835</v>
      </c>
      <c r="D41" s="4" t="s">
        <v>500</v>
      </c>
      <c r="E41" s="4" t="s">
        <v>289</v>
      </c>
      <c r="F41" s="4">
        <v>12969</v>
      </c>
      <c r="G41" s="4">
        <v>12930</v>
      </c>
      <c r="H41" s="4">
        <v>99.698999999999998</v>
      </c>
      <c r="I41" s="4">
        <v>4754</v>
      </c>
      <c r="J41" s="4">
        <v>36.767000000000003</v>
      </c>
      <c r="K41" s="4">
        <v>174</v>
      </c>
      <c r="L41" s="4">
        <v>1.3460000000000001</v>
      </c>
      <c r="M41" s="4">
        <v>3.66</v>
      </c>
    </row>
    <row r="42" spans="1:13" x14ac:dyDescent="0.25">
      <c r="A42" s="4" t="s">
        <v>499</v>
      </c>
      <c r="B42" s="4" t="str">
        <f t="shared" si="0"/>
        <v>octubre</v>
      </c>
      <c r="C42" s="40">
        <v>44835</v>
      </c>
      <c r="D42" s="4" t="s">
        <v>501</v>
      </c>
      <c r="E42" s="4" t="s">
        <v>289</v>
      </c>
      <c r="F42" s="4">
        <v>13011</v>
      </c>
      <c r="G42" s="4">
        <v>12975</v>
      </c>
      <c r="H42" s="4">
        <v>99.722999999999999</v>
      </c>
      <c r="I42" s="4">
        <v>4722</v>
      </c>
      <c r="J42" s="4">
        <v>36.393000000000001</v>
      </c>
      <c r="K42" s="4">
        <v>278</v>
      </c>
      <c r="L42" s="4">
        <v>2.1429999999999998</v>
      </c>
      <c r="M42" s="4">
        <v>5.8869999999999996</v>
      </c>
    </row>
    <row r="43" spans="1:13" x14ac:dyDescent="0.25">
      <c r="A43" s="4" t="s">
        <v>94</v>
      </c>
      <c r="B43" s="4" t="str">
        <f t="shared" si="0"/>
        <v>octubre</v>
      </c>
      <c r="C43" s="40">
        <v>44835</v>
      </c>
      <c r="D43" s="4" t="s">
        <v>326</v>
      </c>
      <c r="E43" s="4" t="s">
        <v>326</v>
      </c>
      <c r="F43" s="4" t="s">
        <v>326</v>
      </c>
      <c r="G43" s="4" t="s">
        <v>326</v>
      </c>
      <c r="H43" s="4" t="s">
        <v>326</v>
      </c>
      <c r="I43" s="4" t="s">
        <v>326</v>
      </c>
      <c r="J43" s="4" t="s">
        <v>326</v>
      </c>
      <c r="K43" s="4" t="s">
        <v>326</v>
      </c>
      <c r="L43" s="4" t="s">
        <v>326</v>
      </c>
      <c r="M43" s="4" t="s">
        <v>326</v>
      </c>
    </row>
    <row r="44" spans="1:13" x14ac:dyDescent="0.25">
      <c r="A44" s="4" t="s">
        <v>80</v>
      </c>
      <c r="B44" s="4" t="str">
        <f t="shared" si="0"/>
        <v>septiembre</v>
      </c>
      <c r="C44" s="40">
        <v>44805</v>
      </c>
      <c r="D44" s="4" t="s">
        <v>457</v>
      </c>
      <c r="E44" s="4" t="s">
        <v>289</v>
      </c>
      <c r="F44" s="4">
        <v>35216</v>
      </c>
      <c r="G44" s="4">
        <v>35140</v>
      </c>
      <c r="H44" s="4">
        <v>99.784000000000006</v>
      </c>
      <c r="I44" s="4">
        <v>13915</v>
      </c>
      <c r="J44" s="4">
        <v>39.598999999999997</v>
      </c>
      <c r="K44" s="4">
        <v>3015</v>
      </c>
      <c r="L44" s="4">
        <v>8.58</v>
      </c>
      <c r="M44" s="4">
        <v>21.667000000000002</v>
      </c>
    </row>
    <row r="45" spans="1:13" x14ac:dyDescent="0.25">
      <c r="A45" s="4" t="s">
        <v>80</v>
      </c>
      <c r="B45" s="4" t="str">
        <f t="shared" si="0"/>
        <v>septiembre</v>
      </c>
      <c r="C45" s="40">
        <v>44805</v>
      </c>
      <c r="D45" s="4" t="s">
        <v>458</v>
      </c>
      <c r="E45" s="4" t="s">
        <v>289</v>
      </c>
      <c r="F45" s="4">
        <v>32206</v>
      </c>
      <c r="G45" s="4">
        <v>32039</v>
      </c>
      <c r="H45" s="4">
        <v>99.480999999999995</v>
      </c>
      <c r="I45" s="4">
        <v>13989</v>
      </c>
      <c r="J45" s="4">
        <v>43.661999999999999</v>
      </c>
      <c r="K45" s="4">
        <v>3272</v>
      </c>
      <c r="L45" s="4">
        <v>10.212999999999999</v>
      </c>
      <c r="M45" s="4">
        <v>23.39</v>
      </c>
    </row>
    <row r="46" spans="1:13" x14ac:dyDescent="0.25">
      <c r="A46" s="4" t="s">
        <v>80</v>
      </c>
      <c r="B46" s="4" t="str">
        <f t="shared" si="0"/>
        <v>septiembre</v>
      </c>
      <c r="C46" s="40">
        <v>44805</v>
      </c>
      <c r="D46" s="4" t="s">
        <v>459</v>
      </c>
      <c r="E46" s="4" t="s">
        <v>289</v>
      </c>
      <c r="F46" s="4">
        <v>32199</v>
      </c>
      <c r="G46" s="4">
        <v>31992</v>
      </c>
      <c r="H46" s="4">
        <v>99.356999999999999</v>
      </c>
      <c r="I46" s="4">
        <v>12333</v>
      </c>
      <c r="J46" s="4">
        <v>38.549999999999997</v>
      </c>
      <c r="K46" s="4">
        <v>2487</v>
      </c>
      <c r="L46" s="4">
        <v>7.774</v>
      </c>
      <c r="M46" s="4">
        <v>20.164999999999999</v>
      </c>
    </row>
    <row r="47" spans="1:13" x14ac:dyDescent="0.25">
      <c r="A47" s="4" t="s">
        <v>80</v>
      </c>
      <c r="B47" s="4" t="str">
        <f t="shared" si="0"/>
        <v>septiembre</v>
      </c>
      <c r="C47" s="40">
        <v>44805</v>
      </c>
      <c r="D47" s="4" t="s">
        <v>457</v>
      </c>
      <c r="E47" s="4" t="s">
        <v>289</v>
      </c>
      <c r="F47" s="4">
        <v>35302</v>
      </c>
      <c r="G47" s="4">
        <v>35223</v>
      </c>
      <c r="H47" s="4">
        <v>99.775999999999996</v>
      </c>
      <c r="I47" s="4">
        <v>13857</v>
      </c>
      <c r="J47" s="4">
        <v>39.341000000000001</v>
      </c>
      <c r="K47" s="4">
        <v>1987</v>
      </c>
      <c r="L47" s="4">
        <v>5.641</v>
      </c>
      <c r="M47" s="4">
        <v>14.339</v>
      </c>
    </row>
    <row r="48" spans="1:13" x14ac:dyDescent="0.25">
      <c r="A48" s="4" t="s">
        <v>80</v>
      </c>
      <c r="B48" s="4" t="str">
        <f t="shared" si="0"/>
        <v>septiembre</v>
      </c>
      <c r="C48" s="40">
        <v>44805</v>
      </c>
      <c r="D48" s="4" t="s">
        <v>460</v>
      </c>
      <c r="E48" s="4" t="s">
        <v>288</v>
      </c>
      <c r="F48" s="4">
        <v>35029</v>
      </c>
      <c r="G48" s="4">
        <v>34962</v>
      </c>
      <c r="H48" s="4">
        <v>99.808999999999997</v>
      </c>
      <c r="I48" s="4">
        <v>14517</v>
      </c>
      <c r="J48" s="4">
        <v>41.521999999999998</v>
      </c>
      <c r="K48" s="4">
        <v>1651</v>
      </c>
      <c r="L48" s="4">
        <v>4.7220000000000004</v>
      </c>
      <c r="M48" s="4">
        <v>11.372999999999999</v>
      </c>
    </row>
    <row r="49" spans="1:13" x14ac:dyDescent="0.25">
      <c r="A49" s="4" t="s">
        <v>117</v>
      </c>
      <c r="B49" s="4" t="str">
        <f t="shared" si="0"/>
        <v>septiembre</v>
      </c>
      <c r="C49" s="40">
        <v>44805</v>
      </c>
      <c r="D49" s="4" t="s">
        <v>461</v>
      </c>
      <c r="E49" s="4" t="s">
        <v>289</v>
      </c>
      <c r="F49" s="4">
        <v>817</v>
      </c>
      <c r="G49" s="4">
        <v>812</v>
      </c>
      <c r="H49" s="4">
        <v>99.388000000000005</v>
      </c>
      <c r="I49" s="4">
        <v>687</v>
      </c>
      <c r="J49" s="4">
        <v>84.605999999999995</v>
      </c>
      <c r="K49" s="4">
        <v>512</v>
      </c>
      <c r="L49" s="4">
        <v>63.054000000000002</v>
      </c>
      <c r="M49" s="4">
        <v>74.527000000000001</v>
      </c>
    </row>
    <row r="50" spans="1:13" x14ac:dyDescent="0.25">
      <c r="A50" s="4" t="s">
        <v>117</v>
      </c>
      <c r="B50" s="4" t="str">
        <f t="shared" ref="B50:B101" si="1">TEXT(C50,"mmmm")</f>
        <v>septiembre</v>
      </c>
      <c r="C50" s="40">
        <v>44805</v>
      </c>
      <c r="D50" s="4" t="s">
        <v>462</v>
      </c>
      <c r="E50" s="4" t="s">
        <v>289</v>
      </c>
      <c r="F50" s="4">
        <v>20951</v>
      </c>
      <c r="G50" s="4">
        <v>20810</v>
      </c>
      <c r="H50" s="4">
        <v>99.326999999999998</v>
      </c>
      <c r="I50" s="4">
        <v>8741</v>
      </c>
      <c r="J50" s="4">
        <v>42.003999999999998</v>
      </c>
      <c r="K50" s="4">
        <v>1260</v>
      </c>
      <c r="L50" s="4">
        <v>6.0549999999999997</v>
      </c>
      <c r="M50" s="4">
        <v>14.414999999999999</v>
      </c>
    </row>
    <row r="51" spans="1:13" x14ac:dyDescent="0.25">
      <c r="A51" s="4" t="s">
        <v>117</v>
      </c>
      <c r="B51" s="4" t="str">
        <f t="shared" si="1"/>
        <v>septiembre</v>
      </c>
      <c r="C51" s="40">
        <v>44805</v>
      </c>
      <c r="D51" s="4" t="s">
        <v>463</v>
      </c>
      <c r="E51" s="4" t="s">
        <v>289</v>
      </c>
      <c r="F51" s="4">
        <v>2286</v>
      </c>
      <c r="G51" s="4">
        <v>2286</v>
      </c>
      <c r="H51" s="4">
        <v>100</v>
      </c>
      <c r="I51" s="4">
        <v>1907</v>
      </c>
      <c r="J51" s="4">
        <v>83.421000000000006</v>
      </c>
      <c r="K51" s="4">
        <v>1255</v>
      </c>
      <c r="L51" s="4">
        <v>54.899000000000001</v>
      </c>
      <c r="M51" s="4">
        <v>65.81</v>
      </c>
    </row>
    <row r="52" spans="1:13" x14ac:dyDescent="0.25">
      <c r="A52" s="4" t="s">
        <v>117</v>
      </c>
      <c r="B52" s="4" t="str">
        <f t="shared" si="1"/>
        <v>septiembre</v>
      </c>
      <c r="C52" s="40">
        <v>44805</v>
      </c>
      <c r="D52" s="4" t="s">
        <v>464</v>
      </c>
      <c r="E52" s="4" t="s">
        <v>289</v>
      </c>
      <c r="F52" s="4">
        <v>23585</v>
      </c>
      <c r="G52" s="4">
        <v>23476</v>
      </c>
      <c r="H52" s="4">
        <v>99.537999999999997</v>
      </c>
      <c r="I52" s="4">
        <v>11299</v>
      </c>
      <c r="J52" s="4">
        <v>48.13</v>
      </c>
      <c r="K52" s="4">
        <v>2408</v>
      </c>
      <c r="L52" s="4">
        <v>10.257</v>
      </c>
      <c r="M52" s="4">
        <v>21.312000000000001</v>
      </c>
    </row>
    <row r="53" spans="1:13" x14ac:dyDescent="0.25">
      <c r="A53" s="4" t="s">
        <v>117</v>
      </c>
      <c r="B53" s="4" t="str">
        <f t="shared" si="1"/>
        <v>septiembre</v>
      </c>
      <c r="C53" s="40">
        <v>44805</v>
      </c>
      <c r="D53" s="4" t="s">
        <v>465</v>
      </c>
      <c r="E53" s="4" t="s">
        <v>289</v>
      </c>
      <c r="F53" s="4">
        <v>22006</v>
      </c>
      <c r="G53" s="4">
        <v>21879</v>
      </c>
      <c r="H53" s="4">
        <v>99.423000000000002</v>
      </c>
      <c r="I53" s="4">
        <v>9306</v>
      </c>
      <c r="J53" s="4">
        <v>42.533999999999999</v>
      </c>
      <c r="K53" s="4">
        <v>1672</v>
      </c>
      <c r="L53" s="4">
        <v>7.6420000000000003</v>
      </c>
      <c r="M53" s="4">
        <v>17.966999999999999</v>
      </c>
    </row>
    <row r="54" spans="1:13" x14ac:dyDescent="0.25">
      <c r="A54" s="4" t="s">
        <v>117</v>
      </c>
      <c r="B54" s="4" t="str">
        <f t="shared" si="1"/>
        <v>septiembre</v>
      </c>
      <c r="C54" s="40">
        <v>44805</v>
      </c>
      <c r="D54" s="4" t="s">
        <v>466</v>
      </c>
      <c r="E54" s="4" t="s">
        <v>289</v>
      </c>
      <c r="F54" s="4">
        <v>2323</v>
      </c>
      <c r="G54" s="4">
        <v>2323</v>
      </c>
      <c r="H54" s="4">
        <v>100</v>
      </c>
      <c r="I54" s="4">
        <v>1759</v>
      </c>
      <c r="J54" s="4">
        <v>75.721000000000004</v>
      </c>
      <c r="K54" s="4">
        <v>870</v>
      </c>
      <c r="L54" s="4">
        <v>37.451999999999998</v>
      </c>
      <c r="M54" s="4">
        <v>49.46</v>
      </c>
    </row>
    <row r="55" spans="1:13" x14ac:dyDescent="0.25">
      <c r="A55" s="4" t="s">
        <v>116</v>
      </c>
      <c r="B55" s="4" t="str">
        <f t="shared" si="1"/>
        <v>septiembre</v>
      </c>
      <c r="C55" s="40">
        <v>44805</v>
      </c>
      <c r="D55" s="4" t="s">
        <v>467</v>
      </c>
      <c r="E55" s="4" t="s">
        <v>289</v>
      </c>
      <c r="F55" s="4">
        <v>22207</v>
      </c>
      <c r="G55" s="4">
        <v>21141</v>
      </c>
      <c r="H55" s="4">
        <v>95.2</v>
      </c>
      <c r="I55" s="4">
        <v>8694</v>
      </c>
      <c r="J55" s="4">
        <v>41.124000000000002</v>
      </c>
      <c r="K55" s="4">
        <v>1466</v>
      </c>
      <c r="L55" s="4">
        <v>6.9340000000000002</v>
      </c>
      <c r="M55" s="4">
        <v>16.861999999999998</v>
      </c>
    </row>
    <row r="56" spans="1:13" x14ac:dyDescent="0.25">
      <c r="A56" s="4" t="s">
        <v>132</v>
      </c>
      <c r="B56" s="4" t="str">
        <f t="shared" si="1"/>
        <v>septiembre</v>
      </c>
      <c r="C56" s="40">
        <v>44805</v>
      </c>
      <c r="D56" s="4" t="s">
        <v>468</v>
      </c>
      <c r="E56" s="4" t="s">
        <v>289</v>
      </c>
      <c r="F56" s="4">
        <v>34052</v>
      </c>
      <c r="G56" s="4">
        <v>34007</v>
      </c>
      <c r="H56" s="4">
        <v>99.867999999999995</v>
      </c>
      <c r="I56" s="4">
        <v>11652</v>
      </c>
      <c r="J56" s="4">
        <v>34.264000000000003</v>
      </c>
      <c r="K56" s="4">
        <v>865</v>
      </c>
      <c r="L56" s="4">
        <v>2.544</v>
      </c>
      <c r="M56" s="4">
        <v>7.4240000000000004</v>
      </c>
    </row>
    <row r="57" spans="1:13" x14ac:dyDescent="0.25">
      <c r="A57" s="4" t="s">
        <v>132</v>
      </c>
      <c r="B57" s="4" t="str">
        <f t="shared" si="1"/>
        <v>septiembre</v>
      </c>
      <c r="C57" s="40">
        <v>44805</v>
      </c>
      <c r="D57" s="4" t="s">
        <v>469</v>
      </c>
      <c r="E57" s="4" t="s">
        <v>289</v>
      </c>
      <c r="F57" s="4">
        <v>17567</v>
      </c>
      <c r="G57" s="4">
        <v>17560</v>
      </c>
      <c r="H57" s="4">
        <v>99.96</v>
      </c>
      <c r="I57" s="4">
        <v>8451</v>
      </c>
      <c r="J57" s="4">
        <v>48.125999999999998</v>
      </c>
      <c r="K57" s="4">
        <v>1161</v>
      </c>
      <c r="L57" s="4">
        <v>6.6120000000000001</v>
      </c>
      <c r="M57" s="4">
        <v>13.738</v>
      </c>
    </row>
    <row r="58" spans="1:13" x14ac:dyDescent="0.25">
      <c r="A58" s="4" t="s">
        <v>132</v>
      </c>
      <c r="B58" s="4" t="str">
        <f t="shared" si="1"/>
        <v>septiembre</v>
      </c>
      <c r="C58" s="40">
        <v>44805</v>
      </c>
      <c r="D58" s="4" t="s">
        <v>470</v>
      </c>
      <c r="E58" s="4" t="s">
        <v>289</v>
      </c>
      <c r="F58" s="4">
        <v>4336</v>
      </c>
      <c r="G58" s="4">
        <v>4326</v>
      </c>
      <c r="H58" s="4">
        <v>99.769000000000005</v>
      </c>
      <c r="I58" s="4">
        <v>2133</v>
      </c>
      <c r="J58" s="4">
        <v>49.307000000000002</v>
      </c>
      <c r="K58" s="4">
        <v>409</v>
      </c>
      <c r="L58" s="4">
        <v>9.4540000000000006</v>
      </c>
      <c r="M58" s="4">
        <v>19.175000000000001</v>
      </c>
    </row>
    <row r="59" spans="1:13" x14ac:dyDescent="0.25">
      <c r="A59" s="4" t="s">
        <v>132</v>
      </c>
      <c r="B59" s="4" t="str">
        <f t="shared" si="1"/>
        <v>septiembre</v>
      </c>
      <c r="C59" s="40">
        <v>44805</v>
      </c>
      <c r="D59" s="4" t="s">
        <v>471</v>
      </c>
      <c r="E59" s="4" t="s">
        <v>289</v>
      </c>
      <c r="F59" s="4">
        <v>16784</v>
      </c>
      <c r="G59" s="4">
        <v>16740</v>
      </c>
      <c r="H59" s="4">
        <v>99.738</v>
      </c>
      <c r="I59" s="4">
        <v>4497</v>
      </c>
      <c r="J59" s="4">
        <v>26.864000000000001</v>
      </c>
      <c r="K59" s="4">
        <v>212</v>
      </c>
      <c r="L59" s="4">
        <v>1.266</v>
      </c>
      <c r="M59" s="4">
        <v>4.7140000000000004</v>
      </c>
    </row>
    <row r="60" spans="1:13" x14ac:dyDescent="0.25">
      <c r="A60" s="4" t="s">
        <v>132</v>
      </c>
      <c r="B60" s="4" t="str">
        <f t="shared" si="1"/>
        <v>septiembre</v>
      </c>
      <c r="C60" s="40">
        <v>44805</v>
      </c>
      <c r="D60" s="4" t="s">
        <v>472</v>
      </c>
      <c r="E60" s="4" t="s">
        <v>289</v>
      </c>
      <c r="F60" s="4">
        <v>33836</v>
      </c>
      <c r="G60" s="4">
        <v>33788</v>
      </c>
      <c r="H60" s="4">
        <v>99.858000000000004</v>
      </c>
      <c r="I60" s="4">
        <v>11280</v>
      </c>
      <c r="J60" s="4">
        <v>33.384999999999998</v>
      </c>
      <c r="K60" s="4">
        <v>794</v>
      </c>
      <c r="L60" s="4">
        <v>2.35</v>
      </c>
      <c r="M60" s="4">
        <v>7.0389999999999997</v>
      </c>
    </row>
    <row r="61" spans="1:13" x14ac:dyDescent="0.25">
      <c r="A61" s="4" t="s">
        <v>132</v>
      </c>
      <c r="B61" s="4" t="str">
        <f t="shared" si="1"/>
        <v>septiembre</v>
      </c>
      <c r="C61" s="40">
        <v>44805</v>
      </c>
      <c r="D61" s="4" t="s">
        <v>473</v>
      </c>
      <c r="E61" s="4" t="s">
        <v>289</v>
      </c>
      <c r="F61" s="4">
        <v>33816</v>
      </c>
      <c r="G61" s="4">
        <v>33772</v>
      </c>
      <c r="H61" s="4">
        <v>99.87</v>
      </c>
      <c r="I61" s="4">
        <v>11534</v>
      </c>
      <c r="J61" s="4">
        <v>34.152999999999999</v>
      </c>
      <c r="K61" s="4">
        <v>980</v>
      </c>
      <c r="L61" s="4">
        <v>2.9020000000000001</v>
      </c>
      <c r="M61" s="4">
        <v>8.4969999999999999</v>
      </c>
    </row>
    <row r="62" spans="1:13" x14ac:dyDescent="0.25">
      <c r="A62" s="4" t="s">
        <v>132</v>
      </c>
      <c r="B62" s="4" t="str">
        <f t="shared" si="1"/>
        <v>septiembre</v>
      </c>
      <c r="C62" s="40">
        <v>44805</v>
      </c>
      <c r="D62" s="4" t="s">
        <v>474</v>
      </c>
      <c r="E62" s="4" t="s">
        <v>289</v>
      </c>
      <c r="F62" s="4">
        <v>27557</v>
      </c>
      <c r="G62" s="4">
        <v>27370</v>
      </c>
      <c r="H62" s="4">
        <v>99.320999999999998</v>
      </c>
      <c r="I62" s="4">
        <v>11252</v>
      </c>
      <c r="J62" s="4">
        <v>41.110999999999997</v>
      </c>
      <c r="K62" s="4">
        <v>1382</v>
      </c>
      <c r="L62" s="4">
        <v>5.0490000000000004</v>
      </c>
      <c r="M62" s="4">
        <v>12.282</v>
      </c>
    </row>
    <row r="63" spans="1:13" x14ac:dyDescent="0.25">
      <c r="A63" s="4" t="s">
        <v>263</v>
      </c>
      <c r="B63" s="4" t="str">
        <f t="shared" si="1"/>
        <v>septiembre</v>
      </c>
      <c r="C63" s="40">
        <v>44805</v>
      </c>
      <c r="D63" s="4" t="s">
        <v>475</v>
      </c>
      <c r="E63" s="4" t="s">
        <v>289</v>
      </c>
      <c r="F63" s="4">
        <v>30972</v>
      </c>
      <c r="G63" s="4">
        <v>30932</v>
      </c>
      <c r="H63" s="4">
        <v>99.870999999999995</v>
      </c>
      <c r="I63" s="4">
        <v>12063</v>
      </c>
      <c r="J63" s="4">
        <v>38.997999999999998</v>
      </c>
      <c r="K63" s="4">
        <v>1567</v>
      </c>
      <c r="L63" s="4">
        <v>5.0659999999999998</v>
      </c>
      <c r="M63" s="4">
        <v>12.99</v>
      </c>
    </row>
    <row r="64" spans="1:13" x14ac:dyDescent="0.25">
      <c r="A64" s="4" t="s">
        <v>453</v>
      </c>
      <c r="B64" s="4" t="str">
        <f t="shared" si="1"/>
        <v>septiembre</v>
      </c>
      <c r="C64" s="40">
        <v>44805</v>
      </c>
      <c r="D64" s="4" t="s">
        <v>326</v>
      </c>
      <c r="E64" s="4" t="s">
        <v>326</v>
      </c>
      <c r="F64" s="4" t="s">
        <v>326</v>
      </c>
      <c r="G64" s="4" t="s">
        <v>326</v>
      </c>
      <c r="H64" s="4" t="s">
        <v>326</v>
      </c>
      <c r="I64" s="4" t="s">
        <v>326</v>
      </c>
      <c r="J64" s="4" t="s">
        <v>326</v>
      </c>
      <c r="K64" s="4" t="s">
        <v>326</v>
      </c>
      <c r="L64" s="4" t="s">
        <v>326</v>
      </c>
      <c r="M64" s="4" t="s">
        <v>326</v>
      </c>
    </row>
    <row r="65" spans="1:13" x14ac:dyDescent="0.25">
      <c r="A65" s="4" t="s">
        <v>274</v>
      </c>
      <c r="B65" s="4" t="str">
        <f t="shared" si="1"/>
        <v>septiembre</v>
      </c>
      <c r="C65" s="40">
        <v>44805</v>
      </c>
      <c r="D65" s="4" t="s">
        <v>326</v>
      </c>
      <c r="E65" s="4" t="s">
        <v>326</v>
      </c>
      <c r="F65" s="4" t="s">
        <v>326</v>
      </c>
      <c r="G65" s="4" t="s">
        <v>326</v>
      </c>
      <c r="H65" s="4" t="s">
        <v>326</v>
      </c>
      <c r="I65" s="4" t="s">
        <v>326</v>
      </c>
      <c r="J65" s="4" t="s">
        <v>326</v>
      </c>
      <c r="K65" s="4" t="s">
        <v>326</v>
      </c>
      <c r="L65" s="4" t="s">
        <v>326</v>
      </c>
      <c r="M65" s="4" t="s">
        <v>326</v>
      </c>
    </row>
    <row r="66" spans="1:13" x14ac:dyDescent="0.25">
      <c r="A66" s="4" t="s">
        <v>438</v>
      </c>
      <c r="B66" s="4" t="str">
        <f t="shared" si="1"/>
        <v>septiembre</v>
      </c>
      <c r="C66" s="40">
        <v>44805</v>
      </c>
      <c r="D66" s="4" t="s">
        <v>476</v>
      </c>
      <c r="E66" s="4" t="s">
        <v>289</v>
      </c>
      <c r="F66" s="4">
        <v>2312</v>
      </c>
      <c r="G66" s="4">
        <v>2307</v>
      </c>
      <c r="H66" s="4">
        <v>99.784000000000006</v>
      </c>
      <c r="I66" s="4">
        <v>1228</v>
      </c>
      <c r="J66" s="4">
        <v>53.228999999999999</v>
      </c>
      <c r="K66" s="4">
        <v>46</v>
      </c>
      <c r="L66" s="4">
        <v>1.994</v>
      </c>
      <c r="M66" s="4">
        <v>3.746</v>
      </c>
    </row>
    <row r="67" spans="1:13" x14ac:dyDescent="0.25">
      <c r="A67" s="4" t="s">
        <v>438</v>
      </c>
      <c r="B67" s="4" t="str">
        <f t="shared" si="1"/>
        <v>septiembre</v>
      </c>
      <c r="C67" s="40">
        <v>44805</v>
      </c>
      <c r="D67" s="4" t="s">
        <v>477</v>
      </c>
      <c r="E67" s="4" t="s">
        <v>289</v>
      </c>
      <c r="F67" s="4">
        <v>14421</v>
      </c>
      <c r="G67" s="4">
        <v>14324</v>
      </c>
      <c r="H67" s="4">
        <v>99.326999999999998</v>
      </c>
      <c r="I67" s="4">
        <v>8946</v>
      </c>
      <c r="J67" s="4">
        <v>62.454999999999998</v>
      </c>
      <c r="K67" s="4">
        <v>465</v>
      </c>
      <c r="L67" s="4">
        <v>3.246</v>
      </c>
      <c r="M67" s="4">
        <v>5.1980000000000004</v>
      </c>
    </row>
    <row r="68" spans="1:13" x14ac:dyDescent="0.25">
      <c r="A68" s="4" t="s">
        <v>438</v>
      </c>
      <c r="B68" s="4" t="str">
        <f t="shared" si="1"/>
        <v>septiembre</v>
      </c>
      <c r="C68" s="40">
        <v>44805</v>
      </c>
      <c r="D68" s="4" t="s">
        <v>478</v>
      </c>
      <c r="E68" s="4" t="s">
        <v>289</v>
      </c>
      <c r="F68" s="4">
        <v>10751</v>
      </c>
      <c r="G68" s="4">
        <v>10696</v>
      </c>
      <c r="H68" s="4">
        <v>99.488</v>
      </c>
      <c r="I68" s="4">
        <v>5153</v>
      </c>
      <c r="J68" s="4">
        <v>48.177</v>
      </c>
      <c r="K68" s="4">
        <v>144</v>
      </c>
      <c r="L68" s="4">
        <v>1.3460000000000001</v>
      </c>
      <c r="M68" s="4">
        <v>2.794</v>
      </c>
    </row>
    <row r="69" spans="1:13" x14ac:dyDescent="0.25">
      <c r="A69" s="4" t="s">
        <v>438</v>
      </c>
      <c r="B69" s="4" t="str">
        <f t="shared" si="1"/>
        <v>septiembre</v>
      </c>
      <c r="C69" s="40">
        <v>44805</v>
      </c>
      <c r="D69" s="4" t="s">
        <v>479</v>
      </c>
      <c r="E69" s="4" t="s">
        <v>289</v>
      </c>
      <c r="F69" s="4">
        <v>1576</v>
      </c>
      <c r="G69" s="4">
        <v>1575</v>
      </c>
      <c r="H69" s="4">
        <v>99.936999999999998</v>
      </c>
      <c r="I69" s="4">
        <v>895</v>
      </c>
      <c r="J69" s="4">
        <v>56.825000000000003</v>
      </c>
      <c r="K69" s="4">
        <v>18</v>
      </c>
      <c r="L69" s="4">
        <v>1.143</v>
      </c>
      <c r="M69" s="4">
        <v>2.0110000000000001</v>
      </c>
    </row>
    <row r="70" spans="1:13" x14ac:dyDescent="0.25">
      <c r="A70" s="4" t="s">
        <v>438</v>
      </c>
      <c r="B70" s="4" t="str">
        <f t="shared" si="1"/>
        <v>septiembre</v>
      </c>
      <c r="C70" s="40">
        <v>44805</v>
      </c>
      <c r="D70" s="4" t="s">
        <v>480</v>
      </c>
      <c r="E70" s="4" t="s">
        <v>289</v>
      </c>
      <c r="F70" s="4">
        <v>2047</v>
      </c>
      <c r="G70" s="4">
        <v>2044</v>
      </c>
      <c r="H70" s="4">
        <v>99.852999999999994</v>
      </c>
      <c r="I70" s="4">
        <v>1016</v>
      </c>
      <c r="J70" s="4">
        <v>49.706000000000003</v>
      </c>
      <c r="K70" s="4">
        <v>90</v>
      </c>
      <c r="L70" s="4">
        <v>4.4029999999999996</v>
      </c>
      <c r="M70" s="4">
        <v>8.8580000000000005</v>
      </c>
    </row>
    <row r="71" spans="1:13" x14ac:dyDescent="0.25">
      <c r="A71" s="4" t="s">
        <v>438</v>
      </c>
      <c r="B71" s="4" t="str">
        <f t="shared" si="1"/>
        <v>septiembre</v>
      </c>
      <c r="C71" s="40">
        <v>44805</v>
      </c>
      <c r="D71" s="4" t="s">
        <v>481</v>
      </c>
      <c r="E71" s="4" t="s">
        <v>289</v>
      </c>
      <c r="F71" s="4">
        <v>9120</v>
      </c>
      <c r="G71" s="4">
        <v>9112</v>
      </c>
      <c r="H71" s="4">
        <v>99.912000000000006</v>
      </c>
      <c r="I71" s="4">
        <v>4597</v>
      </c>
      <c r="J71" s="4">
        <v>50.45</v>
      </c>
      <c r="K71" s="4">
        <v>243</v>
      </c>
      <c r="L71" s="4">
        <v>2.6669999999999998</v>
      </c>
      <c r="M71" s="4">
        <v>5.2859999999999996</v>
      </c>
    </row>
    <row r="72" spans="1:13" x14ac:dyDescent="0.25">
      <c r="A72" s="4" t="s">
        <v>438</v>
      </c>
      <c r="B72" s="4" t="str">
        <f t="shared" si="1"/>
        <v>septiembre</v>
      </c>
      <c r="C72" s="40">
        <v>44805</v>
      </c>
      <c r="D72" s="4" t="s">
        <v>482</v>
      </c>
      <c r="E72" s="4" t="s">
        <v>289</v>
      </c>
      <c r="F72" s="4">
        <v>9652</v>
      </c>
      <c r="G72" s="4">
        <v>9645</v>
      </c>
      <c r="H72" s="4">
        <v>99.927000000000007</v>
      </c>
      <c r="I72" s="4">
        <v>4884</v>
      </c>
      <c r="J72" s="4">
        <v>50.637999999999998</v>
      </c>
      <c r="K72" s="4">
        <v>900</v>
      </c>
      <c r="L72" s="4">
        <v>9.3309999999999995</v>
      </c>
      <c r="M72" s="4">
        <v>18.428000000000001</v>
      </c>
    </row>
    <row r="73" spans="1:13" x14ac:dyDescent="0.25">
      <c r="A73" s="4" t="s">
        <v>438</v>
      </c>
      <c r="B73" s="4" t="str">
        <f t="shared" si="1"/>
        <v>septiembre</v>
      </c>
      <c r="C73" s="40">
        <v>44805</v>
      </c>
      <c r="D73" s="4" t="s">
        <v>483</v>
      </c>
      <c r="E73" s="4" t="s">
        <v>289</v>
      </c>
      <c r="F73" s="4">
        <v>2553</v>
      </c>
      <c r="G73" s="4">
        <v>2552</v>
      </c>
      <c r="H73" s="4">
        <v>99.960999999999999</v>
      </c>
      <c r="I73" s="4">
        <v>1356</v>
      </c>
      <c r="J73" s="4">
        <v>53.134999999999998</v>
      </c>
      <c r="K73" s="4">
        <v>52</v>
      </c>
      <c r="L73" s="4">
        <v>2.0379999999999998</v>
      </c>
      <c r="M73" s="4">
        <v>3.835</v>
      </c>
    </row>
    <row r="74" spans="1:13" x14ac:dyDescent="0.25">
      <c r="A74" s="4" t="s">
        <v>438</v>
      </c>
      <c r="B74" s="4" t="str">
        <f t="shared" si="1"/>
        <v>septiembre</v>
      </c>
      <c r="C74" s="40">
        <v>44805</v>
      </c>
      <c r="D74" s="4" t="s">
        <v>484</v>
      </c>
      <c r="E74" s="4" t="s">
        <v>289</v>
      </c>
      <c r="F74" s="4">
        <v>4421</v>
      </c>
      <c r="G74" s="4">
        <v>4413</v>
      </c>
      <c r="H74" s="4">
        <v>99.819000000000003</v>
      </c>
      <c r="I74" s="4">
        <v>2548</v>
      </c>
      <c r="J74" s="4">
        <v>57.738</v>
      </c>
      <c r="K74" s="4">
        <v>94</v>
      </c>
      <c r="L74" s="4">
        <v>2.13</v>
      </c>
      <c r="M74" s="4">
        <v>3.6890000000000001</v>
      </c>
    </row>
    <row r="75" spans="1:13" x14ac:dyDescent="0.25">
      <c r="A75" s="4" t="s">
        <v>88</v>
      </c>
      <c r="B75" s="4" t="str">
        <f t="shared" si="1"/>
        <v>septiembre</v>
      </c>
      <c r="C75" s="40">
        <v>44805</v>
      </c>
      <c r="D75" s="4" t="s">
        <v>485</v>
      </c>
      <c r="E75" s="4" t="s">
        <v>289</v>
      </c>
      <c r="F75" s="4">
        <v>235</v>
      </c>
      <c r="G75" s="4">
        <v>234</v>
      </c>
      <c r="H75" s="4">
        <v>99.573999999999998</v>
      </c>
      <c r="I75" s="4">
        <v>183</v>
      </c>
      <c r="J75" s="4">
        <v>78.204999999999998</v>
      </c>
      <c r="K75" s="4">
        <v>7</v>
      </c>
      <c r="L75" s="4">
        <v>2.9910000000000001</v>
      </c>
      <c r="M75" s="4">
        <v>3.8250000000000002</v>
      </c>
    </row>
    <row r="76" spans="1:13" x14ac:dyDescent="0.25">
      <c r="A76" s="4" t="s">
        <v>75</v>
      </c>
      <c r="B76" s="4" t="str">
        <f t="shared" si="1"/>
        <v>septiembre</v>
      </c>
      <c r="C76" s="40">
        <v>44805</v>
      </c>
      <c r="D76" s="4" t="s">
        <v>486</v>
      </c>
      <c r="E76" s="4" t="s">
        <v>289</v>
      </c>
      <c r="F76" s="4">
        <v>31097</v>
      </c>
      <c r="G76" s="4">
        <v>31058</v>
      </c>
      <c r="H76" s="4">
        <v>99.875</v>
      </c>
      <c r="I76" s="4">
        <v>13884</v>
      </c>
      <c r="J76" s="4">
        <v>44.703000000000003</v>
      </c>
      <c r="K76" s="4">
        <v>809</v>
      </c>
      <c r="L76" s="4">
        <v>2.605</v>
      </c>
      <c r="M76" s="4">
        <v>5.827</v>
      </c>
    </row>
    <row r="77" spans="1:13" x14ac:dyDescent="0.25">
      <c r="A77" s="4" t="s">
        <v>439</v>
      </c>
      <c r="B77" s="4" t="str">
        <f t="shared" si="1"/>
        <v>septiembre</v>
      </c>
      <c r="C77" s="40">
        <v>44805</v>
      </c>
      <c r="D77" s="4" t="s">
        <v>326</v>
      </c>
      <c r="E77" s="4" t="s">
        <v>326</v>
      </c>
      <c r="F77" s="4" t="s">
        <v>326</v>
      </c>
      <c r="G77" s="4" t="s">
        <v>326</v>
      </c>
      <c r="H77" s="4" t="s">
        <v>326</v>
      </c>
      <c r="I77" s="4" t="s">
        <v>326</v>
      </c>
      <c r="J77" s="4" t="s">
        <v>326</v>
      </c>
      <c r="K77" s="4" t="s">
        <v>326</v>
      </c>
      <c r="L77" s="4" t="s">
        <v>326</v>
      </c>
      <c r="M77" s="4" t="s">
        <v>326</v>
      </c>
    </row>
    <row r="78" spans="1:13" x14ac:dyDescent="0.25">
      <c r="A78" s="4" t="s">
        <v>271</v>
      </c>
      <c r="B78" s="4" t="str">
        <f t="shared" si="1"/>
        <v>septiembre</v>
      </c>
      <c r="C78" s="40">
        <v>44805</v>
      </c>
      <c r="D78" s="4" t="s">
        <v>487</v>
      </c>
      <c r="E78" s="4" t="s">
        <v>289</v>
      </c>
      <c r="F78" s="4">
        <v>12977</v>
      </c>
      <c r="G78" s="4">
        <v>12394</v>
      </c>
      <c r="H78" s="4">
        <v>95.507000000000005</v>
      </c>
      <c r="I78" s="4">
        <v>4175</v>
      </c>
      <c r="J78" s="4">
        <v>33.686</v>
      </c>
      <c r="K78" s="4">
        <v>673</v>
      </c>
      <c r="L78" s="4">
        <v>5.43</v>
      </c>
      <c r="M78" s="4">
        <v>16.12</v>
      </c>
    </row>
    <row r="79" spans="1:13" x14ac:dyDescent="0.25">
      <c r="A79" s="4" t="s">
        <v>488</v>
      </c>
      <c r="B79" s="4" t="str">
        <f t="shared" si="1"/>
        <v>septiembre</v>
      </c>
      <c r="C79" s="40">
        <v>44805</v>
      </c>
      <c r="D79" s="4" t="s">
        <v>326</v>
      </c>
      <c r="E79" s="4" t="s">
        <v>326</v>
      </c>
      <c r="F79" s="4" t="s">
        <v>326</v>
      </c>
      <c r="G79" s="4" t="s">
        <v>326</v>
      </c>
      <c r="H79" s="4" t="s">
        <v>326</v>
      </c>
      <c r="I79" s="4" t="s">
        <v>326</v>
      </c>
      <c r="J79" s="4" t="s">
        <v>326</v>
      </c>
      <c r="K79" s="4" t="s">
        <v>326</v>
      </c>
      <c r="L79" s="4" t="s">
        <v>326</v>
      </c>
      <c r="M79" s="4" t="s">
        <v>326</v>
      </c>
    </row>
    <row r="80" spans="1:13" x14ac:dyDescent="0.25">
      <c r="A80" s="4" t="s">
        <v>441</v>
      </c>
      <c r="B80" s="4" t="str">
        <f t="shared" si="1"/>
        <v>septiembre</v>
      </c>
      <c r="C80" s="40">
        <v>44805</v>
      </c>
      <c r="D80" s="4" t="s">
        <v>491</v>
      </c>
      <c r="E80" s="4" t="s">
        <v>289</v>
      </c>
      <c r="F80" s="4">
        <v>27562</v>
      </c>
      <c r="G80" s="4">
        <v>27401</v>
      </c>
      <c r="H80" s="4">
        <v>99.415999999999997</v>
      </c>
      <c r="I80" s="4">
        <v>11645</v>
      </c>
      <c r="J80" s="4">
        <v>42.497999999999998</v>
      </c>
      <c r="K80" s="4">
        <v>1747</v>
      </c>
      <c r="L80" s="4">
        <v>6.3760000000000003</v>
      </c>
      <c r="M80" s="4">
        <v>15.002000000000001</v>
      </c>
    </row>
    <row r="81" spans="1:13" x14ac:dyDescent="0.25">
      <c r="A81" s="4" t="s">
        <v>442</v>
      </c>
      <c r="B81" s="4" t="str">
        <f t="shared" si="1"/>
        <v>septiembre</v>
      </c>
      <c r="C81" s="40">
        <v>44805</v>
      </c>
      <c r="D81" s="4" t="s">
        <v>326</v>
      </c>
      <c r="E81" s="4" t="s">
        <v>326</v>
      </c>
      <c r="F81" s="4" t="s">
        <v>326</v>
      </c>
      <c r="G81" s="4" t="s">
        <v>326</v>
      </c>
      <c r="H81" s="4" t="s">
        <v>326</v>
      </c>
      <c r="I81" s="4" t="s">
        <v>326</v>
      </c>
      <c r="J81" s="4" t="s">
        <v>326</v>
      </c>
      <c r="K81" s="4" t="s">
        <v>326</v>
      </c>
      <c r="L81" s="4" t="s">
        <v>326</v>
      </c>
      <c r="M81" s="4" t="s">
        <v>326</v>
      </c>
    </row>
    <row r="82" spans="1:13" x14ac:dyDescent="0.25">
      <c r="A82" s="4" t="s">
        <v>94</v>
      </c>
      <c r="B82" s="4" t="str">
        <f t="shared" si="1"/>
        <v>septiembre</v>
      </c>
      <c r="C82" s="40">
        <v>44805</v>
      </c>
      <c r="D82" s="4" t="s">
        <v>326</v>
      </c>
      <c r="E82" s="4" t="s">
        <v>326</v>
      </c>
      <c r="F82" s="4" t="s">
        <v>326</v>
      </c>
      <c r="G82" s="4" t="s">
        <v>326</v>
      </c>
      <c r="H82" s="4" t="s">
        <v>326</v>
      </c>
      <c r="I82" s="4" t="s">
        <v>326</v>
      </c>
      <c r="J82" s="4" t="s">
        <v>326</v>
      </c>
      <c r="K82" s="4" t="s">
        <v>326</v>
      </c>
      <c r="L82" s="4" t="s">
        <v>326</v>
      </c>
      <c r="M82" s="4" t="s">
        <v>326</v>
      </c>
    </row>
    <row r="83" spans="1:13" x14ac:dyDescent="0.25">
      <c r="A83" s="4" t="s">
        <v>116</v>
      </c>
      <c r="B83" s="4" t="str">
        <f t="shared" si="1"/>
        <v>agosto</v>
      </c>
      <c r="C83" s="40">
        <v>44774</v>
      </c>
      <c r="D83" s="4" t="s">
        <v>502</v>
      </c>
      <c r="E83" s="4" t="s">
        <v>289</v>
      </c>
      <c r="F83" s="4">
        <v>14995</v>
      </c>
      <c r="G83" s="4">
        <v>14947</v>
      </c>
      <c r="H83" s="4">
        <v>99.68</v>
      </c>
      <c r="I83" s="4">
        <v>5086</v>
      </c>
      <c r="J83" s="4">
        <v>34.027000000000001</v>
      </c>
      <c r="K83" s="4">
        <v>651</v>
      </c>
      <c r="L83" s="4">
        <v>4.3550000000000004</v>
      </c>
      <c r="M83" s="4">
        <v>12.8</v>
      </c>
    </row>
    <row r="84" spans="1:13" x14ac:dyDescent="0.25">
      <c r="A84" s="4" t="s">
        <v>116</v>
      </c>
      <c r="B84" s="4" t="str">
        <f t="shared" si="1"/>
        <v>agosto</v>
      </c>
      <c r="C84" s="40">
        <v>44774</v>
      </c>
      <c r="D84" s="4" t="s">
        <v>503</v>
      </c>
      <c r="E84" s="4" t="s">
        <v>289</v>
      </c>
      <c r="F84" s="4">
        <v>10087</v>
      </c>
      <c r="G84" s="4">
        <v>9993</v>
      </c>
      <c r="H84" s="4">
        <v>99.067999999999998</v>
      </c>
      <c r="I84" s="4">
        <v>5997</v>
      </c>
      <c r="J84" s="4">
        <v>60.012</v>
      </c>
      <c r="K84" s="4">
        <v>1124</v>
      </c>
      <c r="L84" s="4">
        <v>11.247999999999999</v>
      </c>
      <c r="M84" s="4">
        <v>18.742999999999999</v>
      </c>
    </row>
    <row r="85" spans="1:13" x14ac:dyDescent="0.25">
      <c r="A85" s="4" t="s">
        <v>443</v>
      </c>
      <c r="B85" s="4" t="str">
        <f t="shared" si="1"/>
        <v>agosto</v>
      </c>
      <c r="C85" s="40">
        <v>44774</v>
      </c>
      <c r="D85" s="4" t="s">
        <v>504</v>
      </c>
      <c r="E85" s="4" t="s">
        <v>289</v>
      </c>
      <c r="F85" s="4">
        <v>27045</v>
      </c>
      <c r="G85" s="4">
        <v>26907</v>
      </c>
      <c r="H85" s="4">
        <v>99.49</v>
      </c>
      <c r="I85" s="4">
        <v>13203</v>
      </c>
      <c r="J85" s="4">
        <v>49.069000000000003</v>
      </c>
      <c r="K85" s="4">
        <v>2801</v>
      </c>
      <c r="L85" s="4">
        <v>10.41</v>
      </c>
      <c r="M85" s="4">
        <v>21.215</v>
      </c>
    </row>
    <row r="86" spans="1:13" x14ac:dyDescent="0.25">
      <c r="A86" s="4" t="s">
        <v>444</v>
      </c>
      <c r="B86" s="4" t="str">
        <f t="shared" si="1"/>
        <v>agosto</v>
      </c>
      <c r="C86" s="40">
        <v>44774</v>
      </c>
      <c r="D86" s="4" t="s">
        <v>326</v>
      </c>
      <c r="E86" s="4" t="s">
        <v>326</v>
      </c>
      <c r="F86" s="4" t="s">
        <v>326</v>
      </c>
      <c r="G86" s="4" t="s">
        <v>326</v>
      </c>
      <c r="H86" s="4" t="s">
        <v>326</v>
      </c>
      <c r="I86" s="4" t="s">
        <v>326</v>
      </c>
      <c r="J86" s="4" t="s">
        <v>326</v>
      </c>
      <c r="K86" s="4" t="s">
        <v>326</v>
      </c>
      <c r="L86" s="4" t="s">
        <v>326</v>
      </c>
      <c r="M86" s="4" t="s">
        <v>326</v>
      </c>
    </row>
    <row r="87" spans="1:13" x14ac:dyDescent="0.25">
      <c r="A87" s="4" t="s">
        <v>275</v>
      </c>
      <c r="B87" s="4" t="str">
        <f t="shared" si="1"/>
        <v>agosto</v>
      </c>
      <c r="C87" s="40">
        <v>44774</v>
      </c>
      <c r="D87" s="4" t="s">
        <v>507</v>
      </c>
      <c r="E87" s="4" t="s">
        <v>289</v>
      </c>
      <c r="F87" s="4">
        <v>34369</v>
      </c>
      <c r="G87" s="4">
        <v>34305</v>
      </c>
      <c r="H87" s="4">
        <v>99.813999999999993</v>
      </c>
      <c r="I87" s="4">
        <v>14143</v>
      </c>
      <c r="J87" s="4">
        <v>41.226999999999997</v>
      </c>
      <c r="K87" s="4">
        <v>640</v>
      </c>
      <c r="L87" s="4">
        <v>1.8660000000000001</v>
      </c>
      <c r="M87" s="4">
        <v>4.5250000000000004</v>
      </c>
    </row>
    <row r="88" spans="1:13" x14ac:dyDescent="0.25">
      <c r="A88" s="4" t="s">
        <v>275</v>
      </c>
      <c r="B88" s="4" t="str">
        <f t="shared" si="1"/>
        <v>agosto</v>
      </c>
      <c r="C88" s="40">
        <v>44774</v>
      </c>
      <c r="D88" s="4" t="s">
        <v>507</v>
      </c>
      <c r="E88" s="4" t="s">
        <v>289</v>
      </c>
      <c r="F88" s="4">
        <v>1302</v>
      </c>
      <c r="G88" s="4">
        <v>1297</v>
      </c>
      <c r="H88" s="4">
        <v>99.616</v>
      </c>
      <c r="I88" s="4">
        <v>628</v>
      </c>
      <c r="J88" s="4">
        <v>48.418999999999997</v>
      </c>
      <c r="K88" s="4">
        <v>19</v>
      </c>
      <c r="L88" s="4">
        <v>1.4650000000000001</v>
      </c>
      <c r="M88" s="4">
        <v>3.0249999999999999</v>
      </c>
    </row>
    <row r="89" spans="1:13" x14ac:dyDescent="0.25">
      <c r="A89" s="4" t="s">
        <v>211</v>
      </c>
      <c r="B89" s="4" t="str">
        <f t="shared" si="1"/>
        <v>agosto</v>
      </c>
      <c r="C89" s="40">
        <v>44774</v>
      </c>
      <c r="D89" s="4" t="s">
        <v>508</v>
      </c>
      <c r="E89" s="4" t="s">
        <v>289</v>
      </c>
      <c r="F89" s="4">
        <v>22836</v>
      </c>
      <c r="G89" s="4">
        <v>22809</v>
      </c>
      <c r="H89" s="4">
        <v>99.882000000000005</v>
      </c>
      <c r="I89" s="4">
        <v>10945</v>
      </c>
      <c r="J89" s="4">
        <v>47.984999999999999</v>
      </c>
      <c r="K89" s="4">
        <v>1215</v>
      </c>
      <c r="L89" s="4">
        <v>5.327</v>
      </c>
      <c r="M89" s="4">
        <v>11.101000000000001</v>
      </c>
    </row>
    <row r="90" spans="1:13" x14ac:dyDescent="0.25">
      <c r="A90" s="4" t="s">
        <v>180</v>
      </c>
      <c r="B90" s="4" t="str">
        <f t="shared" si="1"/>
        <v>agosto</v>
      </c>
      <c r="C90" s="40">
        <v>44774</v>
      </c>
      <c r="D90" s="4" t="s">
        <v>509</v>
      </c>
      <c r="E90" s="4" t="s">
        <v>289</v>
      </c>
      <c r="F90" s="4">
        <v>22655</v>
      </c>
      <c r="G90" s="4">
        <v>22490</v>
      </c>
      <c r="H90" s="4">
        <v>99.272000000000006</v>
      </c>
      <c r="I90" s="4">
        <v>9825</v>
      </c>
      <c r="J90" s="4">
        <v>43.686</v>
      </c>
      <c r="K90" s="4">
        <v>467</v>
      </c>
      <c r="L90" s="4">
        <v>2.0760000000000001</v>
      </c>
      <c r="M90" s="4">
        <v>4.7530000000000001</v>
      </c>
    </row>
    <row r="91" spans="1:13" x14ac:dyDescent="0.25">
      <c r="A91" s="4" t="s">
        <v>274</v>
      </c>
      <c r="B91" s="4" t="str">
        <f t="shared" si="1"/>
        <v>agosto</v>
      </c>
      <c r="C91" s="40">
        <v>44774</v>
      </c>
      <c r="D91" s="4" t="s">
        <v>326</v>
      </c>
      <c r="E91" s="4" t="s">
        <v>326</v>
      </c>
      <c r="F91" s="4" t="s">
        <v>326</v>
      </c>
      <c r="G91" s="4" t="s">
        <v>326</v>
      </c>
      <c r="H91" s="4" t="s">
        <v>326</v>
      </c>
      <c r="I91" s="4" t="s">
        <v>326</v>
      </c>
      <c r="J91" s="4" t="s">
        <v>326</v>
      </c>
      <c r="K91" s="4" t="s">
        <v>326</v>
      </c>
      <c r="L91" s="4" t="s">
        <v>326</v>
      </c>
      <c r="M91" s="4" t="s">
        <v>326</v>
      </c>
    </row>
    <row r="92" spans="1:13" x14ac:dyDescent="0.25">
      <c r="A92" s="4" t="s">
        <v>173</v>
      </c>
      <c r="B92" s="4" t="str">
        <f t="shared" si="1"/>
        <v>agosto</v>
      </c>
      <c r="C92" s="40">
        <v>44774</v>
      </c>
      <c r="D92" s="4" t="s">
        <v>326</v>
      </c>
      <c r="E92" s="4" t="s">
        <v>326</v>
      </c>
      <c r="F92" s="4" t="s">
        <v>326</v>
      </c>
      <c r="G92" s="4" t="s">
        <v>326</v>
      </c>
      <c r="H92" s="4" t="s">
        <v>326</v>
      </c>
      <c r="I92" s="4" t="s">
        <v>326</v>
      </c>
      <c r="J92" s="4" t="s">
        <v>326</v>
      </c>
      <c r="K92" s="4" t="s">
        <v>326</v>
      </c>
      <c r="L92" s="4" t="s">
        <v>326</v>
      </c>
      <c r="M92" s="4" t="s">
        <v>326</v>
      </c>
    </row>
    <row r="93" spans="1:13" x14ac:dyDescent="0.25">
      <c r="A93" s="4" t="s">
        <v>446</v>
      </c>
      <c r="B93" s="4" t="str">
        <f t="shared" si="1"/>
        <v>agosto</v>
      </c>
      <c r="C93" s="40">
        <v>44774</v>
      </c>
      <c r="D93" s="4" t="s">
        <v>326</v>
      </c>
      <c r="E93" s="4" t="s">
        <v>326</v>
      </c>
      <c r="F93" s="4" t="s">
        <v>326</v>
      </c>
      <c r="G93" s="4" t="s">
        <v>326</v>
      </c>
      <c r="H93" s="4" t="s">
        <v>326</v>
      </c>
      <c r="I93" s="4" t="s">
        <v>326</v>
      </c>
      <c r="J93" s="4" t="s">
        <v>326</v>
      </c>
      <c r="K93" s="4" t="s">
        <v>326</v>
      </c>
      <c r="L93" s="4" t="s">
        <v>326</v>
      </c>
      <c r="M93" s="4" t="s">
        <v>326</v>
      </c>
    </row>
    <row r="94" spans="1:13" x14ac:dyDescent="0.25">
      <c r="A94" s="4" t="s">
        <v>442</v>
      </c>
      <c r="B94" s="4" t="str">
        <f t="shared" si="1"/>
        <v>agosto</v>
      </c>
      <c r="C94" s="40">
        <v>44774</v>
      </c>
      <c r="D94" s="4" t="s">
        <v>326</v>
      </c>
      <c r="E94" s="4" t="s">
        <v>326</v>
      </c>
      <c r="F94" s="4" t="s">
        <v>326</v>
      </c>
      <c r="G94" s="4" t="s">
        <v>326</v>
      </c>
      <c r="H94" s="4" t="s">
        <v>326</v>
      </c>
      <c r="I94" s="4" t="s">
        <v>326</v>
      </c>
      <c r="J94" s="4" t="s">
        <v>326</v>
      </c>
      <c r="K94" s="4" t="s">
        <v>326</v>
      </c>
      <c r="L94" s="4" t="s">
        <v>326</v>
      </c>
      <c r="M94" s="4" t="s">
        <v>326</v>
      </c>
    </row>
    <row r="95" spans="1:13" x14ac:dyDescent="0.25">
      <c r="A95" s="4" t="s">
        <v>75</v>
      </c>
      <c r="B95" s="4" t="str">
        <f t="shared" si="1"/>
        <v>agosto</v>
      </c>
      <c r="C95" s="40">
        <v>44774</v>
      </c>
      <c r="D95" s="4" t="s">
        <v>510</v>
      </c>
      <c r="E95" s="4" t="s">
        <v>289</v>
      </c>
      <c r="F95" s="4">
        <v>22907</v>
      </c>
      <c r="G95" s="4">
        <v>22859</v>
      </c>
      <c r="H95" s="4">
        <v>99.79</v>
      </c>
      <c r="I95" s="4">
        <v>11484</v>
      </c>
      <c r="J95" s="4">
        <v>50.238</v>
      </c>
      <c r="K95" s="4">
        <v>1568</v>
      </c>
      <c r="L95" s="4">
        <v>6.859</v>
      </c>
      <c r="M95" s="4">
        <v>13.654</v>
      </c>
    </row>
    <row r="96" spans="1:13" x14ac:dyDescent="0.25">
      <c r="A96" s="4" t="s">
        <v>75</v>
      </c>
      <c r="B96" s="4" t="str">
        <f t="shared" si="1"/>
        <v>agosto</v>
      </c>
      <c r="C96" s="40">
        <v>44774</v>
      </c>
      <c r="D96" s="4" t="s">
        <v>511</v>
      </c>
      <c r="E96" s="4" t="s">
        <v>289</v>
      </c>
      <c r="F96" s="4">
        <v>22903</v>
      </c>
      <c r="G96" s="4">
        <v>22867</v>
      </c>
      <c r="H96" s="4">
        <v>99.843000000000004</v>
      </c>
      <c r="I96" s="4">
        <v>12034</v>
      </c>
      <c r="J96" s="4">
        <v>52.625999999999998</v>
      </c>
      <c r="K96" s="4">
        <v>2644</v>
      </c>
      <c r="L96" s="4">
        <v>11.563000000000001</v>
      </c>
      <c r="M96" s="4">
        <v>21.971</v>
      </c>
    </row>
    <row r="97" spans="1:13" x14ac:dyDescent="0.25">
      <c r="A97" s="4" t="s">
        <v>75</v>
      </c>
      <c r="B97" s="4" t="str">
        <f t="shared" si="1"/>
        <v>agosto</v>
      </c>
      <c r="C97" s="40">
        <v>44774</v>
      </c>
      <c r="D97" s="4" t="s">
        <v>512</v>
      </c>
      <c r="E97" s="4" t="s">
        <v>289</v>
      </c>
      <c r="F97" s="4">
        <v>22837</v>
      </c>
      <c r="G97" s="4">
        <v>22813</v>
      </c>
      <c r="H97" s="4">
        <v>99.894999999999996</v>
      </c>
      <c r="I97" s="4">
        <v>10884</v>
      </c>
      <c r="J97" s="4">
        <v>47.71</v>
      </c>
      <c r="K97" s="4">
        <v>578</v>
      </c>
      <c r="L97" s="4">
        <v>2.5339999999999998</v>
      </c>
      <c r="M97" s="4">
        <v>5.3109999999999999</v>
      </c>
    </row>
    <row r="98" spans="1:13" x14ac:dyDescent="0.25">
      <c r="A98" s="4" t="s">
        <v>453</v>
      </c>
      <c r="B98" s="4" t="str">
        <f t="shared" si="1"/>
        <v>agosto</v>
      </c>
      <c r="C98" s="40">
        <v>44774</v>
      </c>
      <c r="D98" s="4" t="s">
        <v>326</v>
      </c>
      <c r="E98" s="4" t="s">
        <v>326</v>
      </c>
      <c r="F98" s="4" t="s">
        <v>326</v>
      </c>
      <c r="G98" s="4" t="s">
        <v>326</v>
      </c>
      <c r="H98" s="4" t="s">
        <v>326</v>
      </c>
      <c r="I98" s="4" t="s">
        <v>326</v>
      </c>
      <c r="J98" s="4" t="s">
        <v>326</v>
      </c>
      <c r="K98" s="4" t="s">
        <v>326</v>
      </c>
      <c r="L98" s="4" t="s">
        <v>326</v>
      </c>
      <c r="M98" s="4" t="s">
        <v>326</v>
      </c>
    </row>
    <row r="99" spans="1:13" x14ac:dyDescent="0.25">
      <c r="A99" s="4" t="s">
        <v>447</v>
      </c>
      <c r="B99" s="4" t="str">
        <f t="shared" si="1"/>
        <v>agosto</v>
      </c>
      <c r="C99" s="40">
        <v>44774</v>
      </c>
      <c r="D99" s="4" t="s">
        <v>326</v>
      </c>
      <c r="E99" s="4" t="s">
        <v>326</v>
      </c>
      <c r="F99" s="4" t="s">
        <v>326</v>
      </c>
      <c r="G99" s="4" t="s">
        <v>326</v>
      </c>
      <c r="H99" s="4" t="s">
        <v>326</v>
      </c>
      <c r="I99" s="4" t="s">
        <v>326</v>
      </c>
      <c r="J99" s="4" t="s">
        <v>326</v>
      </c>
      <c r="K99" s="4" t="s">
        <v>326</v>
      </c>
      <c r="L99" s="4" t="s">
        <v>326</v>
      </c>
      <c r="M99" s="4" t="s">
        <v>326</v>
      </c>
    </row>
    <row r="100" spans="1:13" x14ac:dyDescent="0.25">
      <c r="A100" s="4" t="s">
        <v>88</v>
      </c>
      <c r="B100" s="4" t="str">
        <f t="shared" si="1"/>
        <v>agosto</v>
      </c>
      <c r="C100" s="40">
        <v>44774</v>
      </c>
      <c r="D100" s="4" t="s">
        <v>326</v>
      </c>
      <c r="E100" s="4" t="s">
        <v>326</v>
      </c>
      <c r="F100" s="4" t="s">
        <v>326</v>
      </c>
      <c r="G100" s="4" t="s">
        <v>326</v>
      </c>
      <c r="H100" s="4" t="s">
        <v>326</v>
      </c>
      <c r="I100" s="4" t="s">
        <v>326</v>
      </c>
      <c r="J100" s="4" t="s">
        <v>326</v>
      </c>
      <c r="K100" s="4" t="s">
        <v>326</v>
      </c>
      <c r="L100" s="4" t="s">
        <v>326</v>
      </c>
      <c r="M100" s="4" t="s">
        <v>326</v>
      </c>
    </row>
    <row r="101" spans="1:13" x14ac:dyDescent="0.25">
      <c r="A101" s="4" t="s">
        <v>85</v>
      </c>
      <c r="B101" s="4" t="str">
        <f t="shared" si="1"/>
        <v>agosto</v>
      </c>
      <c r="C101" s="40">
        <v>44774</v>
      </c>
      <c r="D101" s="4" t="s">
        <v>513</v>
      </c>
      <c r="E101" s="4" t="s">
        <v>289</v>
      </c>
      <c r="F101" s="4">
        <v>28846</v>
      </c>
      <c r="G101" s="4">
        <v>28780</v>
      </c>
      <c r="H101" s="4">
        <v>99.771000000000001</v>
      </c>
      <c r="I101" s="4">
        <v>10993</v>
      </c>
      <c r="J101" s="4">
        <v>38.197000000000003</v>
      </c>
      <c r="K101" s="4">
        <v>511</v>
      </c>
      <c r="L101" s="4">
        <v>1.776</v>
      </c>
      <c r="M101" s="4">
        <v>4.6479999999999997</v>
      </c>
    </row>
    <row r="102" spans="1:13" x14ac:dyDescent="0.25">
      <c r="A102" s="4" t="s">
        <v>263</v>
      </c>
      <c r="B102" s="4" t="str">
        <f t="shared" ref="B102:B119" si="2">TEXT(C102,"mmmm")</f>
        <v>agosto</v>
      </c>
      <c r="C102" s="40">
        <v>44774</v>
      </c>
      <c r="D102" s="4" t="s">
        <v>326</v>
      </c>
      <c r="E102" s="4" t="s">
        <v>326</v>
      </c>
      <c r="F102" s="4" t="s">
        <v>326</v>
      </c>
      <c r="G102" s="4" t="s">
        <v>326</v>
      </c>
      <c r="H102" s="4" t="s">
        <v>326</v>
      </c>
      <c r="I102" s="4" t="s">
        <v>326</v>
      </c>
      <c r="J102" s="4" t="s">
        <v>326</v>
      </c>
      <c r="K102" s="4" t="s">
        <v>326</v>
      </c>
      <c r="L102" s="4" t="s">
        <v>326</v>
      </c>
      <c r="M102" s="4" t="s">
        <v>326</v>
      </c>
    </row>
    <row r="103" spans="1:13" x14ac:dyDescent="0.25">
      <c r="A103" s="4" t="s">
        <v>83</v>
      </c>
      <c r="B103" s="4" t="str">
        <f t="shared" si="2"/>
        <v>agosto</v>
      </c>
      <c r="C103" s="40">
        <v>44774</v>
      </c>
      <c r="D103" s="4" t="s">
        <v>514</v>
      </c>
      <c r="E103" s="4" t="s">
        <v>289</v>
      </c>
      <c r="F103" s="4">
        <v>1961</v>
      </c>
      <c r="G103" s="4">
        <v>1958</v>
      </c>
      <c r="H103" s="4">
        <v>99.846999999999994</v>
      </c>
      <c r="I103" s="4">
        <v>1153</v>
      </c>
      <c r="J103" s="4">
        <v>58.887</v>
      </c>
      <c r="K103" s="4">
        <v>49</v>
      </c>
      <c r="L103" s="4">
        <v>2.5030000000000001</v>
      </c>
      <c r="M103" s="4">
        <v>4.25</v>
      </c>
    </row>
    <row r="104" spans="1:13" x14ac:dyDescent="0.25">
      <c r="A104" s="4" t="s">
        <v>83</v>
      </c>
      <c r="B104" s="4" t="str">
        <f t="shared" si="2"/>
        <v>agosto</v>
      </c>
      <c r="C104" s="40">
        <v>44774</v>
      </c>
      <c r="D104" s="4" t="s">
        <v>515</v>
      </c>
      <c r="E104" s="4" t="s">
        <v>289</v>
      </c>
      <c r="F104" s="4">
        <v>167</v>
      </c>
      <c r="G104" s="4">
        <v>167</v>
      </c>
      <c r="H104" s="4">
        <v>100</v>
      </c>
      <c r="I104" s="4">
        <v>117</v>
      </c>
      <c r="J104" s="4">
        <v>70.06</v>
      </c>
      <c r="K104" s="4">
        <v>68</v>
      </c>
      <c r="L104" s="4">
        <v>40.719000000000001</v>
      </c>
      <c r="M104" s="4">
        <v>58.12</v>
      </c>
    </row>
    <row r="105" spans="1:13" x14ac:dyDescent="0.25">
      <c r="A105" s="4" t="s">
        <v>83</v>
      </c>
      <c r="B105" s="4" t="str">
        <f t="shared" si="2"/>
        <v>agosto</v>
      </c>
      <c r="C105" s="40">
        <v>44774</v>
      </c>
      <c r="D105" s="4" t="s">
        <v>516</v>
      </c>
      <c r="E105" s="4" t="s">
        <v>289</v>
      </c>
      <c r="F105" s="4">
        <v>206</v>
      </c>
      <c r="G105" s="4">
        <v>204</v>
      </c>
      <c r="H105" s="4">
        <v>99.028999999999996</v>
      </c>
      <c r="I105" s="4">
        <v>125</v>
      </c>
      <c r="J105" s="4">
        <v>61.274999999999999</v>
      </c>
      <c r="K105" s="4">
        <v>1</v>
      </c>
      <c r="L105" s="4">
        <v>0.49</v>
      </c>
      <c r="M105" s="4">
        <v>0.8</v>
      </c>
    </row>
    <row r="106" spans="1:13" x14ac:dyDescent="0.25">
      <c r="A106" s="4" t="s">
        <v>83</v>
      </c>
      <c r="B106" s="4" t="str">
        <f t="shared" si="2"/>
        <v>agosto</v>
      </c>
      <c r="C106" s="40">
        <v>44774</v>
      </c>
      <c r="D106" s="4" t="s">
        <v>517</v>
      </c>
      <c r="E106" s="4" t="s">
        <v>289</v>
      </c>
      <c r="F106" s="4">
        <v>134</v>
      </c>
      <c r="G106" s="4">
        <v>134</v>
      </c>
      <c r="H106" s="4">
        <v>100</v>
      </c>
      <c r="I106" s="4">
        <v>95</v>
      </c>
      <c r="J106" s="4">
        <v>70.896000000000001</v>
      </c>
      <c r="K106" s="4">
        <v>35</v>
      </c>
      <c r="L106" s="4">
        <v>26.119</v>
      </c>
      <c r="M106" s="4">
        <v>36.841999999999999</v>
      </c>
    </row>
    <row r="107" spans="1:13" x14ac:dyDescent="0.25">
      <c r="A107" s="4" t="s">
        <v>83</v>
      </c>
      <c r="B107" s="4" t="str">
        <f t="shared" si="2"/>
        <v>agosto</v>
      </c>
      <c r="C107" s="40">
        <v>44774</v>
      </c>
      <c r="D107" s="4" t="s">
        <v>518</v>
      </c>
      <c r="E107" s="4" t="s">
        <v>289</v>
      </c>
      <c r="F107" s="4">
        <v>1597</v>
      </c>
      <c r="G107" s="4">
        <v>1596</v>
      </c>
      <c r="H107" s="4">
        <v>99.936999999999998</v>
      </c>
      <c r="I107" s="4">
        <v>1023</v>
      </c>
      <c r="J107" s="4">
        <v>64.097999999999999</v>
      </c>
      <c r="K107" s="4">
        <v>234</v>
      </c>
      <c r="L107" s="4">
        <v>14.662000000000001</v>
      </c>
      <c r="M107" s="4">
        <v>22.873999999999999</v>
      </c>
    </row>
    <row r="108" spans="1:13" x14ac:dyDescent="0.25">
      <c r="A108" s="4" t="s">
        <v>83</v>
      </c>
      <c r="B108" s="4" t="str">
        <f t="shared" si="2"/>
        <v>agosto</v>
      </c>
      <c r="C108" s="40">
        <v>44774</v>
      </c>
      <c r="D108" s="4" t="s">
        <v>519</v>
      </c>
      <c r="E108" s="4" t="s">
        <v>289</v>
      </c>
      <c r="F108" s="4">
        <v>832</v>
      </c>
      <c r="G108" s="4">
        <v>831</v>
      </c>
      <c r="H108" s="4">
        <v>99.88</v>
      </c>
      <c r="I108" s="4">
        <v>498</v>
      </c>
      <c r="J108" s="4">
        <v>59.927999999999997</v>
      </c>
      <c r="K108" s="4">
        <v>137</v>
      </c>
      <c r="L108" s="4">
        <v>16.486000000000001</v>
      </c>
      <c r="M108" s="4">
        <v>27.51</v>
      </c>
    </row>
    <row r="109" spans="1:13" x14ac:dyDescent="0.25">
      <c r="A109" s="4" t="s">
        <v>83</v>
      </c>
      <c r="B109" s="4" t="str">
        <f t="shared" si="2"/>
        <v>agosto</v>
      </c>
      <c r="C109" s="40">
        <v>44774</v>
      </c>
      <c r="D109" s="4" t="s">
        <v>520</v>
      </c>
      <c r="E109" s="4" t="s">
        <v>289</v>
      </c>
      <c r="F109" s="4">
        <v>1548</v>
      </c>
      <c r="G109" s="4">
        <v>1547</v>
      </c>
      <c r="H109" s="4">
        <v>99.935000000000002</v>
      </c>
      <c r="I109" s="4">
        <v>789</v>
      </c>
      <c r="J109" s="4">
        <v>51.002000000000002</v>
      </c>
      <c r="K109" s="4">
        <v>48</v>
      </c>
      <c r="L109" s="4">
        <v>3.1030000000000002</v>
      </c>
      <c r="M109" s="4">
        <v>6.0839999999999996</v>
      </c>
    </row>
    <row r="110" spans="1:13" x14ac:dyDescent="0.25">
      <c r="A110" s="4" t="s">
        <v>83</v>
      </c>
      <c r="B110" s="4" t="str">
        <f t="shared" si="2"/>
        <v>agosto</v>
      </c>
      <c r="C110" s="40">
        <v>44774</v>
      </c>
      <c r="D110" s="4" t="s">
        <v>521</v>
      </c>
      <c r="E110" s="4" t="s">
        <v>289</v>
      </c>
      <c r="F110" s="4">
        <v>2390</v>
      </c>
      <c r="G110" s="4">
        <v>2388</v>
      </c>
      <c r="H110" s="4">
        <v>99.915999999999997</v>
      </c>
      <c r="I110" s="4">
        <v>1600</v>
      </c>
      <c r="J110" s="4">
        <v>67.001999999999995</v>
      </c>
      <c r="K110" s="4">
        <v>88</v>
      </c>
      <c r="L110" s="4">
        <v>3.6850000000000001</v>
      </c>
      <c r="M110" s="4">
        <v>5.5</v>
      </c>
    </row>
    <row r="111" spans="1:13" x14ac:dyDescent="0.25">
      <c r="A111" s="4" t="s">
        <v>83</v>
      </c>
      <c r="B111" s="4" t="str">
        <f t="shared" si="2"/>
        <v>agosto</v>
      </c>
      <c r="C111" s="40">
        <v>44774</v>
      </c>
      <c r="D111" s="4" t="s">
        <v>522</v>
      </c>
      <c r="E111" s="4" t="s">
        <v>289</v>
      </c>
      <c r="F111" s="4">
        <v>559</v>
      </c>
      <c r="G111" s="4">
        <v>558</v>
      </c>
      <c r="H111" s="4">
        <v>99.820999999999998</v>
      </c>
      <c r="I111" s="4">
        <v>318</v>
      </c>
      <c r="J111" s="4">
        <v>56.988999999999997</v>
      </c>
      <c r="K111" s="4">
        <v>9</v>
      </c>
      <c r="L111" s="4">
        <v>1.613</v>
      </c>
      <c r="M111" s="4">
        <v>2.83</v>
      </c>
    </row>
    <row r="112" spans="1:13" x14ac:dyDescent="0.25">
      <c r="A112" s="4" t="s">
        <v>83</v>
      </c>
      <c r="B112" s="4" t="str">
        <f t="shared" si="2"/>
        <v>agosto</v>
      </c>
      <c r="C112" s="40">
        <v>44774</v>
      </c>
      <c r="D112" s="4" t="s">
        <v>523</v>
      </c>
      <c r="E112" s="4" t="s">
        <v>289</v>
      </c>
      <c r="F112" s="4">
        <v>2382</v>
      </c>
      <c r="G112" s="4">
        <v>2380</v>
      </c>
      <c r="H112" s="4">
        <v>99.915999999999997</v>
      </c>
      <c r="I112" s="4">
        <v>1458</v>
      </c>
      <c r="J112" s="4">
        <v>61.261000000000003</v>
      </c>
      <c r="K112" s="4">
        <v>76</v>
      </c>
      <c r="L112" s="4">
        <v>3.1930000000000001</v>
      </c>
      <c r="M112" s="4">
        <v>5.2130000000000001</v>
      </c>
    </row>
    <row r="113" spans="1:13" x14ac:dyDescent="0.25">
      <c r="A113" s="4" t="s">
        <v>83</v>
      </c>
      <c r="B113" s="4" t="str">
        <f t="shared" si="2"/>
        <v>agosto</v>
      </c>
      <c r="C113" s="40">
        <v>44774</v>
      </c>
      <c r="D113" s="4" t="s">
        <v>524</v>
      </c>
      <c r="E113" s="4" t="s">
        <v>289</v>
      </c>
      <c r="F113" s="4">
        <v>832</v>
      </c>
      <c r="G113" s="4">
        <v>831</v>
      </c>
      <c r="H113" s="4">
        <v>99.88</v>
      </c>
      <c r="I113" s="4">
        <v>375</v>
      </c>
      <c r="J113" s="4">
        <v>45.125999999999998</v>
      </c>
      <c r="K113" s="4">
        <v>33</v>
      </c>
      <c r="L113" s="4">
        <v>3.9710000000000001</v>
      </c>
      <c r="M113" s="4">
        <v>8.8000000000000007</v>
      </c>
    </row>
    <row r="114" spans="1:13" x14ac:dyDescent="0.25">
      <c r="A114" s="4" t="s">
        <v>83</v>
      </c>
      <c r="B114" s="4" t="str">
        <f t="shared" si="2"/>
        <v>agosto</v>
      </c>
      <c r="C114" s="40">
        <v>44774</v>
      </c>
      <c r="D114" s="4" t="s">
        <v>525</v>
      </c>
      <c r="E114" s="4" t="s">
        <v>289</v>
      </c>
      <c r="F114" s="4">
        <v>1635</v>
      </c>
      <c r="G114" s="4">
        <v>1633</v>
      </c>
      <c r="H114" s="4">
        <v>99.878</v>
      </c>
      <c r="I114" s="4">
        <v>964</v>
      </c>
      <c r="J114" s="4">
        <v>59.031999999999996</v>
      </c>
      <c r="K114" s="4">
        <v>184</v>
      </c>
      <c r="L114" s="4">
        <v>11.268000000000001</v>
      </c>
      <c r="M114" s="4">
        <v>19.087</v>
      </c>
    </row>
    <row r="115" spans="1:13" x14ac:dyDescent="0.25">
      <c r="A115" s="4" t="s">
        <v>83</v>
      </c>
      <c r="B115" s="4" t="str">
        <f t="shared" si="2"/>
        <v>agosto</v>
      </c>
      <c r="C115" s="40">
        <v>44774</v>
      </c>
      <c r="D115" s="4" t="s">
        <v>526</v>
      </c>
      <c r="E115" s="4" t="s">
        <v>289</v>
      </c>
      <c r="F115" s="4">
        <v>1548</v>
      </c>
      <c r="G115" s="4">
        <v>1546</v>
      </c>
      <c r="H115" s="4">
        <v>99.870999999999995</v>
      </c>
      <c r="I115" s="4">
        <v>793</v>
      </c>
      <c r="J115" s="4">
        <v>51.293999999999997</v>
      </c>
      <c r="K115" s="4">
        <v>21</v>
      </c>
      <c r="L115" s="4">
        <v>1.3580000000000001</v>
      </c>
      <c r="M115" s="4">
        <v>2.6480000000000001</v>
      </c>
    </row>
    <row r="116" spans="1:13" x14ac:dyDescent="0.25">
      <c r="A116" s="4" t="s">
        <v>83</v>
      </c>
      <c r="B116" s="4" t="str">
        <f t="shared" si="2"/>
        <v>agosto</v>
      </c>
      <c r="C116" s="40">
        <v>44774</v>
      </c>
      <c r="D116" s="4" t="s">
        <v>527</v>
      </c>
      <c r="E116" s="4" t="s">
        <v>289</v>
      </c>
      <c r="F116" s="4">
        <v>103</v>
      </c>
      <c r="G116" s="4">
        <v>103</v>
      </c>
      <c r="H116" s="4">
        <v>100</v>
      </c>
      <c r="I116" s="4">
        <v>49</v>
      </c>
      <c r="J116" s="4">
        <v>47.573</v>
      </c>
      <c r="K116" s="4">
        <v>7</v>
      </c>
      <c r="L116" s="4">
        <v>6.7960000000000003</v>
      </c>
      <c r="M116" s="4">
        <v>14.286</v>
      </c>
    </row>
    <row r="117" spans="1:13" x14ac:dyDescent="0.25">
      <c r="A117" s="4" t="s">
        <v>83</v>
      </c>
      <c r="B117" s="4" t="str">
        <f t="shared" si="2"/>
        <v>agosto</v>
      </c>
      <c r="C117" s="40">
        <v>44774</v>
      </c>
      <c r="D117" s="4" t="s">
        <v>528</v>
      </c>
      <c r="E117" s="4" t="s">
        <v>289</v>
      </c>
      <c r="F117" s="4">
        <v>1610</v>
      </c>
      <c r="G117" s="4">
        <v>1609</v>
      </c>
      <c r="H117" s="4">
        <v>99.938000000000002</v>
      </c>
      <c r="I117" s="4">
        <v>983</v>
      </c>
      <c r="J117" s="4">
        <v>61.094000000000001</v>
      </c>
      <c r="K117" s="4">
        <v>276</v>
      </c>
      <c r="L117" s="4">
        <v>17.154</v>
      </c>
      <c r="M117" s="4">
        <v>28.077000000000002</v>
      </c>
    </row>
    <row r="118" spans="1:13" x14ac:dyDescent="0.25">
      <c r="A118" s="4" t="s">
        <v>83</v>
      </c>
      <c r="B118" s="4" t="str">
        <f t="shared" si="2"/>
        <v>agosto</v>
      </c>
      <c r="C118" s="40">
        <v>44774</v>
      </c>
      <c r="D118" s="4" t="s">
        <v>529</v>
      </c>
      <c r="E118" s="4" t="s">
        <v>289</v>
      </c>
      <c r="F118" s="4">
        <v>817</v>
      </c>
      <c r="G118" s="4">
        <v>816</v>
      </c>
      <c r="H118" s="4">
        <v>99.878</v>
      </c>
      <c r="I118" s="4">
        <v>377</v>
      </c>
      <c r="J118" s="4">
        <v>46.201000000000001</v>
      </c>
      <c r="K118" s="4">
        <v>19</v>
      </c>
      <c r="L118" s="4">
        <v>2.3279999999999998</v>
      </c>
      <c r="M118" s="4">
        <v>5.04</v>
      </c>
    </row>
    <row r="119" spans="1:13" x14ac:dyDescent="0.25">
      <c r="A119" s="4" t="s">
        <v>83</v>
      </c>
      <c r="B119" s="4" t="str">
        <f t="shared" si="2"/>
        <v>agosto</v>
      </c>
      <c r="C119" s="40">
        <v>44774</v>
      </c>
      <c r="D119" s="4" t="s">
        <v>530</v>
      </c>
      <c r="E119" s="4" t="s">
        <v>289</v>
      </c>
      <c r="F119" s="4">
        <v>2281</v>
      </c>
      <c r="G119" s="4">
        <v>2278</v>
      </c>
      <c r="H119" s="4">
        <v>99.867999999999995</v>
      </c>
      <c r="I119" s="4">
        <v>1473</v>
      </c>
      <c r="J119" s="4">
        <v>64.662000000000006</v>
      </c>
      <c r="K119" s="4">
        <v>417</v>
      </c>
      <c r="L119" s="4">
        <v>18.306000000000001</v>
      </c>
      <c r="M119" s="4">
        <v>28.31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40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30" t="s">
        <v>100</v>
      </c>
      <c r="B1" s="30" t="s">
        <v>346</v>
      </c>
      <c r="C1" s="41" t="s">
        <v>551</v>
      </c>
      <c r="D1" s="30" t="s">
        <v>281</v>
      </c>
      <c r="E1" s="30" t="s">
        <v>73</v>
      </c>
      <c r="F1" s="30" t="s">
        <v>293</v>
      </c>
      <c r="G1" s="30" t="s">
        <v>294</v>
      </c>
      <c r="H1" s="30" t="s">
        <v>295</v>
      </c>
      <c r="I1" s="30" t="s">
        <v>296</v>
      </c>
      <c r="J1" s="30" t="s">
        <v>297</v>
      </c>
      <c r="K1" s="30" t="s">
        <v>300</v>
      </c>
      <c r="L1" s="30" t="s">
        <v>298</v>
      </c>
      <c r="M1" s="30" t="s">
        <v>299</v>
      </c>
    </row>
    <row r="2" spans="1:13" x14ac:dyDescent="0.25">
      <c r="A2" s="4" t="s">
        <v>80</v>
      </c>
      <c r="B2" s="4" t="str">
        <f>TEXT(C2,"mmmm")</f>
        <v>octubre</v>
      </c>
      <c r="C2" s="40">
        <v>44835</v>
      </c>
      <c r="D2" s="4" t="s">
        <v>282</v>
      </c>
      <c r="E2" s="4" t="s">
        <v>288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40">
        <v>44835</v>
      </c>
      <c r="D3" s="4" t="s">
        <v>283</v>
      </c>
      <c r="E3" s="4" t="s">
        <v>289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40">
        <v>44835</v>
      </c>
      <c r="D4" s="4" t="s">
        <v>284</v>
      </c>
      <c r="E4" s="4" t="s">
        <v>290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40">
        <v>44835</v>
      </c>
      <c r="D5" s="4" t="s">
        <v>285</v>
      </c>
      <c r="E5" s="4" t="s">
        <v>289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40">
        <v>44835</v>
      </c>
      <c r="D6" s="4" t="s">
        <v>286</v>
      </c>
      <c r="E6" s="4" t="s">
        <v>291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40">
        <v>44835</v>
      </c>
      <c r="D7" s="4" t="s">
        <v>287</v>
      </c>
      <c r="E7" s="4" t="s">
        <v>292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40">
        <v>44835</v>
      </c>
      <c r="D8" s="4" t="s">
        <v>301</v>
      </c>
      <c r="E8" s="4" t="s">
        <v>289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40">
        <v>44835</v>
      </c>
      <c r="D9" s="4" t="s">
        <v>302</v>
      </c>
      <c r="E9" s="4" t="s">
        <v>289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40">
        <v>44835</v>
      </c>
      <c r="D10" s="4" t="s">
        <v>303</v>
      </c>
      <c r="E10" s="4" t="s">
        <v>289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40">
        <v>44835</v>
      </c>
      <c r="D11" s="4" t="s">
        <v>304</v>
      </c>
      <c r="E11" s="4" t="s">
        <v>291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40">
        <v>44835</v>
      </c>
      <c r="D12" s="4" t="s">
        <v>305</v>
      </c>
      <c r="E12" s="4" t="s">
        <v>289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40">
        <v>44835</v>
      </c>
      <c r="D13" s="4" t="s">
        <v>306</v>
      </c>
      <c r="E13" s="4" t="s">
        <v>289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40">
        <v>44835</v>
      </c>
      <c r="D14" s="4" t="s">
        <v>307</v>
      </c>
      <c r="E14" s="4" t="s">
        <v>291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40">
        <v>44835</v>
      </c>
      <c r="D15" s="4" t="s">
        <v>308</v>
      </c>
      <c r="E15" s="4" t="s">
        <v>289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263</v>
      </c>
      <c r="B16" s="4" t="str">
        <f t="shared" si="0"/>
        <v>octubre</v>
      </c>
      <c r="C16" s="40">
        <v>44835</v>
      </c>
      <c r="D16" s="34" t="s">
        <v>309</v>
      </c>
      <c r="E16" s="34" t="s">
        <v>289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263</v>
      </c>
      <c r="B17" s="4" t="str">
        <f t="shared" si="0"/>
        <v>octubre</v>
      </c>
      <c r="C17" s="40">
        <v>44835</v>
      </c>
      <c r="D17" s="34" t="s">
        <v>310</v>
      </c>
      <c r="E17" s="34" t="s">
        <v>289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263</v>
      </c>
      <c r="B18" s="4" t="str">
        <f t="shared" si="0"/>
        <v>octubre</v>
      </c>
      <c r="C18" s="40">
        <v>44835</v>
      </c>
      <c r="D18" s="34" t="s">
        <v>311</v>
      </c>
      <c r="E18" s="34" t="s">
        <v>289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40">
        <v>44835</v>
      </c>
      <c r="D19" s="4" t="s">
        <v>312</v>
      </c>
      <c r="E19" s="4" t="s">
        <v>313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40">
        <v>44835</v>
      </c>
      <c r="D20" s="4" t="s">
        <v>314</v>
      </c>
      <c r="E20" s="4" t="s">
        <v>289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40">
        <v>44835</v>
      </c>
      <c r="D21" s="4" t="s">
        <v>315</v>
      </c>
      <c r="E21" s="4" t="s">
        <v>289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40">
        <v>44835</v>
      </c>
      <c r="D22" s="4" t="s">
        <v>316</v>
      </c>
      <c r="E22" s="4" t="s">
        <v>317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40">
        <v>44835</v>
      </c>
      <c r="D23" s="4" t="s">
        <v>318</v>
      </c>
      <c r="E23" s="4" t="s">
        <v>288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40">
        <v>44835</v>
      </c>
      <c r="D24" s="4" t="s">
        <v>319</v>
      </c>
      <c r="E24" s="4" t="s">
        <v>288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40">
        <v>44835</v>
      </c>
      <c r="D25" s="4" t="s">
        <v>320</v>
      </c>
      <c r="E25" s="4" t="s">
        <v>321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40">
        <v>44835</v>
      </c>
      <c r="D26" s="4" t="s">
        <v>322</v>
      </c>
      <c r="E26" s="4" t="s">
        <v>288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40">
        <v>44835</v>
      </c>
      <c r="D27" s="4" t="s">
        <v>323</v>
      </c>
      <c r="E27" s="4" t="s">
        <v>291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40">
        <v>44835</v>
      </c>
      <c r="D28" s="4" t="s">
        <v>324</v>
      </c>
      <c r="E28" s="4" t="s">
        <v>291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40">
        <v>44835</v>
      </c>
      <c r="D29" s="4" t="s">
        <v>325</v>
      </c>
      <c r="E29" s="4" t="s">
        <v>289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451</v>
      </c>
      <c r="B30" s="4" t="str">
        <f t="shared" si="0"/>
        <v>octubre</v>
      </c>
      <c r="C30" s="40">
        <v>44835</v>
      </c>
      <c r="D30" s="4" t="s">
        <v>326</v>
      </c>
      <c r="E30" s="4" t="s">
        <v>326</v>
      </c>
      <c r="F30" s="4" t="s">
        <v>326</v>
      </c>
      <c r="G30" s="4" t="s">
        <v>326</v>
      </c>
      <c r="H30" s="4" t="s">
        <v>326</v>
      </c>
      <c r="I30" s="4" t="s">
        <v>326</v>
      </c>
      <c r="J30" s="4" t="s">
        <v>326</v>
      </c>
      <c r="K30" s="4" t="s">
        <v>326</v>
      </c>
      <c r="L30" s="4" t="s">
        <v>326</v>
      </c>
      <c r="M30" s="4" t="s">
        <v>326</v>
      </c>
    </row>
    <row r="31" spans="1:13" x14ac:dyDescent="0.25">
      <c r="A31" s="4" t="s">
        <v>76</v>
      </c>
      <c r="B31" s="4" t="str">
        <f t="shared" si="0"/>
        <v>octubre</v>
      </c>
      <c r="C31" s="40">
        <v>44835</v>
      </c>
      <c r="D31" s="4" t="s">
        <v>327</v>
      </c>
      <c r="E31" s="4" t="s">
        <v>291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40">
        <v>44835</v>
      </c>
      <c r="D32" s="4" t="s">
        <v>328</v>
      </c>
      <c r="E32" s="4" t="s">
        <v>291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40">
        <v>44835</v>
      </c>
      <c r="D33" s="4" t="s">
        <v>329</v>
      </c>
      <c r="E33" s="4" t="s">
        <v>291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40">
        <v>44835</v>
      </c>
      <c r="D34" s="4" t="s">
        <v>330</v>
      </c>
      <c r="E34" s="4" t="s">
        <v>331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40">
        <v>44835</v>
      </c>
      <c r="D35" s="4" t="s">
        <v>332</v>
      </c>
      <c r="E35" s="4" t="s">
        <v>291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40">
        <v>44835</v>
      </c>
      <c r="D36" s="4" t="s">
        <v>333</v>
      </c>
      <c r="E36" s="4" t="s">
        <v>289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40">
        <v>44835</v>
      </c>
      <c r="D37" s="4" t="s">
        <v>334</v>
      </c>
      <c r="E37" s="4" t="s">
        <v>331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40">
        <v>44835</v>
      </c>
      <c r="D38" s="4" t="s">
        <v>335</v>
      </c>
      <c r="E38" s="4" t="s">
        <v>289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40">
        <v>44835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9" x14ac:dyDescent="0.25">
      <c r="A40" s="4" t="s">
        <v>452</v>
      </c>
      <c r="B40" s="4" t="str">
        <f t="shared" si="0"/>
        <v>octubre</v>
      </c>
      <c r="C40" s="40">
        <v>44835</v>
      </c>
      <c r="D40" s="4" t="s">
        <v>326</v>
      </c>
      <c r="E40" s="4" t="s">
        <v>326</v>
      </c>
      <c r="F40" s="4" t="s">
        <v>326</v>
      </c>
      <c r="G40" s="4" t="s">
        <v>326</v>
      </c>
      <c r="H40" s="4" t="s">
        <v>326</v>
      </c>
      <c r="I40" s="4" t="s">
        <v>326</v>
      </c>
      <c r="J40" s="4" t="s">
        <v>326</v>
      </c>
      <c r="K40" s="4" t="s">
        <v>326</v>
      </c>
      <c r="L40" s="4" t="s">
        <v>326</v>
      </c>
      <c r="M40" s="4" t="s">
        <v>326</v>
      </c>
    </row>
    <row r="41" spans="1:19" x14ac:dyDescent="0.25">
      <c r="A41" s="4" t="s">
        <v>453</v>
      </c>
      <c r="B41" s="4" t="str">
        <f t="shared" si="0"/>
        <v>octubre</v>
      </c>
      <c r="C41" s="40">
        <v>44835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9" x14ac:dyDescent="0.25">
      <c r="A42" s="4" t="s">
        <v>92</v>
      </c>
      <c r="B42" s="4" t="str">
        <f t="shared" si="0"/>
        <v>octubre</v>
      </c>
      <c r="C42" s="40">
        <v>44835</v>
      </c>
      <c r="D42" s="4" t="s">
        <v>336</v>
      </c>
      <c r="E42" s="4" t="s">
        <v>289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43" customFormat="1" x14ac:dyDescent="0.25">
      <c r="A43" s="43" t="s">
        <v>78</v>
      </c>
      <c r="B43" s="43" t="str">
        <f t="shared" si="0"/>
        <v>octubre</v>
      </c>
      <c r="C43" s="44">
        <v>44835</v>
      </c>
      <c r="D43" s="43" t="s">
        <v>337</v>
      </c>
      <c r="E43" s="43" t="s">
        <v>289</v>
      </c>
      <c r="F43" s="43">
        <v>35</v>
      </c>
      <c r="G43" s="43">
        <v>33</v>
      </c>
      <c r="H43" s="43">
        <v>94.286000000000001</v>
      </c>
      <c r="I43" s="43">
        <v>16</v>
      </c>
      <c r="J43" s="43">
        <v>48.484999999999999</v>
      </c>
      <c r="K43" s="43">
        <v>6</v>
      </c>
      <c r="L43" s="43">
        <v>18.181999999999999</v>
      </c>
      <c r="M43" s="43">
        <v>37.5</v>
      </c>
      <c r="O43" s="45"/>
      <c r="P43" s="45"/>
      <c r="Q43" s="45"/>
      <c r="R43" s="45"/>
      <c r="S43" s="45"/>
    </row>
    <row r="44" spans="1:19" s="43" customFormat="1" x14ac:dyDescent="0.25">
      <c r="A44" s="43" t="s">
        <v>78</v>
      </c>
      <c r="B44" s="43" t="str">
        <f t="shared" si="0"/>
        <v>octubre</v>
      </c>
      <c r="C44" s="44">
        <v>44835</v>
      </c>
      <c r="D44" s="43" t="s">
        <v>338</v>
      </c>
      <c r="E44" s="43" t="s">
        <v>289</v>
      </c>
      <c r="F44" s="43">
        <v>28</v>
      </c>
      <c r="G44" s="43">
        <v>28</v>
      </c>
      <c r="H44" s="43">
        <v>100</v>
      </c>
      <c r="I44" s="43">
        <v>7</v>
      </c>
      <c r="J44" s="43">
        <v>25</v>
      </c>
      <c r="K44" s="43">
        <v>0</v>
      </c>
      <c r="L44" s="43">
        <v>0</v>
      </c>
      <c r="M44" s="43">
        <v>0</v>
      </c>
      <c r="O44" s="45"/>
      <c r="P44" s="45"/>
      <c r="Q44" s="45"/>
      <c r="R44" s="45"/>
      <c r="S44" s="45"/>
    </row>
    <row r="45" spans="1:19" s="43" customFormat="1" x14ac:dyDescent="0.25">
      <c r="A45" s="43" t="s">
        <v>78</v>
      </c>
      <c r="B45" s="43" t="str">
        <f t="shared" si="0"/>
        <v>octubre</v>
      </c>
      <c r="C45" s="44">
        <v>44835</v>
      </c>
      <c r="D45" s="43" t="s">
        <v>339</v>
      </c>
      <c r="E45" s="43" t="s">
        <v>331</v>
      </c>
      <c r="F45" s="43">
        <v>50</v>
      </c>
      <c r="G45" s="43">
        <v>50</v>
      </c>
      <c r="H45" s="43">
        <v>100</v>
      </c>
      <c r="I45" s="43">
        <v>27</v>
      </c>
      <c r="J45" s="43">
        <v>54</v>
      </c>
      <c r="K45" s="43">
        <v>5</v>
      </c>
      <c r="L45" s="43">
        <v>10</v>
      </c>
      <c r="M45" s="43">
        <v>18.518999999999998</v>
      </c>
      <c r="O45" s="45"/>
      <c r="P45" s="45"/>
      <c r="Q45" s="45"/>
      <c r="R45" s="45"/>
      <c r="S45" s="45"/>
    </row>
    <row r="46" spans="1:19" s="43" customFormat="1" x14ac:dyDescent="0.25">
      <c r="A46" s="43" t="s">
        <v>78</v>
      </c>
      <c r="B46" s="43" t="str">
        <f t="shared" si="0"/>
        <v>octubre</v>
      </c>
      <c r="C46" s="44">
        <v>44835</v>
      </c>
      <c r="D46" s="43" t="s">
        <v>340</v>
      </c>
      <c r="E46" s="43" t="s">
        <v>289</v>
      </c>
      <c r="F46" s="43">
        <v>28</v>
      </c>
      <c r="G46" s="43">
        <v>28</v>
      </c>
      <c r="H46" s="43">
        <v>100</v>
      </c>
      <c r="I46" s="43">
        <v>5</v>
      </c>
      <c r="J46" s="43">
        <v>17.856999999999999</v>
      </c>
      <c r="K46" s="43">
        <v>0</v>
      </c>
      <c r="L46" s="43">
        <v>0</v>
      </c>
      <c r="M46" s="43">
        <v>0</v>
      </c>
      <c r="O46" s="45"/>
      <c r="P46" s="45"/>
      <c r="Q46" s="45"/>
      <c r="R46" s="45"/>
      <c r="S46" s="45"/>
    </row>
    <row r="47" spans="1:19" s="43" customFormat="1" x14ac:dyDescent="0.25">
      <c r="A47" s="43" t="s">
        <v>78</v>
      </c>
      <c r="B47" s="43" t="str">
        <f t="shared" si="0"/>
        <v>octubre</v>
      </c>
      <c r="C47" s="44">
        <v>44835</v>
      </c>
      <c r="D47" s="43" t="s">
        <v>341</v>
      </c>
      <c r="E47" s="43" t="s">
        <v>289</v>
      </c>
      <c r="F47" s="43">
        <v>28</v>
      </c>
      <c r="G47" s="43">
        <v>28</v>
      </c>
      <c r="H47" s="43">
        <v>100</v>
      </c>
      <c r="I47" s="43">
        <v>6</v>
      </c>
      <c r="J47" s="43">
        <v>21.428999999999998</v>
      </c>
      <c r="K47" s="43">
        <v>1</v>
      </c>
      <c r="L47" s="43">
        <v>3.5710000000000002</v>
      </c>
      <c r="M47" s="43">
        <v>16.667000000000002</v>
      </c>
      <c r="O47" s="45"/>
      <c r="P47" s="45"/>
      <c r="Q47" s="45"/>
      <c r="R47" s="45"/>
      <c r="S47" s="45"/>
    </row>
    <row r="48" spans="1:19" x14ac:dyDescent="0.25">
      <c r="A48" s="4" t="s">
        <v>91</v>
      </c>
      <c r="B48" s="4" t="str">
        <f t="shared" si="0"/>
        <v>octubre</v>
      </c>
      <c r="C48" s="40">
        <v>44835</v>
      </c>
      <c r="D48" s="4" t="s">
        <v>342</v>
      </c>
      <c r="E48" s="4" t="s">
        <v>289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40">
        <v>44835</v>
      </c>
      <c r="D49" s="4" t="s">
        <v>326</v>
      </c>
      <c r="E49" s="4" t="s">
        <v>326</v>
      </c>
      <c r="F49" s="4" t="s">
        <v>326</v>
      </c>
      <c r="G49" s="4" t="s">
        <v>326</v>
      </c>
      <c r="H49" s="4" t="s">
        <v>326</v>
      </c>
      <c r="I49" s="4" t="s">
        <v>326</v>
      </c>
      <c r="J49" s="4" t="s">
        <v>326</v>
      </c>
      <c r="K49" s="4" t="s">
        <v>326</v>
      </c>
      <c r="L49" s="4" t="s">
        <v>326</v>
      </c>
      <c r="M49" s="4" t="s">
        <v>326</v>
      </c>
    </row>
    <row r="50" spans="1:13" x14ac:dyDescent="0.25">
      <c r="A50" s="4" t="s">
        <v>274</v>
      </c>
      <c r="B50" s="4" t="str">
        <f t="shared" si="0"/>
        <v>octubre</v>
      </c>
      <c r="C50" s="40">
        <v>44835</v>
      </c>
      <c r="D50" s="4" t="s">
        <v>326</v>
      </c>
      <c r="E50" s="4" t="s">
        <v>326</v>
      </c>
      <c r="F50" s="4" t="s">
        <v>326</v>
      </c>
      <c r="G50" s="4" t="s">
        <v>326</v>
      </c>
      <c r="H50" s="4" t="s">
        <v>326</v>
      </c>
      <c r="I50" s="4" t="s">
        <v>326</v>
      </c>
      <c r="J50" s="4" t="s">
        <v>326</v>
      </c>
      <c r="K50" s="4" t="s">
        <v>326</v>
      </c>
      <c r="L50" s="4" t="s">
        <v>326</v>
      </c>
      <c r="M50" s="4" t="s">
        <v>326</v>
      </c>
    </row>
    <row r="51" spans="1:13" x14ac:dyDescent="0.25">
      <c r="A51" s="4" t="s">
        <v>277</v>
      </c>
      <c r="B51" s="4" t="str">
        <f t="shared" si="0"/>
        <v>octubre</v>
      </c>
      <c r="C51" s="40">
        <v>44835</v>
      </c>
      <c r="D51" s="4" t="s">
        <v>492</v>
      </c>
      <c r="E51" s="4" t="s">
        <v>289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277</v>
      </c>
      <c r="B52" s="4" t="str">
        <f t="shared" si="0"/>
        <v>octubre</v>
      </c>
      <c r="C52" s="40">
        <v>44835</v>
      </c>
      <c r="D52" s="4" t="s">
        <v>493</v>
      </c>
      <c r="E52" s="4" t="s">
        <v>289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277</v>
      </c>
      <c r="B53" s="4" t="str">
        <f t="shared" si="0"/>
        <v>octubre</v>
      </c>
      <c r="C53" s="40">
        <v>44835</v>
      </c>
      <c r="D53" s="4" t="s">
        <v>494</v>
      </c>
      <c r="E53" s="4" t="s">
        <v>289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277</v>
      </c>
      <c r="B54" s="4" t="str">
        <f t="shared" si="0"/>
        <v>octubre</v>
      </c>
      <c r="C54" s="40">
        <v>44835</v>
      </c>
      <c r="D54" s="4" t="s">
        <v>495</v>
      </c>
      <c r="E54" s="4" t="s">
        <v>289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277</v>
      </c>
      <c r="B55" s="4" t="str">
        <f t="shared" si="0"/>
        <v>octubre</v>
      </c>
      <c r="C55" s="40">
        <v>44835</v>
      </c>
      <c r="D55" s="4" t="s">
        <v>496</v>
      </c>
      <c r="E55" s="4" t="s">
        <v>289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277</v>
      </c>
      <c r="B56" s="4" t="str">
        <f t="shared" si="0"/>
        <v>octubre</v>
      </c>
      <c r="C56" s="40">
        <v>44835</v>
      </c>
      <c r="D56" s="4" t="s">
        <v>497</v>
      </c>
      <c r="E56" s="4" t="s">
        <v>289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277</v>
      </c>
      <c r="B57" s="4" t="str">
        <f t="shared" si="0"/>
        <v>octubre</v>
      </c>
      <c r="C57" s="40">
        <v>44835</v>
      </c>
      <c r="D57" s="4" t="s">
        <v>498</v>
      </c>
      <c r="E57" s="4" t="s">
        <v>289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499</v>
      </c>
      <c r="B58" s="4" t="str">
        <f t="shared" si="0"/>
        <v>octubre</v>
      </c>
      <c r="C58" s="40">
        <v>44835</v>
      </c>
      <c r="D58" s="4" t="s">
        <v>500</v>
      </c>
      <c r="E58" s="4" t="s">
        <v>289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499</v>
      </c>
      <c r="B59" s="4" t="str">
        <f t="shared" si="0"/>
        <v>octubre</v>
      </c>
      <c r="C59" s="40">
        <v>44835</v>
      </c>
      <c r="D59" s="4" t="s">
        <v>501</v>
      </c>
      <c r="E59" s="4" t="s">
        <v>289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40">
        <v>44835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 t="shared" si="0"/>
        <v>septiembre</v>
      </c>
      <c r="C61" s="40">
        <v>44805</v>
      </c>
      <c r="D61" s="4" t="s">
        <v>457</v>
      </c>
      <c r="E61" s="4" t="s">
        <v>289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40">
        <v>44805</v>
      </c>
      <c r="D62" s="4" t="s">
        <v>458</v>
      </c>
      <c r="E62" s="4" t="s">
        <v>289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40">
        <v>44805</v>
      </c>
      <c r="D63" s="4" t="s">
        <v>459</v>
      </c>
      <c r="E63" s="4" t="s">
        <v>289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40">
        <v>44805</v>
      </c>
      <c r="D64" s="4" t="s">
        <v>457</v>
      </c>
      <c r="E64" s="4" t="s">
        <v>289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40">
        <v>44805</v>
      </c>
      <c r="D65" s="4" t="s">
        <v>460</v>
      </c>
      <c r="E65" s="4" t="s">
        <v>288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40">
        <v>44805</v>
      </c>
      <c r="D66" s="4" t="s">
        <v>461</v>
      </c>
      <c r="E66" s="4" t="s">
        <v>289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40">
        <v>44805</v>
      </c>
      <c r="D67" s="4" t="s">
        <v>462</v>
      </c>
      <c r="E67" s="4" t="s">
        <v>289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40">
        <v>44805</v>
      </c>
      <c r="D68" s="4" t="s">
        <v>463</v>
      </c>
      <c r="E68" s="4" t="s">
        <v>289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40">
        <v>44805</v>
      </c>
      <c r="D69" s="4" t="s">
        <v>464</v>
      </c>
      <c r="E69" s="4" t="s">
        <v>289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40">
        <v>44805</v>
      </c>
      <c r="D70" s="4" t="s">
        <v>465</v>
      </c>
      <c r="E70" s="4" t="s">
        <v>289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40">
        <v>44805</v>
      </c>
      <c r="D71" s="4" t="s">
        <v>466</v>
      </c>
      <c r="E71" s="4" t="s">
        <v>289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40">
        <v>44805</v>
      </c>
      <c r="D72" s="4" t="s">
        <v>467</v>
      </c>
      <c r="E72" s="4" t="s">
        <v>289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132</v>
      </c>
      <c r="B73" s="4" t="str">
        <f t="shared" si="1"/>
        <v>septiembre</v>
      </c>
      <c r="C73" s="40">
        <v>44805</v>
      </c>
      <c r="D73" s="4" t="s">
        <v>468</v>
      </c>
      <c r="E73" s="4" t="s">
        <v>289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132</v>
      </c>
      <c r="B74" s="4" t="str">
        <f t="shared" si="1"/>
        <v>septiembre</v>
      </c>
      <c r="C74" s="40">
        <v>44805</v>
      </c>
      <c r="D74" s="4" t="s">
        <v>469</v>
      </c>
      <c r="E74" s="4" t="s">
        <v>289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132</v>
      </c>
      <c r="B75" s="4" t="str">
        <f t="shared" si="1"/>
        <v>septiembre</v>
      </c>
      <c r="C75" s="40">
        <v>44805</v>
      </c>
      <c r="D75" s="4" t="s">
        <v>470</v>
      </c>
      <c r="E75" s="4" t="s">
        <v>289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132</v>
      </c>
      <c r="B76" s="4" t="str">
        <f t="shared" si="1"/>
        <v>septiembre</v>
      </c>
      <c r="C76" s="40">
        <v>44805</v>
      </c>
      <c r="D76" s="4" t="s">
        <v>471</v>
      </c>
      <c r="E76" s="4" t="s">
        <v>289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132</v>
      </c>
      <c r="B77" s="4" t="str">
        <f t="shared" si="1"/>
        <v>septiembre</v>
      </c>
      <c r="C77" s="40">
        <v>44805</v>
      </c>
      <c r="D77" s="4" t="s">
        <v>472</v>
      </c>
      <c r="E77" s="4" t="s">
        <v>289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132</v>
      </c>
      <c r="B78" s="4" t="str">
        <f t="shared" si="1"/>
        <v>septiembre</v>
      </c>
      <c r="C78" s="40">
        <v>44805</v>
      </c>
      <c r="D78" s="4" t="s">
        <v>473</v>
      </c>
      <c r="E78" s="4" t="s">
        <v>289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132</v>
      </c>
      <c r="B79" s="4" t="str">
        <f t="shared" si="1"/>
        <v>septiembre</v>
      </c>
      <c r="C79" s="40">
        <v>44805</v>
      </c>
      <c r="D79" s="4" t="s">
        <v>474</v>
      </c>
      <c r="E79" s="4" t="s">
        <v>289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263</v>
      </c>
      <c r="B80" s="4" t="str">
        <f t="shared" si="1"/>
        <v>septiembre</v>
      </c>
      <c r="C80" s="40">
        <v>44805</v>
      </c>
      <c r="D80" s="4" t="s">
        <v>475</v>
      </c>
      <c r="E80" s="4" t="s">
        <v>289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453</v>
      </c>
      <c r="B81" s="4" t="str">
        <f t="shared" si="1"/>
        <v>septiembre</v>
      </c>
      <c r="C81" s="40">
        <v>44805</v>
      </c>
      <c r="D81" s="4" t="s">
        <v>326</v>
      </c>
      <c r="E81" s="4" t="s">
        <v>326</v>
      </c>
      <c r="F81" s="4" t="s">
        <v>326</v>
      </c>
      <c r="G81" s="4" t="s">
        <v>326</v>
      </c>
      <c r="H81" s="4" t="s">
        <v>326</v>
      </c>
      <c r="I81" s="4" t="s">
        <v>326</v>
      </c>
      <c r="J81" s="4" t="s">
        <v>326</v>
      </c>
      <c r="K81" s="4" t="s">
        <v>326</v>
      </c>
      <c r="L81" s="4" t="s">
        <v>326</v>
      </c>
      <c r="M81" s="4" t="s">
        <v>326</v>
      </c>
    </row>
    <row r="82" spans="1:13" x14ac:dyDescent="0.25">
      <c r="A82" s="4" t="s">
        <v>274</v>
      </c>
      <c r="B82" s="4" t="str">
        <f t="shared" si="1"/>
        <v>septiembre</v>
      </c>
      <c r="C82" s="40">
        <v>44805</v>
      </c>
      <c r="D82" s="4" t="s">
        <v>326</v>
      </c>
      <c r="E82" s="4" t="s">
        <v>326</v>
      </c>
      <c r="F82" s="4" t="s">
        <v>326</v>
      </c>
      <c r="G82" s="4" t="s">
        <v>326</v>
      </c>
      <c r="H82" s="4" t="s">
        <v>326</v>
      </c>
      <c r="I82" s="4" t="s">
        <v>326</v>
      </c>
      <c r="J82" s="4" t="s">
        <v>326</v>
      </c>
      <c r="K82" s="4" t="s">
        <v>326</v>
      </c>
      <c r="L82" s="4" t="s">
        <v>326</v>
      </c>
      <c r="M82" s="4" t="s">
        <v>326</v>
      </c>
    </row>
    <row r="83" spans="1:13" x14ac:dyDescent="0.25">
      <c r="A83" s="4" t="s">
        <v>438</v>
      </c>
      <c r="B83" s="4" t="str">
        <f t="shared" si="1"/>
        <v>septiembre</v>
      </c>
      <c r="C83" s="40">
        <v>44805</v>
      </c>
      <c r="D83" s="4" t="s">
        <v>476</v>
      </c>
      <c r="E83" s="4" t="s">
        <v>289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438</v>
      </c>
      <c r="B84" s="4" t="str">
        <f t="shared" si="1"/>
        <v>septiembre</v>
      </c>
      <c r="C84" s="40">
        <v>44805</v>
      </c>
      <c r="D84" s="4" t="s">
        <v>477</v>
      </c>
      <c r="E84" s="4" t="s">
        <v>289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438</v>
      </c>
      <c r="B85" s="4" t="str">
        <f t="shared" si="1"/>
        <v>septiembre</v>
      </c>
      <c r="C85" s="40">
        <v>44805</v>
      </c>
      <c r="D85" s="4" t="s">
        <v>478</v>
      </c>
      <c r="E85" s="4" t="s">
        <v>289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438</v>
      </c>
      <c r="B86" s="4" t="str">
        <f t="shared" si="1"/>
        <v>septiembre</v>
      </c>
      <c r="C86" s="40">
        <v>44805</v>
      </c>
      <c r="D86" s="4" t="s">
        <v>479</v>
      </c>
      <c r="E86" s="4" t="s">
        <v>289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438</v>
      </c>
      <c r="B87" s="4" t="str">
        <f t="shared" si="1"/>
        <v>septiembre</v>
      </c>
      <c r="C87" s="40">
        <v>44805</v>
      </c>
      <c r="D87" s="4" t="s">
        <v>480</v>
      </c>
      <c r="E87" s="4" t="s">
        <v>289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438</v>
      </c>
      <c r="B88" s="4" t="str">
        <f t="shared" si="1"/>
        <v>septiembre</v>
      </c>
      <c r="C88" s="40">
        <v>44805</v>
      </c>
      <c r="D88" s="4" t="s">
        <v>481</v>
      </c>
      <c r="E88" s="4" t="s">
        <v>289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438</v>
      </c>
      <c r="B89" s="4" t="str">
        <f t="shared" si="1"/>
        <v>septiembre</v>
      </c>
      <c r="C89" s="40">
        <v>44805</v>
      </c>
      <c r="D89" s="4" t="s">
        <v>482</v>
      </c>
      <c r="E89" s="4" t="s">
        <v>289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438</v>
      </c>
      <c r="B90" s="4" t="str">
        <f t="shared" si="1"/>
        <v>septiembre</v>
      </c>
      <c r="C90" s="40">
        <v>44805</v>
      </c>
      <c r="D90" s="4" t="s">
        <v>483</v>
      </c>
      <c r="E90" s="4" t="s">
        <v>289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438</v>
      </c>
      <c r="B91" s="4" t="str">
        <f t="shared" si="1"/>
        <v>septiembre</v>
      </c>
      <c r="C91" s="40">
        <v>44805</v>
      </c>
      <c r="D91" s="4" t="s">
        <v>484</v>
      </c>
      <c r="E91" s="4" t="s">
        <v>289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40">
        <v>44805</v>
      </c>
      <c r="D92" s="4" t="s">
        <v>485</v>
      </c>
      <c r="E92" s="4" t="s">
        <v>289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40">
        <v>44805</v>
      </c>
      <c r="D93" s="4" t="s">
        <v>486</v>
      </c>
      <c r="E93" s="4" t="s">
        <v>289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439</v>
      </c>
      <c r="B94" s="4" t="str">
        <f t="shared" si="1"/>
        <v>septiembre</v>
      </c>
      <c r="C94" s="40">
        <v>44805</v>
      </c>
      <c r="D94" s="4" t="s">
        <v>326</v>
      </c>
      <c r="E94" s="4" t="s">
        <v>326</v>
      </c>
      <c r="F94" s="4" t="s">
        <v>326</v>
      </c>
      <c r="G94" s="4" t="s">
        <v>326</v>
      </c>
      <c r="H94" s="4" t="s">
        <v>326</v>
      </c>
      <c r="I94" s="4" t="s">
        <v>326</v>
      </c>
      <c r="J94" s="4" t="s">
        <v>326</v>
      </c>
      <c r="K94" s="4" t="s">
        <v>326</v>
      </c>
      <c r="L94" s="4" t="s">
        <v>326</v>
      </c>
      <c r="M94" s="4" t="s">
        <v>326</v>
      </c>
    </row>
    <row r="95" spans="1:13" x14ac:dyDescent="0.25">
      <c r="A95" s="4" t="s">
        <v>271</v>
      </c>
      <c r="B95" s="4" t="str">
        <f t="shared" si="1"/>
        <v>septiembre</v>
      </c>
      <c r="C95" s="40">
        <v>44805</v>
      </c>
      <c r="D95" s="4" t="s">
        <v>487</v>
      </c>
      <c r="E95" s="4" t="s">
        <v>289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488</v>
      </c>
      <c r="B96" s="4" t="str">
        <f t="shared" si="1"/>
        <v>septiembre</v>
      </c>
      <c r="C96" s="40">
        <v>44805</v>
      </c>
      <c r="D96" s="4" t="s">
        <v>326</v>
      </c>
      <c r="E96" s="4" t="s">
        <v>326</v>
      </c>
      <c r="F96" s="4" t="s">
        <v>326</v>
      </c>
      <c r="G96" s="4" t="s">
        <v>326</v>
      </c>
      <c r="H96" s="4" t="s">
        <v>326</v>
      </c>
      <c r="I96" s="4" t="s">
        <v>326</v>
      </c>
      <c r="J96" s="4" t="s">
        <v>326</v>
      </c>
      <c r="K96" s="4" t="s">
        <v>326</v>
      </c>
      <c r="L96" s="4" t="s">
        <v>326</v>
      </c>
      <c r="M96" s="4" t="s">
        <v>326</v>
      </c>
    </row>
    <row r="97" spans="1:19" s="43" customFormat="1" x14ac:dyDescent="0.25">
      <c r="A97" s="43" t="s">
        <v>78</v>
      </c>
      <c r="B97" s="43" t="str">
        <f t="shared" si="1"/>
        <v>septiembre</v>
      </c>
      <c r="C97" s="44">
        <v>44805</v>
      </c>
      <c r="D97" s="43" t="s">
        <v>489</v>
      </c>
      <c r="E97" s="43" t="s">
        <v>289</v>
      </c>
      <c r="F97" s="43">
        <v>1661</v>
      </c>
      <c r="G97" s="43">
        <v>1656</v>
      </c>
      <c r="H97" s="43">
        <v>99.698999999999998</v>
      </c>
      <c r="I97" s="43">
        <v>405</v>
      </c>
      <c r="J97" s="43">
        <v>24.457000000000001</v>
      </c>
      <c r="K97" s="43">
        <v>37</v>
      </c>
      <c r="L97" s="43">
        <v>2.234</v>
      </c>
      <c r="M97" s="43">
        <v>9.1359999999999992</v>
      </c>
      <c r="O97" s="45"/>
      <c r="P97" s="45"/>
      <c r="Q97" s="45"/>
      <c r="R97" s="45"/>
      <c r="S97" s="45"/>
    </row>
    <row r="98" spans="1:19" s="43" customFormat="1" x14ac:dyDescent="0.25">
      <c r="A98" s="43" t="s">
        <v>78</v>
      </c>
      <c r="B98" s="43" t="str">
        <f t="shared" si="1"/>
        <v>septiembre</v>
      </c>
      <c r="C98" s="44">
        <v>44805</v>
      </c>
      <c r="D98" s="43" t="s">
        <v>490</v>
      </c>
      <c r="E98" s="43" t="s">
        <v>289</v>
      </c>
      <c r="F98" s="43">
        <v>3526</v>
      </c>
      <c r="G98" s="43">
        <v>3495</v>
      </c>
      <c r="H98" s="43">
        <v>99.120999999999995</v>
      </c>
      <c r="I98" s="43">
        <v>567</v>
      </c>
      <c r="J98" s="43">
        <v>16.222999999999999</v>
      </c>
      <c r="K98" s="43">
        <v>49</v>
      </c>
      <c r="L98" s="43">
        <v>1.4019999999999999</v>
      </c>
      <c r="M98" s="43">
        <v>8.6419999999999995</v>
      </c>
      <c r="O98" s="45"/>
      <c r="P98" s="45"/>
      <c r="Q98" s="45"/>
      <c r="R98" s="45"/>
      <c r="S98" s="45"/>
    </row>
    <row r="99" spans="1:19" s="43" customFormat="1" x14ac:dyDescent="0.25">
      <c r="A99" s="43" t="s">
        <v>78</v>
      </c>
      <c r="B99" s="43" t="str">
        <f t="shared" si="1"/>
        <v>septiembre</v>
      </c>
      <c r="C99" s="44">
        <v>44805</v>
      </c>
      <c r="D99" s="43" t="s">
        <v>337</v>
      </c>
      <c r="E99" s="43" t="s">
        <v>289</v>
      </c>
      <c r="F99" s="43">
        <v>32</v>
      </c>
      <c r="G99" s="43">
        <v>32</v>
      </c>
      <c r="H99" s="43">
        <v>100</v>
      </c>
      <c r="I99" s="43">
        <v>17</v>
      </c>
      <c r="J99" s="43">
        <v>53.125</v>
      </c>
      <c r="K99" s="43">
        <v>5</v>
      </c>
      <c r="L99" s="43">
        <v>15.625</v>
      </c>
      <c r="M99" s="43">
        <v>29.411999999999999</v>
      </c>
      <c r="O99" s="45"/>
      <c r="P99" s="45"/>
      <c r="Q99" s="45"/>
      <c r="R99" s="45"/>
      <c r="S99" s="45"/>
    </row>
    <row r="100" spans="1:19" s="43" customFormat="1" x14ac:dyDescent="0.25">
      <c r="A100" s="43" t="s">
        <v>78</v>
      </c>
      <c r="B100" s="43" t="str">
        <f t="shared" si="1"/>
        <v>septiembre</v>
      </c>
      <c r="C100" s="44">
        <v>44805</v>
      </c>
      <c r="D100" s="43" t="s">
        <v>338</v>
      </c>
      <c r="E100" s="43" t="s">
        <v>289</v>
      </c>
      <c r="F100" s="43">
        <v>30</v>
      </c>
      <c r="G100" s="43">
        <v>30</v>
      </c>
      <c r="H100" s="43">
        <v>100</v>
      </c>
      <c r="I100" s="43">
        <v>5</v>
      </c>
      <c r="J100" s="43">
        <v>16.667000000000002</v>
      </c>
      <c r="K100" s="43">
        <v>0</v>
      </c>
      <c r="L100" s="43">
        <v>0</v>
      </c>
      <c r="M100" s="43">
        <v>0</v>
      </c>
      <c r="O100" s="45"/>
      <c r="P100" s="45"/>
      <c r="Q100" s="45"/>
      <c r="R100" s="45"/>
      <c r="S100" s="45"/>
    </row>
    <row r="101" spans="1:19" s="43" customFormat="1" x14ac:dyDescent="0.25">
      <c r="A101" s="43" t="s">
        <v>78</v>
      </c>
      <c r="B101" s="43" t="str">
        <f t="shared" si="1"/>
        <v>septiembre</v>
      </c>
      <c r="C101" s="44">
        <v>44805</v>
      </c>
      <c r="D101" s="43" t="s">
        <v>340</v>
      </c>
      <c r="E101" s="43" t="s">
        <v>289</v>
      </c>
      <c r="F101" s="43">
        <v>32</v>
      </c>
      <c r="G101" s="43">
        <v>32</v>
      </c>
      <c r="H101" s="43">
        <v>100</v>
      </c>
      <c r="I101" s="43">
        <v>8</v>
      </c>
      <c r="J101" s="43">
        <v>25</v>
      </c>
      <c r="K101" s="43">
        <v>0</v>
      </c>
      <c r="L101" s="43">
        <v>0</v>
      </c>
      <c r="M101" s="43">
        <v>0</v>
      </c>
      <c r="O101" s="45"/>
      <c r="P101" s="45"/>
      <c r="Q101" s="45"/>
      <c r="R101" s="45"/>
      <c r="S101" s="45"/>
    </row>
    <row r="102" spans="1:19" s="43" customFormat="1" x14ac:dyDescent="0.25">
      <c r="A102" s="43" t="s">
        <v>78</v>
      </c>
      <c r="B102" s="43" t="str">
        <f t="shared" si="1"/>
        <v>septiembre</v>
      </c>
      <c r="C102" s="44">
        <v>44805</v>
      </c>
      <c r="D102" s="43" t="s">
        <v>341</v>
      </c>
      <c r="E102" s="43" t="s">
        <v>289</v>
      </c>
      <c r="F102" s="43">
        <v>27</v>
      </c>
      <c r="G102" s="43">
        <v>27</v>
      </c>
      <c r="H102" s="43">
        <v>100</v>
      </c>
      <c r="I102" s="43">
        <v>4</v>
      </c>
      <c r="J102" s="43">
        <v>14.815</v>
      </c>
      <c r="K102" s="43">
        <v>0</v>
      </c>
      <c r="L102" s="43">
        <v>0</v>
      </c>
      <c r="M102" s="43">
        <v>0</v>
      </c>
      <c r="O102" s="45"/>
      <c r="P102" s="45"/>
      <c r="Q102" s="45"/>
      <c r="R102" s="45"/>
      <c r="S102" s="45"/>
    </row>
    <row r="103" spans="1:19" x14ac:dyDescent="0.25">
      <c r="A103" s="4" t="s">
        <v>441</v>
      </c>
      <c r="B103" s="4" t="str">
        <f t="shared" si="1"/>
        <v>septiembre</v>
      </c>
      <c r="C103" s="40">
        <v>44805</v>
      </c>
      <c r="D103" s="4" t="s">
        <v>491</v>
      </c>
      <c r="E103" s="4" t="s">
        <v>289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442</v>
      </c>
      <c r="B104" s="4" t="str">
        <f t="shared" si="1"/>
        <v>septiembre</v>
      </c>
      <c r="C104" s="40">
        <v>44805</v>
      </c>
      <c r="D104" s="4" t="s">
        <v>326</v>
      </c>
      <c r="E104" s="4" t="s">
        <v>326</v>
      </c>
      <c r="F104" s="4" t="s">
        <v>326</v>
      </c>
      <c r="G104" s="4" t="s">
        <v>326</v>
      </c>
      <c r="H104" s="4" t="s">
        <v>326</v>
      </c>
      <c r="I104" s="4" t="s">
        <v>326</v>
      </c>
      <c r="J104" s="4" t="s">
        <v>326</v>
      </c>
      <c r="K104" s="4" t="s">
        <v>326</v>
      </c>
      <c r="L104" s="4" t="s">
        <v>326</v>
      </c>
      <c r="M104" s="4" t="s">
        <v>326</v>
      </c>
    </row>
    <row r="105" spans="1:19" x14ac:dyDescent="0.25">
      <c r="A105" s="4" t="s">
        <v>94</v>
      </c>
      <c r="B105" s="4" t="str">
        <f t="shared" si="1"/>
        <v>septiembre</v>
      </c>
      <c r="C105" s="40">
        <v>44805</v>
      </c>
      <c r="D105" s="4" t="s">
        <v>326</v>
      </c>
      <c r="E105" s="4" t="s">
        <v>326</v>
      </c>
      <c r="F105" s="4" t="s">
        <v>326</v>
      </c>
      <c r="G105" s="4" t="s">
        <v>326</v>
      </c>
      <c r="H105" s="4" t="s">
        <v>326</v>
      </c>
      <c r="I105" s="4" t="s">
        <v>326</v>
      </c>
      <c r="J105" s="4" t="s">
        <v>326</v>
      </c>
      <c r="K105" s="4" t="s">
        <v>326</v>
      </c>
      <c r="L105" s="4" t="s">
        <v>326</v>
      </c>
      <c r="M105" s="4" t="s">
        <v>326</v>
      </c>
    </row>
    <row r="106" spans="1:19" x14ac:dyDescent="0.25">
      <c r="A106" s="4" t="s">
        <v>116</v>
      </c>
      <c r="B106" s="4" t="str">
        <f t="shared" si="1"/>
        <v>agosto</v>
      </c>
      <c r="C106" s="40">
        <v>44774</v>
      </c>
      <c r="D106" s="4" t="s">
        <v>502</v>
      </c>
      <c r="E106" s="4" t="s">
        <v>289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40">
        <v>44774</v>
      </c>
      <c r="D107" s="4" t="s">
        <v>503</v>
      </c>
      <c r="E107" s="4" t="s">
        <v>289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443</v>
      </c>
      <c r="B108" s="4" t="str">
        <f t="shared" si="1"/>
        <v>agosto</v>
      </c>
      <c r="C108" s="40">
        <v>44774</v>
      </c>
      <c r="D108" s="4" t="s">
        <v>504</v>
      </c>
      <c r="E108" s="4" t="s">
        <v>289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444</v>
      </c>
      <c r="B109" s="4" t="str">
        <f t="shared" si="1"/>
        <v>agosto</v>
      </c>
      <c r="C109" s="40">
        <v>44774</v>
      </c>
      <c r="D109" s="4" t="s">
        <v>326</v>
      </c>
      <c r="E109" s="4" t="s">
        <v>326</v>
      </c>
      <c r="F109" s="4" t="s">
        <v>326</v>
      </c>
      <c r="G109" s="4" t="s">
        <v>326</v>
      </c>
      <c r="H109" s="4" t="s">
        <v>326</v>
      </c>
      <c r="I109" s="4" t="s">
        <v>326</v>
      </c>
      <c r="J109" s="4" t="s">
        <v>326</v>
      </c>
      <c r="K109" s="4" t="s">
        <v>326</v>
      </c>
      <c r="L109" s="4" t="s">
        <v>326</v>
      </c>
      <c r="M109" s="4" t="s">
        <v>326</v>
      </c>
    </row>
    <row r="110" spans="1:19" s="43" customFormat="1" x14ac:dyDescent="0.25">
      <c r="A110" s="43" t="s">
        <v>78</v>
      </c>
      <c r="B110" s="43" t="str">
        <f t="shared" si="1"/>
        <v>agosto</v>
      </c>
      <c r="C110" s="44">
        <v>44774</v>
      </c>
      <c r="D110" s="43" t="s">
        <v>505</v>
      </c>
      <c r="E110" s="43" t="s">
        <v>289</v>
      </c>
      <c r="F110" s="43">
        <v>94</v>
      </c>
      <c r="G110" s="43">
        <v>94</v>
      </c>
      <c r="H110" s="43">
        <v>100</v>
      </c>
      <c r="I110" s="43">
        <v>23</v>
      </c>
      <c r="J110" s="43">
        <v>24.468</v>
      </c>
      <c r="K110" s="43">
        <v>0</v>
      </c>
      <c r="L110" s="43">
        <v>0</v>
      </c>
      <c r="M110" s="43">
        <v>0</v>
      </c>
      <c r="O110" s="45"/>
      <c r="P110" s="45"/>
      <c r="Q110" s="45"/>
      <c r="R110" s="45"/>
      <c r="S110" s="45"/>
    </row>
    <row r="111" spans="1:19" s="43" customFormat="1" x14ac:dyDescent="0.25">
      <c r="A111" s="43" t="s">
        <v>78</v>
      </c>
      <c r="B111" s="43" t="str">
        <f t="shared" si="1"/>
        <v>agosto</v>
      </c>
      <c r="C111" s="44">
        <v>44774</v>
      </c>
      <c r="D111" s="43" t="s">
        <v>506</v>
      </c>
      <c r="E111" s="43" t="s">
        <v>289</v>
      </c>
      <c r="F111" s="43">
        <v>1175</v>
      </c>
      <c r="G111" s="43">
        <v>1172</v>
      </c>
      <c r="H111" s="43">
        <v>99.745000000000005</v>
      </c>
      <c r="I111" s="43">
        <v>296</v>
      </c>
      <c r="J111" s="43">
        <v>25.256</v>
      </c>
      <c r="K111" s="43">
        <v>48</v>
      </c>
      <c r="L111" s="43">
        <v>4.0960000000000001</v>
      </c>
      <c r="M111" s="43">
        <v>16.216000000000001</v>
      </c>
      <c r="O111" s="45"/>
      <c r="P111" s="45"/>
      <c r="Q111" s="45"/>
      <c r="R111" s="45"/>
      <c r="S111" s="45"/>
    </row>
    <row r="112" spans="1:19" s="43" customFormat="1" x14ac:dyDescent="0.25">
      <c r="A112" s="43" t="s">
        <v>78</v>
      </c>
      <c r="B112" s="43" t="str">
        <f t="shared" si="1"/>
        <v>agosto</v>
      </c>
      <c r="C112" s="44">
        <v>44774</v>
      </c>
      <c r="D112" s="43" t="s">
        <v>338</v>
      </c>
      <c r="E112" s="43" t="s">
        <v>289</v>
      </c>
      <c r="F112" s="43">
        <v>27</v>
      </c>
      <c r="G112" s="43">
        <v>27</v>
      </c>
      <c r="H112" s="43">
        <v>100</v>
      </c>
      <c r="I112" s="43">
        <v>7</v>
      </c>
      <c r="J112" s="43">
        <v>25.925999999999998</v>
      </c>
      <c r="K112" s="43">
        <v>1</v>
      </c>
      <c r="L112" s="43">
        <v>3.7040000000000002</v>
      </c>
      <c r="M112" s="43">
        <v>14.286</v>
      </c>
      <c r="O112" s="45"/>
      <c r="P112" s="45"/>
      <c r="Q112" s="45"/>
      <c r="R112" s="45"/>
      <c r="S112" s="45"/>
    </row>
    <row r="113" spans="1:19" s="43" customFormat="1" x14ac:dyDescent="0.25">
      <c r="A113" s="43" t="s">
        <v>78</v>
      </c>
      <c r="B113" s="43" t="str">
        <f t="shared" si="1"/>
        <v>agosto</v>
      </c>
      <c r="C113" s="44">
        <v>44774</v>
      </c>
      <c r="D113" s="43" t="s">
        <v>337</v>
      </c>
      <c r="E113" s="43" t="s">
        <v>289</v>
      </c>
      <c r="F113" s="43">
        <v>32</v>
      </c>
      <c r="G113" s="43">
        <v>32</v>
      </c>
      <c r="H113" s="43">
        <v>100</v>
      </c>
      <c r="I113" s="43">
        <v>17</v>
      </c>
      <c r="J113" s="43">
        <v>53.125</v>
      </c>
      <c r="K113" s="43">
        <v>7</v>
      </c>
      <c r="L113" s="43">
        <v>21.875</v>
      </c>
      <c r="M113" s="43">
        <v>41.176000000000002</v>
      </c>
      <c r="O113" s="45"/>
      <c r="P113" s="45"/>
      <c r="Q113" s="45"/>
      <c r="R113" s="45"/>
      <c r="S113" s="45"/>
    </row>
    <row r="114" spans="1:19" s="43" customFormat="1" x14ac:dyDescent="0.25">
      <c r="A114" s="43" t="s">
        <v>78</v>
      </c>
      <c r="B114" s="43" t="str">
        <f t="shared" si="1"/>
        <v>agosto</v>
      </c>
      <c r="C114" s="44">
        <v>44774</v>
      </c>
      <c r="D114" s="43" t="s">
        <v>340</v>
      </c>
      <c r="E114" s="43" t="s">
        <v>289</v>
      </c>
      <c r="F114" s="43">
        <v>26</v>
      </c>
      <c r="G114" s="43">
        <v>26</v>
      </c>
      <c r="H114" s="43">
        <v>100</v>
      </c>
      <c r="I114" s="43">
        <v>7</v>
      </c>
      <c r="J114" s="43">
        <v>26.922999999999998</v>
      </c>
      <c r="K114" s="43">
        <v>0</v>
      </c>
      <c r="L114" s="43">
        <v>0</v>
      </c>
      <c r="M114" s="43">
        <v>0</v>
      </c>
      <c r="O114" s="45"/>
      <c r="P114" s="45"/>
      <c r="Q114" s="45"/>
      <c r="R114" s="45"/>
      <c r="S114" s="45"/>
    </row>
    <row r="115" spans="1:19" s="43" customFormat="1" x14ac:dyDescent="0.25">
      <c r="A115" s="43" t="s">
        <v>78</v>
      </c>
      <c r="B115" s="43" t="str">
        <f t="shared" si="1"/>
        <v>agosto</v>
      </c>
      <c r="C115" s="44">
        <v>44774</v>
      </c>
      <c r="D115" s="43" t="s">
        <v>341</v>
      </c>
      <c r="E115" s="43" t="s">
        <v>289</v>
      </c>
      <c r="F115" s="43">
        <v>29</v>
      </c>
      <c r="G115" s="43">
        <v>29</v>
      </c>
      <c r="H115" s="43">
        <v>100</v>
      </c>
      <c r="I115" s="43">
        <v>12</v>
      </c>
      <c r="J115" s="43">
        <v>41.378999999999998</v>
      </c>
      <c r="K115" s="43">
        <v>1</v>
      </c>
      <c r="L115" s="43">
        <v>3.448</v>
      </c>
      <c r="M115" s="43">
        <v>8.3330000000000002</v>
      </c>
      <c r="O115" s="45"/>
      <c r="P115" s="45"/>
      <c r="Q115" s="45"/>
      <c r="R115" s="45"/>
      <c r="S115" s="45"/>
    </row>
    <row r="116" spans="1:19" x14ac:dyDescent="0.25">
      <c r="A116" s="4" t="s">
        <v>275</v>
      </c>
      <c r="B116" s="4" t="str">
        <f t="shared" si="1"/>
        <v>agosto</v>
      </c>
      <c r="C116" s="40">
        <v>44774</v>
      </c>
      <c r="D116" s="4" t="s">
        <v>507</v>
      </c>
      <c r="E116" s="4" t="s">
        <v>289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275</v>
      </c>
      <c r="B117" s="4" t="str">
        <f t="shared" si="1"/>
        <v>agosto</v>
      </c>
      <c r="C117" s="40">
        <v>44774</v>
      </c>
      <c r="D117" s="4" t="s">
        <v>507</v>
      </c>
      <c r="E117" s="4" t="s">
        <v>289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211</v>
      </c>
      <c r="B118" s="4" t="str">
        <f t="shared" si="1"/>
        <v>agosto</v>
      </c>
      <c r="C118" s="40">
        <v>44774</v>
      </c>
      <c r="D118" s="4" t="s">
        <v>508</v>
      </c>
      <c r="E118" s="4" t="s">
        <v>289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180</v>
      </c>
      <c r="B119" s="4" t="str">
        <f t="shared" si="1"/>
        <v>agosto</v>
      </c>
      <c r="C119" s="40">
        <v>44774</v>
      </c>
      <c r="D119" s="4" t="s">
        <v>509</v>
      </c>
      <c r="E119" s="4" t="s">
        <v>289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274</v>
      </c>
      <c r="B120" s="4" t="str">
        <f t="shared" si="1"/>
        <v>agosto</v>
      </c>
      <c r="C120" s="40">
        <v>44774</v>
      </c>
      <c r="D120" s="4" t="s">
        <v>326</v>
      </c>
      <c r="E120" s="4" t="s">
        <v>326</v>
      </c>
      <c r="F120" s="4" t="s">
        <v>326</v>
      </c>
      <c r="G120" s="4" t="s">
        <v>326</v>
      </c>
      <c r="H120" s="4" t="s">
        <v>326</v>
      </c>
      <c r="I120" s="4" t="s">
        <v>326</v>
      </c>
      <c r="J120" s="4" t="s">
        <v>326</v>
      </c>
      <c r="K120" s="4" t="s">
        <v>326</v>
      </c>
      <c r="L120" s="4" t="s">
        <v>326</v>
      </c>
      <c r="M120" s="4" t="s">
        <v>326</v>
      </c>
    </row>
    <row r="121" spans="1:19" x14ac:dyDescent="0.25">
      <c r="A121" s="4" t="s">
        <v>173</v>
      </c>
      <c r="B121" s="4" t="str">
        <f t="shared" si="1"/>
        <v>agosto</v>
      </c>
      <c r="C121" s="40">
        <v>44774</v>
      </c>
      <c r="D121" s="4" t="s">
        <v>326</v>
      </c>
      <c r="E121" s="4" t="s">
        <v>326</v>
      </c>
      <c r="F121" s="4" t="s">
        <v>326</v>
      </c>
      <c r="G121" s="4" t="s">
        <v>326</v>
      </c>
      <c r="H121" s="4" t="s">
        <v>326</v>
      </c>
      <c r="I121" s="4" t="s">
        <v>326</v>
      </c>
      <c r="J121" s="4" t="s">
        <v>326</v>
      </c>
      <c r="K121" s="4" t="s">
        <v>326</v>
      </c>
      <c r="L121" s="4" t="s">
        <v>326</v>
      </c>
      <c r="M121" s="4" t="s">
        <v>326</v>
      </c>
    </row>
    <row r="122" spans="1:19" x14ac:dyDescent="0.25">
      <c r="A122" s="4" t="s">
        <v>446</v>
      </c>
      <c r="B122" s="4" t="str">
        <f t="shared" si="1"/>
        <v>agosto</v>
      </c>
      <c r="C122" s="40">
        <v>44774</v>
      </c>
      <c r="D122" s="4" t="s">
        <v>326</v>
      </c>
      <c r="E122" s="4" t="s">
        <v>326</v>
      </c>
      <c r="F122" s="4" t="s">
        <v>326</v>
      </c>
      <c r="G122" s="4" t="s">
        <v>326</v>
      </c>
      <c r="H122" s="4" t="s">
        <v>326</v>
      </c>
      <c r="I122" s="4" t="s">
        <v>326</v>
      </c>
      <c r="J122" s="4" t="s">
        <v>326</v>
      </c>
      <c r="K122" s="4" t="s">
        <v>326</v>
      </c>
      <c r="L122" s="4" t="s">
        <v>326</v>
      </c>
      <c r="M122" s="4" t="s">
        <v>326</v>
      </c>
    </row>
    <row r="123" spans="1:19" x14ac:dyDescent="0.25">
      <c r="A123" s="4" t="s">
        <v>442</v>
      </c>
      <c r="B123" s="4" t="str">
        <f t="shared" si="1"/>
        <v>agosto</v>
      </c>
      <c r="C123" s="40">
        <v>44774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9" x14ac:dyDescent="0.25">
      <c r="A124" s="4" t="s">
        <v>75</v>
      </c>
      <c r="B124" s="4" t="str">
        <f t="shared" si="1"/>
        <v>agosto</v>
      </c>
      <c r="C124" s="40">
        <v>44774</v>
      </c>
      <c r="D124" s="4" t="s">
        <v>510</v>
      </c>
      <c r="E124" s="4" t="s">
        <v>289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40">
        <v>44774</v>
      </c>
      <c r="D125" s="4" t="s">
        <v>511</v>
      </c>
      <c r="E125" s="4" t="s">
        <v>289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40">
        <v>44774</v>
      </c>
      <c r="D126" s="4" t="s">
        <v>512</v>
      </c>
      <c r="E126" s="4" t="s">
        <v>289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453</v>
      </c>
      <c r="B127" s="4" t="str">
        <f t="shared" si="1"/>
        <v>agosto</v>
      </c>
      <c r="C127" s="40">
        <v>44774</v>
      </c>
      <c r="D127" s="4" t="s">
        <v>326</v>
      </c>
      <c r="E127" s="4" t="s">
        <v>326</v>
      </c>
      <c r="F127" s="4" t="s">
        <v>326</v>
      </c>
      <c r="G127" s="4" t="s">
        <v>326</v>
      </c>
      <c r="H127" s="4" t="s">
        <v>326</v>
      </c>
      <c r="I127" s="4" t="s">
        <v>326</v>
      </c>
      <c r="J127" s="4" t="s">
        <v>326</v>
      </c>
      <c r="K127" s="4" t="s">
        <v>326</v>
      </c>
      <c r="L127" s="4" t="s">
        <v>326</v>
      </c>
      <c r="M127" s="4" t="s">
        <v>326</v>
      </c>
    </row>
    <row r="128" spans="1:19" x14ac:dyDescent="0.25">
      <c r="A128" s="4" t="s">
        <v>447</v>
      </c>
      <c r="B128" s="4" t="str">
        <f t="shared" si="1"/>
        <v>agosto</v>
      </c>
      <c r="C128" s="40">
        <v>44774</v>
      </c>
      <c r="D128" s="4" t="s">
        <v>326</v>
      </c>
      <c r="E128" s="4" t="s">
        <v>326</v>
      </c>
      <c r="F128" s="4" t="s">
        <v>326</v>
      </c>
      <c r="G128" s="4" t="s">
        <v>326</v>
      </c>
      <c r="H128" s="4" t="s">
        <v>326</v>
      </c>
      <c r="I128" s="4" t="s">
        <v>326</v>
      </c>
      <c r="J128" s="4" t="s">
        <v>326</v>
      </c>
      <c r="K128" s="4" t="s">
        <v>326</v>
      </c>
      <c r="L128" s="4" t="s">
        <v>326</v>
      </c>
      <c r="M128" s="4" t="s">
        <v>326</v>
      </c>
    </row>
    <row r="129" spans="1:13" x14ac:dyDescent="0.25">
      <c r="A129" s="4" t="s">
        <v>88</v>
      </c>
      <c r="B129" s="4" t="str">
        <f t="shared" si="1"/>
        <v>agosto</v>
      </c>
      <c r="C129" s="40">
        <v>44774</v>
      </c>
      <c r="D129" s="4" t="s">
        <v>326</v>
      </c>
      <c r="E129" s="4" t="s">
        <v>326</v>
      </c>
      <c r="F129" s="4" t="s">
        <v>326</v>
      </c>
      <c r="G129" s="4" t="s">
        <v>326</v>
      </c>
      <c r="H129" s="4" t="s">
        <v>326</v>
      </c>
      <c r="I129" s="4" t="s">
        <v>326</v>
      </c>
      <c r="J129" s="4" t="s">
        <v>326</v>
      </c>
      <c r="K129" s="4" t="s">
        <v>326</v>
      </c>
      <c r="L129" s="4" t="s">
        <v>326</v>
      </c>
      <c r="M129" s="4" t="s">
        <v>326</v>
      </c>
    </row>
    <row r="130" spans="1:13" x14ac:dyDescent="0.25">
      <c r="A130" s="4" t="s">
        <v>85</v>
      </c>
      <c r="B130" s="4" t="str">
        <f t="shared" si="1"/>
        <v>agosto</v>
      </c>
      <c r="C130" s="40">
        <v>44774</v>
      </c>
      <c r="D130" s="4" t="s">
        <v>513</v>
      </c>
      <c r="E130" s="4" t="s">
        <v>289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263</v>
      </c>
      <c r="B131" s="4" t="str">
        <f t="shared" ref="B131:B148" si="2">TEXT(C131,"mmmm")</f>
        <v>agosto</v>
      </c>
      <c r="C131" s="40">
        <v>44774</v>
      </c>
      <c r="D131" s="4" t="s">
        <v>326</v>
      </c>
      <c r="E131" s="4" t="s">
        <v>326</v>
      </c>
      <c r="F131" s="4" t="s">
        <v>326</v>
      </c>
      <c r="G131" s="4" t="s">
        <v>326</v>
      </c>
      <c r="H131" s="4" t="s">
        <v>326</v>
      </c>
      <c r="I131" s="4" t="s">
        <v>326</v>
      </c>
      <c r="J131" s="4" t="s">
        <v>326</v>
      </c>
      <c r="K131" s="4" t="s">
        <v>326</v>
      </c>
      <c r="L131" s="4" t="s">
        <v>326</v>
      </c>
      <c r="M131" s="4" t="s">
        <v>326</v>
      </c>
    </row>
    <row r="132" spans="1:13" x14ac:dyDescent="0.25">
      <c r="A132" s="4" t="s">
        <v>83</v>
      </c>
      <c r="B132" s="4" t="str">
        <f t="shared" si="2"/>
        <v>agosto</v>
      </c>
      <c r="C132" s="40">
        <v>44774</v>
      </c>
      <c r="D132" s="4" t="s">
        <v>514</v>
      </c>
      <c r="E132" s="4" t="s">
        <v>289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40">
        <v>44774</v>
      </c>
      <c r="D133" s="4" t="s">
        <v>515</v>
      </c>
      <c r="E133" s="4" t="s">
        <v>289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40">
        <v>44774</v>
      </c>
      <c r="D134" s="4" t="s">
        <v>516</v>
      </c>
      <c r="E134" s="4" t="s">
        <v>289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40">
        <v>44774</v>
      </c>
      <c r="D135" s="4" t="s">
        <v>517</v>
      </c>
      <c r="E135" s="4" t="s">
        <v>289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40">
        <v>44774</v>
      </c>
      <c r="D136" s="4" t="s">
        <v>518</v>
      </c>
      <c r="E136" s="4" t="s">
        <v>289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40">
        <v>44774</v>
      </c>
      <c r="D137" s="4" t="s">
        <v>519</v>
      </c>
      <c r="E137" s="4" t="s">
        <v>289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40">
        <v>44774</v>
      </c>
      <c r="D138" s="4" t="s">
        <v>520</v>
      </c>
      <c r="E138" s="4" t="s">
        <v>289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40">
        <v>44774</v>
      </c>
      <c r="D139" s="4" t="s">
        <v>521</v>
      </c>
      <c r="E139" s="4" t="s">
        <v>289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40">
        <v>44774</v>
      </c>
      <c r="D140" s="4" t="s">
        <v>522</v>
      </c>
      <c r="E140" s="4" t="s">
        <v>289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40">
        <v>44774</v>
      </c>
      <c r="D141" s="4" t="s">
        <v>523</v>
      </c>
      <c r="E141" s="4" t="s">
        <v>289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40">
        <v>44774</v>
      </c>
      <c r="D142" s="4" t="s">
        <v>524</v>
      </c>
      <c r="E142" s="4" t="s">
        <v>289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40">
        <v>44774</v>
      </c>
      <c r="D143" s="4" t="s">
        <v>525</v>
      </c>
      <c r="E143" s="4" t="s">
        <v>289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40">
        <v>44774</v>
      </c>
      <c r="D144" s="4" t="s">
        <v>526</v>
      </c>
      <c r="E144" s="4" t="s">
        <v>289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40">
        <v>44774</v>
      </c>
      <c r="D145" s="4" t="s">
        <v>527</v>
      </c>
      <c r="E145" s="4" t="s">
        <v>289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40">
        <v>44774</v>
      </c>
      <c r="D146" s="4" t="s">
        <v>528</v>
      </c>
      <c r="E146" s="4" t="s">
        <v>289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40">
        <v>44774</v>
      </c>
      <c r="D147" s="4" t="s">
        <v>529</v>
      </c>
      <c r="E147" s="4" t="s">
        <v>289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40">
        <v>44774</v>
      </c>
      <c r="D148" s="4" t="s">
        <v>530</v>
      </c>
      <c r="E148" s="4" t="s">
        <v>289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B21" sqref="B21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31" t="s">
        <v>278</v>
      </c>
      <c r="B1" t="s">
        <v>549</v>
      </c>
      <c r="C1" t="s">
        <v>550</v>
      </c>
      <c r="D1" s="30" t="s">
        <v>344</v>
      </c>
      <c r="E1" s="30" t="s">
        <v>345</v>
      </c>
    </row>
    <row r="2" spans="1:5" x14ac:dyDescent="0.25">
      <c r="A2" s="32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32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32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32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32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32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32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32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32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32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32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32" t="s">
        <v>277</v>
      </c>
      <c r="B13"/>
      <c r="C13"/>
      <c r="D13" s="4">
        <v>100</v>
      </c>
    </row>
    <row r="14" spans="1:5" x14ac:dyDescent="0.25">
      <c r="A14" s="32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32" t="s">
        <v>274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32" t="s">
        <v>94</v>
      </c>
      <c r="B16"/>
      <c r="C16"/>
      <c r="D16" s="4">
        <v>15</v>
      </c>
    </row>
    <row r="17" spans="1:5" x14ac:dyDescent="0.25">
      <c r="A17" s="32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32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32" t="s">
        <v>86</v>
      </c>
      <c r="B19"/>
      <c r="C19"/>
      <c r="D19" s="4">
        <v>33</v>
      </c>
    </row>
    <row r="20" spans="1:5" x14ac:dyDescent="0.25">
      <c r="A20" s="32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32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32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32" t="s">
        <v>279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Campañas y correos</vt:lpstr>
      <vt:lpstr>Campañas y correos(2)</vt:lpstr>
      <vt:lpstr>Campañas y correos - Nuevas</vt:lpstr>
      <vt:lpstr>Septiembre</vt:lpstr>
      <vt:lpstr>CampañasÚnicasPorMes</vt:lpstr>
      <vt:lpstr>Hoja1</vt:lpstr>
      <vt:lpstr>Octubre_Resultados</vt:lpstr>
      <vt:lpstr>AnálisisMITEC</vt:lpstr>
      <vt:lpstr>AnálisisCorreos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2022-12-07T21:24:13Z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