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41351_tec_mx/Documents/Documents/Tec de Monterrey/Semestre 7/OCJ/Dashboards/"/>
    </mc:Choice>
  </mc:AlternateContent>
  <xr:revisionPtr revIDLastSave="106" documentId="13_ncr:1_{24D431F7-7B62-420F-9E52-66B95D07B4F3}" xr6:coauthVersionLast="47" xr6:coauthVersionMax="47" xr10:uidLastSave="{529D56F4-2DB6-4CB3-8845-51DA81FDDC8E}"/>
  <bookViews>
    <workbookView xWindow="-120" yWindow="-120" windowWidth="20730" windowHeight="11160" xr2:uid="{1B227F7D-E4D4-4085-A126-10AC5837AE2B}"/>
  </bookViews>
  <sheets>
    <sheet name="Campañas y correos" sheetId="12" r:id="rId1"/>
    <sheet name="CampañasÚnicasPorMes" sheetId="5" r:id="rId2"/>
    <sheet name="AnálisisMITEC" sheetId="3" r:id="rId3"/>
    <sheet name="aux" sheetId="13" state="hidden" r:id="rId4"/>
    <sheet name="Campañas y correos(2)" sheetId="4" state="hidden" r:id="rId5"/>
    <sheet name="Campañas y correos - Nuevas" sheetId="9" state="hidden" r:id="rId6"/>
    <sheet name="Septiembre" sheetId="1" state="hidden" r:id="rId7"/>
    <sheet name="Hoja1" sheetId="7" state="hidden" r:id="rId8"/>
    <sheet name="Octubre_Resultados" sheetId="8" state="hidden" r:id="rId9"/>
    <sheet name="AnálisisCorreos" sheetId="11" r:id="rId10"/>
    <sheet name="AnálisisCorreos(2)" sheetId="6" state="hidden" r:id="rId11"/>
    <sheet name="AnálisisComparativo" sheetId="10" r:id="rId12"/>
  </sheets>
  <definedNames>
    <definedName name="_xlnm._FilterDatabase" localSheetId="9" hidden="1">AnálisisCorreos!$A$1:$M$1</definedName>
    <definedName name="_xlnm._FilterDatabase" localSheetId="2" hidden="1">AnálisisMITEC!$A$1:$G$197</definedName>
    <definedName name="_xlnm._FilterDatabase" localSheetId="1" hidden="1">CampañasÚnicasPorMes!$A$1:$G$128</definedName>
  </definedNames>
  <calcPr calcId="191029"/>
  <pivotCaches>
    <pivotCache cacheId="6" r:id="rId13"/>
    <pivotCache cacheId="7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6" i="12" l="1"/>
  <c r="K117" i="12"/>
  <c r="K44" i="12"/>
  <c r="K45" i="12"/>
  <c r="J44" i="12"/>
  <c r="J45" i="12"/>
  <c r="B10" i="3"/>
  <c r="B14" i="3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3" i="11"/>
  <c r="B2" i="11"/>
  <c r="B2" i="3"/>
  <c r="B3" i="3"/>
  <c r="B4" i="3"/>
  <c r="B5" i="3"/>
  <c r="B6" i="3"/>
  <c r="B7" i="3"/>
  <c r="B8" i="3"/>
  <c r="B9" i="3"/>
  <c r="B11" i="3"/>
  <c r="B12" i="3"/>
  <c r="B13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185" i="3"/>
  <c r="B217" i="11"/>
  <c r="B218" i="11"/>
  <c r="B219" i="11"/>
  <c r="B220" i="11"/>
  <c r="B221" i="11"/>
  <c r="B222" i="11"/>
  <c r="B223" i="11"/>
  <c r="B216" i="11"/>
  <c r="B215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02" i="11"/>
  <c r="B201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187" i="11"/>
  <c r="B186" i="11"/>
  <c r="B181" i="11"/>
  <c r="B182" i="11"/>
  <c r="B183" i="11"/>
  <c r="B184" i="11"/>
  <c r="B185" i="11"/>
  <c r="B180" i="11"/>
  <c r="B179" i="11"/>
  <c r="J117" i="12"/>
  <c r="G117" i="12"/>
  <c r="F117" i="12"/>
  <c r="J116" i="12"/>
  <c r="G116" i="12"/>
  <c r="F116" i="12"/>
  <c r="J115" i="12"/>
  <c r="G115" i="12"/>
  <c r="K115" i="12" s="1"/>
  <c r="F115" i="12"/>
  <c r="J114" i="12"/>
  <c r="G114" i="12"/>
  <c r="K114" i="12" s="1"/>
  <c r="F114" i="12"/>
  <c r="J113" i="12"/>
  <c r="G113" i="12"/>
  <c r="K113" i="12" s="1"/>
  <c r="F113" i="12"/>
  <c r="J112" i="12"/>
  <c r="G112" i="12"/>
  <c r="K112" i="12" s="1"/>
  <c r="F112" i="12"/>
  <c r="J111" i="12"/>
  <c r="G111" i="12"/>
  <c r="K111" i="12" s="1"/>
  <c r="F111" i="12"/>
  <c r="J110" i="12"/>
  <c r="G110" i="12"/>
  <c r="K110" i="12" s="1"/>
  <c r="F110" i="12"/>
  <c r="J109" i="12"/>
  <c r="G109" i="12"/>
  <c r="K109" i="12" s="1"/>
  <c r="F109" i="12"/>
  <c r="J108" i="12"/>
  <c r="G108" i="12"/>
  <c r="K108" i="12" s="1"/>
  <c r="F108" i="12"/>
  <c r="J107" i="12"/>
  <c r="G107" i="12"/>
  <c r="K107" i="12" s="1"/>
  <c r="F107" i="12"/>
  <c r="K106" i="12"/>
  <c r="J106" i="12"/>
  <c r="G106" i="12"/>
  <c r="F106" i="12"/>
  <c r="K105" i="12"/>
  <c r="J105" i="12"/>
  <c r="G105" i="12"/>
  <c r="F105" i="12"/>
  <c r="K104" i="12"/>
  <c r="J104" i="12"/>
  <c r="G104" i="12"/>
  <c r="F104" i="12"/>
  <c r="K103" i="12"/>
  <c r="J103" i="12"/>
  <c r="G103" i="12"/>
  <c r="F103" i="12"/>
  <c r="K102" i="12"/>
  <c r="J102" i="12"/>
  <c r="G102" i="12"/>
  <c r="F102" i="12"/>
  <c r="K101" i="12"/>
  <c r="J101" i="12"/>
  <c r="G101" i="12"/>
  <c r="F101" i="12"/>
  <c r="K100" i="12"/>
  <c r="J100" i="12"/>
  <c r="G100" i="12"/>
  <c r="F100" i="12"/>
  <c r="K99" i="12"/>
  <c r="J99" i="12"/>
  <c r="G99" i="12"/>
  <c r="F99" i="12"/>
  <c r="K98" i="12"/>
  <c r="J98" i="12"/>
  <c r="G98" i="12"/>
  <c r="F98" i="12"/>
  <c r="K97" i="12"/>
  <c r="J97" i="12"/>
  <c r="G97" i="12"/>
  <c r="F97" i="12"/>
  <c r="K96" i="12"/>
  <c r="J96" i="12"/>
  <c r="G96" i="12"/>
  <c r="F96" i="12"/>
  <c r="K95" i="12"/>
  <c r="J95" i="12"/>
  <c r="G95" i="12"/>
  <c r="F95" i="12"/>
  <c r="K94" i="12"/>
  <c r="J94" i="12"/>
  <c r="G94" i="12"/>
  <c r="F94" i="12"/>
  <c r="J93" i="12"/>
  <c r="G93" i="12"/>
  <c r="K93" i="12" s="1"/>
  <c r="F93" i="12"/>
  <c r="J92" i="12"/>
  <c r="G92" i="12"/>
  <c r="K92" i="12" s="1"/>
  <c r="F92" i="12"/>
  <c r="J91" i="12"/>
  <c r="G91" i="12"/>
  <c r="K91" i="12" s="1"/>
  <c r="F91" i="12"/>
  <c r="K90" i="12"/>
  <c r="J90" i="12"/>
  <c r="G90" i="12"/>
  <c r="F90" i="12"/>
  <c r="J89" i="12"/>
  <c r="G89" i="12"/>
  <c r="K89" i="12" s="1"/>
  <c r="F89" i="12"/>
  <c r="K88" i="12"/>
  <c r="J88" i="12"/>
  <c r="G88" i="12"/>
  <c r="F88" i="12"/>
  <c r="K87" i="12"/>
  <c r="J87" i="12"/>
  <c r="G87" i="12"/>
  <c r="F87" i="12"/>
  <c r="K86" i="12"/>
  <c r="J86" i="12"/>
  <c r="G86" i="12"/>
  <c r="F86" i="12"/>
  <c r="J85" i="12"/>
  <c r="G85" i="12"/>
  <c r="K85" i="12" s="1"/>
  <c r="F85" i="12"/>
  <c r="J84" i="12"/>
  <c r="G84" i="12"/>
  <c r="K84" i="12" s="1"/>
  <c r="F84" i="12"/>
  <c r="K83" i="12"/>
  <c r="J83" i="12"/>
  <c r="G83" i="12"/>
  <c r="F83" i="12"/>
  <c r="K82" i="12"/>
  <c r="J82" i="12"/>
  <c r="G82" i="12"/>
  <c r="F82" i="12"/>
  <c r="K81" i="12"/>
  <c r="J81" i="12"/>
  <c r="G81" i="12"/>
  <c r="F81" i="12"/>
  <c r="K80" i="12"/>
  <c r="J80" i="12"/>
  <c r="G80" i="12"/>
  <c r="F80" i="12"/>
  <c r="K79" i="12"/>
  <c r="J79" i="12"/>
  <c r="G79" i="12"/>
  <c r="F79" i="12"/>
  <c r="K78" i="12"/>
  <c r="J78" i="12"/>
  <c r="G78" i="12"/>
  <c r="F78" i="12"/>
  <c r="K77" i="12"/>
  <c r="J77" i="12"/>
  <c r="G77" i="12"/>
  <c r="F77" i="12"/>
  <c r="K76" i="12"/>
  <c r="J76" i="12"/>
  <c r="G76" i="12"/>
  <c r="F76" i="12"/>
  <c r="K75" i="12"/>
  <c r="J75" i="12"/>
  <c r="G75" i="12"/>
  <c r="F75" i="12"/>
  <c r="K74" i="12"/>
  <c r="J74" i="12"/>
  <c r="G74" i="12"/>
  <c r="F74" i="12"/>
  <c r="K73" i="12"/>
  <c r="J73" i="12"/>
  <c r="G73" i="12"/>
  <c r="F73" i="12"/>
  <c r="J72" i="12"/>
  <c r="G72" i="12"/>
  <c r="K72" i="12" s="1"/>
  <c r="F72" i="12"/>
  <c r="J71" i="12"/>
  <c r="G71" i="12"/>
  <c r="K71" i="12" s="1"/>
  <c r="F71" i="12"/>
  <c r="J70" i="12"/>
  <c r="G70" i="12"/>
  <c r="K70" i="12" s="1"/>
  <c r="F70" i="12"/>
  <c r="J69" i="12"/>
  <c r="G69" i="12"/>
  <c r="K69" i="12" s="1"/>
  <c r="F69" i="12"/>
  <c r="K68" i="12"/>
  <c r="J68" i="12"/>
  <c r="G68" i="12"/>
  <c r="F68" i="12"/>
  <c r="K67" i="12"/>
  <c r="J67" i="12"/>
  <c r="G67" i="12"/>
  <c r="F67" i="12"/>
  <c r="K66" i="12"/>
  <c r="J66" i="12"/>
  <c r="G66" i="12"/>
  <c r="F66" i="12"/>
  <c r="K65" i="12"/>
  <c r="J65" i="12"/>
  <c r="G65" i="12"/>
  <c r="F65" i="12"/>
  <c r="K64" i="12"/>
  <c r="J64" i="12"/>
  <c r="G64" i="12"/>
  <c r="F64" i="12"/>
  <c r="K63" i="12"/>
  <c r="J63" i="12"/>
  <c r="G63" i="12"/>
  <c r="F63" i="12"/>
  <c r="K62" i="12"/>
  <c r="J62" i="12"/>
  <c r="G62" i="12"/>
  <c r="F62" i="12"/>
  <c r="K61" i="12"/>
  <c r="J61" i="12"/>
  <c r="G61" i="12"/>
  <c r="F61" i="12"/>
  <c r="K60" i="12"/>
  <c r="J60" i="12"/>
  <c r="G60" i="12"/>
  <c r="F60" i="12"/>
  <c r="K59" i="12"/>
  <c r="J59" i="12"/>
  <c r="G59" i="12"/>
  <c r="F59" i="12"/>
  <c r="K58" i="12"/>
  <c r="J58" i="12"/>
  <c r="G58" i="12"/>
  <c r="F58" i="12"/>
  <c r="K57" i="12"/>
  <c r="J57" i="12"/>
  <c r="G57" i="12"/>
  <c r="F57" i="12"/>
  <c r="K56" i="12"/>
  <c r="J56" i="12"/>
  <c r="G56" i="12"/>
  <c r="F56" i="12"/>
  <c r="K55" i="12"/>
  <c r="J55" i="12"/>
  <c r="G55" i="12"/>
  <c r="F55" i="12"/>
  <c r="K54" i="12"/>
  <c r="J54" i="12"/>
  <c r="G54" i="12"/>
  <c r="F54" i="12"/>
  <c r="K53" i="12"/>
  <c r="J53" i="12"/>
  <c r="G53" i="12"/>
  <c r="F53" i="12"/>
  <c r="K52" i="12"/>
  <c r="J52" i="12"/>
  <c r="G52" i="12"/>
  <c r="F52" i="12"/>
  <c r="K51" i="12"/>
  <c r="J51" i="12"/>
  <c r="G51" i="12"/>
  <c r="F51" i="12"/>
  <c r="K50" i="12"/>
  <c r="J50" i="12"/>
  <c r="G50" i="12"/>
  <c r="F50" i="12"/>
  <c r="K49" i="12"/>
  <c r="J49" i="12"/>
  <c r="G49" i="12"/>
  <c r="F49" i="12"/>
  <c r="K48" i="12"/>
  <c r="J48" i="12"/>
  <c r="G48" i="12"/>
  <c r="F48" i="12"/>
  <c r="K47" i="12"/>
  <c r="J47" i="12"/>
  <c r="G47" i="12"/>
  <c r="F47" i="12"/>
  <c r="K46" i="12"/>
  <c r="J46" i="12"/>
  <c r="G46" i="12"/>
  <c r="F46" i="12"/>
  <c r="G45" i="12"/>
  <c r="F45" i="12"/>
  <c r="G44" i="12"/>
  <c r="F44" i="12"/>
  <c r="K43" i="12"/>
  <c r="J43" i="12"/>
  <c r="G43" i="12"/>
  <c r="F43" i="12"/>
  <c r="K42" i="12"/>
  <c r="J42" i="12"/>
  <c r="G42" i="12"/>
  <c r="F42" i="12"/>
  <c r="K41" i="12"/>
  <c r="J41" i="12"/>
  <c r="G41" i="12"/>
  <c r="F41" i="12"/>
  <c r="K40" i="12"/>
  <c r="J40" i="12"/>
  <c r="G40" i="12"/>
  <c r="F40" i="12"/>
  <c r="K39" i="12"/>
  <c r="J39" i="12"/>
  <c r="G39" i="12"/>
  <c r="F39" i="12"/>
  <c r="K38" i="12"/>
  <c r="J38" i="12"/>
  <c r="G38" i="12"/>
  <c r="F38" i="12"/>
  <c r="K37" i="12"/>
  <c r="J37" i="12"/>
  <c r="G37" i="12"/>
  <c r="F37" i="12"/>
  <c r="K36" i="12"/>
  <c r="J36" i="12"/>
  <c r="G36" i="12"/>
  <c r="F36" i="12"/>
  <c r="K35" i="12"/>
  <c r="J35" i="12"/>
  <c r="G35" i="12"/>
  <c r="F35" i="12"/>
  <c r="K34" i="12"/>
  <c r="J34" i="12"/>
  <c r="G34" i="12"/>
  <c r="F34" i="12"/>
  <c r="K33" i="12"/>
  <c r="J33" i="12"/>
  <c r="G33" i="12"/>
  <c r="F33" i="12"/>
  <c r="K32" i="12"/>
  <c r="J32" i="12"/>
  <c r="G32" i="12"/>
  <c r="F32" i="12"/>
  <c r="K31" i="12"/>
  <c r="J31" i="12"/>
  <c r="G31" i="12"/>
  <c r="F31" i="12"/>
  <c r="K30" i="12"/>
  <c r="J30" i="12"/>
  <c r="G30" i="12"/>
  <c r="F30" i="12"/>
  <c r="K29" i="12"/>
  <c r="J29" i="12"/>
  <c r="G29" i="12"/>
  <c r="F29" i="12"/>
  <c r="K28" i="12"/>
  <c r="J28" i="12"/>
  <c r="G28" i="12"/>
  <c r="F28" i="12"/>
  <c r="K27" i="12"/>
  <c r="J27" i="12"/>
  <c r="G27" i="12"/>
  <c r="F27" i="12"/>
  <c r="K26" i="12"/>
  <c r="J26" i="12"/>
  <c r="G26" i="12"/>
  <c r="F26" i="12"/>
  <c r="K25" i="12"/>
  <c r="J25" i="12"/>
  <c r="G25" i="12"/>
  <c r="F25" i="12"/>
  <c r="K24" i="12"/>
  <c r="J24" i="12"/>
  <c r="G24" i="12"/>
  <c r="F24" i="12"/>
  <c r="K23" i="12"/>
  <c r="J23" i="12"/>
  <c r="G23" i="12"/>
  <c r="F23" i="12"/>
  <c r="K22" i="12"/>
  <c r="J22" i="12"/>
  <c r="G22" i="12"/>
  <c r="F22" i="12"/>
  <c r="K21" i="12"/>
  <c r="J21" i="12"/>
  <c r="G21" i="12"/>
  <c r="F21" i="12"/>
  <c r="K20" i="12"/>
  <c r="J20" i="12"/>
  <c r="G20" i="12"/>
  <c r="F20" i="12"/>
  <c r="K19" i="12"/>
  <c r="J19" i="12"/>
  <c r="G19" i="12"/>
  <c r="F19" i="12"/>
  <c r="K18" i="12"/>
  <c r="J18" i="12"/>
  <c r="G18" i="12"/>
  <c r="F18" i="12"/>
  <c r="K17" i="12"/>
  <c r="J17" i="12"/>
  <c r="G17" i="12"/>
  <c r="F17" i="12"/>
  <c r="K16" i="12"/>
  <c r="J16" i="12"/>
  <c r="G16" i="12"/>
  <c r="F16" i="12"/>
  <c r="K15" i="12"/>
  <c r="J15" i="12"/>
  <c r="G15" i="12"/>
  <c r="F15" i="12"/>
  <c r="K14" i="12"/>
  <c r="J14" i="12"/>
  <c r="G14" i="12"/>
  <c r="F14" i="12"/>
  <c r="K13" i="12"/>
  <c r="J13" i="12"/>
  <c r="G13" i="12"/>
  <c r="F13" i="12"/>
  <c r="K12" i="12"/>
  <c r="J12" i="12"/>
  <c r="G12" i="12"/>
  <c r="F12" i="12"/>
  <c r="K11" i="12"/>
  <c r="J11" i="12"/>
  <c r="G11" i="12"/>
  <c r="F11" i="12"/>
  <c r="K10" i="12"/>
  <c r="J10" i="12"/>
  <c r="G10" i="12"/>
  <c r="F10" i="12"/>
  <c r="K9" i="12"/>
  <c r="J9" i="12"/>
  <c r="G9" i="12"/>
  <c r="F9" i="12"/>
  <c r="K8" i="12"/>
  <c r="J8" i="12"/>
  <c r="G8" i="12"/>
  <c r="F8" i="12"/>
  <c r="K7" i="12"/>
  <c r="J7" i="12"/>
  <c r="G7" i="12"/>
  <c r="F7" i="12"/>
  <c r="K6" i="12"/>
  <c r="J6" i="12"/>
  <c r="G6" i="12"/>
  <c r="F6" i="12"/>
  <c r="K5" i="12"/>
  <c r="J5" i="12"/>
  <c r="G5" i="12"/>
  <c r="F5" i="12"/>
  <c r="K4" i="12"/>
  <c r="J4" i="12"/>
  <c r="G4" i="12"/>
  <c r="F4" i="12"/>
  <c r="K3" i="12"/>
  <c r="J3" i="12"/>
  <c r="G3" i="12"/>
  <c r="F3" i="12"/>
  <c r="K2" i="12"/>
  <c r="J2" i="12"/>
  <c r="G2" i="12"/>
  <c r="F2" i="12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2" i="6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5" i="4"/>
  <c r="G15" i="4"/>
  <c r="J15" i="4"/>
  <c r="K15" i="4"/>
  <c r="F72" i="4"/>
  <c r="G72" i="4"/>
  <c r="K72" i="4" s="1"/>
  <c r="J72" i="4"/>
  <c r="F93" i="4"/>
  <c r="G93" i="4"/>
  <c r="K93" i="4" s="1"/>
  <c r="J93" i="4"/>
  <c r="F71" i="4"/>
  <c r="G71" i="4"/>
  <c r="K71" i="4" s="1"/>
  <c r="J71" i="4"/>
  <c r="F85" i="4"/>
  <c r="G85" i="4"/>
  <c r="K85" i="4" s="1"/>
  <c r="J85" i="4"/>
  <c r="F41" i="4"/>
  <c r="G41" i="4"/>
  <c r="J41" i="4"/>
  <c r="K41" i="4"/>
  <c r="F36" i="4"/>
  <c r="G36" i="4"/>
  <c r="J36" i="4"/>
  <c r="K36" i="4"/>
  <c r="F35" i="4"/>
  <c r="G35" i="4"/>
  <c r="J35" i="4"/>
  <c r="K35" i="4"/>
  <c r="F50" i="4"/>
  <c r="G50" i="4"/>
  <c r="J50" i="4"/>
  <c r="K50" i="4"/>
  <c r="F14" i="4"/>
  <c r="G14" i="4"/>
  <c r="J14" i="4"/>
  <c r="K14" i="4"/>
  <c r="J70" i="4"/>
  <c r="G70" i="4"/>
  <c r="K70" i="4" s="1"/>
  <c r="F70" i="4"/>
  <c r="G45" i="4"/>
  <c r="F45" i="4"/>
  <c r="J116" i="4"/>
  <c r="J117" i="4"/>
  <c r="K49" i="4"/>
  <c r="G117" i="4"/>
  <c r="F117" i="4"/>
  <c r="J3" i="9"/>
  <c r="I3" i="9"/>
  <c r="F3" i="9"/>
  <c r="E3" i="9"/>
  <c r="J157" i="4"/>
  <c r="G157" i="4"/>
  <c r="K157" i="4" s="1"/>
  <c r="F157" i="4"/>
  <c r="J156" i="4"/>
  <c r="G156" i="4"/>
  <c r="K156" i="4" s="1"/>
  <c r="F156" i="4"/>
  <c r="J155" i="4"/>
  <c r="G155" i="4"/>
  <c r="K155" i="4" s="1"/>
  <c r="F155" i="4"/>
  <c r="J154" i="4"/>
  <c r="G154" i="4"/>
  <c r="K154" i="4" s="1"/>
  <c r="F154" i="4"/>
  <c r="J153" i="4"/>
  <c r="G153" i="4"/>
  <c r="K153" i="4" s="1"/>
  <c r="F153" i="4"/>
  <c r="J152" i="4"/>
  <c r="G152" i="4"/>
  <c r="K152" i="4" s="1"/>
  <c r="F152" i="4"/>
  <c r="J151" i="4"/>
  <c r="G151" i="4"/>
  <c r="K151" i="4" s="1"/>
  <c r="F151" i="4"/>
  <c r="J150" i="4"/>
  <c r="G150" i="4"/>
  <c r="K150" i="4" s="1"/>
  <c r="F150" i="4"/>
  <c r="J149" i="4"/>
  <c r="G149" i="4"/>
  <c r="K149" i="4" s="1"/>
  <c r="F149" i="4"/>
  <c r="J148" i="4"/>
  <c r="G148" i="4"/>
  <c r="K148" i="4" s="1"/>
  <c r="F148" i="4"/>
  <c r="J147" i="4"/>
  <c r="G147" i="4"/>
  <c r="K147" i="4" s="1"/>
  <c r="F147" i="4"/>
  <c r="J146" i="4"/>
  <c r="G146" i="4"/>
  <c r="K146" i="4" s="1"/>
  <c r="F146" i="4"/>
  <c r="J145" i="4"/>
  <c r="G145" i="4"/>
  <c r="K145" i="4" s="1"/>
  <c r="F145" i="4"/>
  <c r="J144" i="4"/>
  <c r="G144" i="4"/>
  <c r="K144" i="4" s="1"/>
  <c r="F144" i="4"/>
  <c r="J143" i="4"/>
  <c r="G143" i="4"/>
  <c r="K143" i="4" s="1"/>
  <c r="F143" i="4"/>
  <c r="J142" i="4"/>
  <c r="G142" i="4"/>
  <c r="F142" i="4"/>
  <c r="J141" i="4"/>
  <c r="G141" i="4"/>
  <c r="F141" i="4"/>
  <c r="J140" i="4"/>
  <c r="G140" i="4"/>
  <c r="K140" i="4" s="1"/>
  <c r="F140" i="4"/>
  <c r="J139" i="4"/>
  <c r="G139" i="4"/>
  <c r="K139" i="4" s="1"/>
  <c r="F139" i="4"/>
  <c r="J138" i="4"/>
  <c r="G138" i="4"/>
  <c r="K138" i="4" s="1"/>
  <c r="F138" i="4"/>
  <c r="J137" i="4"/>
  <c r="G137" i="4"/>
  <c r="K137" i="4" s="1"/>
  <c r="F137" i="4"/>
  <c r="J136" i="4"/>
  <c r="G136" i="4"/>
  <c r="K136" i="4" s="1"/>
  <c r="F136" i="4"/>
  <c r="J135" i="4"/>
  <c r="G135" i="4"/>
  <c r="K135" i="4" s="1"/>
  <c r="F135" i="4"/>
  <c r="J134" i="4"/>
  <c r="G134" i="4"/>
  <c r="K134" i="4" s="1"/>
  <c r="F134" i="4"/>
  <c r="J133" i="4"/>
  <c r="G133" i="4"/>
  <c r="K133" i="4" s="1"/>
  <c r="F133" i="4"/>
  <c r="J132" i="4"/>
  <c r="G132" i="4"/>
  <c r="K132" i="4" s="1"/>
  <c r="F132" i="4"/>
  <c r="J131" i="4"/>
  <c r="G131" i="4"/>
  <c r="K131" i="4" s="1"/>
  <c r="F131" i="4"/>
  <c r="J130" i="4"/>
  <c r="G130" i="4"/>
  <c r="K130" i="4" s="1"/>
  <c r="F130" i="4"/>
  <c r="J129" i="4"/>
  <c r="G129" i="4"/>
  <c r="K129" i="4" s="1"/>
  <c r="F129" i="4"/>
  <c r="J128" i="4"/>
  <c r="G128" i="4"/>
  <c r="K128" i="4" s="1"/>
  <c r="F128" i="4"/>
  <c r="J127" i="4"/>
  <c r="G127" i="4"/>
  <c r="K127" i="4" s="1"/>
  <c r="F127" i="4"/>
  <c r="J126" i="4"/>
  <c r="G126" i="4"/>
  <c r="K126" i="4" s="1"/>
  <c r="F126" i="4"/>
  <c r="J125" i="4"/>
  <c r="G125" i="4"/>
  <c r="K125" i="4" s="1"/>
  <c r="F125" i="4"/>
  <c r="J124" i="4"/>
  <c r="G124" i="4"/>
  <c r="K124" i="4" s="1"/>
  <c r="F124" i="4"/>
  <c r="J123" i="4"/>
  <c r="G123" i="4"/>
  <c r="K123" i="4" s="1"/>
  <c r="F123" i="4"/>
  <c r="J122" i="4"/>
  <c r="G122" i="4"/>
  <c r="K122" i="4" s="1"/>
  <c r="F122" i="4"/>
  <c r="J121" i="4"/>
  <c r="G121" i="4"/>
  <c r="K121" i="4" s="1"/>
  <c r="F121" i="4"/>
  <c r="J120" i="4"/>
  <c r="G120" i="4"/>
  <c r="K120" i="4" s="1"/>
  <c r="F120" i="4"/>
  <c r="J119" i="4"/>
  <c r="G119" i="4"/>
  <c r="K119" i="4" s="1"/>
  <c r="F119" i="4"/>
  <c r="J118" i="4"/>
  <c r="G118" i="4"/>
  <c r="K118" i="4" s="1"/>
  <c r="F118" i="4"/>
  <c r="G116" i="4"/>
  <c r="F116" i="4"/>
  <c r="J115" i="4"/>
  <c r="G115" i="4"/>
  <c r="K115" i="4" s="1"/>
  <c r="F115" i="4"/>
  <c r="J114" i="4"/>
  <c r="G114" i="4"/>
  <c r="K114" i="4" s="1"/>
  <c r="F114" i="4"/>
  <c r="J113" i="4"/>
  <c r="G113" i="4"/>
  <c r="K113" i="4" s="1"/>
  <c r="F113" i="4"/>
  <c r="J112" i="4"/>
  <c r="G112" i="4"/>
  <c r="K112" i="4" s="1"/>
  <c r="F112" i="4"/>
  <c r="J111" i="4"/>
  <c r="G111" i="4"/>
  <c r="K111" i="4" s="1"/>
  <c r="F111" i="4"/>
  <c r="J110" i="4"/>
  <c r="G110" i="4"/>
  <c r="K110" i="4" s="1"/>
  <c r="F110" i="4"/>
  <c r="J109" i="4"/>
  <c r="G109" i="4"/>
  <c r="K109" i="4" s="1"/>
  <c r="F109" i="4"/>
  <c r="J108" i="4"/>
  <c r="G108" i="4"/>
  <c r="K108" i="4" s="1"/>
  <c r="F108" i="4"/>
  <c r="J107" i="4"/>
  <c r="G107" i="4"/>
  <c r="K107" i="4" s="1"/>
  <c r="F107" i="4"/>
  <c r="K106" i="4"/>
  <c r="J106" i="4"/>
  <c r="G106" i="4"/>
  <c r="F106" i="4"/>
  <c r="K105" i="4"/>
  <c r="J105" i="4"/>
  <c r="G105" i="4"/>
  <c r="F105" i="4"/>
  <c r="K104" i="4"/>
  <c r="J104" i="4"/>
  <c r="G104" i="4"/>
  <c r="F104" i="4"/>
  <c r="K103" i="4"/>
  <c r="J103" i="4"/>
  <c r="G103" i="4"/>
  <c r="F103" i="4"/>
  <c r="K102" i="4"/>
  <c r="J102" i="4"/>
  <c r="G102" i="4"/>
  <c r="F102" i="4"/>
  <c r="K101" i="4"/>
  <c r="J101" i="4"/>
  <c r="G101" i="4"/>
  <c r="F101" i="4"/>
  <c r="K100" i="4"/>
  <c r="J100" i="4"/>
  <c r="G100" i="4"/>
  <c r="F100" i="4"/>
  <c r="K99" i="4"/>
  <c r="J99" i="4"/>
  <c r="G99" i="4"/>
  <c r="F99" i="4"/>
  <c r="K98" i="4"/>
  <c r="J98" i="4"/>
  <c r="G98" i="4"/>
  <c r="F98" i="4"/>
  <c r="K97" i="4"/>
  <c r="J97" i="4"/>
  <c r="G97" i="4"/>
  <c r="F97" i="4"/>
  <c r="K96" i="4"/>
  <c r="J96" i="4"/>
  <c r="G96" i="4"/>
  <c r="F96" i="4"/>
  <c r="K95" i="4"/>
  <c r="J95" i="4"/>
  <c r="G95" i="4"/>
  <c r="F95" i="4"/>
  <c r="K94" i="4"/>
  <c r="J94" i="4"/>
  <c r="G94" i="4"/>
  <c r="F94" i="4"/>
  <c r="J92" i="4"/>
  <c r="G92" i="4"/>
  <c r="K92" i="4" s="1"/>
  <c r="F92" i="4"/>
  <c r="J91" i="4"/>
  <c r="G91" i="4"/>
  <c r="K91" i="4" s="1"/>
  <c r="F91" i="4"/>
  <c r="K90" i="4"/>
  <c r="J90" i="4"/>
  <c r="G90" i="4"/>
  <c r="F90" i="4"/>
  <c r="J89" i="4"/>
  <c r="G89" i="4"/>
  <c r="K89" i="4" s="1"/>
  <c r="F89" i="4"/>
  <c r="K88" i="4"/>
  <c r="J88" i="4"/>
  <c r="G88" i="4"/>
  <c r="F88" i="4"/>
  <c r="K87" i="4"/>
  <c r="J87" i="4"/>
  <c r="G87" i="4"/>
  <c r="F87" i="4"/>
  <c r="K86" i="4"/>
  <c r="J86" i="4"/>
  <c r="G86" i="4"/>
  <c r="F86" i="4"/>
  <c r="J84" i="4"/>
  <c r="G84" i="4"/>
  <c r="K84" i="4" s="1"/>
  <c r="F84" i="4"/>
  <c r="K83" i="4"/>
  <c r="J83" i="4"/>
  <c r="G83" i="4"/>
  <c r="F83" i="4"/>
  <c r="K82" i="4"/>
  <c r="J82" i="4"/>
  <c r="G82" i="4"/>
  <c r="F82" i="4"/>
  <c r="K81" i="4"/>
  <c r="J81" i="4"/>
  <c r="G81" i="4"/>
  <c r="F81" i="4"/>
  <c r="K80" i="4"/>
  <c r="J80" i="4"/>
  <c r="G80" i="4"/>
  <c r="F80" i="4"/>
  <c r="K79" i="4"/>
  <c r="J79" i="4"/>
  <c r="G79" i="4"/>
  <c r="F79" i="4"/>
  <c r="K78" i="4"/>
  <c r="J78" i="4"/>
  <c r="G78" i="4"/>
  <c r="F78" i="4"/>
  <c r="K77" i="4"/>
  <c r="J77" i="4"/>
  <c r="G77" i="4"/>
  <c r="F77" i="4"/>
  <c r="K76" i="4"/>
  <c r="J76" i="4"/>
  <c r="G76" i="4"/>
  <c r="F76" i="4"/>
  <c r="K75" i="4"/>
  <c r="J75" i="4"/>
  <c r="G75" i="4"/>
  <c r="F75" i="4"/>
  <c r="K74" i="4"/>
  <c r="J74" i="4"/>
  <c r="G74" i="4"/>
  <c r="F74" i="4"/>
  <c r="K73" i="4"/>
  <c r="J73" i="4"/>
  <c r="G73" i="4"/>
  <c r="F73" i="4"/>
  <c r="J69" i="4"/>
  <c r="G69" i="4"/>
  <c r="K69" i="4" s="1"/>
  <c r="F69" i="4"/>
  <c r="K68" i="4"/>
  <c r="J68" i="4"/>
  <c r="G68" i="4"/>
  <c r="F68" i="4"/>
  <c r="K67" i="4"/>
  <c r="J67" i="4"/>
  <c r="G67" i="4"/>
  <c r="F67" i="4"/>
  <c r="K66" i="4"/>
  <c r="J66" i="4"/>
  <c r="G66" i="4"/>
  <c r="F66" i="4"/>
  <c r="K65" i="4"/>
  <c r="J65" i="4"/>
  <c r="G65" i="4"/>
  <c r="F65" i="4"/>
  <c r="K64" i="4"/>
  <c r="J64" i="4"/>
  <c r="G64" i="4"/>
  <c r="F64" i="4"/>
  <c r="K63" i="4"/>
  <c r="J63" i="4"/>
  <c r="G63" i="4"/>
  <c r="F63" i="4"/>
  <c r="K62" i="4"/>
  <c r="J62" i="4"/>
  <c r="G62" i="4"/>
  <c r="F62" i="4"/>
  <c r="K61" i="4"/>
  <c r="J61" i="4"/>
  <c r="G61" i="4"/>
  <c r="F61" i="4"/>
  <c r="K60" i="4"/>
  <c r="J60" i="4"/>
  <c r="G60" i="4"/>
  <c r="F60" i="4"/>
  <c r="K59" i="4"/>
  <c r="J59" i="4"/>
  <c r="G59" i="4"/>
  <c r="F59" i="4"/>
  <c r="K58" i="4"/>
  <c r="J58" i="4"/>
  <c r="G58" i="4"/>
  <c r="F58" i="4"/>
  <c r="K57" i="4"/>
  <c r="J57" i="4"/>
  <c r="G57" i="4"/>
  <c r="F57" i="4"/>
  <c r="K56" i="4"/>
  <c r="J56" i="4"/>
  <c r="G56" i="4"/>
  <c r="F56" i="4"/>
  <c r="K55" i="4"/>
  <c r="J55" i="4"/>
  <c r="G55" i="4"/>
  <c r="F55" i="4"/>
  <c r="K54" i="4"/>
  <c r="J54" i="4"/>
  <c r="G54" i="4"/>
  <c r="F54" i="4"/>
  <c r="K53" i="4"/>
  <c r="J53" i="4"/>
  <c r="G53" i="4"/>
  <c r="F53" i="4"/>
  <c r="K52" i="4"/>
  <c r="J52" i="4"/>
  <c r="G52" i="4"/>
  <c r="F52" i="4"/>
  <c r="K51" i="4"/>
  <c r="J51" i="4"/>
  <c r="G51" i="4"/>
  <c r="F51" i="4"/>
  <c r="J49" i="4"/>
  <c r="G49" i="4"/>
  <c r="F49" i="4"/>
  <c r="K48" i="4"/>
  <c r="J48" i="4"/>
  <c r="G48" i="4"/>
  <c r="F48" i="4"/>
  <c r="K47" i="4"/>
  <c r="J47" i="4"/>
  <c r="G47" i="4"/>
  <c r="F47" i="4"/>
  <c r="K46" i="4"/>
  <c r="J46" i="4"/>
  <c r="G46" i="4"/>
  <c r="F46" i="4"/>
  <c r="G44" i="4"/>
  <c r="F44" i="4"/>
  <c r="K43" i="4"/>
  <c r="J43" i="4"/>
  <c r="G43" i="4"/>
  <c r="F43" i="4"/>
  <c r="K42" i="4"/>
  <c r="J42" i="4"/>
  <c r="G42" i="4"/>
  <c r="F42" i="4"/>
  <c r="K40" i="4"/>
  <c r="J40" i="4"/>
  <c r="G40" i="4"/>
  <c r="F40" i="4"/>
  <c r="K39" i="4"/>
  <c r="J39" i="4"/>
  <c r="G39" i="4"/>
  <c r="F39" i="4"/>
  <c r="K38" i="4"/>
  <c r="J38" i="4"/>
  <c r="G38" i="4"/>
  <c r="F38" i="4"/>
  <c r="K37" i="4"/>
  <c r="J37" i="4"/>
  <c r="G37" i="4"/>
  <c r="F37" i="4"/>
  <c r="K34" i="4"/>
  <c r="J34" i="4"/>
  <c r="G34" i="4"/>
  <c r="F34" i="4"/>
  <c r="K33" i="4"/>
  <c r="J33" i="4"/>
  <c r="G33" i="4"/>
  <c r="F33" i="4"/>
  <c r="K32" i="4"/>
  <c r="J32" i="4"/>
  <c r="G32" i="4"/>
  <c r="F32" i="4"/>
  <c r="K31" i="4"/>
  <c r="J31" i="4"/>
  <c r="G31" i="4"/>
  <c r="F31" i="4"/>
  <c r="K30" i="4"/>
  <c r="J30" i="4"/>
  <c r="G30" i="4"/>
  <c r="F30" i="4"/>
  <c r="K29" i="4"/>
  <c r="J29" i="4"/>
  <c r="G29" i="4"/>
  <c r="F29" i="4"/>
  <c r="K28" i="4"/>
  <c r="J28" i="4"/>
  <c r="G28" i="4"/>
  <c r="F28" i="4"/>
  <c r="K27" i="4"/>
  <c r="J27" i="4"/>
  <c r="G27" i="4"/>
  <c r="F27" i="4"/>
  <c r="K26" i="4"/>
  <c r="J26" i="4"/>
  <c r="G26" i="4"/>
  <c r="F26" i="4"/>
  <c r="K25" i="4"/>
  <c r="J25" i="4"/>
  <c r="G25" i="4"/>
  <c r="F25" i="4"/>
  <c r="K24" i="4"/>
  <c r="J24" i="4"/>
  <c r="G24" i="4"/>
  <c r="F24" i="4"/>
  <c r="K23" i="4"/>
  <c r="J23" i="4"/>
  <c r="G23" i="4"/>
  <c r="F23" i="4"/>
  <c r="K22" i="4"/>
  <c r="J22" i="4"/>
  <c r="G22" i="4"/>
  <c r="F22" i="4"/>
  <c r="K21" i="4"/>
  <c r="J21" i="4"/>
  <c r="G21" i="4"/>
  <c r="F21" i="4"/>
  <c r="K20" i="4"/>
  <c r="J20" i="4"/>
  <c r="G20" i="4"/>
  <c r="F20" i="4"/>
  <c r="K19" i="4"/>
  <c r="J19" i="4"/>
  <c r="G19" i="4"/>
  <c r="F19" i="4"/>
  <c r="K18" i="4"/>
  <c r="J18" i="4"/>
  <c r="G18" i="4"/>
  <c r="F18" i="4"/>
  <c r="K17" i="4"/>
  <c r="J17" i="4"/>
  <c r="G17" i="4"/>
  <c r="F17" i="4"/>
  <c r="K16" i="4"/>
  <c r="J16" i="4"/>
  <c r="G16" i="4"/>
  <c r="F16" i="4"/>
  <c r="K13" i="4"/>
  <c r="J13" i="4"/>
  <c r="G13" i="4"/>
  <c r="F13" i="4"/>
  <c r="K12" i="4"/>
  <c r="J12" i="4"/>
  <c r="G12" i="4"/>
  <c r="F12" i="4"/>
  <c r="K11" i="4"/>
  <c r="J11" i="4"/>
  <c r="G11" i="4"/>
  <c r="F11" i="4"/>
  <c r="K10" i="4"/>
  <c r="J10" i="4"/>
  <c r="G10" i="4"/>
  <c r="F10" i="4"/>
  <c r="K9" i="4"/>
  <c r="J9" i="4"/>
  <c r="G9" i="4"/>
  <c r="F9" i="4"/>
  <c r="K8" i="4"/>
  <c r="J8" i="4"/>
  <c r="G8" i="4"/>
  <c r="F8" i="4"/>
  <c r="K7" i="4"/>
  <c r="J7" i="4"/>
  <c r="G7" i="4"/>
  <c r="F7" i="4"/>
  <c r="K6" i="4"/>
  <c r="J6" i="4"/>
  <c r="G6" i="4"/>
  <c r="F6" i="4"/>
  <c r="K5" i="4"/>
  <c r="J5" i="4"/>
  <c r="G5" i="4"/>
  <c r="F5" i="4"/>
  <c r="K4" i="4"/>
  <c r="J4" i="4"/>
  <c r="G4" i="4"/>
  <c r="F4" i="4"/>
  <c r="K3" i="4"/>
  <c r="J3" i="4"/>
  <c r="G3" i="4"/>
  <c r="F3" i="4"/>
  <c r="K2" i="4"/>
  <c r="J2" i="4"/>
  <c r="G2" i="4"/>
  <c r="F2" i="4"/>
  <c r="A2" i="5" l="1" a="1"/>
  <c r="A2" i="5" l="1"/>
  <c r="B108" i="5"/>
  <c r="D108" i="5" s="1"/>
  <c r="B112" i="5"/>
  <c r="D112" i="5" s="1"/>
  <c r="B116" i="5"/>
  <c r="D116" i="5" s="1"/>
  <c r="B120" i="5"/>
  <c r="D120" i="5" s="1"/>
  <c r="B124" i="5"/>
  <c r="D124" i="5" s="1"/>
  <c r="B128" i="5"/>
  <c r="D128" i="5" s="1"/>
  <c r="F4" i="5"/>
  <c r="E7" i="5"/>
  <c r="G9" i="5"/>
  <c r="F12" i="5"/>
  <c r="E15" i="5"/>
  <c r="G17" i="5"/>
  <c r="F20" i="5"/>
  <c r="E23" i="5"/>
  <c r="G25" i="5"/>
  <c r="F28" i="5"/>
  <c r="E31" i="5"/>
  <c r="G33" i="5"/>
  <c r="F36" i="5"/>
  <c r="E39" i="5"/>
  <c r="G41" i="5"/>
  <c r="F44" i="5"/>
  <c r="E47" i="5"/>
  <c r="G49" i="5"/>
  <c r="F52" i="5"/>
  <c r="E55" i="5"/>
  <c r="G57" i="5"/>
  <c r="F60" i="5"/>
  <c r="E63" i="5"/>
  <c r="G65" i="5"/>
  <c r="F68" i="5"/>
  <c r="E71" i="5"/>
  <c r="G73" i="5"/>
  <c r="F76" i="5"/>
  <c r="E79" i="5"/>
  <c r="G81" i="5"/>
  <c r="F84" i="5"/>
  <c r="E87" i="5"/>
  <c r="G89" i="5"/>
  <c r="F92" i="5"/>
  <c r="E95" i="5"/>
  <c r="G97" i="5"/>
  <c r="F100" i="5"/>
  <c r="E103" i="5"/>
  <c r="G105" i="5"/>
  <c r="F108" i="5"/>
  <c r="E111" i="5"/>
  <c r="G113" i="5"/>
  <c r="F116" i="5"/>
  <c r="E119" i="5"/>
  <c r="G121" i="5"/>
  <c r="F124" i="5"/>
  <c r="E127" i="5"/>
  <c r="C108" i="5"/>
  <c r="C112" i="5"/>
  <c r="C116" i="5"/>
  <c r="C120" i="5"/>
  <c r="C124" i="5"/>
  <c r="C128" i="5"/>
  <c r="G4" i="5"/>
  <c r="F7" i="5"/>
  <c r="E10" i="5"/>
  <c r="G12" i="5"/>
  <c r="F15" i="5"/>
  <c r="E18" i="5"/>
  <c r="G20" i="5"/>
  <c r="F23" i="5"/>
  <c r="E26" i="5"/>
  <c r="G28" i="5"/>
  <c r="F31" i="5"/>
  <c r="E34" i="5"/>
  <c r="G36" i="5"/>
  <c r="F39" i="5"/>
  <c r="E42" i="5"/>
  <c r="G44" i="5"/>
  <c r="F47" i="5"/>
  <c r="E50" i="5"/>
  <c r="G52" i="5"/>
  <c r="F55" i="5"/>
  <c r="E58" i="5"/>
  <c r="G60" i="5"/>
  <c r="F63" i="5"/>
  <c r="E66" i="5"/>
  <c r="G68" i="5"/>
  <c r="F71" i="5"/>
  <c r="E74" i="5"/>
  <c r="G76" i="5"/>
  <c r="F79" i="5"/>
  <c r="E82" i="5"/>
  <c r="G84" i="5"/>
  <c r="F87" i="5"/>
  <c r="E90" i="5"/>
  <c r="G92" i="5"/>
  <c r="F95" i="5"/>
  <c r="E98" i="5"/>
  <c r="G100" i="5"/>
  <c r="F103" i="5"/>
  <c r="E106" i="5"/>
  <c r="G108" i="5"/>
  <c r="F111" i="5"/>
  <c r="E114" i="5"/>
  <c r="G116" i="5"/>
  <c r="F119" i="5"/>
  <c r="E122" i="5"/>
  <c r="G124" i="5"/>
  <c r="F127" i="5"/>
  <c r="B109" i="5"/>
  <c r="D109" i="5" s="1"/>
  <c r="B113" i="5"/>
  <c r="D113" i="5" s="1"/>
  <c r="B117" i="5"/>
  <c r="D117" i="5" s="1"/>
  <c r="B121" i="5"/>
  <c r="D121" i="5" s="1"/>
  <c r="B125" i="5"/>
  <c r="D125" i="5" s="1"/>
  <c r="E5" i="5"/>
  <c r="G7" i="5"/>
  <c r="F10" i="5"/>
  <c r="E13" i="5"/>
  <c r="G15" i="5"/>
  <c r="F18" i="5"/>
  <c r="E21" i="5"/>
  <c r="G23" i="5"/>
  <c r="F26" i="5"/>
  <c r="E29" i="5"/>
  <c r="G31" i="5"/>
  <c r="F34" i="5"/>
  <c r="E37" i="5"/>
  <c r="G39" i="5"/>
  <c r="F42" i="5"/>
  <c r="E45" i="5"/>
  <c r="G47" i="5"/>
  <c r="F50" i="5"/>
  <c r="E53" i="5"/>
  <c r="G55" i="5"/>
  <c r="F58" i="5"/>
  <c r="E61" i="5"/>
  <c r="G63" i="5"/>
  <c r="F66" i="5"/>
  <c r="E69" i="5"/>
  <c r="G71" i="5"/>
  <c r="F74" i="5"/>
  <c r="E77" i="5"/>
  <c r="G79" i="5"/>
  <c r="F82" i="5"/>
  <c r="E85" i="5"/>
  <c r="G87" i="5"/>
  <c r="F90" i="5"/>
  <c r="E93" i="5"/>
  <c r="G95" i="5"/>
  <c r="F98" i="5"/>
  <c r="E101" i="5"/>
  <c r="G103" i="5"/>
  <c r="F106" i="5"/>
  <c r="E109" i="5"/>
  <c r="G111" i="5"/>
  <c r="F114" i="5"/>
  <c r="E117" i="5"/>
  <c r="G119" i="5"/>
  <c r="F122" i="5"/>
  <c r="E125" i="5"/>
  <c r="G127" i="5"/>
  <c r="C109" i="5"/>
  <c r="C113" i="5"/>
  <c r="C117" i="5"/>
  <c r="C121" i="5"/>
  <c r="C125" i="5"/>
  <c r="F5" i="5"/>
  <c r="E8" i="5"/>
  <c r="G10" i="5"/>
  <c r="F13" i="5"/>
  <c r="E16" i="5"/>
  <c r="G18" i="5"/>
  <c r="F21" i="5"/>
  <c r="E24" i="5"/>
  <c r="G26" i="5"/>
  <c r="F29" i="5"/>
  <c r="E32" i="5"/>
  <c r="G34" i="5"/>
  <c r="F37" i="5"/>
  <c r="E40" i="5"/>
  <c r="G42" i="5"/>
  <c r="F45" i="5"/>
  <c r="E48" i="5"/>
  <c r="G50" i="5"/>
  <c r="F53" i="5"/>
  <c r="E56" i="5"/>
  <c r="G58" i="5"/>
  <c r="F61" i="5"/>
  <c r="E64" i="5"/>
  <c r="G66" i="5"/>
  <c r="F69" i="5"/>
  <c r="E72" i="5"/>
  <c r="G74" i="5"/>
  <c r="F77" i="5"/>
  <c r="E80" i="5"/>
  <c r="G82" i="5"/>
  <c r="F85" i="5"/>
  <c r="E88" i="5"/>
  <c r="G90" i="5"/>
  <c r="F93" i="5"/>
  <c r="E96" i="5"/>
  <c r="G98" i="5"/>
  <c r="F101" i="5"/>
  <c r="E104" i="5"/>
  <c r="G106" i="5"/>
  <c r="F109" i="5"/>
  <c r="E112" i="5"/>
  <c r="G114" i="5"/>
  <c r="F117" i="5"/>
  <c r="E120" i="5"/>
  <c r="G122" i="5"/>
  <c r="F125" i="5"/>
  <c r="E128" i="5"/>
  <c r="B110" i="5"/>
  <c r="D110" i="5" s="1"/>
  <c r="B114" i="5"/>
  <c r="D114" i="5" s="1"/>
  <c r="B118" i="5"/>
  <c r="D118" i="5" s="1"/>
  <c r="B122" i="5"/>
  <c r="D122" i="5" s="1"/>
  <c r="B126" i="5"/>
  <c r="D126" i="5" s="1"/>
  <c r="E3" i="5"/>
  <c r="G5" i="5"/>
  <c r="F8" i="5"/>
  <c r="E11" i="5"/>
  <c r="G13" i="5"/>
  <c r="F16" i="5"/>
  <c r="E19" i="5"/>
  <c r="G21" i="5"/>
  <c r="F24" i="5"/>
  <c r="E27" i="5"/>
  <c r="G29" i="5"/>
  <c r="F32" i="5"/>
  <c r="E35" i="5"/>
  <c r="G37" i="5"/>
  <c r="F40" i="5"/>
  <c r="E43" i="5"/>
  <c r="G45" i="5"/>
  <c r="F48" i="5"/>
  <c r="E51" i="5"/>
  <c r="G53" i="5"/>
  <c r="F56" i="5"/>
  <c r="E59" i="5"/>
  <c r="G61" i="5"/>
  <c r="F64" i="5"/>
  <c r="E67" i="5"/>
  <c r="G69" i="5"/>
  <c r="F72" i="5"/>
  <c r="E75" i="5"/>
  <c r="G77" i="5"/>
  <c r="F80" i="5"/>
  <c r="E83" i="5"/>
  <c r="G85" i="5"/>
  <c r="F88" i="5"/>
  <c r="E91" i="5"/>
  <c r="G93" i="5"/>
  <c r="F96" i="5"/>
  <c r="E99" i="5"/>
  <c r="G101" i="5"/>
  <c r="F104" i="5"/>
  <c r="E107" i="5"/>
  <c r="G109" i="5"/>
  <c r="F112" i="5"/>
  <c r="E115" i="5"/>
  <c r="G117" i="5"/>
  <c r="F120" i="5"/>
  <c r="E123" i="5"/>
  <c r="G125" i="5"/>
  <c r="F128" i="5"/>
  <c r="C110" i="5"/>
  <c r="C114" i="5"/>
  <c r="C118" i="5"/>
  <c r="C122" i="5"/>
  <c r="C126" i="5"/>
  <c r="F3" i="5"/>
  <c r="E6" i="5"/>
  <c r="G8" i="5"/>
  <c r="F11" i="5"/>
  <c r="E14" i="5"/>
  <c r="G16" i="5"/>
  <c r="F19" i="5"/>
  <c r="E22" i="5"/>
  <c r="G24" i="5"/>
  <c r="F27" i="5"/>
  <c r="E30" i="5"/>
  <c r="G32" i="5"/>
  <c r="F35" i="5"/>
  <c r="E38" i="5"/>
  <c r="G40" i="5"/>
  <c r="F43" i="5"/>
  <c r="E46" i="5"/>
  <c r="G48" i="5"/>
  <c r="F51" i="5"/>
  <c r="E54" i="5"/>
  <c r="G56" i="5"/>
  <c r="F59" i="5"/>
  <c r="E62" i="5"/>
  <c r="G64" i="5"/>
  <c r="F67" i="5"/>
  <c r="E70" i="5"/>
  <c r="G72" i="5"/>
  <c r="F75" i="5"/>
  <c r="E78" i="5"/>
  <c r="G80" i="5"/>
  <c r="F83" i="5"/>
  <c r="E86" i="5"/>
  <c r="G88" i="5"/>
  <c r="F91" i="5"/>
  <c r="E94" i="5"/>
  <c r="G96" i="5"/>
  <c r="F99" i="5"/>
  <c r="E102" i="5"/>
  <c r="G104" i="5"/>
  <c r="F107" i="5"/>
  <c r="E110" i="5"/>
  <c r="G112" i="5"/>
  <c r="F115" i="5"/>
  <c r="E118" i="5"/>
  <c r="G120" i="5"/>
  <c r="F123" i="5"/>
  <c r="E126" i="5"/>
  <c r="G128" i="5"/>
  <c r="B111" i="5"/>
  <c r="D111" i="5" s="1"/>
  <c r="B115" i="5"/>
  <c r="D115" i="5" s="1"/>
  <c r="B119" i="5"/>
  <c r="D119" i="5" s="1"/>
  <c r="B123" i="5"/>
  <c r="D123" i="5" s="1"/>
  <c r="B127" i="5"/>
  <c r="D127" i="5" s="1"/>
  <c r="G3" i="5"/>
  <c r="F6" i="5"/>
  <c r="E9" i="5"/>
  <c r="G11" i="5"/>
  <c r="F14" i="5"/>
  <c r="E17" i="5"/>
  <c r="G19" i="5"/>
  <c r="F22" i="5"/>
  <c r="E25" i="5"/>
  <c r="G27" i="5"/>
  <c r="F30" i="5"/>
  <c r="E33" i="5"/>
  <c r="G35" i="5"/>
  <c r="F38" i="5"/>
  <c r="E41" i="5"/>
  <c r="G43" i="5"/>
  <c r="F46" i="5"/>
  <c r="E49" i="5"/>
  <c r="G51" i="5"/>
  <c r="F54" i="5"/>
  <c r="E57" i="5"/>
  <c r="G59" i="5"/>
  <c r="F62" i="5"/>
  <c r="E65" i="5"/>
  <c r="G67" i="5"/>
  <c r="F70" i="5"/>
  <c r="E73" i="5"/>
  <c r="G75" i="5"/>
  <c r="F78" i="5"/>
  <c r="E81" i="5"/>
  <c r="G83" i="5"/>
  <c r="F86" i="5"/>
  <c r="E89" i="5"/>
  <c r="G91" i="5"/>
  <c r="F94" i="5"/>
  <c r="E97" i="5"/>
  <c r="G99" i="5"/>
  <c r="F102" i="5"/>
  <c r="E105" i="5"/>
  <c r="G107" i="5"/>
  <c r="F110" i="5"/>
  <c r="E113" i="5"/>
  <c r="G115" i="5"/>
  <c r="F118" i="5"/>
  <c r="E121" i="5"/>
  <c r="G123" i="5"/>
  <c r="F126" i="5"/>
  <c r="C111" i="5"/>
  <c r="C115" i="5"/>
  <c r="C119" i="5"/>
  <c r="C123" i="5"/>
  <c r="C127" i="5"/>
  <c r="E4" i="5"/>
  <c r="G6" i="5"/>
  <c r="F9" i="5"/>
  <c r="E12" i="5"/>
  <c r="G14" i="5"/>
  <c r="F17" i="5"/>
  <c r="E20" i="5"/>
  <c r="G22" i="5"/>
  <c r="F25" i="5"/>
  <c r="E28" i="5"/>
  <c r="G30" i="5"/>
  <c r="F33" i="5"/>
  <c r="E36" i="5"/>
  <c r="G38" i="5"/>
  <c r="F41" i="5"/>
  <c r="E44" i="5"/>
  <c r="G46" i="5"/>
  <c r="F49" i="5"/>
  <c r="E52" i="5"/>
  <c r="G54" i="5"/>
  <c r="F57" i="5"/>
  <c r="E60" i="5"/>
  <c r="G62" i="5"/>
  <c r="F65" i="5"/>
  <c r="E68" i="5"/>
  <c r="G70" i="5"/>
  <c r="F73" i="5"/>
  <c r="E76" i="5"/>
  <c r="G78" i="5"/>
  <c r="F81" i="5"/>
  <c r="E84" i="5"/>
  <c r="G86" i="5"/>
  <c r="F89" i="5"/>
  <c r="E92" i="5"/>
  <c r="G94" i="5"/>
  <c r="F97" i="5"/>
  <c r="E100" i="5"/>
  <c r="G102" i="5"/>
  <c r="F105" i="5"/>
  <c r="E108" i="5"/>
  <c r="G110" i="5"/>
  <c r="F113" i="5"/>
  <c r="E116" i="5"/>
  <c r="G118" i="5"/>
  <c r="F121" i="5"/>
  <c r="E124" i="5"/>
  <c r="G126" i="5"/>
  <c r="B3" i="5"/>
  <c r="D3" i="5" s="1"/>
  <c r="B91" i="5"/>
  <c r="D91" i="5" s="1"/>
  <c r="C54" i="5"/>
  <c r="B20" i="5"/>
  <c r="D20" i="5" s="1"/>
  <c r="B70" i="5"/>
  <c r="D70" i="5" s="1"/>
  <c r="B17" i="5"/>
  <c r="D17" i="5" s="1"/>
  <c r="B15" i="5"/>
  <c r="D15" i="5" s="1"/>
  <c r="B30" i="5"/>
  <c r="D30" i="5" s="1"/>
  <c r="B103" i="5"/>
  <c r="D103" i="5" s="1"/>
  <c r="B44" i="5"/>
  <c r="D44" i="5" s="1"/>
  <c r="B94" i="5"/>
  <c r="D94" i="5" s="1"/>
  <c r="B81" i="5"/>
  <c r="D81" i="5" s="1"/>
  <c r="C45" i="5"/>
  <c r="B84" i="5"/>
  <c r="D84" i="5" s="1"/>
  <c r="B40" i="5"/>
  <c r="D40" i="5" s="1"/>
  <c r="B50" i="5"/>
  <c r="D50" i="5" s="1"/>
  <c r="B5" i="5"/>
  <c r="D5" i="5" s="1"/>
  <c r="B72" i="5"/>
  <c r="D72" i="5" s="1"/>
  <c r="B82" i="5"/>
  <c r="D82" i="5" s="1"/>
  <c r="B45" i="5"/>
  <c r="D45" i="5" s="1"/>
  <c r="B27" i="5"/>
  <c r="D27" i="5" s="1"/>
  <c r="B69" i="5"/>
  <c r="D69" i="5" s="1"/>
  <c r="B39" i="5"/>
  <c r="D39" i="5" s="1"/>
  <c r="B67" i="5"/>
  <c r="D67" i="5" s="1"/>
  <c r="B6" i="5"/>
  <c r="D6" i="5" s="1"/>
  <c r="B79" i="5"/>
  <c r="D79" i="5" s="1"/>
  <c r="C44" i="5"/>
  <c r="C38" i="5"/>
  <c r="C2" i="5"/>
  <c r="C63" i="5"/>
  <c r="C106" i="5"/>
  <c r="B11" i="5"/>
  <c r="D11" i="5" s="1"/>
  <c r="B75" i="5"/>
  <c r="D75" i="5" s="1"/>
  <c r="B28" i="5"/>
  <c r="D28" i="5" s="1"/>
  <c r="B92" i="5"/>
  <c r="D92" i="5" s="1"/>
  <c r="B53" i="5"/>
  <c r="D53" i="5" s="1"/>
  <c r="B14" i="5"/>
  <c r="D14" i="5" s="1"/>
  <c r="B78" i="5"/>
  <c r="D78" i="5" s="1"/>
  <c r="B48" i="5"/>
  <c r="D48" i="5" s="1"/>
  <c r="B23" i="5"/>
  <c r="D23" i="5" s="1"/>
  <c r="B87" i="5"/>
  <c r="D87" i="5" s="1"/>
  <c r="B25" i="5"/>
  <c r="D25" i="5" s="1"/>
  <c r="B89" i="5"/>
  <c r="D89" i="5" s="1"/>
  <c r="B58" i="5"/>
  <c r="D58" i="5" s="1"/>
  <c r="C52" i="5"/>
  <c r="C53" i="5"/>
  <c r="C62" i="5"/>
  <c r="C46" i="5"/>
  <c r="C7" i="5"/>
  <c r="C71" i="5"/>
  <c r="C56" i="5"/>
  <c r="C19" i="5"/>
  <c r="C49" i="5"/>
  <c r="C50" i="5"/>
  <c r="C99" i="5"/>
  <c r="C48" i="5"/>
  <c r="C41" i="5"/>
  <c r="C105" i="5"/>
  <c r="C42" i="5"/>
  <c r="B19" i="5"/>
  <c r="D19" i="5" s="1"/>
  <c r="B83" i="5"/>
  <c r="D83" i="5" s="1"/>
  <c r="B36" i="5"/>
  <c r="D36" i="5" s="1"/>
  <c r="B100" i="5"/>
  <c r="D100" i="5" s="1"/>
  <c r="B61" i="5"/>
  <c r="D61" i="5" s="1"/>
  <c r="B22" i="5"/>
  <c r="D22" i="5" s="1"/>
  <c r="B86" i="5"/>
  <c r="D86" i="5" s="1"/>
  <c r="B64" i="5"/>
  <c r="D64" i="5" s="1"/>
  <c r="B31" i="5"/>
  <c r="D31" i="5" s="1"/>
  <c r="B95" i="5"/>
  <c r="D95" i="5" s="1"/>
  <c r="B33" i="5"/>
  <c r="D33" i="5" s="1"/>
  <c r="B97" i="5"/>
  <c r="D97" i="5" s="1"/>
  <c r="B66" i="5"/>
  <c r="D66" i="5" s="1"/>
  <c r="C60" i="5"/>
  <c r="C61" i="5"/>
  <c r="C70" i="5"/>
  <c r="C15" i="5"/>
  <c r="C79" i="5"/>
  <c r="C64" i="5"/>
  <c r="C75" i="5"/>
  <c r="C57" i="5"/>
  <c r="C51" i="5"/>
  <c r="C58" i="5"/>
  <c r="C3" i="5"/>
  <c r="B105" i="5"/>
  <c r="D105" i="5" s="1"/>
  <c r="C69" i="5"/>
  <c r="C78" i="5"/>
  <c r="C23" i="5"/>
  <c r="C8" i="5"/>
  <c r="C27" i="5"/>
  <c r="B35" i="5"/>
  <c r="D35" i="5" s="1"/>
  <c r="B99" i="5"/>
  <c r="D99" i="5" s="1"/>
  <c r="B52" i="5"/>
  <c r="D52" i="5" s="1"/>
  <c r="B13" i="5"/>
  <c r="D13" i="5" s="1"/>
  <c r="B77" i="5"/>
  <c r="D77" i="5" s="1"/>
  <c r="B38" i="5"/>
  <c r="D38" i="5" s="1"/>
  <c r="B102" i="5"/>
  <c r="D102" i="5" s="1"/>
  <c r="B80" i="5"/>
  <c r="D80" i="5" s="1"/>
  <c r="B47" i="5"/>
  <c r="D47" i="5" s="1"/>
  <c r="B16" i="5"/>
  <c r="D16" i="5" s="1"/>
  <c r="B49" i="5"/>
  <c r="D49" i="5" s="1"/>
  <c r="B10" i="5"/>
  <c r="D10" i="5" s="1"/>
  <c r="B90" i="5"/>
  <c r="D90" i="5" s="1"/>
  <c r="C12" i="5"/>
  <c r="C76" i="5"/>
  <c r="C13" i="5"/>
  <c r="C77" i="5"/>
  <c r="C6" i="5"/>
  <c r="C86" i="5"/>
  <c r="C31" i="5"/>
  <c r="C95" i="5"/>
  <c r="C11" i="5"/>
  <c r="C16" i="5"/>
  <c r="C80" i="5"/>
  <c r="C9" i="5"/>
  <c r="C73" i="5"/>
  <c r="C10" i="5"/>
  <c r="C74" i="5"/>
  <c r="C43" i="5"/>
  <c r="C4" i="5"/>
  <c r="C87" i="5"/>
  <c r="C66" i="5"/>
  <c r="B43" i="5"/>
  <c r="D43" i="5" s="1"/>
  <c r="B107" i="5"/>
  <c r="D107" i="5" s="1"/>
  <c r="B60" i="5"/>
  <c r="D60" i="5" s="1"/>
  <c r="B21" i="5"/>
  <c r="D21" i="5" s="1"/>
  <c r="B85" i="5"/>
  <c r="D85" i="5" s="1"/>
  <c r="B46" i="5"/>
  <c r="D46" i="5" s="1"/>
  <c r="B8" i="5"/>
  <c r="D8" i="5" s="1"/>
  <c r="B96" i="5"/>
  <c r="D96" i="5" s="1"/>
  <c r="B55" i="5"/>
  <c r="D55" i="5" s="1"/>
  <c r="B56" i="5"/>
  <c r="D56" i="5" s="1"/>
  <c r="B57" i="5"/>
  <c r="D57" i="5" s="1"/>
  <c r="B26" i="5"/>
  <c r="D26" i="5" s="1"/>
  <c r="B98" i="5"/>
  <c r="D98" i="5" s="1"/>
  <c r="C20" i="5"/>
  <c r="C84" i="5"/>
  <c r="C21" i="5"/>
  <c r="C85" i="5"/>
  <c r="C14" i="5"/>
  <c r="C94" i="5"/>
  <c r="C39" i="5"/>
  <c r="C103" i="5"/>
  <c r="C35" i="5"/>
  <c r="C24" i="5"/>
  <c r="C88" i="5"/>
  <c r="C17" i="5"/>
  <c r="C81" i="5"/>
  <c r="C18" i="5"/>
  <c r="C82" i="5"/>
  <c r="C67" i="5"/>
  <c r="B41" i="5"/>
  <c r="D41" i="5" s="1"/>
  <c r="C68" i="5"/>
  <c r="C5" i="5"/>
  <c r="C72" i="5"/>
  <c r="C65" i="5"/>
  <c r="B51" i="5"/>
  <c r="D51" i="5" s="1"/>
  <c r="B4" i="5"/>
  <c r="D4" i="5" s="1"/>
  <c r="B68" i="5"/>
  <c r="D68" i="5" s="1"/>
  <c r="B29" i="5"/>
  <c r="D29" i="5" s="1"/>
  <c r="B93" i="5"/>
  <c r="D93" i="5" s="1"/>
  <c r="B54" i="5"/>
  <c r="D54" i="5" s="1"/>
  <c r="B24" i="5"/>
  <c r="D24" i="5" s="1"/>
  <c r="B104" i="5"/>
  <c r="D104" i="5" s="1"/>
  <c r="B63" i="5"/>
  <c r="D63" i="5" s="1"/>
  <c r="B88" i="5"/>
  <c r="D88" i="5" s="1"/>
  <c r="B65" i="5"/>
  <c r="D65" i="5" s="1"/>
  <c r="B34" i="5"/>
  <c r="D34" i="5" s="1"/>
  <c r="B106" i="5"/>
  <c r="D106" i="5" s="1"/>
  <c r="C28" i="5"/>
  <c r="C92" i="5"/>
  <c r="C29" i="5"/>
  <c r="C93" i="5"/>
  <c r="C22" i="5"/>
  <c r="C102" i="5"/>
  <c r="C47" i="5"/>
  <c r="C59" i="5"/>
  <c r="C32" i="5"/>
  <c r="C96" i="5"/>
  <c r="C25" i="5"/>
  <c r="C89" i="5"/>
  <c r="C26" i="5"/>
  <c r="C90" i="5"/>
  <c r="C91" i="5"/>
  <c r="B74" i="5"/>
  <c r="D74" i="5" s="1"/>
  <c r="B59" i="5"/>
  <c r="D59" i="5" s="1"/>
  <c r="B12" i="5"/>
  <c r="D12" i="5" s="1"/>
  <c r="B76" i="5"/>
  <c r="D76" i="5" s="1"/>
  <c r="B37" i="5"/>
  <c r="D37" i="5" s="1"/>
  <c r="B101" i="5"/>
  <c r="D101" i="5" s="1"/>
  <c r="B62" i="5"/>
  <c r="D62" i="5" s="1"/>
  <c r="B32" i="5"/>
  <c r="D32" i="5" s="1"/>
  <c r="B7" i="5"/>
  <c r="D7" i="5" s="1"/>
  <c r="B71" i="5"/>
  <c r="D71" i="5" s="1"/>
  <c r="B9" i="5"/>
  <c r="D9" i="5" s="1"/>
  <c r="B73" i="5"/>
  <c r="D73" i="5" s="1"/>
  <c r="B42" i="5"/>
  <c r="D42" i="5" s="1"/>
  <c r="B18" i="5"/>
  <c r="D18" i="5" s="1"/>
  <c r="C36" i="5"/>
  <c r="C100" i="5"/>
  <c r="C37" i="5"/>
  <c r="C101" i="5"/>
  <c r="C30" i="5"/>
  <c r="C55" i="5"/>
  <c r="C83" i="5"/>
  <c r="C40" i="5"/>
  <c r="C104" i="5"/>
  <c r="C33" i="5"/>
  <c r="C97" i="5"/>
  <c r="C34" i="5"/>
  <c r="C98" i="5"/>
  <c r="C107" i="5"/>
  <c r="B2" i="5" l="1"/>
  <c r="D2" i="5" s="1"/>
  <c r="E2" i="5"/>
  <c r="G2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25" authorId="0" shapeId="0" xr:uid="{20549FF9-0517-4088-BDF8-737D7FF6AF16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73" authorId="0" shapeId="0" xr:uid="{B3EA24BE-DE0E-4E5B-B781-6DA945B0D0C9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25" authorId="0" shapeId="0" xr:uid="{95CD21FC-9667-429F-B133-43F139A07ED8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73" authorId="0" shapeId="0" xr:uid="{5A29696B-FE56-412F-8826-DE15528ED855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<sst xmlns="http://schemas.openxmlformats.org/spreadsheetml/2006/main" count="4932" uniqueCount="658">
  <si>
    <t>Martha</t>
  </si>
  <si>
    <t>Testamento01</t>
  </si>
  <si>
    <t>Martha Patricia Saenz</t>
  </si>
  <si>
    <t>PremioEugenioGarzaSada02</t>
  </si>
  <si>
    <t>Brenda Berenice Perez</t>
  </si>
  <si>
    <t>ConvocatoriaGlobalSharedLearningClassroom02</t>
  </si>
  <si>
    <t>Ines Gabriela Lujan</t>
  </si>
  <si>
    <t>Numero Unico</t>
  </si>
  <si>
    <t>Silvia Lopez Guerra</t>
  </si>
  <si>
    <t>PremioEugenioGarzaSada01</t>
  </si>
  <si>
    <t>Silvia</t>
  </si>
  <si>
    <t>AseguraTEC02</t>
  </si>
  <si>
    <t>ConvocatoriaComprayVentadeTareas01</t>
  </si>
  <si>
    <t>Testamento02</t>
  </si>
  <si>
    <t>ConvocatoriaGlobalSharedLearningClassroom01</t>
  </si>
  <si>
    <t>Ines Lujan</t>
  </si>
  <si>
    <t>FBA02</t>
  </si>
  <si>
    <t>FAIRFINTECHLab01</t>
  </si>
  <si>
    <t>Protect</t>
  </si>
  <si>
    <t>Elena Gabriela Sanchez</t>
  </si>
  <si>
    <t>AniversarioST01</t>
  </si>
  <si>
    <t>Ines</t>
  </si>
  <si>
    <t>Ciberseguridad04</t>
  </si>
  <si>
    <t>miplanderetiro01</t>
  </si>
  <si>
    <t>Misviajes05</t>
  </si>
  <si>
    <t>Priscilla Gabriela Juarez</t>
  </si>
  <si>
    <t>misCompromisos01</t>
  </si>
  <si>
    <t>Viajes05</t>
  </si>
  <si>
    <t>RutaAzul04</t>
  </si>
  <si>
    <t>Voluntariado 01</t>
  </si>
  <si>
    <t>AseguraTEC01</t>
  </si>
  <si>
    <t>Hector Loredo</t>
  </si>
  <si>
    <t>Conoce Tarjeta Favoritos</t>
  </si>
  <si>
    <t>English@tec02</t>
  </si>
  <si>
    <t>English@tec03</t>
  </si>
  <si>
    <t>TechSavvy36501</t>
  </si>
  <si>
    <t>ActualizacionSSFF01</t>
  </si>
  <si>
    <t>Michel Daniel Bernadac</t>
  </si>
  <si>
    <t>miECO02</t>
  </si>
  <si>
    <t>Número de clics</t>
  </si>
  <si>
    <t>Información del correo</t>
  </si>
  <si>
    <t>beneflex22-01</t>
  </si>
  <si>
    <t>Mabely Sarahi Garcia</t>
  </si>
  <si>
    <t>lealtad-carrusel01</t>
  </si>
  <si>
    <t>Voluntariado02</t>
  </si>
  <si>
    <t>miECO03</t>
  </si>
  <si>
    <t>mi eco carrusel 1</t>
  </si>
  <si>
    <t>TECbot01</t>
  </si>
  <si>
    <t>Wellbeing360°01</t>
  </si>
  <si>
    <t>Ciberseguridad07</t>
  </si>
  <si>
    <t>Marioli Rodriguez</t>
  </si>
  <si>
    <t>FestivalINCMTYAdquieretusboletos01</t>
  </si>
  <si>
    <t>miplanderetirooctubre01</t>
  </si>
  <si>
    <t>Ciberseguridad08</t>
  </si>
  <si>
    <t>QueremosEscucharte</t>
  </si>
  <si>
    <t>mieco_carrusel_2</t>
  </si>
  <si>
    <t>RutaAzul05</t>
  </si>
  <si>
    <t>Ciberseguridad06</t>
  </si>
  <si>
    <t>infonavit-carrusel2</t>
  </si>
  <si>
    <t>FBA03</t>
  </si>
  <si>
    <t>ForoAgua01</t>
  </si>
  <si>
    <t>Evaluacion de etapa</t>
  </si>
  <si>
    <t>Ivette Gonzalez</t>
  </si>
  <si>
    <t>misViajes05</t>
  </si>
  <si>
    <t>FeriaLibro01</t>
  </si>
  <si>
    <t>Cancerdemama01</t>
  </si>
  <si>
    <t>Cancerdemama02</t>
  </si>
  <si>
    <t>miPlandeDesarrollo01</t>
  </si>
  <si>
    <t>FeriaLibro02</t>
  </si>
  <si>
    <t>Voluntariado03</t>
  </si>
  <si>
    <t>Cancerdemama03</t>
  </si>
  <si>
    <t>Simposio01</t>
  </si>
  <si>
    <t>Nombre de la campaña</t>
  </si>
  <si>
    <t>Responsable</t>
  </si>
  <si>
    <t>Estatus en campañas identificadas</t>
  </si>
  <si>
    <t>Ciberseguridad</t>
  </si>
  <si>
    <t>Wellbeing</t>
  </si>
  <si>
    <t>TECbot</t>
  </si>
  <si>
    <t>FBA</t>
  </si>
  <si>
    <t>Feria del libro</t>
  </si>
  <si>
    <t>Mi ECO</t>
  </si>
  <si>
    <t>Cáncer de mama</t>
  </si>
  <si>
    <t>Voluntariado TEC</t>
  </si>
  <si>
    <t>BeneFlex</t>
  </si>
  <si>
    <t>Lealtad</t>
  </si>
  <si>
    <t>INCmty</t>
  </si>
  <si>
    <t>Simposio</t>
  </si>
  <si>
    <t>INCMty</t>
  </si>
  <si>
    <t>Mi plan de retiro</t>
  </si>
  <si>
    <t>Queremos escucharte</t>
  </si>
  <si>
    <t>Ruta azul</t>
  </si>
  <si>
    <t>Foro agua</t>
  </si>
  <si>
    <t>Infonavit</t>
  </si>
  <si>
    <t>Evaluación de etapa</t>
  </si>
  <si>
    <t>Número único</t>
  </si>
  <si>
    <t>Prefijos campañas</t>
  </si>
  <si>
    <t>1er prefijo (TyE)</t>
  </si>
  <si>
    <t>2do prefijo (pilar)</t>
  </si>
  <si>
    <t>3er prefijo (area o VP)</t>
  </si>
  <si>
    <t>Nombre de campaña</t>
  </si>
  <si>
    <t>Iniciativa</t>
  </si>
  <si>
    <t>Nombre de correo sin CTAS</t>
  </si>
  <si>
    <t>ultimo prefijo</t>
  </si>
  <si>
    <t>ejemplo de correo c/cta</t>
  </si>
  <si>
    <t>ejemplo de correo s/cta</t>
  </si>
  <si>
    <t>TyE</t>
  </si>
  <si>
    <t>PowerUp</t>
  </si>
  <si>
    <t>Talento</t>
  </si>
  <si>
    <t>Momentos para conversar</t>
  </si>
  <si>
    <t>CCTA</t>
  </si>
  <si>
    <t>SCTA</t>
  </si>
  <si>
    <t>Reflexión Final</t>
  </si>
  <si>
    <t>Plan de Mejora</t>
  </si>
  <si>
    <t>Retroalimentación Continua</t>
  </si>
  <si>
    <t>Desarrollo</t>
  </si>
  <si>
    <t>Learning Hub</t>
  </si>
  <si>
    <t>English@Tec</t>
  </si>
  <si>
    <t>TechSavvy</t>
  </si>
  <si>
    <t>Bienestar</t>
  </si>
  <si>
    <t>Semana Tqueremos</t>
  </si>
  <si>
    <t>Unidos contigo</t>
  </si>
  <si>
    <t>Cuida tu mente</t>
  </si>
  <si>
    <t>Flexibility</t>
  </si>
  <si>
    <t>Ben</t>
  </si>
  <si>
    <t>mi Caja de ahorro</t>
  </si>
  <si>
    <t>Seguros voluntarios</t>
  </si>
  <si>
    <t>BecaPrepanet</t>
  </si>
  <si>
    <t xml:space="preserve">Subasta Vehiculos </t>
  </si>
  <si>
    <t>Prestamo Tec</t>
  </si>
  <si>
    <t>Comp</t>
  </si>
  <si>
    <t>SURA</t>
  </si>
  <si>
    <t>Apoyo Home Office 2021</t>
  </si>
  <si>
    <t>Aseguratec</t>
  </si>
  <si>
    <t>mi Apoyo comida</t>
  </si>
  <si>
    <t>Buenas noticias</t>
  </si>
  <si>
    <t>Vacaciones</t>
  </si>
  <si>
    <t>Vales de Despensa</t>
  </si>
  <si>
    <t>CFDI</t>
  </si>
  <si>
    <t xml:space="preserve">Declaracion Anual </t>
  </si>
  <si>
    <t>COVID</t>
  </si>
  <si>
    <t>Coronavirus</t>
  </si>
  <si>
    <t>Acciones 4ta ola</t>
  </si>
  <si>
    <t>Trabajo Flexible</t>
  </si>
  <si>
    <t>Espacios Flexibles</t>
  </si>
  <si>
    <t>TyE_Enablers</t>
  </si>
  <si>
    <t>Enablers</t>
  </si>
  <si>
    <t>HTI</t>
  </si>
  <si>
    <t>Concientización</t>
  </si>
  <si>
    <t>SEPMobile</t>
  </si>
  <si>
    <t>Techvolution</t>
  </si>
  <si>
    <t xml:space="preserve">Renovación de línea </t>
  </si>
  <si>
    <t>Telefonía</t>
  </si>
  <si>
    <t>Collaboration</t>
  </si>
  <si>
    <t>TecS</t>
  </si>
  <si>
    <t>TECservices</t>
  </si>
  <si>
    <t>GlobalMobility</t>
  </si>
  <si>
    <t>Aca</t>
  </si>
  <si>
    <t>Academia</t>
  </si>
  <si>
    <t xml:space="preserve">Novus </t>
  </si>
  <si>
    <t>Profesor Inspirador</t>
  </si>
  <si>
    <t>RNP</t>
  </si>
  <si>
    <t>Biblioteca</t>
  </si>
  <si>
    <t>Clasificación docente</t>
  </si>
  <si>
    <t>ECOA</t>
  </si>
  <si>
    <t>Integridad académica</t>
  </si>
  <si>
    <t>Jornada académica</t>
  </si>
  <si>
    <t>TecSounds</t>
  </si>
  <si>
    <t>CIMA</t>
  </si>
  <si>
    <t>Mi Trayectoria Tec</t>
  </si>
  <si>
    <t>Semana i</t>
  </si>
  <si>
    <t>Sesión VIENA</t>
  </si>
  <si>
    <t>Tec 21</t>
  </si>
  <si>
    <t>LiFE</t>
  </si>
  <si>
    <t>Writing Lab</t>
  </si>
  <si>
    <t>VIISS</t>
  </si>
  <si>
    <t>Eventos</t>
  </si>
  <si>
    <t>Foro Dialogos Abiertos</t>
  </si>
  <si>
    <t>Impulsa</t>
  </si>
  <si>
    <t>Premio Mujer Tec</t>
  </si>
  <si>
    <t>Valores y Cultura</t>
  </si>
  <si>
    <t>Líderes del Mañana</t>
  </si>
  <si>
    <t xml:space="preserve">Voluntariado Tec </t>
  </si>
  <si>
    <t>Inclusión e Integridad</t>
  </si>
  <si>
    <t>ETHOS</t>
  </si>
  <si>
    <t>TecSeguro</t>
  </si>
  <si>
    <t>VPICC</t>
  </si>
  <si>
    <t>Compromiso con la integridad</t>
  </si>
  <si>
    <t>VPD</t>
  </si>
  <si>
    <t>Súmate</t>
  </si>
  <si>
    <t>Filantropia</t>
  </si>
  <si>
    <t>Exatec</t>
  </si>
  <si>
    <t>VPO</t>
  </si>
  <si>
    <t>TecFood</t>
  </si>
  <si>
    <t xml:space="preserve">Borregos </t>
  </si>
  <si>
    <t>TecStore</t>
  </si>
  <si>
    <t>SorteosTec</t>
  </si>
  <si>
    <t>Casa sorteos</t>
  </si>
  <si>
    <t>Tecmi</t>
  </si>
  <si>
    <t>Sorteo con Propósito</t>
  </si>
  <si>
    <t xml:space="preserve">Sorteo Líder a Líder </t>
  </si>
  <si>
    <t>Wellbeing 360</t>
  </si>
  <si>
    <t>Semana de la Felicidad</t>
  </si>
  <si>
    <t>TecSalud</t>
  </si>
  <si>
    <t>COVID al día</t>
  </si>
  <si>
    <t>Día de las Madres</t>
  </si>
  <si>
    <t>Día del Padre</t>
  </si>
  <si>
    <t>Olimpiadas Tokio 2021</t>
  </si>
  <si>
    <t>Día de la familia</t>
  </si>
  <si>
    <t>Fiestas Tec</t>
  </si>
  <si>
    <t>Día del maestro</t>
  </si>
  <si>
    <t>EVP</t>
  </si>
  <si>
    <t>Refiriendo Talento</t>
  </si>
  <si>
    <t>Asig Temporales</t>
  </si>
  <si>
    <t>Marca empleadora</t>
  </si>
  <si>
    <t>Boletines</t>
  </si>
  <si>
    <t>Boletín Líderes</t>
  </si>
  <si>
    <t>LT</t>
  </si>
  <si>
    <t>Boletín TyE</t>
  </si>
  <si>
    <t>News TyE</t>
  </si>
  <si>
    <t>Otros</t>
  </si>
  <si>
    <t>Top200</t>
  </si>
  <si>
    <t>Conectar</t>
  </si>
  <si>
    <t>Presidencia</t>
  </si>
  <si>
    <t>QS</t>
  </si>
  <si>
    <t>Cambios org</t>
  </si>
  <si>
    <t>Cambios organizacionales</t>
  </si>
  <si>
    <t>TecGlobal</t>
  </si>
  <si>
    <t>TyEAvisos</t>
  </si>
  <si>
    <t>Sesión de talento</t>
  </si>
  <si>
    <t>UTM</t>
  </si>
  <si>
    <t>AdC</t>
  </si>
  <si>
    <t>Gestión cátedras</t>
  </si>
  <si>
    <t>Desarrollo docente</t>
  </si>
  <si>
    <t>Rectoría</t>
  </si>
  <si>
    <t>Continuidad académica</t>
  </si>
  <si>
    <t>Townhalls BZ</t>
  </si>
  <si>
    <t>Comunicados</t>
  </si>
  <si>
    <t>Comp y benef</t>
  </si>
  <si>
    <t>Capacitación</t>
  </si>
  <si>
    <t>Equipos Energizantes</t>
  </si>
  <si>
    <t xml:space="preserve">Activaciones </t>
  </si>
  <si>
    <t>ICBF</t>
  </si>
  <si>
    <t>Wellbeing360</t>
  </si>
  <si>
    <t>Organizaciones positivas</t>
  </si>
  <si>
    <t>Familias positivas</t>
  </si>
  <si>
    <t>MKT</t>
  </si>
  <si>
    <t>20aniv</t>
  </si>
  <si>
    <t>EXATECMI</t>
  </si>
  <si>
    <t>Prepa Tecmi</t>
  </si>
  <si>
    <t>Halcones</t>
  </si>
  <si>
    <t>Connect</t>
  </si>
  <si>
    <t>CDC</t>
  </si>
  <si>
    <t>Voces Tecmi</t>
  </si>
  <si>
    <t>Filantropía</t>
  </si>
  <si>
    <t>Sorteo con Prop</t>
  </si>
  <si>
    <t>Becas con Prop</t>
  </si>
  <si>
    <t>SDLF</t>
  </si>
  <si>
    <t>TECMIFEST</t>
  </si>
  <si>
    <t>Horizonte</t>
  </si>
  <si>
    <t>Skilling Trip</t>
  </si>
  <si>
    <t>Día de la Familia</t>
  </si>
  <si>
    <t>Día del Maestro</t>
  </si>
  <si>
    <t>Fiestas Tecmi</t>
  </si>
  <si>
    <t>Voluntariado Tec</t>
  </si>
  <si>
    <t>CRDH</t>
  </si>
  <si>
    <t>Charlas</t>
  </si>
  <si>
    <t>TecmiSeguro</t>
  </si>
  <si>
    <t>TecmiMed</t>
  </si>
  <si>
    <t>TECMIRUN</t>
  </si>
  <si>
    <t>Semana del bienestar</t>
  </si>
  <si>
    <t>DSA</t>
  </si>
  <si>
    <t>ProTect</t>
  </si>
  <si>
    <t>¿Existente?</t>
  </si>
  <si>
    <t>3er prefijo (área o VP)</t>
  </si>
  <si>
    <t>Mis viajes</t>
  </si>
  <si>
    <t>MiLlaveDigital</t>
  </si>
  <si>
    <t>Mitec</t>
  </si>
  <si>
    <t>Mi Plan de Desarrollo</t>
  </si>
  <si>
    <t>Etiquetas de fila</t>
  </si>
  <si>
    <t>Total general</t>
  </si>
  <si>
    <t>Promedio de Número de clics</t>
  </si>
  <si>
    <t>Correo en HubSpot</t>
  </si>
  <si>
    <t>TyE_mieco2022_Ultimos días mi ECO 2022</t>
  </si>
  <si>
    <t>TyE_mieco2022_Último día mi ECO CCTA</t>
  </si>
  <si>
    <t>UTM_mieco_comunicado profesores Tecmi</t>
  </si>
  <si>
    <t>TyE_mieco2022_precampana_#3_CCTA (Clon)</t>
  </si>
  <si>
    <t>UTM_miECO2022_refuerzo</t>
  </si>
  <si>
    <t>TyE_mieco_comunicado HG_CCTA</t>
  </si>
  <si>
    <t>David Garza Salazar</t>
  </si>
  <si>
    <t>Tecnológico de Monterrey</t>
  </si>
  <si>
    <t>Luis Gutiérrez y Andrés Sierra</t>
  </si>
  <si>
    <t>TECMILENIO</t>
  </si>
  <si>
    <t>Hernán García González</t>
  </si>
  <si>
    <t>Enviado</t>
  </si>
  <si>
    <t>Entregado</t>
  </si>
  <si>
    <t>Tasa de entregas</t>
  </si>
  <si>
    <t>Abierto</t>
  </si>
  <si>
    <t>Tasa de aperturas</t>
  </si>
  <si>
    <t>Tasa de clics</t>
  </si>
  <si>
    <t>Tasa de click-through</t>
  </si>
  <si>
    <t>Recibió clics</t>
  </si>
  <si>
    <t>TyE_HTI_Semana de la ciberseguridad</t>
  </si>
  <si>
    <t>TyE_Ciberseguridad_Actualizacion Apple (Clon)</t>
  </si>
  <si>
    <t>TyE_Aca_ 02FeriaInternacionalLibro22</t>
  </si>
  <si>
    <t>UTM_Bienestar_cáncerdemama01_CTA</t>
  </si>
  <si>
    <t>TyE_Bienestar_cáncerdemama02charlas_CTA</t>
  </si>
  <si>
    <t>TyE_Bienestar_cáncerdemama01_CTA</t>
  </si>
  <si>
    <t>UTM_Bienestar_cáncerdemama02charlas_CTA</t>
  </si>
  <si>
    <t>TyE_Bienestar_ganadorascancerdemama_CTA</t>
  </si>
  <si>
    <t>TyE_VIIS_Voluntariado03CCTA</t>
  </si>
  <si>
    <t>TyE_VIIS_Voluntariado (Clon)</t>
  </si>
  <si>
    <t>TyE_VIIS_Voluntariado</t>
  </si>
  <si>
    <t>TyE_Comp_Resultados beneflex_TecSalud_CCTA</t>
  </si>
  <si>
    <t>Guillermo Torre</t>
  </si>
  <si>
    <t>TyE_Comp_BeneFlex_SabíasQue3_CCTA</t>
  </si>
  <si>
    <t>TyE_Comp_BeneFlex_SabíasQue2</t>
  </si>
  <si>
    <t>TyE_Comp_Resultados beneflex_Tecmilenio_CCTA</t>
  </si>
  <si>
    <t>Bruno Zepeda Blouin</t>
  </si>
  <si>
    <t>TyE_Comp_Resultados beneflex_Sorteos_CCTA</t>
  </si>
  <si>
    <t>TyE_Comp_Resultados beneflex_TEC_CCTA</t>
  </si>
  <si>
    <t>TyE_Comp_BeneFlex_SabíasQue1</t>
  </si>
  <si>
    <t>Avisos TyE</t>
  </si>
  <si>
    <t>TyE_Comp_Resultados beneflex_ED_CCTA</t>
  </si>
  <si>
    <t>UTM_eventos_Lealtad_invitación MTY (refuerzo)</t>
  </si>
  <si>
    <t>UTM_eventos_Lealtad_invitación MTY</t>
  </si>
  <si>
    <t>TyE_eventos_Lealtad_invitación 5 y 10 MTY</t>
  </si>
  <si>
    <t>-</t>
  </si>
  <si>
    <t>UTM_ICBF_Wellbeing360_5_colaboradores</t>
  </si>
  <si>
    <t>UTM_ICBF_Wellbeing360_3</t>
  </si>
  <si>
    <t>UTM_ICBF_Wellbeing360_5_docentes</t>
  </si>
  <si>
    <t>Vec-TLG-CursoTeamWellbeing-Folleto</t>
  </si>
  <si>
    <t>Tec de Monterrey | Posgrados y Educación Continua</t>
  </si>
  <si>
    <t>UTM_ICBF_Wellbeing360_4</t>
  </si>
  <si>
    <t>TyE_Tecmilenio_Wellbeing360_CTA</t>
  </si>
  <si>
    <t>VEC-TLG-CursoTeamWellbeing-folleto2</t>
  </si>
  <si>
    <t>TyE_Aca_INCMTY#3_CCTA</t>
  </si>
  <si>
    <t>TyE_Comp_Infonavit_10oct_CCTA</t>
  </si>
  <si>
    <t>Agradecimiento_Programa_AV_0_FBA</t>
  </si>
  <si>
    <t>Sentido_urgencia_Programa_AV_2_FBA</t>
  </si>
  <si>
    <t>VEC-atr-correo-Evento-FBA-AV-REC1-051022</t>
  </si>
  <si>
    <t>Serás capaz de_Programa_AV_1_FBA</t>
  </si>
  <si>
    <t>Insignia Digital_Programa_AV_3_FBA</t>
  </si>
  <si>
    <t>TyE_Aca_ForoInternacionalAgua_02_CCTA</t>
  </si>
  <si>
    <t>TyE_Academia</t>
  </si>
  <si>
    <t>HubSpot</t>
  </si>
  <si>
    <t>MiTec</t>
  </si>
  <si>
    <t>Mes</t>
  </si>
  <si>
    <t>Marzo</t>
  </si>
  <si>
    <t>Abril</t>
  </si>
  <si>
    <t>Mayo</t>
  </si>
  <si>
    <t>Julio</t>
  </si>
  <si>
    <t>Agosto</t>
  </si>
  <si>
    <t>PlacementTest02</t>
  </si>
  <si>
    <t>misConvenios01</t>
  </si>
  <si>
    <t>AniversarioMarketTec01</t>
  </si>
  <si>
    <t>FBA01</t>
  </si>
  <si>
    <t>Llavedigital01</t>
  </si>
  <si>
    <t>RefiriendoTalento01</t>
  </si>
  <si>
    <t>LDM9GEN02</t>
  </si>
  <si>
    <t>Viajes04</t>
  </si>
  <si>
    <t>PodcastCeddie01</t>
  </si>
  <si>
    <t>VideoBienvendaJPM01</t>
  </si>
  <si>
    <t>LDM9GEN01</t>
  </si>
  <si>
    <t>Inspira 2022</t>
  </si>
  <si>
    <t>Jeronimo Rodriguez</t>
  </si>
  <si>
    <t>Liveshopping</t>
  </si>
  <si>
    <t>PasilloDG01</t>
  </si>
  <si>
    <t>VisordeCalificaciones01</t>
  </si>
  <si>
    <t>Ciberseguridad03</t>
  </si>
  <si>
    <t>RutaAzul03</t>
  </si>
  <si>
    <t>InformeAnual01</t>
  </si>
  <si>
    <t>Guias de empoderamiento01</t>
  </si>
  <si>
    <t>FestivalINCMTYRevelaciónLineup01</t>
  </si>
  <si>
    <t>Voluntariadoarroyo01</t>
  </si>
  <si>
    <t>Problemas tecnicos Canvas</t>
  </si>
  <si>
    <t>SumateBeneflex01</t>
  </si>
  <si>
    <t>Premio al Formador LiFe</t>
  </si>
  <si>
    <t>SemanaBienestarFinanciero02</t>
  </si>
  <si>
    <t>Silvia Lopez</t>
  </si>
  <si>
    <t>Ciberseguridad 02</t>
  </si>
  <si>
    <t>Borregos02</t>
  </si>
  <si>
    <t>Priscila Gabriela Juarez</t>
  </si>
  <si>
    <t>TecReview02</t>
  </si>
  <si>
    <t>Impresoras01</t>
  </si>
  <si>
    <t>Educacion Continua</t>
  </si>
  <si>
    <t>Carrusel_CFDI 3</t>
  </si>
  <si>
    <t>Viajes</t>
  </si>
  <si>
    <t>Novus</t>
  </si>
  <si>
    <t>Sumate</t>
  </si>
  <si>
    <t>TECbot en whatsap</t>
  </si>
  <si>
    <t>Dia de las y los profesores</t>
  </si>
  <si>
    <t>Semana del Bienestar financiero</t>
  </si>
  <si>
    <t>Sumate_MG_Donar</t>
  </si>
  <si>
    <t>mi Plan de retiro</t>
  </si>
  <si>
    <t>Boletin de sostenibilidad</t>
  </si>
  <si>
    <t>Health4Life</t>
  </si>
  <si>
    <t>Mobility Report 2022</t>
  </si>
  <si>
    <t>Dia de las madres</t>
  </si>
  <si>
    <t>Prscila Gabriela Juarez</t>
  </si>
  <si>
    <t>Tecbot Conexion Segura</t>
  </si>
  <si>
    <t>U21 Award 2022</t>
  </si>
  <si>
    <t>TECservices numero unico</t>
  </si>
  <si>
    <t>sumate_semana4</t>
  </si>
  <si>
    <t>Sumate y transciende</t>
  </si>
  <si>
    <t>LDM</t>
  </si>
  <si>
    <t>Consejo Ejecutivo U21</t>
  </si>
  <si>
    <t>Catalogo de recursos de innovación educativa</t>
  </si>
  <si>
    <t>Catalogo de recursos y experiencias inmersivas</t>
  </si>
  <si>
    <t>Informe Anual Integridad Academica</t>
  </si>
  <si>
    <t/>
  </si>
  <si>
    <t>mi Compromiso con la integridad</t>
  </si>
  <si>
    <t>Priscilla Gabriela Juarez Garza</t>
  </si>
  <si>
    <t>Lealtad 2022</t>
  </si>
  <si>
    <t>Seminario Novus</t>
  </si>
  <si>
    <t>ID Digital</t>
  </si>
  <si>
    <t>Martha Patricia Sanez</t>
  </si>
  <si>
    <t>Encuesta mitec</t>
  </si>
  <si>
    <t>TecReview_Abril</t>
  </si>
  <si>
    <t>Evento Sostenibilidad</t>
  </si>
  <si>
    <t>Lealtad Antiguedad</t>
  </si>
  <si>
    <t>Dia mundial de la salud</t>
  </si>
  <si>
    <t>Premio formador LiFE</t>
  </si>
  <si>
    <t>Ethos</t>
  </si>
  <si>
    <t>Platica Dra. Tania</t>
  </si>
  <si>
    <t>DavePerryAward_TecMty</t>
  </si>
  <si>
    <t>Derechos de autor</t>
  </si>
  <si>
    <t>TecReview</t>
  </si>
  <si>
    <t>Martha Patricia Saenz Levi</t>
  </si>
  <si>
    <t>Protocolo de Acceso</t>
  </si>
  <si>
    <t>Dia Internacional de la Mujer</t>
  </si>
  <si>
    <t>Priscilla Gabriela Juárez</t>
  </si>
  <si>
    <t>Revista Stanford</t>
  </si>
  <si>
    <t>Semana de la felicidad</t>
  </si>
  <si>
    <t>Ines Gabriela Lujan Lujan</t>
  </si>
  <si>
    <t>Iniciativas Sociales</t>
  </si>
  <si>
    <t>Health4life</t>
  </si>
  <si>
    <t>Mantenimiento MiTec</t>
  </si>
  <si>
    <t>Estrategias MiTec</t>
  </si>
  <si>
    <t>Mis compromisos</t>
  </si>
  <si>
    <t>Aniversario ST</t>
  </si>
  <si>
    <t>Testamento</t>
  </si>
  <si>
    <t>Premio Eugenio Garza Sada</t>
  </si>
  <si>
    <t>Mis convenios</t>
  </si>
  <si>
    <t>Market Tec</t>
  </si>
  <si>
    <t>Mensaje bienvenida a profesores DG</t>
  </si>
  <si>
    <t>Bienvenida</t>
  </si>
  <si>
    <t>Empoderamiento</t>
  </si>
  <si>
    <t>Semana del bienestar financiero</t>
  </si>
  <si>
    <t>Sostenibilidad</t>
  </si>
  <si>
    <t>Día Internacional de la Mujer</t>
  </si>
  <si>
    <t>TECBot</t>
  </si>
  <si>
    <t>Mitec - Queremos escucharte</t>
  </si>
  <si>
    <t>Ruta Azul</t>
  </si>
  <si>
    <t>Futuro de las ciudades</t>
  </si>
  <si>
    <t>Identificador de campañas_mes</t>
  </si>
  <si>
    <t>Inciativa</t>
  </si>
  <si>
    <t>TyE_mieco2022_precampana_#3_CCTA</t>
  </si>
  <si>
    <t>TyE_mieco2022_precampana_#1_CCTA</t>
  </si>
  <si>
    <t>TyE_mieco2022_precampana_#2_CCTA</t>
  </si>
  <si>
    <t>TyE_mieco_lanzamiento_DG_CCTA</t>
  </si>
  <si>
    <t>TyE_Desarrollo_Techsavvy_Certificación 365__Registrados2_CCTA</t>
  </si>
  <si>
    <t>TyE_Desarrollo_Techsavvy_Certificación 365__Refuerzo2_CCTA</t>
  </si>
  <si>
    <t>TyE_Desarrollo_Techsavvy_Certificación 365__Registrados1_CCTA (Clon)</t>
  </si>
  <si>
    <t>TyE_Desarrollo_Techsavvy_Certificación 365_CCTA</t>
  </si>
  <si>
    <t>TyE_Desarrollo_Techsavvy_Certificación 365__Refuerzo1_CCTA</t>
  </si>
  <si>
    <t>TyE_Desarrollo_Techsavvy_Certificación 365__Registrados1_CCTA</t>
  </si>
  <si>
    <t>TyE_ Desarrollo_English@Tec_LC_CCTA</t>
  </si>
  <si>
    <t>TyE_Bienestar_AsegúraTECCharla3_220921_CCTA</t>
  </si>
  <si>
    <t>TyE_Bienestar_AsegúraTECCharla1_220920_CCTA</t>
  </si>
  <si>
    <t>TyE_Bienestar_AsegúraTEC_Líderes_20sept_CCTA</t>
  </si>
  <si>
    <t>TyE_Bienestar_AsegúraTECCharla2_220920_CCTA</t>
  </si>
  <si>
    <t>TyE_Bienestar_AsegúraTEC_Charla4_220922_CCTA</t>
  </si>
  <si>
    <t>TyE_Bienestar_AsegúraTEC_Revivelascharlas_220923_CCTA</t>
  </si>
  <si>
    <t>TyE_Bienestar_AsegúraTEC_CCTA</t>
  </si>
  <si>
    <t>TyE_VIISS_ Voluntariado 01 CCTA</t>
  </si>
  <si>
    <t>TyE_Talento_misCompromisos_Lideres_01sept_CCTA</t>
  </si>
  <si>
    <t>TyE_Talento_misCompromisos_Todos_05 sept</t>
  </si>
  <si>
    <t>TyE_Talento_misCompromisos_Colabs_01sept_CCTA</t>
  </si>
  <si>
    <t>TyE_Talento_misCompromisos_Líderes_22 sept_CCTA</t>
  </si>
  <si>
    <t>TyE_Talento_misCompromisos_Lideres_08 sept_CCTA</t>
  </si>
  <si>
    <t>TyE_Talento_misCompromisos_Colaboradores_14 sept_CTA</t>
  </si>
  <si>
    <t>TyE_Talento_misCompromisos_Colabs_08sept_CCTA</t>
  </si>
  <si>
    <t>TyE_Talento_misCompromisos_Lideres_13 sept_CCTA</t>
  </si>
  <si>
    <t>TyE_Talento_misCompromisos_Colaboradores_22 sept_SCTA</t>
  </si>
  <si>
    <t>TyE_Comp_BeneFlex_Aportacion_planderetiro_SCTA</t>
  </si>
  <si>
    <t>TyE_HTI_Ciberseguridad_MICROSOFT_SCTA</t>
  </si>
  <si>
    <t>TYE_CUMPLIMIENTO: ProTect_sismo</t>
  </si>
  <si>
    <t>Fintech</t>
  </si>
  <si>
    <t>VEC-atr-correo-Evento-FBA-AV-Int-VisitaSitio-TecMty-051022</t>
  </si>
  <si>
    <t>VEC-atr-correo-Evento-FBA-AV-Int-BDcrmsf-TecMty-051022</t>
  </si>
  <si>
    <t>TyE_Bienestar_testamento_CCTA</t>
  </si>
  <si>
    <t>TyE_Talento_Plan de Desarrollo_Refuerzo 1_ #2_CCTA</t>
  </si>
  <si>
    <t>TyE_Talento_Plan de Desarrollo_Rodolfo Rubio_CCTA</t>
  </si>
  <si>
    <t>TyE_Talento_Plan de Desarrollo_Enrique Tames_#1_CCTA</t>
  </si>
  <si>
    <t>TyE_Talento_Plan de Desarrollo_Refuerzo 2_ #2_CCTA</t>
  </si>
  <si>
    <t>TyE_Talento_Plan de Desarrollo_Rodolfo Rubio_ #2_CCTA</t>
  </si>
  <si>
    <t>TyE_Talento_Plan de Desarrollo_Enrique Tames_#2_CCTA</t>
  </si>
  <si>
    <t>TyE_Talento_Plan de Desarrollo_Refuerzo 3_ #3_CCTA</t>
  </si>
  <si>
    <t>Futuro de las ciudades - Simposio</t>
  </si>
  <si>
    <t>TyE_Aca_ 02SimposioInternacional_CCTA</t>
  </si>
  <si>
    <t>TyE_Aca_ 01SimposioInternacional_CCTA</t>
  </si>
  <si>
    <t>TyE_ Desarrollo_English@Tec_PT_CCTA</t>
  </si>
  <si>
    <t>TyE_ Desarrollo_English@Tec_ED_CCTA</t>
  </si>
  <si>
    <t>TyE_Ben_misConvenios_CCTA</t>
  </si>
  <si>
    <t>VEC-atr-correo-AV-INT-BDWorkflow-100822-FBA</t>
  </si>
  <si>
    <t>VEC-atr-correo-AV-INT-BDVisitantesSitio-020822-FBA</t>
  </si>
  <si>
    <t>TyE_HTI_ Llave digital</t>
  </si>
  <si>
    <t>TTyE_EVP_Refiriendo Talento_CCTA</t>
  </si>
  <si>
    <t>TyE_VIIS_LDM_CCTA</t>
  </si>
  <si>
    <t>TyE_HTI_Ciberseguridad_Whatsapp</t>
  </si>
  <si>
    <t>TyE_HTI_Ciberseguridad_CHROME CCTA</t>
  </si>
  <si>
    <t>TyE_HTI_Ciberseguridad_Contraseña SCTA</t>
  </si>
  <si>
    <t>TyE_Aca_INCMTY#1_CCTA</t>
  </si>
  <si>
    <t>TyE_Comp_Ultimodia_BeneFlex_CCTA</t>
  </si>
  <si>
    <t>TyE_Comp_BeneFlexEncuesta_BGA_CCTA</t>
  </si>
  <si>
    <t>TyE_Comp_BeneFlex_Usa Planretiro_CCTA</t>
  </si>
  <si>
    <t>TyE_Comp_ContinuaBeneFlex_sin configuracion_CCTA</t>
  </si>
  <si>
    <t>TyE_Comp_CharlasBeneFlex_CCTA</t>
  </si>
  <si>
    <t>TyE_Comp_CharlasBeneFlex_Colabs_CCTA</t>
  </si>
  <si>
    <t>TyE_Comp_Beneflex_SumateProfes_agosto_CCTA</t>
  </si>
  <si>
    <t>TyE_Comp_ProgramaBeneflex_Colabs_2ago_CCTA</t>
  </si>
  <si>
    <t>TyE_Comp_ContinuaBeneFlex_CCTA</t>
  </si>
  <si>
    <t>TyE_Comp_IniciaBeneFlex_CCTA</t>
  </si>
  <si>
    <t>TyE_Comp_Beneflex_Sumate10+_agosto_CCTA</t>
  </si>
  <si>
    <t>TyE_Comp_CharlasBeneFlex_HOY_Profesores_CCTA</t>
  </si>
  <si>
    <t>TyE_Comp_Beneflex_SumateProfes_ultimodia_CCTA</t>
  </si>
  <si>
    <t>TyE_Comp_Ultimashoras_BeneFlex_CCTA</t>
  </si>
  <si>
    <t>TyE_Comp_CharlasBeneFlex_Profesores_CCTA</t>
  </si>
  <si>
    <t>TyE_Comp_Beneflex_Sumate10+_ultimodia_CTA</t>
  </si>
  <si>
    <t>TyE_Comp_ProgramaBeneFlex_dudas_CCTA</t>
  </si>
  <si>
    <t>Eventos Institucionales</t>
  </si>
  <si>
    <t>Identificadores clave</t>
  </si>
  <si>
    <t>Tecmilenio_AdC</t>
  </si>
  <si>
    <t>Tecmilenio_Rectoría</t>
  </si>
  <si>
    <t>Tecmilenio_TyE</t>
  </si>
  <si>
    <t>Tecmilenio_ICBF</t>
  </si>
  <si>
    <t>Tecmilenio_MKT</t>
  </si>
  <si>
    <t>Tecmilenio_Filantropía</t>
  </si>
  <si>
    <t>Tecmilenio_Eventos</t>
  </si>
  <si>
    <t>Tecmilenio_CRDH</t>
  </si>
  <si>
    <t>Tecmilenio_Bienestar</t>
  </si>
  <si>
    <t>Tecmilenio_DSA</t>
  </si>
  <si>
    <t>TyE_Eventos Institucionales_CTA</t>
  </si>
  <si>
    <t>TyE_EVP</t>
  </si>
  <si>
    <t>TyE_PowerUp</t>
  </si>
  <si>
    <t>TyE_Flexibility</t>
  </si>
  <si>
    <t>TyE_Collaboration</t>
  </si>
  <si>
    <t>TyE_Vicepresidencias_Desarrollo</t>
  </si>
  <si>
    <t>HubSpot-Promedio de Recibió clics</t>
  </si>
  <si>
    <t>HubSpot-Promedio de Tasa de click-through</t>
  </si>
  <si>
    <t>Mes [Fecha]</t>
  </si>
  <si>
    <t>MITEC</t>
  </si>
  <si>
    <t>TyE_Ciberseguridad_Actualizacion Apple</t>
  </si>
  <si>
    <t>TyE_HTI_Ciberseguridad_ Clickers Fase 3</t>
  </si>
  <si>
    <t>beneflex03</t>
  </si>
  <si>
    <t>beneflex04</t>
  </si>
  <si>
    <t>MundialSD01</t>
  </si>
  <si>
    <t>Marioli RT</t>
  </si>
  <si>
    <t>MundialTRI03</t>
  </si>
  <si>
    <t>MundialTRI06</t>
  </si>
  <si>
    <t>English@tec05</t>
  </si>
  <si>
    <t>mujertec01</t>
  </si>
  <si>
    <t>Ciberseguridad09</t>
  </si>
  <si>
    <t>MundialCAL02</t>
  </si>
  <si>
    <t>English@tec04</t>
  </si>
  <si>
    <t>BlackoutSSFF01</t>
  </si>
  <si>
    <t>TECbot02</t>
  </si>
  <si>
    <t>beneflex02</t>
  </si>
  <si>
    <t>Cuestionario TecSeguro</t>
  </si>
  <si>
    <t>Profesores</t>
  </si>
  <si>
    <t>MundialTRI05</t>
  </si>
  <si>
    <t>misViajes08</t>
  </si>
  <si>
    <t>PatrimonioCultural01</t>
  </si>
  <si>
    <t>Elena Gagriela Sanchez</t>
  </si>
  <si>
    <t>mujertec03</t>
  </si>
  <si>
    <t>MarketTec02</t>
  </si>
  <si>
    <t>Diabetes02</t>
  </si>
  <si>
    <t>Rutaazul_06</t>
  </si>
  <si>
    <t>INCMTY01</t>
  </si>
  <si>
    <t>DeclaracionAnual01</t>
  </si>
  <si>
    <t>MarketTec01</t>
  </si>
  <si>
    <t>micajadeahorro01</t>
  </si>
  <si>
    <t>misviajes06</t>
  </si>
  <si>
    <t>miplanderetironoviembre01</t>
  </si>
  <si>
    <t>Expedition01</t>
  </si>
  <si>
    <t>Priscilla Juarez</t>
  </si>
  <si>
    <t>MundialMP04</t>
  </si>
  <si>
    <t>Foodlife01</t>
  </si>
  <si>
    <t>Diabetes03</t>
  </si>
  <si>
    <t>mujertec02</t>
  </si>
  <si>
    <t>MundialMAS07</t>
  </si>
  <si>
    <t>miPlandeDesarrollo02</t>
  </si>
  <si>
    <t>Diabetes01</t>
  </si>
  <si>
    <t>TECSOUNDS01</t>
  </si>
  <si>
    <t>Rutaazul08</t>
  </si>
  <si>
    <t>confimpulsa01</t>
  </si>
  <si>
    <t>RankingPrinceton01</t>
  </si>
  <si>
    <t>lealtad</t>
  </si>
  <si>
    <t>carrusel01</t>
  </si>
  <si>
    <t>PlaticasDGNov01</t>
  </si>
  <si>
    <t>CNDH01</t>
  </si>
  <si>
    <t>Microsoft01</t>
  </si>
  <si>
    <t>Subasta Vehiculos</t>
  </si>
  <si>
    <t>Declaracion Anual</t>
  </si>
  <si>
    <t>Renovación de línea</t>
  </si>
  <si>
    <t>Borregos</t>
  </si>
  <si>
    <t>Sorteo Líder a Líder</t>
  </si>
  <si>
    <t>Mundial de Qatar</t>
  </si>
  <si>
    <t>Diabetes</t>
  </si>
  <si>
    <t>Mujer Tec</t>
  </si>
  <si>
    <t>Mi caja de ahorro</t>
  </si>
  <si>
    <t>TyE_Comp_BeneFlex_Charlas4_CCTA</t>
  </si>
  <si>
    <t>TyE_Comp_BeneFlex_Ultimo día_CCTA</t>
  </si>
  <si>
    <t>TyE_Comp_BeneFlex_Telefonía2_CCTA</t>
  </si>
  <si>
    <t>TyE_Comp_BeneFlex_Charlas3_CCTA</t>
  </si>
  <si>
    <t>TyE_Comp_BeneFlex_Charlas 5_CCTA</t>
  </si>
  <si>
    <t>TyE_Comp_BeneFlex_Telefonía3_CCTA</t>
  </si>
  <si>
    <t>TyE_Comp_BeneFlex_Charlas2_CCTA</t>
  </si>
  <si>
    <t>TyE_Comp_BeneFlex_CalendarioCharlas_CCTA</t>
  </si>
  <si>
    <t>TyE_Comp_BeneFlex_Confirmaciones_CCTA</t>
  </si>
  <si>
    <t>TyE_Comp_BeneFlex_SabíasQue4_CCTA</t>
  </si>
  <si>
    <t>TyE_Comp_Comunicado Materias Reprobadas_beneflex22__CCTA</t>
  </si>
  <si>
    <t>TyE_Comp_BeneFlex_SGMM_CCTA</t>
  </si>
  <si>
    <t>TyE_Comp_BeneFlex_Teléfonos2_CCTA</t>
  </si>
  <si>
    <t>TyE_Comp_BeneFlex_Ultimo Oportunidad_CCTA</t>
  </si>
  <si>
    <t>TyE_Comp_BeneFlex_Colegiatura1_CCTA</t>
  </si>
  <si>
    <t>TyE_Comp_BeneFlex_Cátedras1_SCTA</t>
  </si>
  <si>
    <t>TyE_Comp_BeneFlex_últimos días_CCTA</t>
  </si>
  <si>
    <t>TyE_Comp_BeneFlex_Teléfonos1_CCTA</t>
  </si>
  <si>
    <t>TyE_Comp_BeneFlex_Charla1_CCTA</t>
  </si>
  <si>
    <t>TyE_Comp_BeneFlex_plan de retiro_CCTA</t>
  </si>
  <si>
    <t>TyE_Comp_BeneFlex_Ultimo Oportunidad2_CCTA</t>
  </si>
  <si>
    <t>TyE_Eventos_Mundial_CCTA</t>
  </si>
  <si>
    <t>TyE_Invitacion Voluntariado</t>
  </si>
  <si>
    <t>TyE_VIIS_PremiomujerTEC03CCTA</t>
  </si>
  <si>
    <t>TyE_VIIS_PremiomujerTEC01_CCTA</t>
  </si>
  <si>
    <t>TyE_VIIS_PremiomujerTEC03CCTA (Clon)</t>
  </si>
  <si>
    <t>TyE_VIIS_PremiomujerTEC01CCTA</t>
  </si>
  <si>
    <t>Inés Sáenz Negrete</t>
  </si>
  <si>
    <t>TyE_VIIS_PremiomujerTEC02CCTA</t>
  </si>
  <si>
    <t>TyE_ Desarrollo_English@Tec_LC_CCTA (Clon)</t>
  </si>
  <si>
    <t>TyE_ Desarrollo_English@Tec_PT_02_CTA</t>
  </si>
  <si>
    <t>TyE_ Desarrollo_English@Tec_F3_CCTA</t>
  </si>
  <si>
    <t>TyE_Bienestar_diabetes01_CTA</t>
  </si>
  <si>
    <t>TyE_Aca_INCMTY_1_2022_CCTA</t>
  </si>
  <si>
    <t>TyE_Comp_DeclaraciónAnual3_Tec_CCTA</t>
  </si>
  <si>
    <t>TyE_Comp_DeclaraciónAnual2_Tecmilenio_CCTA</t>
  </si>
  <si>
    <t>TyE_Comp_DeclaraciónAnual2_Tec_CCTA</t>
  </si>
  <si>
    <t>TyE_Ben_mi Caja de ahorro_FondoLiquidez1_CCTA</t>
  </si>
  <si>
    <t>TyE_Ben_mi Caja de ahorro_SSO3_CCTA</t>
  </si>
  <si>
    <t>TyE_Ben_mi Caja de ahorro_SSO5_CCTA</t>
  </si>
  <si>
    <t>TyE_Ben_mi Caja de ahorro_SSO4_CCTA</t>
  </si>
  <si>
    <t>TyE_Talento_Plan de Desarrollo_Refuerzo 4_lideres_CCTA</t>
  </si>
  <si>
    <t>TyE_Talento_Plan de Desarrollo_Refuerzo 4_No han actualizado_CCTA</t>
  </si>
  <si>
    <t>TyE_Talento_Plan de Desarrollo_Refuerzo 4_Diste clic_CCTA</t>
  </si>
  <si>
    <t>TyE_Talento_Plan de Desarrollo_Sesion Andres_CCTA</t>
  </si>
  <si>
    <t>TyE_Talento_Plan de Desarrollo_Refuerzo 4_no han hecho plan_CCTA</t>
  </si>
  <si>
    <t>TyE_Talento_Plan de Desarrollo_Refuerzo 4_no lo abrieron_CCTA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</si>
</sst>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indexed="8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5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8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8" borderId="0" xfId="0" applyFont="1" applyFill="1" applyAlignment="1">
      <alignment horizontal="center"/>
    </xf>
    <xf numFmtId="0" fontId="7" fillId="0" borderId="0" xfId="1"/>
    <xf numFmtId="0" fontId="10" fillId="0" borderId="0" xfId="0" applyFont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0" fillId="10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0" fillId="9" borderId="0" xfId="0" applyFont="1" applyFill="1"/>
    <xf numFmtId="0" fontId="10" fillId="11" borderId="0" xfId="0" applyFont="1" applyFill="1" applyAlignment="1">
      <alignment horizontal="center"/>
    </xf>
    <xf numFmtId="0" fontId="0" fillId="9" borderId="0" xfId="0" applyFill="1"/>
    <xf numFmtId="0" fontId="0" fillId="8" borderId="0" xfId="0" applyFill="1"/>
    <xf numFmtId="0" fontId="11" fillId="0" borderId="0" xfId="0" applyFont="1"/>
    <xf numFmtId="0" fontId="1" fillId="0" borderId="0" xfId="0" applyFont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6" fillId="0" borderId="0" xfId="2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 wrapText="1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4" fontId="1" fillId="0" borderId="0" xfId="0" applyNumberFormat="1" applyFont="1"/>
    <xf numFmtId="14" fontId="2" fillId="2" borderId="0" xfId="0" applyNumberFormat="1" applyFont="1" applyFill="1" applyAlignment="1">
      <alignment horizontal="center" vertical="center" wrapText="1"/>
    </xf>
    <xf numFmtId="14" fontId="14" fillId="2" borderId="0" xfId="0" applyNumberFormat="1" applyFont="1" applyFill="1" applyAlignment="1">
      <alignment horizontal="center" vertical="center"/>
    </xf>
    <xf numFmtId="0" fontId="1" fillId="7" borderId="0" xfId="0" applyFont="1" applyFill="1"/>
    <xf numFmtId="14" fontId="1" fillId="7" borderId="0" xfId="0" applyNumberFormat="1" applyFont="1" applyFill="1"/>
    <xf numFmtId="0" fontId="0" fillId="7" borderId="0" xfId="0" applyFill="1"/>
    <xf numFmtId="0" fontId="6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3">
    <cellStyle name="Hipervínculo" xfId="1" builtinId="8"/>
    <cellStyle name="Normal" xfId="0" builtinId="0"/>
    <cellStyle name="Normal 2" xfId="2" xr:uid="{8D4C08D4-5019-42B5-A332-E433EB15D5B6}"/>
  </cellStyles>
  <dxfs count="13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theme="7" tint="-0.24994659260841701"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3132025463" createdVersion="8" refreshedVersion="8" minRefreshableVersion="3" recordCount="31" xr:uid="{8EF43489-05F0-4F4C-986A-E8FF0C06908F}">
  <cacheSource type="worksheet">
    <worksheetSource ref="A1:E32" sheet="AnálisisMITEC"/>
  </cacheSource>
  <cacheFields count="5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/>
    </cacheField>
    <cacheField name="Correo en MITEC" numFmtId="0">
      <sharedItems/>
    </cacheField>
    <cacheField name="Responsable" numFmtId="0">
      <sharedItems/>
    </cacheField>
    <cacheField name="Número de clics" numFmtId="0">
      <sharedItems containsSemiMixedTypes="0" containsString="0" containsNumber="1" containsInteger="1" minValue="15" maxValue="5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68833333337" createdVersion="8" refreshedVersion="8" minRefreshableVersion="3" recordCount="52" xr:uid="{3662F1F7-05E0-4847-A7A2-6F9947711071}">
  <cacheSource type="worksheet">
    <worksheetSource ref="A1:M60" sheet="AnálisisCorreos(2)"/>
  </cacheSource>
  <cacheFields count="12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 containsNonDate="0" containsString="0" containsBlank="1"/>
    </cacheField>
    <cacheField name="Correo en HubSpot" numFmtId="0">
      <sharedItems containsBlank="1"/>
    </cacheField>
    <cacheField name="Responsable" numFmtId="0">
      <sharedItems containsBlank="1"/>
    </cacheField>
    <cacheField name="Enviado" numFmtId="0">
      <sharedItems containsBlank="1" containsMixedTypes="1" containsNumber="1" containsInteger="1" minValue="3" maxValue="36583"/>
    </cacheField>
    <cacheField name="Entregado" numFmtId="0">
      <sharedItems containsBlank="1" containsMixedTypes="1" containsNumber="1" minValue="3" maxValue="34876"/>
    </cacheField>
    <cacheField name="Tasa de entregas" numFmtId="0">
      <sharedItems containsBlank="1" containsMixedTypes="1" containsNumber="1" minValue="94.286000000000001" maxValue="14828"/>
    </cacheField>
    <cacheField name="Abierto" numFmtId="0">
      <sharedItems containsBlank="1" containsMixedTypes="1" containsNumber="1" minValue="0" maxValue="15243"/>
    </cacheField>
    <cacheField name="Tasa de aperturas" numFmtId="0">
      <sharedItems containsBlank="1" containsMixedTypes="1" containsNumber="1" minValue="0" maxValue="2548"/>
    </cacheField>
    <cacheField name="Recibió clics" numFmtId="0">
      <sharedItems containsBlank="1" containsMixedTypes="1" containsNumber="1" minValue="0" maxValue="2432"/>
    </cacheField>
    <cacheField name="Tasa de clics" numFmtId="0">
      <sharedItems containsBlank="1" containsMixedTypes="1" containsNumber="1" minValue="0" maxValue="72.972999999999999"/>
    </cacheField>
    <cacheField name="Tasa de click-through" numFmtId="0">
      <sharedItems containsBlank="1" containsMixedTypes="1" containsNumber="1" minValue="0" maxValue="93.1029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s v="No encontrado"/>
    <s v="miECO03"/>
    <s v="Michel Daniel Bernadac"/>
    <n v="1583"/>
  </r>
  <r>
    <x v="0"/>
    <s v="No encontrado"/>
    <s v="mi eco carrusel 1"/>
    <s v="Ines Gabriela Lujan"/>
    <n v="1392"/>
  </r>
  <r>
    <x v="0"/>
    <s v="No encontrado"/>
    <s v="mieco_carrusel_2"/>
    <s v="Ines Gabriela Lujan"/>
    <n v="506"/>
  </r>
  <r>
    <x v="0"/>
    <s v="No encontrado"/>
    <s v="miECO02"/>
    <s v="Michel Daniel Bernadac"/>
    <n v="180"/>
  </r>
  <r>
    <x v="1"/>
    <s v="No encontrado"/>
    <s v="Ciberseguridad08"/>
    <s v="Marioli Rodriguez"/>
    <n v="595"/>
  </r>
  <r>
    <x v="1"/>
    <s v="No encontrado"/>
    <s v="Ciberseguridad07"/>
    <s v="Marioli Rodriguez"/>
    <n v="728"/>
  </r>
  <r>
    <x v="1"/>
    <s v="No encontrado"/>
    <s v="Ciberseguridad06"/>
    <s v="Marioli Rodriguez"/>
    <n v="359"/>
  </r>
  <r>
    <x v="2"/>
    <s v="No encontrado"/>
    <s v="FeriaLibro01"/>
    <s v="Elena Gabriela Sanchez"/>
    <n v="145"/>
  </r>
  <r>
    <x v="2"/>
    <s v="No encontrado"/>
    <s v="FeriaLibro02"/>
    <s v="Elena Gabriela Sanchez"/>
    <n v="99"/>
  </r>
  <r>
    <x v="3"/>
    <s v="No encontrado"/>
    <s v="Cancerdemama01"/>
    <s v="Martha Patricia Saenz"/>
    <n v="137"/>
  </r>
  <r>
    <x v="3"/>
    <s v="No encontrado"/>
    <s v="Cancerdemama02"/>
    <s v="Martha Patricia Saenz"/>
    <n v="118"/>
  </r>
  <r>
    <x v="3"/>
    <s v="No encontrado"/>
    <s v="Cancerdemama03"/>
    <s v="Martha Patricia Saenz"/>
    <n v="90"/>
  </r>
  <r>
    <x v="4"/>
    <s v="Encontrado"/>
    <s v="Voluntariado02"/>
    <s v="Ines Gabriela Lujan"/>
    <n v="2640"/>
  </r>
  <r>
    <x v="4"/>
    <s v="Encontrado"/>
    <s v="Voluntariado 01"/>
    <s v="Ines Gabriela Lujan"/>
    <n v="121"/>
  </r>
  <r>
    <x v="4"/>
    <s v="Encontrado"/>
    <s v="Voluntariado03"/>
    <s v="Ines Gabriela Lujan"/>
    <n v="91"/>
  </r>
  <r>
    <x v="5"/>
    <s v="Encontrado"/>
    <s v="beneflex22-01"/>
    <s v="Mabely Sarahi Garcia"/>
    <n v="5251"/>
  </r>
  <r>
    <x v="6"/>
    <s v="Encontrado"/>
    <s v="lealtad-carrusel01"/>
    <s v="Mabely Sarahi Garcia"/>
    <n v="2358"/>
  </r>
  <r>
    <x v="7"/>
    <s v="No encontrado"/>
    <s v="TECbot01"/>
    <s v="Ines Gabriela Lujan"/>
    <n v="848"/>
  </r>
  <r>
    <x v="8"/>
    <s v="Encontrado"/>
    <s v="Wellbeing360°01"/>
    <s v="Brenda Berenice Perez"/>
    <n v="755"/>
  </r>
  <r>
    <x v="9"/>
    <s v="Encontrado"/>
    <s v="FestivalINCMTYAdquieretusboletos01"/>
    <s v="Brenda Berenice Perez"/>
    <n v="660"/>
  </r>
  <r>
    <x v="10"/>
    <s v="No encontrado"/>
    <s v="miplanderetirooctubre01"/>
    <s v="Mabely Sarahi Garcia"/>
    <n v="599"/>
  </r>
  <r>
    <x v="11"/>
    <s v="No encontrado"/>
    <s v="QueremosEscucharte"/>
    <s v="Marioli Rodriguez"/>
    <n v="568"/>
  </r>
  <r>
    <x v="12"/>
    <s v="No encontrado"/>
    <s v="RutaAzul05"/>
    <s v="Ines Gabriela Lujan"/>
    <n v="422"/>
  </r>
  <r>
    <x v="13"/>
    <s v="No encontrado"/>
    <s v="infonavit-carrusel2"/>
    <s v="Mabely Sarahi Garcia"/>
    <n v="277"/>
  </r>
  <r>
    <x v="14"/>
    <s v="No encontrado"/>
    <s v="FBA03"/>
    <s v="Ines Gabriela Lujan"/>
    <n v="256"/>
  </r>
  <r>
    <x v="15"/>
    <s v="No encontrado"/>
    <s v="ForoAgua01"/>
    <s v="Elena Gabriela Sanchez"/>
    <n v="248"/>
  </r>
  <r>
    <x v="16"/>
    <s v="No encontrado"/>
    <s v="Evaluacion de etapa"/>
    <s v="Ivette Gonzalez"/>
    <n v="255"/>
  </r>
  <r>
    <x v="17"/>
    <s v="Encontrado"/>
    <s v="misViajes05"/>
    <s v="Ines Gabriela Lujan"/>
    <n v="229"/>
  </r>
  <r>
    <x v="18"/>
    <s v="Encontrado"/>
    <s v="miPlandeDesarrollo01"/>
    <s v="Mabely Sarahi Garcia"/>
    <n v="100"/>
  </r>
  <r>
    <x v="19"/>
    <s v="No encontrado"/>
    <s v="Simposio01"/>
    <s v="Elena Gabriela Sanchez"/>
    <n v="33"/>
  </r>
  <r>
    <x v="20"/>
    <s v="Encontrado"/>
    <s v="Numero Unico"/>
    <s v="Ines Gabriela Lujan"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m/>
    <s v="TyE_mieco2022_Ultimos días mi ECO 2022"/>
    <s v="David Garza Salazar"/>
    <n v="33809"/>
    <n v="33687"/>
    <n v="99.638999999999996"/>
    <n v="11393"/>
    <n v="33.82"/>
    <n v="1119"/>
    <n v="3.3220000000000001"/>
    <n v="9.8219999999999992"/>
  </r>
  <r>
    <x v="0"/>
    <m/>
    <s v="TyE_mieco2022_Último día mi ECO CCTA"/>
    <s v="Tecnológico de Monterrey"/>
    <n v="33905"/>
    <n v="33773"/>
    <n v="99.611000000000004"/>
    <n v="12708"/>
    <n v="37.628"/>
    <n v="1459"/>
    <n v="4.32"/>
    <n v="11.481"/>
  </r>
  <r>
    <x v="0"/>
    <m/>
    <s v="UTM_mieco_comunicado profesores Tecmi"/>
    <s v="Luis Gutiérrez y Andrés Sierra"/>
    <n v="4701"/>
    <n v="4700"/>
    <n v="99.978999999999999"/>
    <n v="1593"/>
    <n v="33.893999999999998"/>
    <n v="36"/>
    <n v="0.76600000000000001"/>
    <n v="2.2599999999999998"/>
  </r>
  <r>
    <x v="0"/>
    <m/>
    <s v="TyE_mieco2022_precampana_#3_CCTA (Clon)"/>
    <s v="Tecnológico de Monterrey"/>
    <n v="24924"/>
    <n v="24898"/>
    <n v="99.896000000000001"/>
    <n v="12351"/>
    <n v="49.606000000000002"/>
    <n v="1900"/>
    <n v="7.6310000000000002"/>
    <n v="15.382999999999999"/>
  </r>
  <r>
    <x v="0"/>
    <m/>
    <s v="UTM_miECO2022_refuerzo"/>
    <s v="TECMILENIO"/>
    <n v="7085"/>
    <n v="7084"/>
    <n v="99.986000000000004"/>
    <n v="2287"/>
    <n v="32.283999999999999"/>
    <n v="308"/>
    <n v="4.3479999999999999"/>
    <n v="13.467000000000001"/>
  </r>
  <r>
    <x v="0"/>
    <m/>
    <s v="TyE_mieco_comunicado HG_CCTA"/>
    <s v="Hernán García González"/>
    <n v="229"/>
    <n v="228"/>
    <n v="99.563000000000002"/>
    <n v="125"/>
    <n v="54.825000000000003"/>
    <n v="21"/>
    <n v="9.2110000000000003"/>
    <n v="16.8"/>
  </r>
  <r>
    <x v="1"/>
    <m/>
    <s v="TyE_HTI_Semana de la ciberseguridad"/>
    <s v="Tecnológico de Monterrey"/>
    <n v="36583"/>
    <n v="34876"/>
    <n v="95.334000000000003"/>
    <n v="12470"/>
    <n v="35.755000000000003"/>
    <n v="352"/>
    <n v="1.0089999999999999"/>
    <n v="2.823"/>
  </r>
  <r>
    <x v="1"/>
    <m/>
    <s v="TyE_Ciberseguridad_Actualizacion Apple (Clon)"/>
    <s v="Tecnológico de Monterrey"/>
    <n v="32747"/>
    <n v="32682"/>
    <n v="99.802000000000007"/>
    <n v="12376"/>
    <n v="37.868000000000002"/>
    <n v="533"/>
    <n v="1.631"/>
    <n v="4.3070000000000004"/>
  </r>
  <r>
    <x v="2"/>
    <m/>
    <s v="TyE_Aca_ 02FeriaInternacionalLibro22"/>
    <s v="Tecnológico de Monterrey"/>
    <n v="14559"/>
    <n v="14522"/>
    <n v="99.745999999999995"/>
    <n v="4945"/>
    <n v="34.052"/>
    <n v="197"/>
    <n v="1.357"/>
    <n v="3.984"/>
  </r>
  <r>
    <x v="3"/>
    <m/>
    <s v="UTM_Bienestar_cáncerdemama01_CTA"/>
    <s v="TECMILENIO"/>
    <n v="9374"/>
    <n v="9355"/>
    <n v="99.796999999999997"/>
    <n v="2878"/>
    <n v="30.763999999999999"/>
    <n v="342"/>
    <n v="3.6560000000000001"/>
    <n v="11.882999999999999"/>
  </r>
  <r>
    <x v="3"/>
    <m/>
    <s v="TyE_Bienestar_cáncerdemama02charlas_CTA"/>
    <s v="Tecnológico de Monterrey"/>
    <n v="21338"/>
    <n v="21282"/>
    <n v="99.738"/>
    <n v="8400"/>
    <n v="39.47"/>
    <n v="566"/>
    <n v="2.66"/>
    <n v="6.7380000000000004"/>
  </r>
  <r>
    <x v="3"/>
    <m/>
    <s v="TyE_Bienestar_cáncerdemama01_CTA"/>
    <s v="Tecnológico de Monterrey"/>
    <n v="21564"/>
    <n v="21509"/>
    <n v="99.745000000000005"/>
    <n v="9619"/>
    <n v="44.720999999999997"/>
    <n v="893"/>
    <n v="4.1520000000000001"/>
    <n v="9.2840000000000007"/>
  </r>
  <r>
    <x v="3"/>
    <m/>
    <s v="UTM_Bienestar_cáncerdemama02charlas_CTA"/>
    <s v="TECMILENIO"/>
    <n v="7085"/>
    <n v="7083"/>
    <n v="99.971999999999994"/>
    <n v="2324"/>
    <n v="32.811"/>
    <n v="203"/>
    <n v="2.8660000000000001"/>
    <n v="8.7349999999999994"/>
  </r>
  <r>
    <x v="3"/>
    <m/>
    <s v="TyE_Bienestar_ganadorascancerdemama_CTA"/>
    <s v="Tecnológico de Monterrey"/>
    <n v="6234"/>
    <n v="6217"/>
    <n v="99.727000000000004"/>
    <n v="2798"/>
    <n v="45.006"/>
    <n v="1280"/>
    <n v="20.588999999999999"/>
    <n v="45.747"/>
  </r>
  <r>
    <x v="4"/>
    <m/>
    <s v="TyE_VIIS_Voluntariado03CCTA"/>
    <s v="Tecnológico de Monterrey"/>
    <n v="32736"/>
    <n v="32648"/>
    <n v="99.730999999999995"/>
    <n v="11331"/>
    <n v="34.707000000000001"/>
    <n v="1044"/>
    <n v="3.198"/>
    <n v="9.2140000000000004"/>
  </r>
  <r>
    <x v="4"/>
    <m/>
    <s v="TyE_VIIS_Voluntariado (Clon)"/>
    <s v="Tecnológico de Monterrey"/>
    <n v="32745"/>
    <n v="32678"/>
    <n v="99.795000000000002"/>
    <n v="15243"/>
    <n v="46.646000000000001"/>
    <n v="2227"/>
    <n v="6.8150000000000004"/>
    <n v="14.61"/>
  </r>
  <r>
    <x v="4"/>
    <m/>
    <s v="TyE_VIIS_Voluntariado"/>
    <s v="Tecnológico de Monterrey"/>
    <n v="26310"/>
    <n v="26224"/>
    <n v="99.673000000000002"/>
    <n v="9327"/>
    <n v="35.567"/>
    <n v="1605"/>
    <n v="6.12"/>
    <n v="17.207999999999998"/>
  </r>
  <r>
    <x v="5"/>
    <m/>
    <s v="TyE_Comp_Resultados beneflex_TecSalud_CCTA"/>
    <s v="Guillermo Torre"/>
    <n v="37"/>
    <n v="37"/>
    <n v="100"/>
    <n v="29"/>
    <n v="78.378"/>
    <n v="27"/>
    <n v="72.972999999999999"/>
    <n v="93.102999999999994"/>
  </r>
  <r>
    <x v="5"/>
    <m/>
    <s v="TyE_Comp_BeneFlex_SabíasQue3_CCTA"/>
    <s v="Tecnológico de Monterrey"/>
    <n v="14436"/>
    <n v="14427"/>
    <n v="99.938000000000002"/>
    <n v="8409"/>
    <n v="58.286999999999999"/>
    <n v="2432"/>
    <n v="16.856999999999999"/>
    <n v="28.920999999999999"/>
  </r>
  <r>
    <x v="5"/>
    <m/>
    <s v="TyE_Comp_BeneFlex_SabíasQue2"/>
    <s v="Tecnológico de Monterrey"/>
    <n v="16711"/>
    <n v="16665"/>
    <n v="99.724999999999994"/>
    <n v="8749"/>
    <n v="52.499000000000002"/>
    <n v="1650"/>
    <n v="9.9009999999999998"/>
    <n v="18.859000000000002"/>
  </r>
  <r>
    <x v="5"/>
    <m/>
    <s v="TyE_Comp_Resultados beneflex_Tecmilenio_CCTA"/>
    <s v="Bruno Zepeda Blouin"/>
    <n v="107"/>
    <n v="107"/>
    <n v="100"/>
    <n v="83"/>
    <n v="77.569999999999993"/>
    <n v="56"/>
    <n v="52.335999999999999"/>
    <n v="67.47"/>
  </r>
  <r>
    <x v="5"/>
    <m/>
    <s v="TyE_Comp_Resultados beneflex_Sorteos_CCTA"/>
    <s v="David Garza Salazar"/>
    <n v="15"/>
    <n v="15"/>
    <n v="100"/>
    <n v="14"/>
    <n v="93.332999999999998"/>
    <n v="9"/>
    <n v="60"/>
    <n v="64.286000000000001"/>
  </r>
  <r>
    <x v="5"/>
    <m/>
    <s v="TyE_Comp_Resultados beneflex_TEC_CCTA"/>
    <s v="David Garza Salazar"/>
    <n v="701"/>
    <n v="699"/>
    <n v="99.715000000000003"/>
    <n v="511"/>
    <n v="73.103999999999999"/>
    <n v="303"/>
    <n v="43.347999999999999"/>
    <n v="59.295000000000002"/>
  </r>
  <r>
    <x v="5"/>
    <m/>
    <s v="TyE_Comp_BeneFlex_SabíasQue1"/>
    <s v="Avisos TyE"/>
    <n v="16715"/>
    <n v="16668"/>
    <n v="99.718999999999994"/>
    <n v="9526"/>
    <n v="57.151000000000003"/>
    <n v="2206"/>
    <n v="13.234999999999999"/>
    <n v="23.158000000000001"/>
  </r>
  <r>
    <x v="5"/>
    <m/>
    <s v="TyE_Comp_Resultados beneflex_ED_CCTA"/>
    <s v="David Garza Salazar"/>
    <n v="12"/>
    <n v="12"/>
    <n v="100"/>
    <n v="10"/>
    <n v="83.332999999999998"/>
    <n v="2"/>
    <n v="16.667000000000002"/>
    <n v="20"/>
  </r>
  <r>
    <x v="6"/>
    <m/>
    <s v="UTM_eventos_Lealtad_invitación MTY (refuerzo)"/>
    <s v="TECMILENIO"/>
    <n v="181"/>
    <n v="181"/>
    <n v="100"/>
    <n v="134"/>
    <n v="74.033000000000001"/>
    <n v="42"/>
    <n v="23.204000000000001"/>
    <n v="31.343"/>
  </r>
  <r>
    <x v="6"/>
    <m/>
    <s v="UTM_eventos_Lealtad_invitación MTY"/>
    <s v="TECMILENIO"/>
    <n v="185"/>
    <n v="185"/>
    <n v="100"/>
    <n v="136"/>
    <n v="73.513999999999996"/>
    <n v="60"/>
    <n v="32.432000000000002"/>
    <n v="44.118000000000002"/>
  </r>
  <r>
    <x v="6"/>
    <m/>
    <s v="TyE_eventos_Lealtad_invitación 5 y 10 MTY"/>
    <s v="Tecnológico de Monterrey"/>
    <n v="580"/>
    <n v="576"/>
    <n v="99.31"/>
    <n v="450"/>
    <n v="78.125"/>
    <n v="178"/>
    <n v="30.902999999999999"/>
    <n v="39.555999999999997"/>
  </r>
  <r>
    <x v="7"/>
    <m/>
    <s v="-"/>
    <s v="-"/>
    <s v="-"/>
    <s v="-"/>
    <s v="-"/>
    <s v="-"/>
    <s v="-"/>
    <s v="-"/>
    <s v="-"/>
    <s v="-"/>
  </r>
  <r>
    <x v="8"/>
    <m/>
    <s v="UTM_ICBF_Wellbeing360_5_colaboradores"/>
    <s v="TECMILENIO"/>
    <n v="2462"/>
    <n v="2462"/>
    <n v="100"/>
    <n v="1391"/>
    <n v="56.499000000000002"/>
    <n v="205"/>
    <n v="8.327"/>
    <n v="14.738"/>
  </r>
  <r>
    <x v="8"/>
    <m/>
    <s v="UTM_ICBF_Wellbeing360_3"/>
    <s v="TECMILENIO"/>
    <n v="9444"/>
    <n v="9426"/>
    <n v="99.808999999999997"/>
    <n v="3257"/>
    <n v="34.552999999999997"/>
    <n v="487"/>
    <n v="5.1669999999999998"/>
    <n v="14.952"/>
  </r>
  <r>
    <x v="8"/>
    <m/>
    <s v="UTM_ICBF_Wellbeing360_5_docentes"/>
    <s v="TECMILENIO"/>
    <n v="4623"/>
    <n v="4622"/>
    <n v="99.977999999999994"/>
    <n v="1286"/>
    <n v="27.823"/>
    <n v="121"/>
    <n v="2.6179999999999999"/>
    <n v="9.4090000000000007"/>
  </r>
  <r>
    <x v="8"/>
    <m/>
    <s v="Vec-TLG-CursoTeamWellbeing-Folleto"/>
    <s v="Tec de Monterrey | Posgrados y Educación Continua"/>
    <n v="4"/>
    <n v="4"/>
    <n v="100"/>
    <n v="0"/>
    <n v="0"/>
    <n v="0"/>
    <n v="0"/>
    <n v="0"/>
  </r>
  <r>
    <x v="8"/>
    <m/>
    <s v="UTM_ICBF_Wellbeing360_4"/>
    <s v="TECMILENIO"/>
    <n v="2205"/>
    <n v="2205"/>
    <n v="100"/>
    <n v="1077"/>
    <n v="48.844000000000001"/>
    <n v="165"/>
    <n v="7.4829999999999997"/>
    <n v="15.32"/>
  </r>
  <r>
    <x v="8"/>
    <m/>
    <s v="TyE_Tecmilenio_Wellbeing360_CTA"/>
    <s v="Tecnológico de Monterrey"/>
    <n v="21732"/>
    <n v="21663"/>
    <n v="99.682000000000002"/>
    <n v="9492"/>
    <n v="43.817"/>
    <n v="968"/>
    <n v="4.468"/>
    <n v="10.198"/>
  </r>
  <r>
    <x v="8"/>
    <m/>
    <s v="VEC-TLG-CursoTeamWellbeing-folleto2"/>
    <s v="Tec de Monterrey | Posgrados y Educación Continua"/>
    <n v="3"/>
    <n v="3"/>
    <n v="100"/>
    <n v="1"/>
    <n v="33.332999999999998"/>
    <n v="0"/>
    <n v="0"/>
    <n v="0"/>
  </r>
  <r>
    <x v="9"/>
    <m/>
    <s v="TyE_Aca_INCMTY#3_CCTA"/>
    <s v="Tecnológico de Monterrey"/>
    <n v="32229"/>
    <n v="32100"/>
    <n v="99.6"/>
    <n v="12046"/>
    <n v="37.526000000000003"/>
    <n v="1370"/>
    <n v="4.2679999999999998"/>
    <n v="11.372999999999999"/>
  </r>
  <r>
    <x v="10"/>
    <m/>
    <s v="-"/>
    <s v="-"/>
    <s v="-"/>
    <s v="-"/>
    <s v="-"/>
    <s v="-"/>
    <s v="-"/>
    <s v="-"/>
    <s v="-"/>
    <s v="-"/>
  </r>
  <r>
    <x v="11"/>
    <m/>
    <s v="-"/>
    <s v="-"/>
    <s v="-"/>
    <s v="-"/>
    <s v="-"/>
    <s v="-"/>
    <s v="-"/>
    <s v="-"/>
    <s v="-"/>
    <s v="-"/>
  </r>
  <r>
    <x v="12"/>
    <m/>
    <s v="-"/>
    <s v="-"/>
    <s v="-"/>
    <s v="-"/>
    <s v="-"/>
    <s v="-"/>
    <s v="-"/>
    <s v="-"/>
    <s v="-"/>
    <s v="-"/>
  </r>
  <r>
    <x v="13"/>
    <m/>
    <s v="TyE_Comp_Infonavit_10oct_CCTA"/>
    <s v="Tecnológico de Monterrey"/>
    <n v="32563"/>
    <n v="99.896000000000001"/>
    <n v="14828"/>
    <n v="45.536000000000001"/>
    <n v="2548"/>
    <n v="7.8250000000000002"/>
    <n v="17.184000000000001"/>
    <m/>
  </r>
  <r>
    <x v="14"/>
    <m/>
    <s v="Agradecimiento_Programa_AV_0_FBA"/>
    <s v="Tecnológico de Monterrey"/>
    <n v="35"/>
    <n v="33"/>
    <n v="94.286000000000001"/>
    <n v="16"/>
    <n v="48.484999999999999"/>
    <n v="6"/>
    <n v="18.181999999999999"/>
    <n v="37.5"/>
  </r>
  <r>
    <x v="14"/>
    <m/>
    <s v="Sentido_urgencia_Programa_AV_2_FBA"/>
    <s v="Tecnológico de Monterrey"/>
    <n v="28"/>
    <n v="28"/>
    <n v="100"/>
    <n v="7"/>
    <n v="25"/>
    <n v="0"/>
    <n v="0"/>
    <n v="0"/>
  </r>
  <r>
    <x v="14"/>
    <m/>
    <s v="VEC-atr-correo-Evento-FBA-AV-REC1-051022"/>
    <s v="Tec de Monterrey | Posgrados y Educación Continua"/>
    <n v="50"/>
    <n v="50"/>
    <n v="100"/>
    <n v="27"/>
    <n v="54"/>
    <n v="5"/>
    <n v="10"/>
    <n v="18.518999999999998"/>
  </r>
  <r>
    <x v="14"/>
    <m/>
    <s v="Serás capaz de_Programa_AV_1_FBA"/>
    <s v="Tecnológico de Monterrey"/>
    <n v="28"/>
    <n v="28"/>
    <n v="100"/>
    <n v="5"/>
    <n v="17.856999999999999"/>
    <n v="0"/>
    <n v="0"/>
    <n v="0"/>
  </r>
  <r>
    <x v="14"/>
    <m/>
    <s v="Insignia Digital_Programa_AV_3_FBA"/>
    <s v="Tecnológico de Monterrey"/>
    <n v="28"/>
    <n v="28"/>
    <n v="100"/>
    <n v="6"/>
    <n v="21.428999999999998"/>
    <n v="1"/>
    <n v="3.5710000000000002"/>
    <n v="16.667000000000002"/>
  </r>
  <r>
    <x v="15"/>
    <m/>
    <s v="TyE_Aca_ForoInternacionalAgua_02_CCTA"/>
    <s v="Tecnológico de Monterrey"/>
    <n v="14140"/>
    <n v="14103"/>
    <n v="99.738"/>
    <n v="4893"/>
    <n v="34.695"/>
    <n v="127"/>
    <n v="0.90100000000000002"/>
    <n v="2.5960000000000001"/>
  </r>
  <r>
    <x v="16"/>
    <m/>
    <s v="-"/>
    <s v="-"/>
    <s v="-"/>
    <s v="-"/>
    <s v="-"/>
    <s v="-"/>
    <s v="-"/>
    <s v="-"/>
    <s v="-"/>
    <s v="-"/>
  </r>
  <r>
    <x v="17"/>
    <m/>
    <s v="-"/>
    <s v="-"/>
    <s v="-"/>
    <s v="-"/>
    <s v="-"/>
    <s v="-"/>
    <s v="-"/>
    <s v="-"/>
    <s v="-"/>
    <s v="-"/>
  </r>
  <r>
    <x v="18"/>
    <m/>
    <m/>
    <m/>
    <m/>
    <m/>
    <m/>
    <m/>
    <m/>
    <m/>
    <m/>
    <m/>
  </r>
  <r>
    <x v="19"/>
    <m/>
    <m/>
    <m/>
    <m/>
    <m/>
    <m/>
    <m/>
    <m/>
    <m/>
    <m/>
    <m/>
  </r>
  <r>
    <x v="2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AF501-6B07-47B0-9195-8929957636AF}" name="TablaDinámica1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23" firstHeaderRow="1" firstDataRow="1" firstDataCol="1"/>
  <pivotFields count="5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Promedio de Número de clics" fld="4" subtotal="average" baseField="0" baseItem="0" numFmtId="2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3FC3E-5C65-4257-A71B-24E2AEB2938A}" name="TablaDinámica2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C23" firstHeaderRow="0" firstDataRow="1" firstDataCol="1"/>
  <pivotFields count="12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HubSpot-Promedio de Recibió clics" fld="9" subtotal="average" baseField="0" baseItem="0"/>
    <dataField name="HubSpot-Promedio de Tasa de click-through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673A6-59A1-4AB1-A4AB-B15041C0CEB0}" name="Iniciativas_Mes" displayName="Iniciativas_Mes" ref="A1:G197" totalsRowShown="0" headerRowDxfId="9" dataDxfId="8">
  <autoFilter ref="A1:G197" xr:uid="{283673A6-59A1-4AB1-A4AB-B15041C0CEB0}"/>
  <sortState xmlns:xlrd2="http://schemas.microsoft.com/office/spreadsheetml/2017/richdata2" ref="A2:G197">
    <sortCondition descending="1" ref="G1:G197"/>
  </sortState>
  <tableColumns count="7">
    <tableColumn id="1" xr3:uid="{3881A6F8-F23A-432F-AFD8-A8A1E347F614}" name="Iniciativa" dataDxfId="7"/>
    <tableColumn id="2" xr3:uid="{E8D2EC9B-F36A-4DEA-BACF-73BDAC2EEF2E}" name="Estatus en campañas identificadas" dataDxfId="6">
      <calculatedColumnFormula>IF(ISERROR(VLOOKUP(A2,'Campañas y correos'!A:A,1,FALSE)),"No encontrado","Encontrado")</calculatedColumnFormula>
    </tableColumn>
    <tableColumn id="3" xr3:uid="{91F0DD98-FFAF-4B8A-B26E-9C64BDD5D9D3}" name="MITEC" dataDxfId="5"/>
    <tableColumn id="4" xr3:uid="{DCADF72B-DDB9-45FB-93CC-AFD5FA57DBA4}" name="Responsable" dataDxfId="4"/>
    <tableColumn id="5" xr3:uid="{849730BF-5708-4CAC-9AE8-98EA1990D244}" name="Número de clics" dataDxfId="3"/>
    <tableColumn id="7" xr3:uid="{25E192F6-8416-48BD-8F38-8EAD79305756}" name="Mes" dataDxfId="2">
      <calculatedColumnFormula>TEXT(G2,"mmmm")</calculatedColumnFormula>
    </tableColumn>
    <tableColumn id="6" xr3:uid="{7593C972-124F-48E5-A43C-75997E315C7C}" name="Mes [Fecha]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1613-04D9-4F7E-9993-958402A831E3}">
  <dimension ref="A1:K119"/>
  <sheetViews>
    <sheetView tabSelected="1" topLeftCell="G1" zoomScale="110" zoomScaleNormal="110" workbookViewId="0">
      <pane ySplit="1" topLeftCell="A101" activePane="bottomLeft" state="frozen"/>
      <selection pane="bottomLeft" activeCell="K117" sqref="K117"/>
    </sheetView>
  </sheetViews>
  <sheetFormatPr baseColWidth="10" defaultColWidth="11.42578125" defaultRowHeight="15" x14ac:dyDescent="0.25"/>
  <cols>
    <col min="1" max="1" width="28.42578125" customWidth="1"/>
    <col min="2" max="2" width="19" customWidth="1"/>
    <col min="3" max="3" width="5.42578125" customWidth="1"/>
    <col min="4" max="4" width="11.140625" customWidth="1"/>
    <col min="5" max="5" width="9.85546875" customWidth="1"/>
    <col min="6" max="6" width="27.28515625" style="8" bestFit="1" customWidth="1"/>
    <col min="7" max="7" width="39.7109375" bestFit="1" customWidth="1"/>
    <col min="8" max="9" width="10.28515625" customWidth="1"/>
    <col min="10" max="10" width="46.28515625" customWidth="1"/>
    <col min="11" max="11" width="48.7109375" customWidth="1"/>
  </cols>
  <sheetData>
    <row r="1" spans="1:11" s="7" customFormat="1" ht="35.25" customHeight="1" x14ac:dyDescent="0.2">
      <c r="A1" s="5" t="s">
        <v>100</v>
      </c>
      <c r="B1" s="5" t="s">
        <v>531</v>
      </c>
      <c r="C1" s="5" t="s">
        <v>96</v>
      </c>
      <c r="D1" s="5" t="s">
        <v>97</v>
      </c>
      <c r="E1" s="5" t="s">
        <v>98</v>
      </c>
      <c r="F1" s="5" t="s">
        <v>99</v>
      </c>
      <c r="G1" s="5" t="s">
        <v>101</v>
      </c>
      <c r="H1" s="5" t="s">
        <v>102</v>
      </c>
      <c r="I1" s="5" t="s">
        <v>102</v>
      </c>
      <c r="J1" s="6" t="s">
        <v>103</v>
      </c>
      <c r="K1" s="6" t="s">
        <v>104</v>
      </c>
    </row>
    <row r="2" spans="1:11" x14ac:dyDescent="0.25">
      <c r="A2" t="s">
        <v>108</v>
      </c>
      <c r="B2" t="s">
        <v>544</v>
      </c>
      <c r="C2" s="8" t="s">
        <v>105</v>
      </c>
      <c r="D2" t="s">
        <v>106</v>
      </c>
      <c r="E2" t="s">
        <v>107</v>
      </c>
      <c r="F2" s="9" t="str">
        <f t="shared" ref="F2:F45" si="0">C2&amp;"_"&amp;D2&amp;"_"&amp;E2</f>
        <v>TyE_PowerUp_Talento</v>
      </c>
      <c r="G2" t="str">
        <f t="shared" ref="G2:G29" si="1">C2&amp;"_"&amp;E2&amp;"_"&amp;A2</f>
        <v>TyE_Talento_Momentos para conversar</v>
      </c>
      <c r="H2" t="s">
        <v>109</v>
      </c>
      <c r="I2" t="s">
        <v>110</v>
      </c>
      <c r="J2" t="str">
        <f t="shared" ref="J2:J29" si="2">C2&amp;"_"&amp;E2&amp;"_"&amp;A2&amp;"_"&amp;H2</f>
        <v>TyE_Talento_Momentos para conversar_CCTA</v>
      </c>
      <c r="K2" t="str">
        <f t="shared" ref="K2:K29" si="3">C2&amp;"_"&amp;E2&amp;"_"&amp;A2&amp;"_"&amp;I2</f>
        <v>TyE_Talento_Momentos para conversar_SCTA</v>
      </c>
    </row>
    <row r="3" spans="1:11" x14ac:dyDescent="0.25">
      <c r="A3" t="s">
        <v>111</v>
      </c>
      <c r="B3" t="s">
        <v>544</v>
      </c>
      <c r="C3" s="8" t="s">
        <v>105</v>
      </c>
      <c r="D3" t="s">
        <v>106</v>
      </c>
      <c r="E3" t="s">
        <v>107</v>
      </c>
      <c r="F3" s="9" t="str">
        <f t="shared" si="0"/>
        <v>TyE_PowerUp_Talento</v>
      </c>
      <c r="G3" t="str">
        <f t="shared" si="1"/>
        <v>TyE_Talento_Reflexión Final</v>
      </c>
      <c r="H3" t="s">
        <v>109</v>
      </c>
      <c r="I3" t="s">
        <v>110</v>
      </c>
      <c r="J3" t="str">
        <f t="shared" si="2"/>
        <v>TyE_Talento_Reflexión Final_CCTA</v>
      </c>
      <c r="K3" t="str">
        <f t="shared" si="3"/>
        <v>TyE_Talento_Reflexión Final_SCTA</v>
      </c>
    </row>
    <row r="4" spans="1:11" x14ac:dyDescent="0.25">
      <c r="A4" t="s">
        <v>277</v>
      </c>
      <c r="B4" t="s">
        <v>544</v>
      </c>
      <c r="C4" s="8" t="s">
        <v>105</v>
      </c>
      <c r="D4" t="s">
        <v>106</v>
      </c>
      <c r="E4" t="s">
        <v>107</v>
      </c>
      <c r="F4" s="9" t="str">
        <f t="shared" si="0"/>
        <v>TyE_PowerUp_Talento</v>
      </c>
      <c r="G4" t="str">
        <f t="shared" si="1"/>
        <v>TyE_Talento_Mi Plan de Desarrollo</v>
      </c>
      <c r="H4" t="s">
        <v>109</v>
      </c>
      <c r="I4" t="s">
        <v>110</v>
      </c>
      <c r="J4" t="str">
        <f t="shared" si="2"/>
        <v>TyE_Talento_Mi Plan de Desarrollo_CCTA</v>
      </c>
      <c r="K4" t="str">
        <f t="shared" si="3"/>
        <v>TyE_Talento_Mi Plan de Desarrollo_SCTA</v>
      </c>
    </row>
    <row r="5" spans="1:11" x14ac:dyDescent="0.25">
      <c r="A5" t="s">
        <v>112</v>
      </c>
      <c r="B5" t="s">
        <v>544</v>
      </c>
      <c r="C5" s="8" t="s">
        <v>105</v>
      </c>
      <c r="D5" t="s">
        <v>106</v>
      </c>
      <c r="E5" t="s">
        <v>107</v>
      </c>
      <c r="F5" s="9" t="str">
        <f t="shared" si="0"/>
        <v>TyE_PowerUp_Talento</v>
      </c>
      <c r="G5" t="str">
        <f t="shared" si="1"/>
        <v>TyE_Talento_Plan de Mejora</v>
      </c>
      <c r="H5" t="s">
        <v>109</v>
      </c>
      <c r="I5" t="s">
        <v>110</v>
      </c>
      <c r="J5" t="str">
        <f t="shared" si="2"/>
        <v>TyE_Talento_Plan de Mejora_CCTA</v>
      </c>
      <c r="K5" t="str">
        <f t="shared" si="3"/>
        <v>TyE_Talento_Plan de Mejora_SCTA</v>
      </c>
    </row>
    <row r="6" spans="1:11" x14ac:dyDescent="0.25">
      <c r="A6" t="s">
        <v>113</v>
      </c>
      <c r="B6" t="s">
        <v>544</v>
      </c>
      <c r="C6" s="8" t="s">
        <v>105</v>
      </c>
      <c r="D6" t="s">
        <v>106</v>
      </c>
      <c r="E6" t="s">
        <v>107</v>
      </c>
      <c r="F6" s="9" t="str">
        <f t="shared" si="0"/>
        <v>TyE_PowerUp_Talento</v>
      </c>
      <c r="G6" t="str">
        <f t="shared" si="1"/>
        <v>TyE_Talento_Retroalimentación Continua</v>
      </c>
      <c r="H6" t="s">
        <v>109</v>
      </c>
      <c r="I6" t="s">
        <v>110</v>
      </c>
      <c r="J6" t="str">
        <f t="shared" si="2"/>
        <v>TyE_Talento_Retroalimentación Continua_CCTA</v>
      </c>
      <c r="K6" t="str">
        <f t="shared" si="3"/>
        <v>TyE_Talento_Retroalimentación Continua_SCTA</v>
      </c>
    </row>
    <row r="7" spans="1:11" x14ac:dyDescent="0.25">
      <c r="A7" t="s">
        <v>115</v>
      </c>
      <c r="B7" t="s">
        <v>544</v>
      </c>
      <c r="C7" s="8" t="s">
        <v>105</v>
      </c>
      <c r="D7" t="s">
        <v>106</v>
      </c>
      <c r="E7" t="s">
        <v>114</v>
      </c>
      <c r="F7" s="9" t="str">
        <f t="shared" si="0"/>
        <v>TyE_PowerUp_Desarrollo</v>
      </c>
      <c r="G7" t="str">
        <f t="shared" si="1"/>
        <v>TyE_Desarrollo_Learning Hub</v>
      </c>
      <c r="H7" t="s">
        <v>109</v>
      </c>
      <c r="I7" t="s">
        <v>110</v>
      </c>
      <c r="J7" t="str">
        <f t="shared" si="2"/>
        <v>TyE_Desarrollo_Learning Hub_CCTA</v>
      </c>
      <c r="K7" t="str">
        <f t="shared" si="3"/>
        <v>TyE_Desarrollo_Learning Hub_SCTA</v>
      </c>
    </row>
    <row r="8" spans="1:11" x14ac:dyDescent="0.25">
      <c r="A8" s="10" t="s">
        <v>116</v>
      </c>
      <c r="B8" t="s">
        <v>544</v>
      </c>
      <c r="C8" s="8" t="s">
        <v>105</v>
      </c>
      <c r="D8" t="s">
        <v>106</v>
      </c>
      <c r="E8" t="s">
        <v>114</v>
      </c>
      <c r="F8" s="9" t="str">
        <f t="shared" si="0"/>
        <v>TyE_PowerUp_Desarrollo</v>
      </c>
      <c r="G8" t="str">
        <f t="shared" si="1"/>
        <v>TyE_Desarrollo_English@Tec</v>
      </c>
      <c r="H8" t="s">
        <v>109</v>
      </c>
      <c r="I8" t="s">
        <v>110</v>
      </c>
      <c r="J8" t="str">
        <f t="shared" si="2"/>
        <v>TyE_Desarrollo_English@Tec_CCTA</v>
      </c>
      <c r="K8" t="str">
        <f t="shared" si="3"/>
        <v>TyE_Desarrollo_English@Tec_SCTA</v>
      </c>
    </row>
    <row r="9" spans="1:11" x14ac:dyDescent="0.25">
      <c r="A9" t="s">
        <v>117</v>
      </c>
      <c r="B9" t="s">
        <v>544</v>
      </c>
      <c r="C9" s="8" t="s">
        <v>105</v>
      </c>
      <c r="D9" t="s">
        <v>106</v>
      </c>
      <c r="E9" t="s">
        <v>114</v>
      </c>
      <c r="F9" s="9" t="str">
        <f t="shared" si="0"/>
        <v>TyE_PowerUp_Desarrollo</v>
      </c>
      <c r="G9" t="str">
        <f t="shared" si="1"/>
        <v>TyE_Desarrollo_TechSavvy</v>
      </c>
      <c r="H9" t="s">
        <v>109</v>
      </c>
      <c r="I9" t="s">
        <v>110</v>
      </c>
      <c r="J9" t="str">
        <f t="shared" si="2"/>
        <v>TyE_Desarrollo_TechSavvy_CCTA</v>
      </c>
      <c r="K9" t="str">
        <f t="shared" si="3"/>
        <v>TyE_Desarrollo_TechSavvy_SCTA</v>
      </c>
    </row>
    <row r="10" spans="1:11" x14ac:dyDescent="0.25">
      <c r="A10" t="s">
        <v>76</v>
      </c>
      <c r="B10" t="s">
        <v>544</v>
      </c>
      <c r="C10" s="8" t="s">
        <v>105</v>
      </c>
      <c r="D10" t="s">
        <v>106</v>
      </c>
      <c r="E10" t="s">
        <v>118</v>
      </c>
      <c r="F10" s="9" t="str">
        <f t="shared" si="0"/>
        <v>TyE_PowerUp_Bienestar</v>
      </c>
      <c r="G10" t="str">
        <f t="shared" si="1"/>
        <v>TyE_Bienestar_Wellbeing</v>
      </c>
      <c r="H10" t="s">
        <v>109</v>
      </c>
      <c r="I10" t="s">
        <v>110</v>
      </c>
      <c r="J10" t="str">
        <f t="shared" si="2"/>
        <v>TyE_Bienestar_Wellbeing_CCTA</v>
      </c>
      <c r="K10" t="str">
        <f t="shared" si="3"/>
        <v>TyE_Bienestar_Wellbeing_SCTA</v>
      </c>
    </row>
    <row r="11" spans="1:11" x14ac:dyDescent="0.25">
      <c r="A11" s="11" t="s">
        <v>119</v>
      </c>
      <c r="B11" t="s">
        <v>544</v>
      </c>
      <c r="C11" s="8" t="s">
        <v>105</v>
      </c>
      <c r="D11" t="s">
        <v>106</v>
      </c>
      <c r="E11" t="s">
        <v>118</v>
      </c>
      <c r="F11" s="9" t="str">
        <f t="shared" si="0"/>
        <v>TyE_PowerUp_Bienestar</v>
      </c>
      <c r="G11" t="str">
        <f t="shared" si="1"/>
        <v>TyE_Bienestar_Semana Tqueremos</v>
      </c>
      <c r="H11" t="s">
        <v>109</v>
      </c>
      <c r="I11" t="s">
        <v>110</v>
      </c>
      <c r="J11" t="str">
        <f t="shared" si="2"/>
        <v>TyE_Bienestar_Semana Tqueremos_CCTA</v>
      </c>
      <c r="K11" t="str">
        <f t="shared" si="3"/>
        <v>TyE_Bienestar_Semana Tqueremos_SCTA</v>
      </c>
    </row>
    <row r="12" spans="1:11" x14ac:dyDescent="0.25">
      <c r="A12" t="s">
        <v>120</v>
      </c>
      <c r="B12" t="s">
        <v>544</v>
      </c>
      <c r="C12" s="8" t="s">
        <v>105</v>
      </c>
      <c r="D12" t="s">
        <v>106</v>
      </c>
      <c r="E12" t="s">
        <v>118</v>
      </c>
      <c r="F12" s="12" t="str">
        <f t="shared" si="0"/>
        <v>TyE_PowerUp_Bienestar</v>
      </c>
      <c r="G12" t="str">
        <f t="shared" si="1"/>
        <v>TyE_Bienestar_Unidos contigo</v>
      </c>
      <c r="H12" t="s">
        <v>109</v>
      </c>
      <c r="I12" t="s">
        <v>110</v>
      </c>
      <c r="J12" t="str">
        <f t="shared" si="2"/>
        <v>TyE_Bienestar_Unidos contigo_CCTA</v>
      </c>
      <c r="K12" t="str">
        <f t="shared" si="3"/>
        <v>TyE_Bienestar_Unidos contigo_SCTA</v>
      </c>
    </row>
    <row r="13" spans="1:11" x14ac:dyDescent="0.25">
      <c r="A13" t="s">
        <v>121</v>
      </c>
      <c r="B13" t="s">
        <v>544</v>
      </c>
      <c r="C13" s="8" t="s">
        <v>105</v>
      </c>
      <c r="D13" t="s">
        <v>106</v>
      </c>
      <c r="E13" t="s">
        <v>118</v>
      </c>
      <c r="F13" s="9" t="str">
        <f t="shared" si="0"/>
        <v>TyE_PowerUp_Bienestar</v>
      </c>
      <c r="G13" t="str">
        <f t="shared" si="1"/>
        <v>TyE_Bienestar_Cuida tu mente</v>
      </c>
      <c r="H13" t="s">
        <v>109</v>
      </c>
      <c r="I13" t="s">
        <v>110</v>
      </c>
      <c r="J13" t="str">
        <f t="shared" si="2"/>
        <v>TyE_Bienestar_Cuida tu mente_CCTA</v>
      </c>
      <c r="K13" t="str">
        <f t="shared" si="3"/>
        <v>TyE_Bienestar_Cuida tu mente_SCTA</v>
      </c>
    </row>
    <row r="14" spans="1:11" x14ac:dyDescent="0.25">
      <c r="A14" t="s">
        <v>81</v>
      </c>
      <c r="B14" t="s">
        <v>544</v>
      </c>
      <c r="C14" s="8" t="s">
        <v>105</v>
      </c>
      <c r="D14" t="s">
        <v>106</v>
      </c>
      <c r="E14" t="s">
        <v>118</v>
      </c>
      <c r="F14" s="9" t="str">
        <f t="shared" si="0"/>
        <v>TyE_PowerUp_Bienestar</v>
      </c>
      <c r="G14" t="str">
        <f t="shared" si="1"/>
        <v>TyE_Bienestar_Cáncer de mama</v>
      </c>
      <c r="H14" t="s">
        <v>109</v>
      </c>
      <c r="I14" t="s">
        <v>110</v>
      </c>
      <c r="J14" t="str">
        <f t="shared" si="2"/>
        <v>TyE_Bienestar_Cáncer de mama_CCTA</v>
      </c>
      <c r="K14" t="str">
        <f t="shared" si="3"/>
        <v>TyE_Bienestar_Cáncer de mama_SCTA</v>
      </c>
    </row>
    <row r="15" spans="1:11" x14ac:dyDescent="0.25">
      <c r="A15" t="s">
        <v>440</v>
      </c>
      <c r="B15" t="s">
        <v>544</v>
      </c>
      <c r="C15" s="8" t="s">
        <v>105</v>
      </c>
      <c r="D15" t="s">
        <v>106</v>
      </c>
      <c r="E15" t="s">
        <v>118</v>
      </c>
      <c r="F15" s="9" t="str">
        <f t="shared" si="0"/>
        <v>TyE_PowerUp_Bienestar</v>
      </c>
      <c r="G15" t="str">
        <f t="shared" si="1"/>
        <v>TyE_Bienestar_Testamento</v>
      </c>
      <c r="H15" t="s">
        <v>109</v>
      </c>
      <c r="I15" t="s">
        <v>110</v>
      </c>
      <c r="J15" t="str">
        <f t="shared" si="2"/>
        <v>TyE_Bienestar_Testamento_CCTA</v>
      </c>
      <c r="K15" t="str">
        <f t="shared" si="3"/>
        <v>TyE_Bienestar_Testamento_SCTA</v>
      </c>
    </row>
    <row r="16" spans="1:11" x14ac:dyDescent="0.25">
      <c r="A16" s="11" t="s">
        <v>610</v>
      </c>
      <c r="B16" s="11" t="s">
        <v>545</v>
      </c>
      <c r="C16" s="13" t="s">
        <v>105</v>
      </c>
      <c r="D16" t="s">
        <v>122</v>
      </c>
      <c r="E16" t="s">
        <v>123</v>
      </c>
      <c r="F16" s="9" t="str">
        <f t="shared" si="0"/>
        <v>TyE_Flexibility_Ben</v>
      </c>
      <c r="G16" s="11" t="str">
        <f t="shared" si="1"/>
        <v>TyE_Ben_Mi caja de ahorro</v>
      </c>
      <c r="H16" t="s">
        <v>109</v>
      </c>
      <c r="I16" t="s">
        <v>110</v>
      </c>
      <c r="J16" t="str">
        <f t="shared" si="2"/>
        <v>TyE_Ben_Mi caja de ahorro_CCTA</v>
      </c>
      <c r="K16" t="str">
        <f t="shared" si="3"/>
        <v>TyE_Ben_Mi caja de ahorro_SCTA</v>
      </c>
    </row>
    <row r="17" spans="1:11" ht="19.5" customHeight="1" x14ac:dyDescent="0.25">
      <c r="A17" t="s">
        <v>125</v>
      </c>
      <c r="B17" s="11" t="s">
        <v>545</v>
      </c>
      <c r="C17" s="8" t="s">
        <v>105</v>
      </c>
      <c r="D17" t="s">
        <v>122</v>
      </c>
      <c r="E17" t="s">
        <v>123</v>
      </c>
      <c r="F17" s="9" t="str">
        <f t="shared" si="0"/>
        <v>TyE_Flexibility_Ben</v>
      </c>
      <c r="G17" s="11" t="str">
        <f t="shared" si="1"/>
        <v>TyE_Ben_Seguros voluntarios</v>
      </c>
      <c r="H17" t="s">
        <v>109</v>
      </c>
      <c r="I17" t="s">
        <v>110</v>
      </c>
      <c r="J17" t="str">
        <f t="shared" si="2"/>
        <v>TyE_Ben_Seguros voluntarios_CCTA</v>
      </c>
      <c r="K17" t="str">
        <f t="shared" si="3"/>
        <v>TyE_Ben_Seguros voluntarios_SCTA</v>
      </c>
    </row>
    <row r="18" spans="1:11" x14ac:dyDescent="0.25">
      <c r="A18" t="s">
        <v>126</v>
      </c>
      <c r="B18" s="11" t="s">
        <v>545</v>
      </c>
      <c r="C18" s="8" t="s">
        <v>105</v>
      </c>
      <c r="D18" t="s">
        <v>122</v>
      </c>
      <c r="E18" t="s">
        <v>123</v>
      </c>
      <c r="F18" s="9" t="str">
        <f t="shared" si="0"/>
        <v>TyE_Flexibility_Ben</v>
      </c>
      <c r="G18" s="11" t="str">
        <f t="shared" si="1"/>
        <v>TyE_Ben_BecaPrepanet</v>
      </c>
      <c r="H18" t="s">
        <v>109</v>
      </c>
      <c r="I18" t="s">
        <v>110</v>
      </c>
      <c r="J18" t="str">
        <f t="shared" si="2"/>
        <v>TyE_Ben_BecaPrepanet_CCTA</v>
      </c>
      <c r="K18" t="str">
        <f t="shared" si="3"/>
        <v>TyE_Ben_BecaPrepanet_SCTA</v>
      </c>
    </row>
    <row r="19" spans="1:11" x14ac:dyDescent="0.25">
      <c r="A19" t="s">
        <v>602</v>
      </c>
      <c r="B19" s="11" t="s">
        <v>545</v>
      </c>
      <c r="C19" s="8" t="s">
        <v>105</v>
      </c>
      <c r="D19" t="s">
        <v>122</v>
      </c>
      <c r="E19" t="s">
        <v>123</v>
      </c>
      <c r="F19" s="9" t="str">
        <f t="shared" si="0"/>
        <v>TyE_Flexibility_Ben</v>
      </c>
      <c r="G19" s="11" t="str">
        <f t="shared" si="1"/>
        <v>TyE_Ben_Subasta Vehiculos</v>
      </c>
      <c r="H19" t="s">
        <v>109</v>
      </c>
      <c r="I19" t="s">
        <v>110</v>
      </c>
      <c r="J19" t="str">
        <f t="shared" si="2"/>
        <v>TyE_Ben_Subasta Vehiculos_CCTA</v>
      </c>
      <c r="K19" t="str">
        <f t="shared" si="3"/>
        <v>TyE_Ben_Subasta Vehiculos_SCTA</v>
      </c>
    </row>
    <row r="20" spans="1:11" x14ac:dyDescent="0.25">
      <c r="A20" t="s">
        <v>128</v>
      </c>
      <c r="B20" s="11" t="s">
        <v>545</v>
      </c>
      <c r="C20" s="8" t="s">
        <v>105</v>
      </c>
      <c r="D20" t="s">
        <v>122</v>
      </c>
      <c r="E20" t="s">
        <v>123</v>
      </c>
      <c r="F20" s="9" t="str">
        <f t="shared" si="0"/>
        <v>TyE_Flexibility_Ben</v>
      </c>
      <c r="G20" s="11" t="str">
        <f t="shared" si="1"/>
        <v>TyE_Ben_Prestamo Tec</v>
      </c>
      <c r="H20" t="s">
        <v>109</v>
      </c>
      <c r="I20" t="s">
        <v>110</v>
      </c>
      <c r="J20" t="str">
        <f t="shared" si="2"/>
        <v>TyE_Ben_Prestamo Tec_CCTA</v>
      </c>
      <c r="K20" t="str">
        <f t="shared" si="3"/>
        <v>TyE_Ben_Prestamo Tec_SCTA</v>
      </c>
    </row>
    <row r="21" spans="1:11" x14ac:dyDescent="0.25">
      <c r="A21" t="s">
        <v>130</v>
      </c>
      <c r="B21" s="11" t="s">
        <v>545</v>
      </c>
      <c r="C21" s="8" t="s">
        <v>105</v>
      </c>
      <c r="D21" t="s">
        <v>122</v>
      </c>
      <c r="E21" t="s">
        <v>129</v>
      </c>
      <c r="F21" s="12" t="str">
        <f t="shared" si="0"/>
        <v>TyE_Flexibility_Comp</v>
      </c>
      <c r="G21" s="11" t="str">
        <f t="shared" si="1"/>
        <v>TyE_Comp_SURA</v>
      </c>
      <c r="H21" t="s">
        <v>109</v>
      </c>
      <c r="I21" t="s">
        <v>110</v>
      </c>
      <c r="J21" t="str">
        <f t="shared" si="2"/>
        <v>TyE_Comp_SURA_CCTA</v>
      </c>
      <c r="K21" t="str">
        <f t="shared" si="3"/>
        <v>TyE_Comp_SURA_SCTA</v>
      </c>
    </row>
    <row r="22" spans="1:11" x14ac:dyDescent="0.25">
      <c r="A22" t="s">
        <v>131</v>
      </c>
      <c r="B22" s="11" t="s">
        <v>545</v>
      </c>
      <c r="C22" s="8" t="s">
        <v>105</v>
      </c>
      <c r="D22" t="s">
        <v>122</v>
      </c>
      <c r="E22" t="s">
        <v>129</v>
      </c>
      <c r="F22" s="9" t="str">
        <f t="shared" si="0"/>
        <v>TyE_Flexibility_Comp</v>
      </c>
      <c r="G22" s="11" t="str">
        <f t="shared" si="1"/>
        <v>TyE_Comp_Apoyo Home Office 2021</v>
      </c>
      <c r="H22" t="s">
        <v>109</v>
      </c>
      <c r="I22" t="s">
        <v>110</v>
      </c>
      <c r="J22" t="str">
        <f t="shared" si="2"/>
        <v>TyE_Comp_Apoyo Home Office 2021_CCTA</v>
      </c>
      <c r="K22" t="str">
        <f t="shared" si="3"/>
        <v>TyE_Comp_Apoyo Home Office 2021_SCTA</v>
      </c>
    </row>
    <row r="23" spans="1:11" x14ac:dyDescent="0.25">
      <c r="A23" t="s">
        <v>132</v>
      </c>
      <c r="B23" s="11" t="s">
        <v>545</v>
      </c>
      <c r="C23" s="8" t="s">
        <v>105</v>
      </c>
      <c r="D23" t="s">
        <v>122</v>
      </c>
      <c r="E23" t="s">
        <v>123</v>
      </c>
      <c r="F23" s="9" t="str">
        <f t="shared" si="0"/>
        <v>TyE_Flexibility_Ben</v>
      </c>
      <c r="G23" s="11" t="str">
        <f t="shared" si="1"/>
        <v>TyE_Ben_Aseguratec</v>
      </c>
      <c r="H23" t="s">
        <v>109</v>
      </c>
      <c r="I23" t="s">
        <v>110</v>
      </c>
      <c r="J23" t="str">
        <f t="shared" si="2"/>
        <v>TyE_Ben_Aseguratec_CCTA</v>
      </c>
      <c r="K23" t="str">
        <f t="shared" si="3"/>
        <v>TyE_Ben_Aseguratec_SCTA</v>
      </c>
    </row>
    <row r="24" spans="1:11" x14ac:dyDescent="0.25">
      <c r="A24" t="s">
        <v>133</v>
      </c>
      <c r="B24" s="11" t="s">
        <v>545</v>
      </c>
      <c r="C24" s="14" t="s">
        <v>105</v>
      </c>
      <c r="D24" t="s">
        <v>122</v>
      </c>
      <c r="E24" t="s">
        <v>129</v>
      </c>
      <c r="F24" s="9" t="str">
        <f t="shared" si="0"/>
        <v>TyE_Flexibility_Comp</v>
      </c>
      <c r="G24" s="11" t="str">
        <f t="shared" si="1"/>
        <v>TyE_Comp_mi Apoyo comida</v>
      </c>
      <c r="H24" t="s">
        <v>109</v>
      </c>
      <c r="I24" t="s">
        <v>110</v>
      </c>
      <c r="J24" t="str">
        <f t="shared" si="2"/>
        <v>TyE_Comp_mi Apoyo comida_CCTA</v>
      </c>
      <c r="K24" t="str">
        <f t="shared" si="3"/>
        <v>TyE_Comp_mi Apoyo comida_SCTA</v>
      </c>
    </row>
    <row r="25" spans="1:11" x14ac:dyDescent="0.25">
      <c r="A25" t="s">
        <v>83</v>
      </c>
      <c r="B25" s="11" t="s">
        <v>545</v>
      </c>
      <c r="C25" s="8" t="s">
        <v>105</v>
      </c>
      <c r="D25" t="s">
        <v>122</v>
      </c>
      <c r="E25" t="s">
        <v>129</v>
      </c>
      <c r="F25" s="9" t="str">
        <f t="shared" si="0"/>
        <v>TyE_Flexibility_Comp</v>
      </c>
      <c r="G25" s="11" t="str">
        <f t="shared" si="1"/>
        <v>TyE_Comp_BeneFlex</v>
      </c>
      <c r="H25" t="s">
        <v>109</v>
      </c>
      <c r="I25" t="s">
        <v>110</v>
      </c>
      <c r="J25" t="str">
        <f t="shared" si="2"/>
        <v>TyE_Comp_BeneFlex_CCTA</v>
      </c>
      <c r="K25" t="str">
        <f t="shared" si="3"/>
        <v>TyE_Comp_BeneFlex_SCTA</v>
      </c>
    </row>
    <row r="26" spans="1:11" x14ac:dyDescent="0.25">
      <c r="A26" t="s">
        <v>134</v>
      </c>
      <c r="B26" s="11" t="s">
        <v>545</v>
      </c>
      <c r="C26" s="8" t="s">
        <v>105</v>
      </c>
      <c r="D26" t="s">
        <v>122</v>
      </c>
      <c r="E26" t="s">
        <v>129</v>
      </c>
      <c r="F26" s="9" t="str">
        <f t="shared" si="0"/>
        <v>TyE_Flexibility_Comp</v>
      </c>
      <c r="G26" s="11" t="str">
        <f t="shared" si="1"/>
        <v>TyE_Comp_Buenas noticias</v>
      </c>
      <c r="H26" t="s">
        <v>109</v>
      </c>
      <c r="I26" t="s">
        <v>110</v>
      </c>
      <c r="J26" t="str">
        <f t="shared" si="2"/>
        <v>TyE_Comp_Buenas noticias_CCTA</v>
      </c>
      <c r="K26" t="str">
        <f t="shared" si="3"/>
        <v>TyE_Comp_Buenas noticias_SCTA</v>
      </c>
    </row>
    <row r="27" spans="1:11" x14ac:dyDescent="0.25">
      <c r="A27" t="s">
        <v>135</v>
      </c>
      <c r="B27" s="11" t="s">
        <v>545</v>
      </c>
      <c r="C27" s="8" t="s">
        <v>105</v>
      </c>
      <c r="D27" t="s">
        <v>122</v>
      </c>
      <c r="E27" t="s">
        <v>129</v>
      </c>
      <c r="F27" s="9" t="str">
        <f t="shared" si="0"/>
        <v>TyE_Flexibility_Comp</v>
      </c>
      <c r="G27" s="11" t="str">
        <f t="shared" si="1"/>
        <v>TyE_Comp_Vacaciones</v>
      </c>
      <c r="H27" t="s">
        <v>109</v>
      </c>
      <c r="I27" t="s">
        <v>110</v>
      </c>
      <c r="J27" t="str">
        <f t="shared" si="2"/>
        <v>TyE_Comp_Vacaciones_CCTA</v>
      </c>
      <c r="K27" t="str">
        <f t="shared" si="3"/>
        <v>TyE_Comp_Vacaciones_SCTA</v>
      </c>
    </row>
    <row r="28" spans="1:11" x14ac:dyDescent="0.25">
      <c r="A28" t="s">
        <v>136</v>
      </c>
      <c r="B28" s="11" t="s">
        <v>545</v>
      </c>
      <c r="C28" s="8" t="s">
        <v>105</v>
      </c>
      <c r="D28" t="s">
        <v>122</v>
      </c>
      <c r="E28" t="s">
        <v>129</v>
      </c>
      <c r="F28" s="12" t="str">
        <f t="shared" si="0"/>
        <v>TyE_Flexibility_Comp</v>
      </c>
      <c r="G28" s="11" t="str">
        <f t="shared" si="1"/>
        <v>TyE_Comp_Vales de Despensa</v>
      </c>
      <c r="H28" t="s">
        <v>109</v>
      </c>
      <c r="I28" t="s">
        <v>110</v>
      </c>
      <c r="J28" t="str">
        <f t="shared" si="2"/>
        <v>TyE_Comp_Vales de Despensa_CCTA</v>
      </c>
      <c r="K28" t="str">
        <f t="shared" si="3"/>
        <v>TyE_Comp_Vales de Despensa_SCTA</v>
      </c>
    </row>
    <row r="29" spans="1:11" x14ac:dyDescent="0.25">
      <c r="A29" t="s">
        <v>137</v>
      </c>
      <c r="B29" s="11" t="s">
        <v>545</v>
      </c>
      <c r="C29" s="8" t="s">
        <v>105</v>
      </c>
      <c r="D29" t="s">
        <v>122</v>
      </c>
      <c r="E29" t="s">
        <v>129</v>
      </c>
      <c r="F29" s="12" t="str">
        <f t="shared" si="0"/>
        <v>TyE_Flexibility_Comp</v>
      </c>
      <c r="G29" s="11" t="str">
        <f t="shared" si="1"/>
        <v>TyE_Comp_CFDI</v>
      </c>
      <c r="H29" t="s">
        <v>109</v>
      </c>
      <c r="I29" t="s">
        <v>110</v>
      </c>
      <c r="J29" t="str">
        <f t="shared" si="2"/>
        <v>TyE_Comp_CFDI_CCTA</v>
      </c>
      <c r="K29" t="str">
        <f t="shared" si="3"/>
        <v>TyE_Comp_CFDI_SCTA</v>
      </c>
    </row>
    <row r="30" spans="1:11" x14ac:dyDescent="0.25">
      <c r="A30" t="s">
        <v>603</v>
      </c>
      <c r="B30" s="11" t="s">
        <v>545</v>
      </c>
      <c r="C30" s="8" t="s">
        <v>105</v>
      </c>
      <c r="D30" t="s">
        <v>122</v>
      </c>
      <c r="E30" t="s">
        <v>129</v>
      </c>
      <c r="F30" s="12" t="str">
        <f t="shared" si="0"/>
        <v>TyE_Flexibility_Comp</v>
      </c>
      <c r="G30" s="11" t="str">
        <f>C30&amp;"_"&amp;A30</f>
        <v>TyE_Declaracion Anual</v>
      </c>
      <c r="H30" t="s">
        <v>109</v>
      </c>
      <c r="I30" t="s">
        <v>110</v>
      </c>
      <c r="J30" t="str">
        <f>C30&amp;"_"&amp;A30&amp;"_"&amp;H30</f>
        <v>TyE_Declaracion Anual_CCTA</v>
      </c>
      <c r="K30" t="str">
        <f>C30&amp;"_"&amp;A30&amp;"_"&amp;I30</f>
        <v>TyE_Declaracion Anual_SCTA</v>
      </c>
    </row>
    <row r="31" spans="1:11" x14ac:dyDescent="0.25">
      <c r="A31" s="11" t="s">
        <v>140</v>
      </c>
      <c r="B31" s="11" t="s">
        <v>545</v>
      </c>
      <c r="C31" s="8" t="s">
        <v>105</v>
      </c>
      <c r="D31" t="s">
        <v>122</v>
      </c>
      <c r="E31" t="s">
        <v>139</v>
      </c>
      <c r="F31" s="12" t="str">
        <f t="shared" si="0"/>
        <v>TyE_Flexibility_COVID</v>
      </c>
      <c r="G31" s="11" t="str">
        <f t="shared" ref="G31:G50" si="4">C31&amp;"_"&amp;E31&amp;"_"&amp;A31</f>
        <v>TyE_COVID_Coronavirus</v>
      </c>
      <c r="H31" t="s">
        <v>109</v>
      </c>
      <c r="I31" t="s">
        <v>110</v>
      </c>
      <c r="J31" t="str">
        <f t="shared" ref="J31:J45" si="5">C31&amp;"_"&amp;E31&amp;"_"&amp;A31&amp;"_"&amp;H31</f>
        <v>TyE_COVID_Coronavirus_CCTA</v>
      </c>
      <c r="K31" t="str">
        <f t="shared" ref="K31:K45" si="6">C31&amp;"_"&amp;E31&amp;"_"&amp;A31&amp;"_"&amp;I31</f>
        <v>TyE_COVID_Coronavirus_SCTA</v>
      </c>
    </row>
    <row r="32" spans="1:11" x14ac:dyDescent="0.25">
      <c r="A32" s="11" t="s">
        <v>141</v>
      </c>
      <c r="B32" s="11" t="s">
        <v>545</v>
      </c>
      <c r="C32" s="8" t="s">
        <v>105</v>
      </c>
      <c r="D32" t="s">
        <v>122</v>
      </c>
      <c r="E32" t="s">
        <v>139</v>
      </c>
      <c r="F32" s="12" t="str">
        <f t="shared" si="0"/>
        <v>TyE_Flexibility_COVID</v>
      </c>
      <c r="G32" s="11" t="str">
        <f t="shared" si="4"/>
        <v>TyE_COVID_Acciones 4ta ola</v>
      </c>
      <c r="H32" t="s">
        <v>109</v>
      </c>
      <c r="I32" t="s">
        <v>110</v>
      </c>
      <c r="J32" t="str">
        <f t="shared" si="5"/>
        <v>TyE_COVID_Acciones 4ta ola_CCTA</v>
      </c>
      <c r="K32" t="str">
        <f t="shared" si="6"/>
        <v>TyE_COVID_Acciones 4ta ola_SCTA</v>
      </c>
    </row>
    <row r="33" spans="1:11" x14ac:dyDescent="0.25">
      <c r="A33" s="11" t="s">
        <v>143</v>
      </c>
      <c r="B33" s="11" t="s">
        <v>545</v>
      </c>
      <c r="C33" s="8" t="s">
        <v>105</v>
      </c>
      <c r="D33" t="s">
        <v>122</v>
      </c>
      <c r="E33" t="s">
        <v>142</v>
      </c>
      <c r="F33" s="14" t="str">
        <f t="shared" si="0"/>
        <v>TyE_Flexibility_Trabajo Flexible</v>
      </c>
      <c r="G33" s="11" t="str">
        <f t="shared" si="4"/>
        <v>TyE_Trabajo Flexible_Espacios Flexibles</v>
      </c>
      <c r="H33" t="s">
        <v>109</v>
      </c>
      <c r="I33" t="s">
        <v>110</v>
      </c>
      <c r="J33" t="str">
        <f t="shared" si="5"/>
        <v>TyE_Trabajo Flexible_Espacios Flexibles_CCTA</v>
      </c>
      <c r="K33" t="str">
        <f t="shared" si="6"/>
        <v>TyE_Trabajo Flexible_Espacios Flexibles_SCTA</v>
      </c>
    </row>
    <row r="34" spans="1:11" s="11" customFormat="1" x14ac:dyDescent="0.25">
      <c r="A34" s="11" t="s">
        <v>274</v>
      </c>
      <c r="B34" s="11" t="s">
        <v>545</v>
      </c>
      <c r="C34" s="15" t="s">
        <v>105</v>
      </c>
      <c r="D34" s="11" t="s">
        <v>122</v>
      </c>
      <c r="E34" s="11" t="s">
        <v>142</v>
      </c>
      <c r="F34" s="14" t="str">
        <f t="shared" si="0"/>
        <v>TyE_Flexibility_Trabajo Flexible</v>
      </c>
      <c r="G34" s="11" t="str">
        <f t="shared" si="4"/>
        <v>TyE_Trabajo Flexible_Mis viajes</v>
      </c>
      <c r="H34" t="s">
        <v>109</v>
      </c>
      <c r="I34" t="s">
        <v>110</v>
      </c>
      <c r="J34" s="11" t="str">
        <f t="shared" si="5"/>
        <v>TyE_Trabajo Flexible_Mis viajes_CCTA</v>
      </c>
      <c r="K34" s="11" t="str">
        <f t="shared" si="6"/>
        <v>TyE_Trabajo Flexible_Mis viajes_SCTA</v>
      </c>
    </row>
    <row r="35" spans="1:11" s="11" customFormat="1" x14ac:dyDescent="0.25">
      <c r="A35" s="11" t="s">
        <v>88</v>
      </c>
      <c r="B35" s="11" t="s">
        <v>545</v>
      </c>
      <c r="C35" s="15" t="s">
        <v>105</v>
      </c>
      <c r="D35" s="11" t="s">
        <v>122</v>
      </c>
      <c r="E35" s="11" t="s">
        <v>129</v>
      </c>
      <c r="F35" s="14" t="str">
        <f t="shared" si="0"/>
        <v>TyE_Flexibility_Comp</v>
      </c>
      <c r="G35" s="11" t="str">
        <f t="shared" si="4"/>
        <v>TyE_Comp_Mi plan de retiro</v>
      </c>
      <c r="H35" t="s">
        <v>109</v>
      </c>
      <c r="I35" t="s">
        <v>110</v>
      </c>
      <c r="J35" s="11" t="str">
        <f t="shared" si="5"/>
        <v>TyE_Comp_Mi plan de retiro_CCTA</v>
      </c>
      <c r="K35" s="11" t="str">
        <f t="shared" si="6"/>
        <v>TyE_Comp_Mi plan de retiro_SCTA</v>
      </c>
    </row>
    <row r="36" spans="1:11" s="11" customFormat="1" x14ac:dyDescent="0.25">
      <c r="A36" s="11" t="s">
        <v>92</v>
      </c>
      <c r="B36" s="11" t="s">
        <v>545</v>
      </c>
      <c r="C36" s="15" t="s">
        <v>105</v>
      </c>
      <c r="D36" s="11" t="s">
        <v>122</v>
      </c>
      <c r="E36" s="11" t="s">
        <v>129</v>
      </c>
      <c r="F36" s="14" t="str">
        <f t="shared" si="0"/>
        <v>TyE_Flexibility_Comp</v>
      </c>
      <c r="G36" s="11" t="str">
        <f t="shared" si="4"/>
        <v>TyE_Comp_Infonavit</v>
      </c>
      <c r="H36" t="s">
        <v>109</v>
      </c>
      <c r="I36" t="s">
        <v>110</v>
      </c>
      <c r="J36" s="11" t="str">
        <f t="shared" si="5"/>
        <v>TyE_Comp_Infonavit_CCTA</v>
      </c>
      <c r="K36" s="11" t="str">
        <f t="shared" si="6"/>
        <v>TyE_Comp_Infonavit_SCTA</v>
      </c>
    </row>
    <row r="37" spans="1:11" x14ac:dyDescent="0.25">
      <c r="A37" t="s">
        <v>147</v>
      </c>
      <c r="B37" s="11" t="s">
        <v>144</v>
      </c>
      <c r="C37" s="8" t="s">
        <v>105</v>
      </c>
      <c r="D37" t="s">
        <v>145</v>
      </c>
      <c r="E37" t="s">
        <v>146</v>
      </c>
      <c r="F37" s="12" t="str">
        <f t="shared" si="0"/>
        <v>TyE_Enablers_HTI</v>
      </c>
      <c r="G37" s="11" t="str">
        <f t="shared" si="4"/>
        <v>TyE_HTI_Concientización</v>
      </c>
      <c r="H37" t="s">
        <v>109</v>
      </c>
      <c r="I37" t="s">
        <v>110</v>
      </c>
      <c r="J37" t="str">
        <f t="shared" si="5"/>
        <v>TyE_HTI_Concientización_CCTA</v>
      </c>
      <c r="K37" t="str">
        <f t="shared" si="6"/>
        <v>TyE_HTI_Concientización_SCTA</v>
      </c>
    </row>
    <row r="38" spans="1:11" x14ac:dyDescent="0.25">
      <c r="A38" t="s">
        <v>275</v>
      </c>
      <c r="B38" s="11" t="s">
        <v>144</v>
      </c>
      <c r="C38" s="8" t="s">
        <v>105</v>
      </c>
      <c r="D38" t="s">
        <v>145</v>
      </c>
      <c r="E38" t="s">
        <v>146</v>
      </c>
      <c r="F38" s="12" t="str">
        <f t="shared" si="0"/>
        <v>TyE_Enablers_HTI</v>
      </c>
      <c r="G38" s="11" t="str">
        <f t="shared" si="4"/>
        <v>TyE_HTI_MiLlaveDigital</v>
      </c>
      <c r="H38" t="s">
        <v>109</v>
      </c>
      <c r="I38" t="s">
        <v>110</v>
      </c>
      <c r="J38" t="str">
        <f t="shared" si="5"/>
        <v>TyE_HTI_MiLlaveDigital_CCTA</v>
      </c>
      <c r="K38" t="str">
        <f t="shared" si="6"/>
        <v>TyE_HTI_MiLlaveDigital_SCTA</v>
      </c>
    </row>
    <row r="39" spans="1:11" x14ac:dyDescent="0.25">
      <c r="A39" t="s">
        <v>148</v>
      </c>
      <c r="B39" s="11" t="s">
        <v>144</v>
      </c>
      <c r="C39" s="8" t="s">
        <v>105</v>
      </c>
      <c r="D39" t="s">
        <v>145</v>
      </c>
      <c r="E39" t="s">
        <v>146</v>
      </c>
      <c r="F39" s="12" t="str">
        <f t="shared" si="0"/>
        <v>TyE_Enablers_HTI</v>
      </c>
      <c r="G39" s="11" t="str">
        <f t="shared" si="4"/>
        <v>TyE_HTI_SEPMobile</v>
      </c>
      <c r="H39" t="s">
        <v>109</v>
      </c>
      <c r="I39" t="s">
        <v>110</v>
      </c>
      <c r="J39" t="str">
        <f t="shared" si="5"/>
        <v>TyE_HTI_SEPMobile_CCTA</v>
      </c>
      <c r="K39" t="str">
        <f t="shared" si="6"/>
        <v>TyE_HTI_SEPMobile_SCTA</v>
      </c>
    </row>
    <row r="40" spans="1:11" x14ac:dyDescent="0.25">
      <c r="A40" t="s">
        <v>276</v>
      </c>
      <c r="B40" s="11" t="s">
        <v>144</v>
      </c>
      <c r="C40" s="8" t="s">
        <v>105</v>
      </c>
      <c r="D40" t="s">
        <v>145</v>
      </c>
      <c r="E40" t="s">
        <v>146</v>
      </c>
      <c r="F40" s="12" t="str">
        <f t="shared" si="0"/>
        <v>TyE_Enablers_HTI</v>
      </c>
      <c r="G40" s="11" t="str">
        <f t="shared" si="4"/>
        <v>TyE_HTI_Mitec</v>
      </c>
      <c r="H40" t="s">
        <v>109</v>
      </c>
      <c r="I40" t="s">
        <v>110</v>
      </c>
      <c r="J40" t="str">
        <f t="shared" si="5"/>
        <v>TyE_HTI_Mitec_CCTA</v>
      </c>
      <c r="K40" t="str">
        <f t="shared" si="6"/>
        <v>TyE_HTI_Mitec_SCTA</v>
      </c>
    </row>
    <row r="41" spans="1:11" x14ac:dyDescent="0.25">
      <c r="A41" t="s">
        <v>451</v>
      </c>
      <c r="B41" s="11" t="s">
        <v>144</v>
      </c>
      <c r="C41" s="8" t="s">
        <v>105</v>
      </c>
      <c r="D41" t="s">
        <v>145</v>
      </c>
      <c r="E41" t="s">
        <v>146</v>
      </c>
      <c r="F41" s="12" t="str">
        <f t="shared" si="0"/>
        <v>TyE_Enablers_HTI</v>
      </c>
      <c r="G41" s="11" t="str">
        <f t="shared" si="4"/>
        <v>TyE_HTI_Mitec - Queremos escucharte</v>
      </c>
      <c r="H41" t="s">
        <v>109</v>
      </c>
      <c r="I41" t="s">
        <v>110</v>
      </c>
      <c r="J41" t="str">
        <f t="shared" si="5"/>
        <v>TyE_HTI_Mitec - Queremos escucharte_CCTA</v>
      </c>
      <c r="K41" t="str">
        <f t="shared" si="6"/>
        <v>TyE_HTI_Mitec - Queremos escucharte_SCTA</v>
      </c>
    </row>
    <row r="42" spans="1:11" x14ac:dyDescent="0.25">
      <c r="A42" t="s">
        <v>149</v>
      </c>
      <c r="B42" s="11" t="s">
        <v>144</v>
      </c>
      <c r="C42" s="8" t="s">
        <v>105</v>
      </c>
      <c r="D42" t="s">
        <v>145</v>
      </c>
      <c r="E42" t="s">
        <v>146</v>
      </c>
      <c r="F42" s="12" t="str">
        <f t="shared" si="0"/>
        <v>TyE_Enablers_HTI</v>
      </c>
      <c r="G42" s="11" t="str">
        <f t="shared" si="4"/>
        <v>TyE_HTI_Techvolution</v>
      </c>
      <c r="H42" t="s">
        <v>109</v>
      </c>
      <c r="I42" t="s">
        <v>110</v>
      </c>
      <c r="J42" t="str">
        <f t="shared" si="5"/>
        <v>TyE_HTI_Techvolution_CCTA</v>
      </c>
      <c r="K42" t="str">
        <f t="shared" si="6"/>
        <v>TyE_HTI_Techvolution_SCTA</v>
      </c>
    </row>
    <row r="43" spans="1:11" x14ac:dyDescent="0.25">
      <c r="A43" t="s">
        <v>604</v>
      </c>
      <c r="B43" s="11" t="s">
        <v>144</v>
      </c>
      <c r="C43" s="8" t="s">
        <v>105</v>
      </c>
      <c r="D43" t="s">
        <v>145</v>
      </c>
      <c r="E43" t="s">
        <v>146</v>
      </c>
      <c r="F43" s="12" t="str">
        <f t="shared" si="0"/>
        <v>TyE_Enablers_HTI</v>
      </c>
      <c r="G43" s="11" t="str">
        <f t="shared" si="4"/>
        <v>TyE_HTI_Renovación de línea</v>
      </c>
      <c r="H43" t="s">
        <v>109</v>
      </c>
      <c r="I43" t="s">
        <v>110</v>
      </c>
      <c r="J43" t="str">
        <f t="shared" si="5"/>
        <v>TyE_HTI_Renovación de línea_CCTA</v>
      </c>
      <c r="K43" t="str">
        <f t="shared" si="6"/>
        <v>TyE_HTI_Renovación de línea_SCTA</v>
      </c>
    </row>
    <row r="44" spans="1:11" x14ac:dyDescent="0.25">
      <c r="A44" t="s">
        <v>151</v>
      </c>
      <c r="B44" s="11" t="s">
        <v>144</v>
      </c>
      <c r="C44" s="8" t="s">
        <v>105</v>
      </c>
      <c r="D44" t="s">
        <v>145</v>
      </c>
      <c r="E44" t="s">
        <v>146</v>
      </c>
      <c r="F44" s="12" t="str">
        <f t="shared" si="0"/>
        <v>TyE_Enablers_HTI</v>
      </c>
      <c r="G44" s="11" t="str">
        <f t="shared" si="4"/>
        <v>TyE_HTI_Telefonía</v>
      </c>
      <c r="H44" t="s">
        <v>109</v>
      </c>
      <c r="I44" t="s">
        <v>110</v>
      </c>
      <c r="J44" t="str">
        <f t="shared" si="5"/>
        <v>TyE_HTI_Telefonía_CCTA</v>
      </c>
      <c r="K44" t="str">
        <f t="shared" si="6"/>
        <v>TyE_HTI_Telefonía_SCTA</v>
      </c>
    </row>
    <row r="45" spans="1:11" x14ac:dyDescent="0.25">
      <c r="A45" t="s">
        <v>75</v>
      </c>
      <c r="B45" s="11" t="s">
        <v>144</v>
      </c>
      <c r="C45" s="8" t="s">
        <v>105</v>
      </c>
      <c r="D45" t="s">
        <v>145</v>
      </c>
      <c r="E45" t="s">
        <v>146</v>
      </c>
      <c r="F45" s="12" t="str">
        <f t="shared" si="0"/>
        <v>TyE_Enablers_HTI</v>
      </c>
      <c r="G45" s="11" t="str">
        <f t="shared" si="4"/>
        <v>TyE_HTI_Ciberseguridad</v>
      </c>
      <c r="H45" t="s">
        <v>109</v>
      </c>
      <c r="I45" t="s">
        <v>110</v>
      </c>
      <c r="J45" t="str">
        <f t="shared" si="5"/>
        <v>TyE_HTI_Ciberseguridad_CCTA</v>
      </c>
      <c r="K45" t="str">
        <f t="shared" si="6"/>
        <v>TyE_HTI_Ciberseguridad_SCTA</v>
      </c>
    </row>
    <row r="46" spans="1:11" x14ac:dyDescent="0.25">
      <c r="A46" t="s">
        <v>154</v>
      </c>
      <c r="B46" t="s">
        <v>546</v>
      </c>
      <c r="C46" s="8" t="s">
        <v>105</v>
      </c>
      <c r="D46" t="s">
        <v>152</v>
      </c>
      <c r="E46" t="s">
        <v>153</v>
      </c>
      <c r="F46" s="9" t="str">
        <f>C46&amp;"_"&amp;D46&amp;"_"&amp;E46</f>
        <v>TyE_Collaboration_TecS</v>
      </c>
      <c r="G46" s="11" t="str">
        <f t="shared" si="4"/>
        <v>TyE_TecS_TECservices</v>
      </c>
      <c r="H46" t="s">
        <v>109</v>
      </c>
      <c r="I46" t="s">
        <v>110</v>
      </c>
      <c r="J46" t="str">
        <f>C46&amp;"_"&amp;E46&amp;"_"&amp;A46&amp;"_"&amp;H46</f>
        <v>TyE_TecS_TECservices_CCTA</v>
      </c>
      <c r="K46" t="str">
        <f>C46&amp;"_"&amp;E46&amp;"_"&amp;A46&amp;"_"&amp;I46</f>
        <v>TyE_TecS_TECservices_SCTA</v>
      </c>
    </row>
    <row r="47" spans="1:11" x14ac:dyDescent="0.25">
      <c r="A47" t="s">
        <v>94</v>
      </c>
      <c r="B47" t="s">
        <v>546</v>
      </c>
      <c r="C47" s="8" t="s">
        <v>105</v>
      </c>
      <c r="D47" t="s">
        <v>152</v>
      </c>
      <c r="E47" t="s">
        <v>153</v>
      </c>
      <c r="F47" s="18" t="str">
        <f>C47&amp;"_"&amp;D47&amp;"_"&amp;E47</f>
        <v>TyE_Collaboration_TecS</v>
      </c>
      <c r="G47" t="str">
        <f t="shared" si="4"/>
        <v>TyE_TecS_Número único</v>
      </c>
      <c r="H47" t="s">
        <v>109</v>
      </c>
      <c r="I47" t="s">
        <v>110</v>
      </c>
      <c r="J47" t="str">
        <f>C47&amp;"_"&amp;E47&amp;"_"&amp;A47&amp;"_"&amp;H47</f>
        <v>TyE_TecS_Número único_CCTA</v>
      </c>
      <c r="K47" t="str">
        <f>C47&amp;"_"&amp;E47&amp;"_"&amp;A47&amp;"_"&amp;I47</f>
        <v>TyE_TecS_Número único_SCTA</v>
      </c>
    </row>
    <row r="48" spans="1:11" x14ac:dyDescent="0.25">
      <c r="A48" t="s">
        <v>155</v>
      </c>
      <c r="B48" t="s">
        <v>546</v>
      </c>
      <c r="C48" s="8" t="s">
        <v>105</v>
      </c>
      <c r="D48" t="s">
        <v>152</v>
      </c>
      <c r="E48" t="s">
        <v>153</v>
      </c>
      <c r="F48" s="18" t="str">
        <f>C48&amp;"_"&amp;D48&amp;"_"&amp;E48</f>
        <v>TyE_Collaboration_TecS</v>
      </c>
      <c r="G48" t="str">
        <f t="shared" si="4"/>
        <v>TyE_TecS_GlobalMobility</v>
      </c>
      <c r="H48" t="s">
        <v>109</v>
      </c>
      <c r="I48" t="s">
        <v>110</v>
      </c>
      <c r="J48" t="str">
        <f>C48&amp;"_"&amp;E48&amp;"_"&amp;A48&amp;"_"&amp;H48</f>
        <v>TyE_TecS_GlobalMobility_CCTA</v>
      </c>
      <c r="K48" t="str">
        <f>C48&amp;"_"&amp;E48&amp;"_"&amp;A48&amp;"_"&amp;I48</f>
        <v>TyE_TecS_GlobalMobility_SCTA</v>
      </c>
    </row>
    <row r="49" spans="1:11" x14ac:dyDescent="0.25">
      <c r="A49" t="s">
        <v>136</v>
      </c>
      <c r="B49" t="s">
        <v>546</v>
      </c>
      <c r="C49" s="8" t="s">
        <v>105</v>
      </c>
      <c r="D49" t="s">
        <v>152</v>
      </c>
      <c r="E49" t="s">
        <v>153</v>
      </c>
      <c r="F49" s="19" t="str">
        <f>C49&amp;"_"&amp;D49&amp;"_"&amp;E49</f>
        <v>TyE_Collaboration_TecS</v>
      </c>
      <c r="G49" t="str">
        <f t="shared" si="4"/>
        <v>TyE_TecS_Vales de Despensa</v>
      </c>
      <c r="H49" t="s">
        <v>109</v>
      </c>
      <c r="I49" t="s">
        <v>110</v>
      </c>
      <c r="J49" t="str">
        <f>C49&amp;"_"&amp;E49&amp;"_"&amp;A49&amp;"_"&amp;H49</f>
        <v>TyE_TecS_Vales de Despensa_CCTA</v>
      </c>
      <c r="K49" t="str">
        <f>C49&amp;"_"&amp;E49&amp;"_"&amp;A49&amp;"_"&amp;I49</f>
        <v>TyE_TecS_Vales de Despensa_SCTA</v>
      </c>
    </row>
    <row r="50" spans="1:11" x14ac:dyDescent="0.25">
      <c r="A50" t="s">
        <v>450</v>
      </c>
      <c r="B50" t="s">
        <v>546</v>
      </c>
      <c r="C50" s="8" t="s">
        <v>105</v>
      </c>
      <c r="D50" t="s">
        <v>152</v>
      </c>
      <c r="E50" t="s">
        <v>153</v>
      </c>
      <c r="F50" s="19" t="str">
        <f>C50&amp;"_"&amp;D50&amp;"_"&amp;E50</f>
        <v>TyE_Collaboration_TecS</v>
      </c>
      <c r="G50" t="str">
        <f t="shared" si="4"/>
        <v>TyE_TecS_TECBot</v>
      </c>
      <c r="H50" t="s">
        <v>109</v>
      </c>
      <c r="I50" t="s">
        <v>110</v>
      </c>
      <c r="J50" t="str">
        <f>C50&amp;"_"&amp;E50&amp;"_"&amp;A50&amp;"_"&amp;H50</f>
        <v>TyE_TecS_TECBot_CCTA</v>
      </c>
      <c r="K50" t="str">
        <f>C50&amp;"_"&amp;E50&amp;"_"&amp;A50&amp;"_"&amp;I50</f>
        <v>TyE_TecS_TECBot_SCTA</v>
      </c>
    </row>
    <row r="51" spans="1:11" x14ac:dyDescent="0.25">
      <c r="A51" s="11" t="s">
        <v>387</v>
      </c>
      <c r="B51" s="11" t="s">
        <v>343</v>
      </c>
      <c r="C51" s="8" t="s">
        <v>105</v>
      </c>
      <c r="D51" t="s">
        <v>156</v>
      </c>
      <c r="E51" t="s">
        <v>157</v>
      </c>
      <c r="F51" s="9" t="str">
        <f t="shared" ref="F51:F106" si="7">C51&amp;"_"&amp;E51</f>
        <v>TyE_Academia</v>
      </c>
      <c r="G51" s="11" t="str">
        <f t="shared" ref="G51:G68" si="8">C51&amp;"_"&amp;D51&amp;"_"&amp;A51</f>
        <v>TyE_Aca_Novus</v>
      </c>
      <c r="H51" t="s">
        <v>109</v>
      </c>
      <c r="I51" t="s">
        <v>110</v>
      </c>
      <c r="J51" t="str">
        <f t="shared" ref="J51:J65" si="9">C51&amp;"_"&amp;D51&amp;"_"&amp;A51&amp;"_"&amp;H51</f>
        <v>TyE_Aca_Novus_CCTA</v>
      </c>
      <c r="K51" t="str">
        <f t="shared" ref="K51:K65" si="10">C51&amp;"_"&amp;D51&amp;"_"&amp;A51&amp;"_"&amp;I51</f>
        <v>TyE_Aca_Novus_SCTA</v>
      </c>
    </row>
    <row r="52" spans="1:11" x14ac:dyDescent="0.25">
      <c r="A52" s="11" t="s">
        <v>159</v>
      </c>
      <c r="B52" s="11" t="s">
        <v>343</v>
      </c>
      <c r="C52" s="8" t="s">
        <v>105</v>
      </c>
      <c r="D52" t="s">
        <v>156</v>
      </c>
      <c r="E52" t="s">
        <v>157</v>
      </c>
      <c r="F52" s="9" t="str">
        <f t="shared" si="7"/>
        <v>TyE_Academia</v>
      </c>
      <c r="G52" s="11" t="str">
        <f t="shared" si="8"/>
        <v>TyE_Aca_Profesor Inspirador</v>
      </c>
      <c r="H52" t="s">
        <v>109</v>
      </c>
      <c r="I52" t="s">
        <v>110</v>
      </c>
      <c r="J52" t="str">
        <f t="shared" si="9"/>
        <v>TyE_Aca_Profesor Inspirador_CCTA</v>
      </c>
      <c r="K52" t="str">
        <f t="shared" si="10"/>
        <v>TyE_Aca_Profesor Inspirador_SCTA</v>
      </c>
    </row>
    <row r="53" spans="1:11" x14ac:dyDescent="0.25">
      <c r="A53" s="11" t="s">
        <v>160</v>
      </c>
      <c r="B53" s="11" t="s">
        <v>343</v>
      </c>
      <c r="C53" s="8" t="s">
        <v>105</v>
      </c>
      <c r="D53" t="s">
        <v>156</v>
      </c>
      <c r="E53" t="s">
        <v>157</v>
      </c>
      <c r="F53" s="9" t="str">
        <f t="shared" si="7"/>
        <v>TyE_Academia</v>
      </c>
      <c r="G53" s="11" t="str">
        <f t="shared" si="8"/>
        <v>TyE_Aca_RNP</v>
      </c>
      <c r="H53" t="s">
        <v>109</v>
      </c>
      <c r="I53" t="s">
        <v>110</v>
      </c>
      <c r="J53" t="str">
        <f t="shared" si="9"/>
        <v>TyE_Aca_RNP_CCTA</v>
      </c>
      <c r="K53" t="str">
        <f t="shared" si="10"/>
        <v>TyE_Aca_RNP_SCTA</v>
      </c>
    </row>
    <row r="54" spans="1:11" x14ac:dyDescent="0.25">
      <c r="A54" s="11" t="s">
        <v>161</v>
      </c>
      <c r="B54" s="11" t="s">
        <v>343</v>
      </c>
      <c r="C54" s="8" t="s">
        <v>105</v>
      </c>
      <c r="D54" t="s">
        <v>156</v>
      </c>
      <c r="E54" t="s">
        <v>157</v>
      </c>
      <c r="F54" s="9" t="str">
        <f t="shared" si="7"/>
        <v>TyE_Academia</v>
      </c>
      <c r="G54" s="11" t="str">
        <f t="shared" si="8"/>
        <v>TyE_Aca_Biblioteca</v>
      </c>
      <c r="H54" t="s">
        <v>109</v>
      </c>
      <c r="I54" t="s">
        <v>110</v>
      </c>
      <c r="J54" t="str">
        <f t="shared" si="9"/>
        <v>TyE_Aca_Biblioteca_CCTA</v>
      </c>
      <c r="K54" t="str">
        <f t="shared" si="10"/>
        <v>TyE_Aca_Biblioteca_SCTA</v>
      </c>
    </row>
    <row r="55" spans="1:11" x14ac:dyDescent="0.25">
      <c r="A55" s="11" t="s">
        <v>162</v>
      </c>
      <c r="B55" s="11" t="s">
        <v>343</v>
      </c>
      <c r="C55" s="8" t="s">
        <v>105</v>
      </c>
      <c r="D55" t="s">
        <v>156</v>
      </c>
      <c r="E55" t="s">
        <v>157</v>
      </c>
      <c r="F55" s="9" t="str">
        <f t="shared" si="7"/>
        <v>TyE_Academia</v>
      </c>
      <c r="G55" s="11" t="str">
        <f t="shared" si="8"/>
        <v>TyE_Aca_Clasificación docente</v>
      </c>
      <c r="H55" t="s">
        <v>109</v>
      </c>
      <c r="I55" t="s">
        <v>110</v>
      </c>
      <c r="J55" t="str">
        <f t="shared" si="9"/>
        <v>TyE_Aca_Clasificación docente_CCTA</v>
      </c>
      <c r="K55" t="str">
        <f t="shared" si="10"/>
        <v>TyE_Aca_Clasificación docente_SCTA</v>
      </c>
    </row>
    <row r="56" spans="1:11" x14ac:dyDescent="0.25">
      <c r="A56" s="11" t="s">
        <v>163</v>
      </c>
      <c r="B56" s="11" t="s">
        <v>343</v>
      </c>
      <c r="C56" s="8" t="s">
        <v>105</v>
      </c>
      <c r="D56" t="s">
        <v>156</v>
      </c>
      <c r="E56" t="s">
        <v>157</v>
      </c>
      <c r="F56" s="9" t="str">
        <f t="shared" si="7"/>
        <v>TyE_Academia</v>
      </c>
      <c r="G56" s="11" t="str">
        <f t="shared" si="8"/>
        <v>TyE_Aca_ECOA</v>
      </c>
      <c r="H56" t="s">
        <v>109</v>
      </c>
      <c r="I56" t="s">
        <v>110</v>
      </c>
      <c r="J56" t="str">
        <f t="shared" si="9"/>
        <v>TyE_Aca_ECOA_CCTA</v>
      </c>
      <c r="K56" t="str">
        <f t="shared" si="10"/>
        <v>TyE_Aca_ECOA_SCTA</v>
      </c>
    </row>
    <row r="57" spans="1:11" x14ac:dyDescent="0.25">
      <c r="A57" s="11" t="s">
        <v>164</v>
      </c>
      <c r="B57" s="11" t="s">
        <v>343</v>
      </c>
      <c r="C57" s="8" t="s">
        <v>105</v>
      </c>
      <c r="D57" t="s">
        <v>156</v>
      </c>
      <c r="E57" t="s">
        <v>157</v>
      </c>
      <c r="F57" s="9" t="str">
        <f t="shared" si="7"/>
        <v>TyE_Academia</v>
      </c>
      <c r="G57" s="11" t="str">
        <f t="shared" si="8"/>
        <v>TyE_Aca_Integridad académica</v>
      </c>
      <c r="H57" t="s">
        <v>109</v>
      </c>
      <c r="I57" t="s">
        <v>110</v>
      </c>
      <c r="J57" t="str">
        <f t="shared" si="9"/>
        <v>TyE_Aca_Integridad académica_CCTA</v>
      </c>
      <c r="K57" t="str">
        <f t="shared" si="10"/>
        <v>TyE_Aca_Integridad académica_SCTA</v>
      </c>
    </row>
    <row r="58" spans="1:11" x14ac:dyDescent="0.25">
      <c r="A58" s="11" t="s">
        <v>165</v>
      </c>
      <c r="B58" s="11" t="s">
        <v>343</v>
      </c>
      <c r="C58" s="8" t="s">
        <v>105</v>
      </c>
      <c r="D58" t="s">
        <v>156</v>
      </c>
      <c r="E58" t="s">
        <v>157</v>
      </c>
      <c r="F58" s="9" t="str">
        <f t="shared" si="7"/>
        <v>TyE_Academia</v>
      </c>
      <c r="G58" s="11" t="str">
        <f t="shared" si="8"/>
        <v>TyE_Aca_Jornada académica</v>
      </c>
      <c r="H58" t="s">
        <v>109</v>
      </c>
      <c r="I58" t="s">
        <v>110</v>
      </c>
      <c r="J58" t="str">
        <f t="shared" si="9"/>
        <v>TyE_Aca_Jornada académica_CCTA</v>
      </c>
      <c r="K58" t="str">
        <f t="shared" si="10"/>
        <v>TyE_Aca_Jornada académica_SCTA</v>
      </c>
    </row>
    <row r="59" spans="1:11" x14ac:dyDescent="0.25">
      <c r="A59" s="11" t="s">
        <v>166</v>
      </c>
      <c r="B59" s="11" t="s">
        <v>343</v>
      </c>
      <c r="C59" s="8" t="s">
        <v>105</v>
      </c>
      <c r="D59" t="s">
        <v>156</v>
      </c>
      <c r="E59" t="s">
        <v>157</v>
      </c>
      <c r="F59" s="9" t="str">
        <f t="shared" si="7"/>
        <v>TyE_Academia</v>
      </c>
      <c r="G59" s="11" t="str">
        <f t="shared" si="8"/>
        <v>TyE_Aca_TecSounds</v>
      </c>
      <c r="H59" t="s">
        <v>109</v>
      </c>
      <c r="I59" t="s">
        <v>110</v>
      </c>
      <c r="J59" t="str">
        <f t="shared" si="9"/>
        <v>TyE_Aca_TecSounds_CCTA</v>
      </c>
      <c r="K59" t="str">
        <f t="shared" si="10"/>
        <v>TyE_Aca_TecSounds_SCTA</v>
      </c>
    </row>
    <row r="60" spans="1:11" x14ac:dyDescent="0.25">
      <c r="A60" s="11" t="s">
        <v>167</v>
      </c>
      <c r="B60" s="11" t="s">
        <v>343</v>
      </c>
      <c r="C60" s="8" t="s">
        <v>105</v>
      </c>
      <c r="D60" t="s">
        <v>156</v>
      </c>
      <c r="E60" t="s">
        <v>157</v>
      </c>
      <c r="F60" s="9" t="str">
        <f t="shared" si="7"/>
        <v>TyE_Academia</v>
      </c>
      <c r="G60" s="11" t="str">
        <f t="shared" si="8"/>
        <v>TyE_Aca_CIMA</v>
      </c>
      <c r="H60" t="s">
        <v>109</v>
      </c>
      <c r="I60" t="s">
        <v>110</v>
      </c>
      <c r="J60" t="str">
        <f t="shared" si="9"/>
        <v>TyE_Aca_CIMA_CCTA</v>
      </c>
      <c r="K60" t="str">
        <f t="shared" si="10"/>
        <v>TyE_Aca_CIMA_SCTA</v>
      </c>
    </row>
    <row r="61" spans="1:11" x14ac:dyDescent="0.25">
      <c r="A61" s="11" t="s">
        <v>168</v>
      </c>
      <c r="B61" s="11" t="s">
        <v>343</v>
      </c>
      <c r="C61" s="8" t="s">
        <v>105</v>
      </c>
      <c r="D61" t="s">
        <v>156</v>
      </c>
      <c r="E61" t="s">
        <v>157</v>
      </c>
      <c r="F61" s="9" t="str">
        <f t="shared" si="7"/>
        <v>TyE_Academia</v>
      </c>
      <c r="G61" s="11" t="str">
        <f t="shared" si="8"/>
        <v>TyE_Aca_Mi Trayectoria Tec</v>
      </c>
      <c r="H61" t="s">
        <v>109</v>
      </c>
      <c r="I61" t="s">
        <v>110</v>
      </c>
      <c r="J61" t="str">
        <f t="shared" si="9"/>
        <v>TyE_Aca_Mi Trayectoria Tec_CCTA</v>
      </c>
      <c r="K61" t="str">
        <f t="shared" si="10"/>
        <v>TyE_Aca_Mi Trayectoria Tec_SCTA</v>
      </c>
    </row>
    <row r="62" spans="1:11" x14ac:dyDescent="0.25">
      <c r="A62" s="11" t="s">
        <v>169</v>
      </c>
      <c r="B62" s="11" t="s">
        <v>343</v>
      </c>
      <c r="C62" s="8" t="s">
        <v>105</v>
      </c>
      <c r="D62" t="s">
        <v>156</v>
      </c>
      <c r="E62" t="s">
        <v>157</v>
      </c>
      <c r="F62" s="9" t="str">
        <f t="shared" si="7"/>
        <v>TyE_Academia</v>
      </c>
      <c r="G62" s="11" t="str">
        <f t="shared" si="8"/>
        <v>TyE_Aca_Semana i</v>
      </c>
      <c r="H62" t="s">
        <v>109</v>
      </c>
      <c r="I62" t="s">
        <v>110</v>
      </c>
      <c r="J62" t="str">
        <f t="shared" si="9"/>
        <v>TyE_Aca_Semana i_CCTA</v>
      </c>
      <c r="K62" t="str">
        <f t="shared" si="10"/>
        <v>TyE_Aca_Semana i_SCTA</v>
      </c>
    </row>
    <row r="63" spans="1:11" x14ac:dyDescent="0.25">
      <c r="A63" s="11" t="s">
        <v>170</v>
      </c>
      <c r="B63" s="11" t="s">
        <v>343</v>
      </c>
      <c r="C63" s="8" t="s">
        <v>105</v>
      </c>
      <c r="D63" t="s">
        <v>156</v>
      </c>
      <c r="E63" t="s">
        <v>157</v>
      </c>
      <c r="F63" s="9" t="str">
        <f t="shared" si="7"/>
        <v>TyE_Academia</v>
      </c>
      <c r="G63" s="11" t="str">
        <f t="shared" si="8"/>
        <v>TyE_Aca_Sesión VIENA</v>
      </c>
      <c r="H63" t="s">
        <v>109</v>
      </c>
      <c r="I63" t="s">
        <v>110</v>
      </c>
      <c r="J63" t="str">
        <f t="shared" si="9"/>
        <v>TyE_Aca_Sesión VIENA_CCTA</v>
      </c>
      <c r="K63" t="str">
        <f t="shared" si="10"/>
        <v>TyE_Aca_Sesión VIENA_SCTA</v>
      </c>
    </row>
    <row r="64" spans="1:11" x14ac:dyDescent="0.25">
      <c r="A64" s="11" t="s">
        <v>171</v>
      </c>
      <c r="B64" s="11" t="s">
        <v>343</v>
      </c>
      <c r="C64" s="8" t="s">
        <v>105</v>
      </c>
      <c r="D64" t="s">
        <v>156</v>
      </c>
      <c r="E64" t="s">
        <v>157</v>
      </c>
      <c r="F64" s="9" t="str">
        <f t="shared" si="7"/>
        <v>TyE_Academia</v>
      </c>
      <c r="G64" s="11" t="str">
        <f t="shared" si="8"/>
        <v>TyE_Aca_Tec 21</v>
      </c>
      <c r="H64" t="s">
        <v>109</v>
      </c>
      <c r="I64" t="s">
        <v>110</v>
      </c>
      <c r="J64" t="str">
        <f t="shared" si="9"/>
        <v>TyE_Aca_Tec 21_CCTA</v>
      </c>
      <c r="K64" t="str">
        <f t="shared" si="10"/>
        <v>TyE_Aca_Tec 21_SCTA</v>
      </c>
    </row>
    <row r="65" spans="1:11" x14ac:dyDescent="0.25">
      <c r="A65" s="11" t="s">
        <v>172</v>
      </c>
      <c r="B65" s="11" t="s">
        <v>343</v>
      </c>
      <c r="C65" s="8" t="s">
        <v>105</v>
      </c>
      <c r="D65" t="s">
        <v>156</v>
      </c>
      <c r="E65" t="s">
        <v>157</v>
      </c>
      <c r="F65" s="9" t="str">
        <f t="shared" si="7"/>
        <v>TyE_Academia</v>
      </c>
      <c r="G65" s="11" t="str">
        <f t="shared" si="8"/>
        <v>TyE_Aca_LiFE</v>
      </c>
      <c r="H65" t="s">
        <v>109</v>
      </c>
      <c r="I65" t="s">
        <v>110</v>
      </c>
      <c r="J65" t="str">
        <f t="shared" si="9"/>
        <v>TyE_Aca_LiFE_CCTA</v>
      </c>
      <c r="K65" t="str">
        <f t="shared" si="10"/>
        <v>TyE_Aca_LiFE_SCTA</v>
      </c>
    </row>
    <row r="66" spans="1:11" x14ac:dyDescent="0.25">
      <c r="A66" s="11" t="s">
        <v>85</v>
      </c>
      <c r="B66" s="11" t="s">
        <v>343</v>
      </c>
      <c r="C66" s="8" t="s">
        <v>105</v>
      </c>
      <c r="D66" t="s">
        <v>156</v>
      </c>
      <c r="E66" t="s">
        <v>157</v>
      </c>
      <c r="F66" s="9" t="str">
        <f t="shared" si="7"/>
        <v>TyE_Academia</v>
      </c>
      <c r="G66" s="11" t="str">
        <f t="shared" si="8"/>
        <v>TyE_Aca_INCmty</v>
      </c>
      <c r="H66" t="s">
        <v>109</v>
      </c>
      <c r="I66" t="s">
        <v>110</v>
      </c>
      <c r="J66" t="str">
        <f>C66&amp;"_"&amp;E66&amp;"_"&amp;A66&amp;"_"&amp;H66</f>
        <v>TyE_Academia_INCmty_CCTA</v>
      </c>
      <c r="K66" t="str">
        <f>C66&amp;"_"&amp;A66&amp;"_"&amp;I66</f>
        <v>TyE_INCmty_SCTA</v>
      </c>
    </row>
    <row r="67" spans="1:11" x14ac:dyDescent="0.25">
      <c r="A67" s="11" t="s">
        <v>172</v>
      </c>
      <c r="B67" s="11" t="s">
        <v>343</v>
      </c>
      <c r="C67" s="8" t="s">
        <v>105</v>
      </c>
      <c r="D67" t="s">
        <v>156</v>
      </c>
      <c r="E67" t="s">
        <v>157</v>
      </c>
      <c r="F67" s="9" t="str">
        <f t="shared" si="7"/>
        <v>TyE_Academia</v>
      </c>
      <c r="G67" s="11" t="str">
        <f t="shared" si="8"/>
        <v>TyE_Aca_LiFE</v>
      </c>
      <c r="H67" t="s">
        <v>109</v>
      </c>
      <c r="I67" t="s">
        <v>110</v>
      </c>
      <c r="J67" t="str">
        <f>C67&amp;"_"&amp;E67&amp;"_"&amp;A67&amp;"_"&amp;H67</f>
        <v>TyE_Academia_LiFE_CCTA</v>
      </c>
      <c r="K67" t="str">
        <f>C67&amp;"_"&amp;A67&amp;"_"&amp;I67</f>
        <v>TyE_LiFE_SCTA</v>
      </c>
    </row>
    <row r="68" spans="1:11" x14ac:dyDescent="0.25">
      <c r="A68" t="s">
        <v>444</v>
      </c>
      <c r="B68" s="11" t="s">
        <v>343</v>
      </c>
      <c r="C68" s="8" t="s">
        <v>105</v>
      </c>
      <c r="D68" t="s">
        <v>156</v>
      </c>
      <c r="E68" t="s">
        <v>157</v>
      </c>
      <c r="F68" s="9" t="str">
        <f t="shared" si="7"/>
        <v>TyE_Academia</v>
      </c>
      <c r="G68" s="11" t="str">
        <f t="shared" si="8"/>
        <v>TyE_Aca_Mensaje bienvenida a profesores DG</v>
      </c>
      <c r="H68" t="s">
        <v>109</v>
      </c>
      <c r="I68" t="s">
        <v>110</v>
      </c>
      <c r="J68" t="str">
        <f>C68&amp;"_"&amp;E68&amp;"_"&amp;A68&amp;"_"&amp;H68</f>
        <v>TyE_Academia_Mensaje bienvenida a profesores DG_CCTA</v>
      </c>
      <c r="K68" t="str">
        <f>C68&amp;"_"&amp;A68&amp;"_"&amp;I68</f>
        <v>TyE_Mensaje bienvenida a profesores DG_SCTA</v>
      </c>
    </row>
    <row r="69" spans="1:11" x14ac:dyDescent="0.25">
      <c r="A69" t="s">
        <v>173</v>
      </c>
      <c r="B69" s="11" t="s">
        <v>343</v>
      </c>
      <c r="C69" s="8" t="s">
        <v>105</v>
      </c>
      <c r="D69" t="s">
        <v>156</v>
      </c>
      <c r="E69" t="s">
        <v>157</v>
      </c>
      <c r="F69" s="9" t="str">
        <f t="shared" si="7"/>
        <v>TyE_Academia</v>
      </c>
      <c r="G69" s="20" t="str">
        <f t="shared" ref="G69:G109" si="11">C69&amp;"_"&amp;E69&amp;"_"&amp;A69</f>
        <v>TyE_Academia_Writing Lab</v>
      </c>
      <c r="H69" t="s">
        <v>109</v>
      </c>
      <c r="I69" t="s">
        <v>110</v>
      </c>
      <c r="J69" t="str">
        <f>C69&amp;"_"&amp;D69&amp;"_"&amp;E69&amp;"_"&amp;A69&amp;"_"&amp;H69</f>
        <v>TyE_Aca_Academia_Writing Lab_CCTA</v>
      </c>
      <c r="K69" t="str">
        <f>C69&amp;"_"&amp;D69&amp;"_"&amp;E69&amp;"_"&amp;A69&amp;"_"&amp;G69&amp;"_"&amp;I69</f>
        <v>TyE_Aca_Academia_Writing Lab_TyE_Academia_Writing Lab_SCTA</v>
      </c>
    </row>
    <row r="70" spans="1:11" x14ac:dyDescent="0.25">
      <c r="A70" s="11" t="s">
        <v>79</v>
      </c>
      <c r="B70" s="11" t="s">
        <v>343</v>
      </c>
      <c r="C70" s="8" t="s">
        <v>105</v>
      </c>
      <c r="D70" t="s">
        <v>156</v>
      </c>
      <c r="E70" t="s">
        <v>157</v>
      </c>
      <c r="F70" s="9" t="str">
        <f t="shared" si="7"/>
        <v>TyE_Academia</v>
      </c>
      <c r="G70" s="20" t="str">
        <f t="shared" si="11"/>
        <v>TyE_Academia_Feria del libro</v>
      </c>
      <c r="H70" t="s">
        <v>109</v>
      </c>
      <c r="I70" t="s">
        <v>110</v>
      </c>
      <c r="J70" t="str">
        <f>C70&amp;"_"&amp;D70&amp;"_"&amp;E70&amp;"_"&amp;A70&amp;"_"&amp;H70</f>
        <v>TyE_Aca_Academia_Feria del libro_CCTA</v>
      </c>
      <c r="K70" t="str">
        <f>C70&amp;"_"&amp;D70&amp;"_"&amp;E70&amp;"_"&amp;A70&amp;"_"&amp;G70&amp;"_"&amp;I70</f>
        <v>TyE_Aca_Academia_Feria del libro_TyE_Academia_Feria del libro_SCTA</v>
      </c>
    </row>
    <row r="71" spans="1:11" x14ac:dyDescent="0.25">
      <c r="A71" s="11" t="s">
        <v>498</v>
      </c>
      <c r="B71" s="11" t="s">
        <v>343</v>
      </c>
      <c r="C71" s="8" t="s">
        <v>105</v>
      </c>
      <c r="D71" t="s">
        <v>156</v>
      </c>
      <c r="E71" t="s">
        <v>157</v>
      </c>
      <c r="F71" s="9" t="str">
        <f t="shared" si="7"/>
        <v>TyE_Academia</v>
      </c>
      <c r="G71" s="20" t="str">
        <f t="shared" si="11"/>
        <v>TyE_Academia_Futuro de las ciudades - Simposio</v>
      </c>
      <c r="H71" t="s">
        <v>109</v>
      </c>
      <c r="I71" t="s">
        <v>110</v>
      </c>
      <c r="J71" t="str">
        <f>C71&amp;"_"&amp;D71&amp;"_"&amp;E71&amp;"_"&amp;A71&amp;"_"&amp;H71</f>
        <v>TyE_Aca_Academia_Futuro de las ciudades - Simposio_CCTA</v>
      </c>
      <c r="K71" t="str">
        <f>C71&amp;"_"&amp;D71&amp;"_"&amp;E71&amp;"_"&amp;A71&amp;"_"&amp;G71&amp;"_"&amp;I71</f>
        <v>TyE_Aca_Academia_Futuro de las ciudades - Simposio_TyE_Academia_Futuro de las ciudades - Simposio_SCTA</v>
      </c>
    </row>
    <row r="72" spans="1:11" x14ac:dyDescent="0.25">
      <c r="A72" s="11" t="s">
        <v>91</v>
      </c>
      <c r="B72" s="11" t="s">
        <v>343</v>
      </c>
      <c r="C72" s="8" t="s">
        <v>105</v>
      </c>
      <c r="D72" t="s">
        <v>156</v>
      </c>
      <c r="E72" t="s">
        <v>157</v>
      </c>
      <c r="F72" s="9" t="str">
        <f t="shared" si="7"/>
        <v>TyE_Academia</v>
      </c>
      <c r="G72" s="20" t="str">
        <f t="shared" si="11"/>
        <v>TyE_Academia_Foro agua</v>
      </c>
      <c r="H72" t="s">
        <v>109</v>
      </c>
      <c r="I72" t="s">
        <v>110</v>
      </c>
      <c r="J72" t="str">
        <f>C72&amp;"_"&amp;D72&amp;"_"&amp;E72&amp;"_"&amp;A72&amp;"_"&amp;H72</f>
        <v>TyE_Aca_Academia_Foro agua_CCTA</v>
      </c>
      <c r="K72" t="str">
        <f>C72&amp;"_"&amp;D72&amp;"_"&amp;E72&amp;"_"&amp;A72&amp;"_"&amp;G72&amp;"_"&amp;I72</f>
        <v>TyE_Aca_Academia_Foro agua_TyE_Academia_Foro agua_SCTA</v>
      </c>
    </row>
    <row r="73" spans="1:11" x14ac:dyDescent="0.25">
      <c r="A73" t="s">
        <v>175</v>
      </c>
      <c r="B73" s="11" t="s">
        <v>547</v>
      </c>
      <c r="C73" s="8" t="s">
        <v>105</v>
      </c>
      <c r="E73" t="s">
        <v>174</v>
      </c>
      <c r="F73" s="9" t="str">
        <f t="shared" si="7"/>
        <v>TyE_VIISS</v>
      </c>
      <c r="G73" s="11" t="str">
        <f t="shared" si="11"/>
        <v>TyE_VIISS_Eventos</v>
      </c>
      <c r="H73" t="s">
        <v>109</v>
      </c>
      <c r="I73" t="s">
        <v>110</v>
      </c>
      <c r="J73" t="str">
        <f t="shared" ref="J73:J83" si="12">C73&amp;"_"&amp;E73&amp;"_"&amp;A73&amp;"_"&amp;H73</f>
        <v>TyE_VIISS_Eventos_CCTA</v>
      </c>
      <c r="K73" t="str">
        <f t="shared" ref="K73:K83" si="13">C73&amp;"_"&amp;A73&amp;"_"&amp;I73</f>
        <v>TyE_Eventos_SCTA</v>
      </c>
    </row>
    <row r="74" spans="1:11" x14ac:dyDescent="0.25">
      <c r="A74" t="s">
        <v>176</v>
      </c>
      <c r="B74" s="11" t="s">
        <v>547</v>
      </c>
      <c r="C74" s="8" t="s">
        <v>105</v>
      </c>
      <c r="D74" s="17"/>
      <c r="E74" t="s">
        <v>174</v>
      </c>
      <c r="F74" s="9" t="str">
        <f t="shared" si="7"/>
        <v>TyE_VIISS</v>
      </c>
      <c r="G74" s="11" t="str">
        <f t="shared" si="11"/>
        <v>TyE_VIISS_Foro Dialogos Abiertos</v>
      </c>
      <c r="H74" t="s">
        <v>109</v>
      </c>
      <c r="I74" t="s">
        <v>110</v>
      </c>
      <c r="J74" t="str">
        <f t="shared" si="12"/>
        <v>TyE_VIISS_Foro Dialogos Abiertos_CCTA</v>
      </c>
      <c r="K74" t="str">
        <f t="shared" si="13"/>
        <v>TyE_Foro Dialogos Abiertos_SCTA</v>
      </c>
    </row>
    <row r="75" spans="1:11" x14ac:dyDescent="0.25">
      <c r="A75" t="s">
        <v>177</v>
      </c>
      <c r="B75" s="11" t="s">
        <v>547</v>
      </c>
      <c r="C75" s="8" t="s">
        <v>105</v>
      </c>
      <c r="D75" s="17"/>
      <c r="E75" t="s">
        <v>174</v>
      </c>
      <c r="F75" s="9" t="str">
        <f t="shared" si="7"/>
        <v>TyE_VIISS</v>
      </c>
      <c r="G75" s="11" t="str">
        <f t="shared" si="11"/>
        <v>TyE_VIISS_Impulsa</v>
      </c>
      <c r="H75" t="s">
        <v>109</v>
      </c>
      <c r="I75" t="s">
        <v>110</v>
      </c>
      <c r="J75" t="str">
        <f t="shared" si="12"/>
        <v>TyE_VIISS_Impulsa_CCTA</v>
      </c>
      <c r="K75" t="str">
        <f t="shared" si="13"/>
        <v>TyE_Impulsa_SCTA</v>
      </c>
    </row>
    <row r="76" spans="1:11" x14ac:dyDescent="0.25">
      <c r="A76" t="s">
        <v>441</v>
      </c>
      <c r="B76" s="11" t="s">
        <v>547</v>
      </c>
      <c r="C76" s="8" t="s">
        <v>105</v>
      </c>
      <c r="D76" s="17"/>
      <c r="E76" t="s">
        <v>174</v>
      </c>
      <c r="F76" s="9" t="str">
        <f t="shared" si="7"/>
        <v>TyE_VIISS</v>
      </c>
      <c r="G76" s="11" t="str">
        <f t="shared" si="11"/>
        <v>TyE_VIISS_Premio Eugenio Garza Sada</v>
      </c>
      <c r="H76" t="s">
        <v>109</v>
      </c>
      <c r="I76" t="s">
        <v>110</v>
      </c>
      <c r="J76" t="str">
        <f t="shared" si="12"/>
        <v>TyE_VIISS_Premio Eugenio Garza Sada_CCTA</v>
      </c>
      <c r="K76" t="str">
        <f t="shared" si="13"/>
        <v>TyE_Premio Eugenio Garza Sada_SCTA</v>
      </c>
    </row>
    <row r="77" spans="1:11" x14ac:dyDescent="0.25">
      <c r="A77" t="s">
        <v>449</v>
      </c>
      <c r="B77" s="11" t="s">
        <v>547</v>
      </c>
      <c r="C77" s="8" t="s">
        <v>105</v>
      </c>
      <c r="D77" s="17"/>
      <c r="E77" t="s">
        <v>174</v>
      </c>
      <c r="F77" s="9" t="str">
        <f t="shared" si="7"/>
        <v>TyE_VIISS</v>
      </c>
      <c r="G77" s="11" t="str">
        <f t="shared" si="11"/>
        <v>TyE_VIISS_Día Internacional de la Mujer</v>
      </c>
      <c r="H77" t="s">
        <v>109</v>
      </c>
      <c r="I77" t="s">
        <v>110</v>
      </c>
      <c r="J77" t="str">
        <f t="shared" si="12"/>
        <v>TyE_VIISS_Día Internacional de la Mujer_CCTA</v>
      </c>
      <c r="K77" t="str">
        <f t="shared" si="13"/>
        <v>TyE_Día Internacional de la Mujer_SCTA</v>
      </c>
    </row>
    <row r="78" spans="1:11" x14ac:dyDescent="0.25">
      <c r="A78" t="s">
        <v>178</v>
      </c>
      <c r="B78" s="11" t="s">
        <v>547</v>
      </c>
      <c r="C78" s="8" t="s">
        <v>105</v>
      </c>
      <c r="D78" s="17"/>
      <c r="E78" t="s">
        <v>174</v>
      </c>
      <c r="F78" s="9" t="str">
        <f t="shared" si="7"/>
        <v>TyE_VIISS</v>
      </c>
      <c r="G78" s="11" t="str">
        <f t="shared" si="11"/>
        <v>TyE_VIISS_Premio Mujer Tec</v>
      </c>
      <c r="H78" t="s">
        <v>109</v>
      </c>
      <c r="I78" t="s">
        <v>110</v>
      </c>
      <c r="J78" t="str">
        <f t="shared" si="12"/>
        <v>TyE_VIISS_Premio Mujer Tec_CCTA</v>
      </c>
      <c r="K78" t="str">
        <f t="shared" si="13"/>
        <v>TyE_Premio Mujer Tec_SCTA</v>
      </c>
    </row>
    <row r="79" spans="1:11" x14ac:dyDescent="0.25">
      <c r="A79" t="s">
        <v>179</v>
      </c>
      <c r="B79" s="11" t="s">
        <v>547</v>
      </c>
      <c r="C79" s="8" t="s">
        <v>105</v>
      </c>
      <c r="D79" s="17"/>
      <c r="E79" t="s">
        <v>174</v>
      </c>
      <c r="F79" s="9" t="str">
        <f t="shared" si="7"/>
        <v>TyE_VIISS</v>
      </c>
      <c r="G79" s="11" t="str">
        <f t="shared" si="11"/>
        <v>TyE_VIISS_Valores y Cultura</v>
      </c>
      <c r="H79" t="s">
        <v>109</v>
      </c>
      <c r="I79" t="s">
        <v>110</v>
      </c>
      <c r="J79" t="str">
        <f t="shared" si="12"/>
        <v>TyE_VIISS_Valores y Cultura_CCTA</v>
      </c>
      <c r="K79" t="str">
        <f t="shared" si="13"/>
        <v>TyE_Valores y Cultura_SCTA</v>
      </c>
    </row>
    <row r="80" spans="1:11" x14ac:dyDescent="0.25">
      <c r="A80" t="s">
        <v>180</v>
      </c>
      <c r="B80" s="11" t="s">
        <v>547</v>
      </c>
      <c r="C80" s="8" t="s">
        <v>105</v>
      </c>
      <c r="D80" s="17"/>
      <c r="E80" t="s">
        <v>174</v>
      </c>
      <c r="F80" s="9" t="str">
        <f t="shared" si="7"/>
        <v>TyE_VIISS</v>
      </c>
      <c r="G80" s="11" t="str">
        <f t="shared" si="11"/>
        <v>TyE_VIISS_Líderes del Mañana</v>
      </c>
      <c r="H80" t="s">
        <v>109</v>
      </c>
      <c r="I80" t="s">
        <v>110</v>
      </c>
      <c r="J80" t="str">
        <f t="shared" si="12"/>
        <v>TyE_VIISS_Líderes del Mañana_CCTA</v>
      </c>
      <c r="K80" t="str">
        <f t="shared" si="13"/>
        <v>TyE_Líderes del Mañana_SCTA</v>
      </c>
    </row>
    <row r="81" spans="1:11" x14ac:dyDescent="0.25">
      <c r="A81" t="s">
        <v>263</v>
      </c>
      <c r="B81" s="11" t="s">
        <v>547</v>
      </c>
      <c r="C81" s="8" t="s">
        <v>105</v>
      </c>
      <c r="D81" s="17"/>
      <c r="E81" t="s">
        <v>174</v>
      </c>
      <c r="F81" s="9" t="str">
        <f t="shared" si="7"/>
        <v>TyE_VIISS</v>
      </c>
      <c r="G81" s="11" t="str">
        <f t="shared" si="11"/>
        <v>TyE_VIISS_Voluntariado Tec</v>
      </c>
      <c r="H81" t="s">
        <v>109</v>
      </c>
      <c r="I81" t="s">
        <v>110</v>
      </c>
      <c r="J81" t="str">
        <f t="shared" si="12"/>
        <v>TyE_VIISS_Voluntariado Tec_CCTA</v>
      </c>
      <c r="K81" t="str">
        <f t="shared" si="13"/>
        <v>TyE_Voluntariado Tec_SCTA</v>
      </c>
    </row>
    <row r="82" spans="1:11" x14ac:dyDescent="0.25">
      <c r="A82" t="s">
        <v>182</v>
      </c>
      <c r="B82" s="11" t="s">
        <v>547</v>
      </c>
      <c r="C82" s="8" t="s">
        <v>105</v>
      </c>
      <c r="D82" s="17"/>
      <c r="E82" t="s">
        <v>174</v>
      </c>
      <c r="F82" s="9" t="str">
        <f t="shared" si="7"/>
        <v>TyE_VIISS</v>
      </c>
      <c r="G82" s="11" t="str">
        <f t="shared" si="11"/>
        <v>TyE_VIISS_Inclusión e Integridad</v>
      </c>
      <c r="H82" t="s">
        <v>109</v>
      </c>
      <c r="I82" t="s">
        <v>110</v>
      </c>
      <c r="J82" t="str">
        <f t="shared" si="12"/>
        <v>TyE_VIISS_Inclusión e Integridad_CCTA</v>
      </c>
      <c r="K82" t="str">
        <f t="shared" si="13"/>
        <v>TyE_Inclusión e Integridad_SCTA</v>
      </c>
    </row>
    <row r="83" spans="1:11" x14ac:dyDescent="0.25">
      <c r="A83" t="s">
        <v>183</v>
      </c>
      <c r="B83" s="11" t="s">
        <v>547</v>
      </c>
      <c r="C83" s="8" t="s">
        <v>105</v>
      </c>
      <c r="D83" s="17"/>
      <c r="E83" t="s">
        <v>174</v>
      </c>
      <c r="F83" s="9" t="str">
        <f t="shared" si="7"/>
        <v>TyE_VIISS</v>
      </c>
      <c r="G83" s="11" t="str">
        <f t="shared" si="11"/>
        <v>TyE_VIISS_ETHOS</v>
      </c>
      <c r="H83" t="s">
        <v>109</v>
      </c>
      <c r="I83" t="s">
        <v>110</v>
      </c>
      <c r="J83" t="str">
        <f t="shared" si="12"/>
        <v>TyE_VIISS_ETHOS_CCTA</v>
      </c>
      <c r="K83" t="str">
        <f t="shared" si="13"/>
        <v>TyE_ETHOS_SCTA</v>
      </c>
    </row>
    <row r="84" spans="1:11" x14ac:dyDescent="0.25">
      <c r="A84" t="s">
        <v>184</v>
      </c>
      <c r="B84" s="11" t="s">
        <v>547</v>
      </c>
      <c r="C84" s="8" t="s">
        <v>105</v>
      </c>
      <c r="E84" t="s">
        <v>174</v>
      </c>
      <c r="F84" s="9" t="str">
        <f t="shared" si="7"/>
        <v>TyE_VIISS</v>
      </c>
      <c r="G84" s="11" t="str">
        <f t="shared" si="11"/>
        <v>TyE_VIISS_TecSeguro</v>
      </c>
      <c r="H84" t="s">
        <v>109</v>
      </c>
      <c r="I84" t="s">
        <v>110</v>
      </c>
      <c r="J84" t="str">
        <f>C84&amp;"_"&amp;D84&amp;"_"&amp;E84&amp;"_"&amp;A84&amp;"_"&amp;H84</f>
        <v>TyE__VIISS_TecSeguro_CCTA</v>
      </c>
      <c r="K84" t="str">
        <f>C84&amp;"_"&amp;D84&amp;"_"&amp;E84&amp;"_"&amp;A84&amp;"_"&amp;G84&amp;"_"&amp;I84</f>
        <v>TyE__VIISS_TecSeguro_TyE_VIISS_TecSeguro_SCTA</v>
      </c>
    </row>
    <row r="85" spans="1:11" x14ac:dyDescent="0.25">
      <c r="A85" t="s">
        <v>452</v>
      </c>
      <c r="B85" s="11" t="s">
        <v>547</v>
      </c>
      <c r="C85" s="8" t="s">
        <v>105</v>
      </c>
      <c r="E85" t="s">
        <v>174</v>
      </c>
      <c r="F85" s="9" t="str">
        <f t="shared" si="7"/>
        <v>TyE_VIISS</v>
      </c>
      <c r="G85" s="11" t="str">
        <f t="shared" si="11"/>
        <v>TyE_VIISS_Ruta Azul</v>
      </c>
      <c r="H85" t="s">
        <v>109</v>
      </c>
      <c r="I85" t="s">
        <v>110</v>
      </c>
      <c r="J85" t="str">
        <f>C85&amp;"_"&amp;D85&amp;"_"&amp;E85&amp;"_"&amp;A85&amp;"_"&amp;H85</f>
        <v>TyE__VIISS_Ruta Azul_CCTA</v>
      </c>
      <c r="K85" t="str">
        <f>C85&amp;"_"&amp;D85&amp;"_"&amp;E85&amp;"_"&amp;A85&amp;"_"&amp;G85&amp;"_"&amp;I85</f>
        <v>TyE__VIISS_Ruta Azul_TyE_VIISS_Ruta Azul_SCTA</v>
      </c>
    </row>
    <row r="86" spans="1:11" x14ac:dyDescent="0.25">
      <c r="A86" t="s">
        <v>186</v>
      </c>
      <c r="B86" s="11" t="s">
        <v>547</v>
      </c>
      <c r="C86" s="8" t="s">
        <v>105</v>
      </c>
      <c r="D86" s="17"/>
      <c r="E86" t="s">
        <v>185</v>
      </c>
      <c r="F86" s="15" t="str">
        <f t="shared" si="7"/>
        <v>TyE_VPICC</v>
      </c>
      <c r="G86" s="11" t="str">
        <f t="shared" si="11"/>
        <v>TyE_VPICC_Compromiso con la integridad</v>
      </c>
      <c r="H86" t="s">
        <v>109</v>
      </c>
      <c r="I86" t="s">
        <v>110</v>
      </c>
      <c r="J86" t="str">
        <f>C86&amp;"_"&amp;E86&amp;"_"&amp;A86&amp;"_"&amp;H86</f>
        <v>TyE_VPICC_Compromiso con la integridad_CCTA</v>
      </c>
      <c r="K86" t="str">
        <f>C86&amp;"_"&amp;A86&amp;"_"&amp;I86</f>
        <v>TyE_Compromiso con la integridad_SCTA</v>
      </c>
    </row>
    <row r="87" spans="1:11" x14ac:dyDescent="0.25">
      <c r="A87" t="s">
        <v>188</v>
      </c>
      <c r="B87" s="11" t="s">
        <v>547</v>
      </c>
      <c r="C87" s="8" t="s">
        <v>105</v>
      </c>
      <c r="D87" s="17"/>
      <c r="E87" t="s">
        <v>187</v>
      </c>
      <c r="F87" s="9" t="str">
        <f t="shared" si="7"/>
        <v>TyE_VPD</v>
      </c>
      <c r="G87" s="11" t="str">
        <f t="shared" si="11"/>
        <v>TyE_VPD_Súmate</v>
      </c>
      <c r="H87" t="s">
        <v>109</v>
      </c>
      <c r="I87" t="s">
        <v>110</v>
      </c>
      <c r="J87" t="str">
        <f>C87&amp;"_"&amp;E87&amp;"_"&amp;A87&amp;"_"&amp;H87</f>
        <v>TyE_VPD_Súmate_CCTA</v>
      </c>
      <c r="K87" t="str">
        <f>C87&amp;"_"&amp;A87&amp;"_"&amp;I87</f>
        <v>TyE_Súmate_SCTA</v>
      </c>
    </row>
    <row r="88" spans="1:11" x14ac:dyDescent="0.25">
      <c r="A88" t="s">
        <v>189</v>
      </c>
      <c r="B88" s="11" t="s">
        <v>547</v>
      </c>
      <c r="C88" s="8" t="s">
        <v>105</v>
      </c>
      <c r="D88" s="17"/>
      <c r="E88" t="s">
        <v>187</v>
      </c>
      <c r="F88" s="9" t="str">
        <f t="shared" si="7"/>
        <v>TyE_VPD</v>
      </c>
      <c r="G88" s="11" t="str">
        <f t="shared" si="11"/>
        <v>TyE_VPD_Filantropia</v>
      </c>
      <c r="H88" t="s">
        <v>109</v>
      </c>
      <c r="I88" t="s">
        <v>110</v>
      </c>
      <c r="J88" t="str">
        <f>C88&amp;"_"&amp;E88&amp;"_"&amp;A88&amp;"_"&amp;H88</f>
        <v>TyE_VPD_Filantropia_CCTA</v>
      </c>
      <c r="K88" t="str">
        <f>C88&amp;"_"&amp;A88&amp;"_"&amp;I88</f>
        <v>TyE_Filantropia_SCTA</v>
      </c>
    </row>
    <row r="89" spans="1:11" x14ac:dyDescent="0.25">
      <c r="A89" t="s">
        <v>190</v>
      </c>
      <c r="B89" s="11" t="s">
        <v>547</v>
      </c>
      <c r="C89" s="8" t="s">
        <v>105</v>
      </c>
      <c r="E89" t="s">
        <v>187</v>
      </c>
      <c r="F89" s="15" t="str">
        <f t="shared" si="7"/>
        <v>TyE_VPD</v>
      </c>
      <c r="G89" s="11" t="str">
        <f t="shared" si="11"/>
        <v>TyE_VPD_Exatec</v>
      </c>
      <c r="H89" t="s">
        <v>109</v>
      </c>
      <c r="I89" t="s">
        <v>110</v>
      </c>
      <c r="J89" t="str">
        <f>C89&amp;"_"&amp;D89&amp;"_"&amp;E89&amp;"_"&amp;A89&amp;"_"&amp;H89</f>
        <v>TyE__VPD_Exatec_CCTA</v>
      </c>
      <c r="K89" t="str">
        <f>C89&amp;"_"&amp;D89&amp;"_"&amp;E89&amp;"_"&amp;A89&amp;"_"&amp;G89&amp;"_"&amp;I89</f>
        <v>TyE__VPD_Exatec_TyE_VPD_Exatec_SCTA</v>
      </c>
    </row>
    <row r="90" spans="1:11" x14ac:dyDescent="0.25">
      <c r="A90" s="22" t="s">
        <v>192</v>
      </c>
      <c r="B90" s="11" t="s">
        <v>547</v>
      </c>
      <c r="C90" s="8" t="s">
        <v>105</v>
      </c>
      <c r="E90" t="s">
        <v>191</v>
      </c>
      <c r="F90" s="21" t="str">
        <f t="shared" si="7"/>
        <v>TyE_VPO</v>
      </c>
      <c r="G90" s="20" t="str">
        <f t="shared" si="11"/>
        <v>TyE_VPO_TecFood</v>
      </c>
      <c r="H90" t="s">
        <v>109</v>
      </c>
      <c r="I90" t="s">
        <v>110</v>
      </c>
      <c r="J90" t="str">
        <f>C90&amp;"_"&amp;E90&amp;"_"&amp;A90&amp;"_"&amp;H90</f>
        <v>TyE_VPO_TecFood_CCTA</v>
      </c>
      <c r="K90" t="str">
        <f>C90&amp;"_"&amp;A90&amp;"_"&amp;I90</f>
        <v>TyE_TecFood_SCTA</v>
      </c>
    </row>
    <row r="91" spans="1:11" x14ac:dyDescent="0.25">
      <c r="A91" t="s">
        <v>605</v>
      </c>
      <c r="B91" s="11" t="s">
        <v>547</v>
      </c>
      <c r="C91" s="8" t="s">
        <v>105</v>
      </c>
      <c r="E91" t="s">
        <v>191</v>
      </c>
      <c r="F91" s="8" t="str">
        <f t="shared" si="7"/>
        <v>TyE_VPO</v>
      </c>
      <c r="G91" s="11" t="str">
        <f t="shared" si="11"/>
        <v>TyE_VPO_Borregos</v>
      </c>
      <c r="H91" t="s">
        <v>109</v>
      </c>
      <c r="I91" t="s">
        <v>110</v>
      </c>
      <c r="J91" t="str">
        <f>C91&amp;"_"&amp;D91&amp;"_"&amp;E91&amp;"_"&amp;A91&amp;"_"&amp;H91</f>
        <v>TyE__VPO_Borregos_CCTA</v>
      </c>
      <c r="K91" t="str">
        <f>C91&amp;"_"&amp;D91&amp;"_"&amp;E91&amp;"_"&amp;A91&amp;"_"&amp;G91&amp;"_"&amp;I91</f>
        <v>TyE__VPO_Borregos_TyE_VPO_Borregos_SCTA</v>
      </c>
    </row>
    <row r="92" spans="1:11" x14ac:dyDescent="0.25">
      <c r="A92" t="s">
        <v>194</v>
      </c>
      <c r="B92" s="11" t="s">
        <v>547</v>
      </c>
      <c r="C92" s="8" t="s">
        <v>105</v>
      </c>
      <c r="E92" t="s">
        <v>191</v>
      </c>
      <c r="F92" s="8" t="str">
        <f t="shared" si="7"/>
        <v>TyE_VPO</v>
      </c>
      <c r="G92" s="11" t="str">
        <f t="shared" si="11"/>
        <v>TyE_VPO_TecStore</v>
      </c>
      <c r="H92" t="s">
        <v>109</v>
      </c>
      <c r="I92" t="s">
        <v>110</v>
      </c>
      <c r="J92" t="str">
        <f>C92&amp;"_"&amp;D92&amp;"_"&amp;E92&amp;"_"&amp;A92&amp;"_"&amp;H92</f>
        <v>TyE__VPO_TecStore_CCTA</v>
      </c>
      <c r="K92" t="str">
        <f>C92&amp;"_"&amp;D92&amp;"_"&amp;E92&amp;"_"&amp;A92&amp;"_"&amp;G92&amp;"_"&amp;I92</f>
        <v>TyE__VPO_TecStore_TyE_VPO_TecStore_SCTA</v>
      </c>
    </row>
    <row r="93" spans="1:11" x14ac:dyDescent="0.25">
      <c r="A93" t="s">
        <v>78</v>
      </c>
      <c r="B93" s="11" t="s">
        <v>547</v>
      </c>
      <c r="C93" s="8" t="s">
        <v>105</v>
      </c>
      <c r="E93" t="s">
        <v>191</v>
      </c>
      <c r="F93" s="8" t="str">
        <f t="shared" si="7"/>
        <v>TyE_VPO</v>
      </c>
      <c r="G93" s="11" t="str">
        <f t="shared" si="11"/>
        <v>TyE_VPO_FBA</v>
      </c>
      <c r="H93" t="s">
        <v>109</v>
      </c>
      <c r="I93" t="s">
        <v>110</v>
      </c>
      <c r="J93" t="str">
        <f>C93&amp;"_"&amp;D93&amp;"_"&amp;E93&amp;"_"&amp;A93&amp;"_"&amp;H93</f>
        <v>TyE__VPO_FBA_CCTA</v>
      </c>
      <c r="K93" t="str">
        <f>C93&amp;"_"&amp;D93&amp;"_"&amp;E93&amp;"_"&amp;A93&amp;"_"&amp;G93&amp;"_"&amp;I93</f>
        <v>TyE__VPO_FBA_TyE_VPO_FBA_SCTA</v>
      </c>
    </row>
    <row r="94" spans="1:11" x14ac:dyDescent="0.25">
      <c r="A94" t="s">
        <v>196</v>
      </c>
      <c r="B94" s="11" t="s">
        <v>547</v>
      </c>
      <c r="C94" s="8" t="s">
        <v>105</v>
      </c>
      <c r="E94" t="s">
        <v>195</v>
      </c>
      <c r="F94" s="15" t="str">
        <f t="shared" si="7"/>
        <v>TyE_SorteosTec</v>
      </c>
      <c r="G94" s="22" t="str">
        <f t="shared" si="11"/>
        <v>TyE_SorteosTec_Casa sorteos</v>
      </c>
      <c r="H94" t="s">
        <v>109</v>
      </c>
      <c r="I94" t="s">
        <v>110</v>
      </c>
      <c r="J94" t="str">
        <f t="shared" ref="J94:J106" si="14">C94&amp;"_"&amp;E94&amp;"_"&amp;A94&amp;"_"&amp;H94</f>
        <v>TyE_SorteosTec_Casa sorteos_CCTA</v>
      </c>
      <c r="K94" t="str">
        <f t="shared" ref="K94:K106" si="15">C94&amp;"_"&amp;A94&amp;"_"&amp;I94</f>
        <v>TyE_Casa sorteos_SCTA</v>
      </c>
    </row>
    <row r="95" spans="1:11" x14ac:dyDescent="0.25">
      <c r="A95" t="s">
        <v>198</v>
      </c>
      <c r="B95" s="11" t="s">
        <v>547</v>
      </c>
      <c r="C95" s="8" t="s">
        <v>105</v>
      </c>
      <c r="E95" t="s">
        <v>197</v>
      </c>
      <c r="F95" s="9" t="str">
        <f t="shared" si="7"/>
        <v>TyE_Tecmi</v>
      </c>
      <c r="G95" s="11" t="str">
        <f t="shared" si="11"/>
        <v>TyE_Tecmi_Sorteo con Propósito</v>
      </c>
      <c r="H95" t="s">
        <v>109</v>
      </c>
      <c r="I95" t="s">
        <v>110</v>
      </c>
      <c r="J95" t="str">
        <f t="shared" si="14"/>
        <v>TyE_Tecmi_Sorteo con Propósito_CCTA</v>
      </c>
      <c r="K95" t="str">
        <f t="shared" si="15"/>
        <v>TyE_Sorteo con Propósito_SCTA</v>
      </c>
    </row>
    <row r="96" spans="1:11" x14ac:dyDescent="0.25">
      <c r="A96" t="s">
        <v>606</v>
      </c>
      <c r="B96" s="11" t="s">
        <v>547</v>
      </c>
      <c r="C96" s="8" t="s">
        <v>105</v>
      </c>
      <c r="E96" t="s">
        <v>197</v>
      </c>
      <c r="F96" s="9" t="str">
        <f t="shared" si="7"/>
        <v>TyE_Tecmi</v>
      </c>
      <c r="G96" s="11" t="str">
        <f t="shared" si="11"/>
        <v>TyE_Tecmi_Sorteo Líder a Líder</v>
      </c>
      <c r="H96" t="s">
        <v>109</v>
      </c>
      <c r="I96" t="s">
        <v>110</v>
      </c>
      <c r="J96" t="str">
        <f t="shared" si="14"/>
        <v>TyE_Tecmi_Sorteo Líder a Líder_CCTA</v>
      </c>
      <c r="K96" t="str">
        <f t="shared" si="15"/>
        <v>TyE_Sorteo Líder a Líder_SCTA</v>
      </c>
    </row>
    <row r="97" spans="1:11" x14ac:dyDescent="0.25">
      <c r="A97" t="s">
        <v>200</v>
      </c>
      <c r="B97" s="11" t="s">
        <v>547</v>
      </c>
      <c r="C97" s="8" t="s">
        <v>105</v>
      </c>
      <c r="E97" t="s">
        <v>197</v>
      </c>
      <c r="F97" s="9" t="str">
        <f t="shared" si="7"/>
        <v>TyE_Tecmi</v>
      </c>
      <c r="G97" s="11" t="str">
        <f t="shared" si="11"/>
        <v>TyE_Tecmi_Wellbeing 360</v>
      </c>
      <c r="H97" t="s">
        <v>109</v>
      </c>
      <c r="I97" t="s">
        <v>110</v>
      </c>
      <c r="J97" t="str">
        <f t="shared" si="14"/>
        <v>TyE_Tecmi_Wellbeing 360_CCTA</v>
      </c>
      <c r="K97" t="str">
        <f t="shared" si="15"/>
        <v>TyE_Wellbeing 360_SCTA</v>
      </c>
    </row>
    <row r="98" spans="1:11" x14ac:dyDescent="0.25">
      <c r="A98" t="s">
        <v>201</v>
      </c>
      <c r="B98" s="11" t="s">
        <v>547</v>
      </c>
      <c r="C98" s="8" t="s">
        <v>105</v>
      </c>
      <c r="E98" t="s">
        <v>197</v>
      </c>
      <c r="F98" s="9" t="str">
        <f t="shared" si="7"/>
        <v>TyE_Tecmi</v>
      </c>
      <c r="G98" s="11" t="str">
        <f t="shared" si="11"/>
        <v>TyE_Tecmi_Semana de la Felicidad</v>
      </c>
      <c r="H98" t="s">
        <v>109</v>
      </c>
      <c r="I98" t="s">
        <v>110</v>
      </c>
      <c r="J98" t="str">
        <f t="shared" si="14"/>
        <v>TyE_Tecmi_Semana de la Felicidad_CCTA</v>
      </c>
      <c r="K98" t="str">
        <f t="shared" si="15"/>
        <v>TyE_Semana de la Felicidad_SCTA</v>
      </c>
    </row>
    <row r="99" spans="1:11" x14ac:dyDescent="0.25">
      <c r="A99" t="s">
        <v>203</v>
      </c>
      <c r="B99" s="11" t="s">
        <v>547</v>
      </c>
      <c r="C99" s="8" t="s">
        <v>105</v>
      </c>
      <c r="E99" t="s">
        <v>202</v>
      </c>
      <c r="F99" s="9" t="str">
        <f t="shared" si="7"/>
        <v>TyE_TecSalud</v>
      </c>
      <c r="G99" s="22" t="str">
        <f t="shared" si="11"/>
        <v>TyE_TecSalud_COVID al día</v>
      </c>
      <c r="H99" t="s">
        <v>109</v>
      </c>
      <c r="I99" t="s">
        <v>110</v>
      </c>
      <c r="J99" t="str">
        <f t="shared" si="14"/>
        <v>TyE_TecSalud_COVID al día_CCTA</v>
      </c>
      <c r="K99" t="str">
        <f t="shared" si="15"/>
        <v>TyE_COVID al día_SCTA</v>
      </c>
    </row>
    <row r="100" spans="1:11" x14ac:dyDescent="0.25">
      <c r="A100" s="16" t="s">
        <v>204</v>
      </c>
      <c r="B100" s="16" t="s">
        <v>542</v>
      </c>
      <c r="C100" s="8" t="s">
        <v>105</v>
      </c>
      <c r="D100" s="17"/>
      <c r="E100" t="s">
        <v>530</v>
      </c>
      <c r="F100" s="9" t="str">
        <f t="shared" si="7"/>
        <v>TyE_Eventos Institucionales</v>
      </c>
      <c r="G100" s="16" t="str">
        <f t="shared" si="11"/>
        <v>TyE_Eventos Institucionales_Día de las Madres</v>
      </c>
      <c r="H100" t="s">
        <v>109</v>
      </c>
      <c r="I100" t="s">
        <v>110</v>
      </c>
      <c r="J100" t="str">
        <f t="shared" si="14"/>
        <v>TyE_Eventos Institucionales_Día de las Madres_CCTA</v>
      </c>
      <c r="K100" t="str">
        <f t="shared" si="15"/>
        <v>TyE_Día de las Madres_SCTA</v>
      </c>
    </row>
    <row r="101" spans="1:11" x14ac:dyDescent="0.25">
      <c r="A101" s="16" t="s">
        <v>205</v>
      </c>
      <c r="B101" s="16" t="s">
        <v>542</v>
      </c>
      <c r="C101" s="8" t="s">
        <v>105</v>
      </c>
      <c r="E101" t="s">
        <v>530</v>
      </c>
      <c r="F101" s="9" t="str">
        <f t="shared" si="7"/>
        <v>TyE_Eventos Institucionales</v>
      </c>
      <c r="G101" s="16" t="str">
        <f t="shared" si="11"/>
        <v>TyE_Eventos Institucionales_Día del Padre</v>
      </c>
      <c r="H101" t="s">
        <v>109</v>
      </c>
      <c r="I101" t="s">
        <v>110</v>
      </c>
      <c r="J101" t="str">
        <f t="shared" si="14"/>
        <v>TyE_Eventos Institucionales_Día del Padre_CCTA</v>
      </c>
      <c r="K101" t="str">
        <f t="shared" si="15"/>
        <v>TyE_Día del Padre_SCTA</v>
      </c>
    </row>
    <row r="102" spans="1:11" x14ac:dyDescent="0.25">
      <c r="A102" s="16" t="s">
        <v>84</v>
      </c>
      <c r="B102" s="16" t="s">
        <v>542</v>
      </c>
      <c r="C102" s="8" t="s">
        <v>105</v>
      </c>
      <c r="E102" t="s">
        <v>530</v>
      </c>
      <c r="F102" s="9" t="str">
        <f t="shared" si="7"/>
        <v>TyE_Eventos Institucionales</v>
      </c>
      <c r="G102" s="16" t="str">
        <f t="shared" si="11"/>
        <v>TyE_Eventos Institucionales_Lealtad</v>
      </c>
      <c r="H102" t="s">
        <v>109</v>
      </c>
      <c r="I102" t="s">
        <v>110</v>
      </c>
      <c r="J102" t="str">
        <f t="shared" si="14"/>
        <v>TyE_Eventos Institucionales_Lealtad_CCTA</v>
      </c>
      <c r="K102" t="str">
        <f t="shared" si="15"/>
        <v>TyE_Lealtad_SCTA</v>
      </c>
    </row>
    <row r="103" spans="1:11" x14ac:dyDescent="0.25">
      <c r="A103" s="16" t="s">
        <v>206</v>
      </c>
      <c r="B103" s="16" t="s">
        <v>542</v>
      </c>
      <c r="C103" s="8" t="s">
        <v>105</v>
      </c>
      <c r="E103" t="s">
        <v>530</v>
      </c>
      <c r="F103" s="9" t="str">
        <f t="shared" si="7"/>
        <v>TyE_Eventos Institucionales</v>
      </c>
      <c r="G103" s="16" t="str">
        <f t="shared" si="11"/>
        <v>TyE_Eventos Institucionales_Olimpiadas Tokio 2021</v>
      </c>
      <c r="H103" t="s">
        <v>109</v>
      </c>
      <c r="I103" t="s">
        <v>110</v>
      </c>
      <c r="J103" t="str">
        <f t="shared" si="14"/>
        <v>TyE_Eventos Institucionales_Olimpiadas Tokio 2021_CCTA</v>
      </c>
      <c r="K103" t="str">
        <f t="shared" si="15"/>
        <v>TyE_Olimpiadas Tokio 2021_SCTA</v>
      </c>
    </row>
    <row r="104" spans="1:11" x14ac:dyDescent="0.25">
      <c r="A104" s="16" t="s">
        <v>207</v>
      </c>
      <c r="B104" s="16" t="s">
        <v>542</v>
      </c>
      <c r="C104" s="8" t="s">
        <v>105</v>
      </c>
      <c r="E104" t="s">
        <v>530</v>
      </c>
      <c r="F104" s="9" t="str">
        <f t="shared" si="7"/>
        <v>TyE_Eventos Institucionales</v>
      </c>
      <c r="G104" s="16" t="str">
        <f t="shared" si="11"/>
        <v>TyE_Eventos Institucionales_Día de la familia</v>
      </c>
      <c r="H104" t="s">
        <v>109</v>
      </c>
      <c r="I104" t="s">
        <v>110</v>
      </c>
      <c r="J104" t="str">
        <f t="shared" si="14"/>
        <v>TyE_Eventos Institucionales_Día de la familia_CCTA</v>
      </c>
      <c r="K104" t="str">
        <f t="shared" si="15"/>
        <v>TyE_Día de la familia_SCTA</v>
      </c>
    </row>
    <row r="105" spans="1:11" x14ac:dyDescent="0.25">
      <c r="A105" s="16" t="s">
        <v>208</v>
      </c>
      <c r="B105" s="16" t="s">
        <v>542</v>
      </c>
      <c r="C105" s="8" t="s">
        <v>105</v>
      </c>
      <c r="E105" t="s">
        <v>530</v>
      </c>
      <c r="F105" s="9" t="str">
        <f t="shared" si="7"/>
        <v>TyE_Eventos Institucionales</v>
      </c>
      <c r="G105" s="16" t="str">
        <f t="shared" si="11"/>
        <v>TyE_Eventos Institucionales_Fiestas Tec</v>
      </c>
      <c r="H105" t="s">
        <v>109</v>
      </c>
      <c r="I105" t="s">
        <v>110</v>
      </c>
      <c r="J105" t="str">
        <f t="shared" si="14"/>
        <v>TyE_Eventos Institucionales_Fiestas Tec_CCTA</v>
      </c>
      <c r="K105" t="str">
        <f t="shared" si="15"/>
        <v>TyE_Fiestas Tec_SCTA</v>
      </c>
    </row>
    <row r="106" spans="1:11" x14ac:dyDescent="0.25">
      <c r="A106" s="16" t="s">
        <v>209</v>
      </c>
      <c r="B106" s="16" t="s">
        <v>542</v>
      </c>
      <c r="C106" s="8" t="s">
        <v>105</v>
      </c>
      <c r="E106" t="s">
        <v>530</v>
      </c>
      <c r="F106" s="9" t="str">
        <f t="shared" si="7"/>
        <v>TyE_Eventos Institucionales</v>
      </c>
      <c r="G106" s="16" t="str">
        <f t="shared" si="11"/>
        <v>TyE_Eventos Institucionales_Día del maestro</v>
      </c>
      <c r="H106" t="s">
        <v>109</v>
      </c>
      <c r="I106" t="s">
        <v>110</v>
      </c>
      <c r="J106" t="str">
        <f t="shared" si="14"/>
        <v>TyE_Eventos Institucionales_Día del maestro_CCTA</v>
      </c>
      <c r="K106" t="str">
        <f t="shared" si="15"/>
        <v>TyE_Día del maestro_SCTA</v>
      </c>
    </row>
    <row r="107" spans="1:11" x14ac:dyDescent="0.25">
      <c r="A107" t="s">
        <v>211</v>
      </c>
      <c r="B107" s="16" t="s">
        <v>543</v>
      </c>
      <c r="C107" s="8" t="s">
        <v>105</v>
      </c>
      <c r="E107" t="s">
        <v>210</v>
      </c>
      <c r="F107" s="12" t="str">
        <f>C107&amp;"_"&amp;E107</f>
        <v>TyE_EVP</v>
      </c>
      <c r="G107" t="str">
        <f t="shared" si="11"/>
        <v>TyE_EVP_Refiriendo Talento</v>
      </c>
      <c r="H107" t="s">
        <v>109</v>
      </c>
      <c r="I107" t="s">
        <v>110</v>
      </c>
      <c r="J107" t="str">
        <f>C107&amp;"_"&amp;D107&amp;"_"&amp;E107&amp;"_"&amp;A107&amp;"_"&amp;H107</f>
        <v>TyE__EVP_Refiriendo Talento_CCTA</v>
      </c>
      <c r="K107" t="str">
        <f t="shared" ref="K107:K117" si="16">C107&amp;"_"&amp;D107&amp;"_"&amp;E107&amp;"_"&amp;A107&amp;"_"&amp;G107&amp;"_"&amp;I107</f>
        <v>TyE__EVP_Refiriendo Talento_TyE_EVP_Refiriendo Talento_SCTA</v>
      </c>
    </row>
    <row r="108" spans="1:11" x14ac:dyDescent="0.25">
      <c r="A108" t="s">
        <v>212</v>
      </c>
      <c r="B108" s="16" t="s">
        <v>543</v>
      </c>
      <c r="C108" s="8" t="s">
        <v>105</v>
      </c>
      <c r="E108" t="s">
        <v>210</v>
      </c>
      <c r="F108" s="12" t="str">
        <f>C108&amp;"_"&amp;E108</f>
        <v>TyE_EVP</v>
      </c>
      <c r="G108" t="str">
        <f t="shared" si="11"/>
        <v>TyE_EVP_Asig Temporales</v>
      </c>
      <c r="H108" t="s">
        <v>109</v>
      </c>
      <c r="I108" t="s">
        <v>110</v>
      </c>
      <c r="J108" t="str">
        <f>C108&amp;"_"&amp;D108&amp;"_"&amp;E108&amp;"_"&amp;A108&amp;"_"&amp;H108</f>
        <v>TyE__EVP_Asig Temporales_CCTA</v>
      </c>
      <c r="K108" t="str">
        <f t="shared" si="16"/>
        <v>TyE__EVP_Asig Temporales_TyE_EVP_Asig Temporales_SCTA</v>
      </c>
    </row>
    <row r="109" spans="1:11" x14ac:dyDescent="0.25">
      <c r="A109" t="s">
        <v>213</v>
      </c>
      <c r="B109" s="16" t="s">
        <v>543</v>
      </c>
      <c r="C109" s="8" t="s">
        <v>105</v>
      </c>
      <c r="E109" t="s">
        <v>210</v>
      </c>
      <c r="F109" s="12" t="str">
        <f>C109&amp;"_"&amp;E109</f>
        <v>TyE_EVP</v>
      </c>
      <c r="G109" t="str">
        <f t="shared" si="11"/>
        <v>TyE_EVP_Marca empleadora</v>
      </c>
      <c r="H109" t="s">
        <v>109</v>
      </c>
      <c r="I109" t="s">
        <v>110</v>
      </c>
      <c r="J109" t="str">
        <f>C109&amp;"_"&amp;D109&amp;"_"&amp;E109&amp;"_"&amp;A109&amp;"_"&amp;H109</f>
        <v>TyE__EVP_Marca empleadora_CCTA</v>
      </c>
      <c r="K109" t="str">
        <f t="shared" si="16"/>
        <v>TyE__EVP_Marca empleadora_TyE_EVP_Marca empleadora_SCTA</v>
      </c>
    </row>
    <row r="110" spans="1:11" x14ac:dyDescent="0.25">
      <c r="A110" t="s">
        <v>216</v>
      </c>
      <c r="B110" t="s">
        <v>214</v>
      </c>
      <c r="C110" s="8" t="s">
        <v>105</v>
      </c>
      <c r="E110" s="23" t="s">
        <v>215</v>
      </c>
      <c r="F110" s="12" t="str">
        <f>C110&amp;"_"&amp;E110</f>
        <v>TyE_Boletín Líderes</v>
      </c>
      <c r="G110" t="str">
        <f>C110&amp;"_"&amp;A110</f>
        <v>TyE_LT</v>
      </c>
      <c r="H110" t="s">
        <v>109</v>
      </c>
      <c r="I110" t="s">
        <v>110</v>
      </c>
      <c r="J110" t="str">
        <f>C110&amp;"_"&amp;D110&amp;"_"&amp;E110&amp;"_"&amp;A110&amp;"_"&amp;H110</f>
        <v>TyE__Boletín Líderes_LT_CCTA</v>
      </c>
      <c r="K110" t="str">
        <f t="shared" si="16"/>
        <v>TyE__Boletín Líderes_LT_TyE_LT_SCTA</v>
      </c>
    </row>
    <row r="111" spans="1:11" x14ac:dyDescent="0.25">
      <c r="A111" t="s">
        <v>218</v>
      </c>
      <c r="B111" t="s">
        <v>214</v>
      </c>
      <c r="C111" s="8" t="s">
        <v>105</v>
      </c>
      <c r="E111" s="23" t="s">
        <v>217</v>
      </c>
      <c r="F111" s="12" t="str">
        <f>C111&amp;"_"&amp;E111</f>
        <v>TyE_Boletín TyE</v>
      </c>
      <c r="G111" t="str">
        <f>C111&amp;"_"&amp;A111</f>
        <v>TyE_News TyE</v>
      </c>
      <c r="H111" t="s">
        <v>109</v>
      </c>
      <c r="I111" t="s">
        <v>110</v>
      </c>
      <c r="J111" t="str">
        <f>C111&amp;"_"&amp;D111&amp;"_"&amp;E111&amp;"_"&amp;A111&amp;"_"&amp;H111</f>
        <v>TyE__Boletín TyE_News TyE_CCTA</v>
      </c>
      <c r="K111" t="str">
        <f t="shared" si="16"/>
        <v>TyE__Boletín TyE_News TyE_TyE_News TyE_SCTA</v>
      </c>
    </row>
    <row r="112" spans="1:11" x14ac:dyDescent="0.25">
      <c r="A112" t="s">
        <v>221</v>
      </c>
      <c r="B112" t="s">
        <v>219</v>
      </c>
      <c r="C112" s="8" t="s">
        <v>105</v>
      </c>
      <c r="E112" s="23" t="s">
        <v>220</v>
      </c>
      <c r="F112" s="9" t="str">
        <f t="shared" ref="F112:F117" si="17">C112&amp;"_"&amp;E112</f>
        <v>TyE_Top200</v>
      </c>
      <c r="G112" s="22" t="str">
        <f t="shared" ref="G112:G117" si="18">C112&amp;"_"&amp;E112&amp;"_"&amp;A112</f>
        <v>TyE_Top200_Conectar</v>
      </c>
      <c r="H112" t="s">
        <v>109</v>
      </c>
      <c r="I112" t="s">
        <v>110</v>
      </c>
      <c r="J112" t="str">
        <f t="shared" ref="J112:J117" si="19">C112&amp;"_"&amp;E112&amp;"_"&amp;A112&amp;"_"&amp;H112</f>
        <v>TyE_Top200_Conectar_CCTA</v>
      </c>
      <c r="K112" t="str">
        <f t="shared" si="16"/>
        <v>TyE__Top200_Conectar_TyE_Top200_Conectar_SCTA</v>
      </c>
    </row>
    <row r="113" spans="1:11" x14ac:dyDescent="0.25">
      <c r="A113" s="11" t="s">
        <v>223</v>
      </c>
      <c r="B113" t="s">
        <v>219</v>
      </c>
      <c r="C113" s="8" t="s">
        <v>105</v>
      </c>
      <c r="E113" t="s">
        <v>222</v>
      </c>
      <c r="F113" s="9" t="str">
        <f t="shared" si="17"/>
        <v>TyE_Presidencia</v>
      </c>
      <c r="G113" s="11" t="str">
        <f t="shared" si="18"/>
        <v>TyE_Presidencia_QS</v>
      </c>
      <c r="H113" t="s">
        <v>109</v>
      </c>
      <c r="I113" t="s">
        <v>110</v>
      </c>
      <c r="J113" t="str">
        <f t="shared" si="19"/>
        <v>TyE_Presidencia_QS_CCTA</v>
      </c>
      <c r="K113" t="str">
        <f t="shared" si="16"/>
        <v>TyE__Presidencia_QS_TyE_Presidencia_QS_SCTA</v>
      </c>
    </row>
    <row r="114" spans="1:11" x14ac:dyDescent="0.25">
      <c r="A114" s="11" t="s">
        <v>225</v>
      </c>
      <c r="B114" t="s">
        <v>219</v>
      </c>
      <c r="C114" s="8" t="s">
        <v>105</v>
      </c>
      <c r="E114" t="s">
        <v>224</v>
      </c>
      <c r="F114" s="15" t="str">
        <f t="shared" si="17"/>
        <v>TyE_Cambios org</v>
      </c>
      <c r="G114" s="11" t="str">
        <f t="shared" si="18"/>
        <v>TyE_Cambios org_Cambios organizacionales</v>
      </c>
      <c r="H114" t="s">
        <v>109</v>
      </c>
      <c r="I114" t="s">
        <v>110</v>
      </c>
      <c r="J114" t="str">
        <f t="shared" si="19"/>
        <v>TyE_Cambios org_Cambios organizacionales_CCTA</v>
      </c>
      <c r="K114" t="str">
        <f t="shared" si="16"/>
        <v>TyE__Cambios org_Cambios organizacionales_TyE_Cambios org_Cambios organizacionales_SCTA</v>
      </c>
    </row>
    <row r="115" spans="1:11" x14ac:dyDescent="0.25">
      <c r="A115" s="11" t="s">
        <v>226</v>
      </c>
      <c r="B115" t="s">
        <v>219</v>
      </c>
      <c r="C115" s="8" t="s">
        <v>105</v>
      </c>
      <c r="E115" t="s">
        <v>224</v>
      </c>
      <c r="F115" s="15" t="str">
        <f t="shared" si="17"/>
        <v>TyE_Cambios org</v>
      </c>
      <c r="G115" s="11" t="str">
        <f t="shared" si="18"/>
        <v>TyE_Cambios org_TecGlobal</v>
      </c>
      <c r="H115" t="s">
        <v>109</v>
      </c>
      <c r="I115" t="s">
        <v>110</v>
      </c>
      <c r="J115" t="str">
        <f t="shared" si="19"/>
        <v>TyE_Cambios org_TecGlobal_CCTA</v>
      </c>
      <c r="K115" t="str">
        <f t="shared" si="16"/>
        <v>TyE__Cambios org_TecGlobal_TyE_Cambios org_TecGlobal_SCTA</v>
      </c>
    </row>
    <row r="116" spans="1:11" x14ac:dyDescent="0.25">
      <c r="A116" s="11" t="s">
        <v>228</v>
      </c>
      <c r="B116" t="s">
        <v>219</v>
      </c>
      <c r="C116" s="8" t="s">
        <v>105</v>
      </c>
      <c r="E116" t="s">
        <v>227</v>
      </c>
      <c r="F116" s="15" t="str">
        <f t="shared" si="17"/>
        <v>TyE_TyEAvisos</v>
      </c>
      <c r="G116" s="11" t="str">
        <f t="shared" si="18"/>
        <v>TyE_TyEAvisos_Sesión de talento</v>
      </c>
      <c r="H116" t="s">
        <v>109</v>
      </c>
      <c r="I116" t="s">
        <v>110</v>
      </c>
      <c r="J116" t="str">
        <f t="shared" si="19"/>
        <v>TyE_TyEAvisos_Sesión de talento_CCTA</v>
      </c>
      <c r="K116" t="str">
        <f t="shared" si="16"/>
        <v>TyE__TyEAvisos_Sesión de talento_TyE_TyEAvisos_Sesión de talento_SCTA</v>
      </c>
    </row>
    <row r="117" spans="1:11" x14ac:dyDescent="0.25">
      <c r="A117" s="11" t="s">
        <v>80</v>
      </c>
      <c r="B117" t="s">
        <v>219</v>
      </c>
      <c r="C117" s="8" t="s">
        <v>105</v>
      </c>
      <c r="E117" t="s">
        <v>227</v>
      </c>
      <c r="F117" s="15" t="str">
        <f t="shared" si="17"/>
        <v>TyE_TyEAvisos</v>
      </c>
      <c r="G117" s="11" t="str">
        <f t="shared" si="18"/>
        <v>TyE_TyEAvisos_Mi ECO</v>
      </c>
      <c r="H117" t="s">
        <v>109</v>
      </c>
      <c r="I117" t="s">
        <v>110</v>
      </c>
      <c r="J117" t="str">
        <f t="shared" si="19"/>
        <v>TyE_TyEAvisos_Mi ECO_CCTA</v>
      </c>
      <c r="K117" t="str">
        <f t="shared" si="16"/>
        <v>TyE__TyEAvisos_Mi ECO_TyE_TyEAvisos_Mi ECO_SCTA</v>
      </c>
    </row>
    <row r="118" spans="1:11" x14ac:dyDescent="0.25">
      <c r="F118" s="15"/>
    </row>
    <row r="119" spans="1:11" x14ac:dyDescent="0.25">
      <c r="F119" s="15"/>
    </row>
  </sheetData>
  <hyperlinks>
    <hyperlink ref="A8" r:id="rId1" xr:uid="{65CED906-A61F-428D-B480-0E2C2A2A101B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513B-9F94-4C12-9DC9-4D98012C7696}">
  <sheetPr filterMode="1"/>
  <dimension ref="A1:G128"/>
  <sheetViews>
    <sheetView workbookViewId="0">
      <pane ySplit="1" topLeftCell="A112" activePane="bottomLeft" state="frozen"/>
      <selection pane="bottomLeft" activeCell="B108" sqref="B108:B128"/>
    </sheetView>
  </sheetViews>
  <sheetFormatPr baseColWidth="10" defaultRowHeight="15" x14ac:dyDescent="0.25"/>
  <cols>
    <col min="1" max="1" width="35.7109375" style="4" customWidth="1"/>
    <col min="2" max="2" width="32.42578125" style="4" customWidth="1"/>
    <col min="3" max="3" width="18.140625" style="38" customWidth="1"/>
    <col min="4" max="4" width="16.5703125" style="4" customWidth="1"/>
    <col min="5" max="5" width="17.7109375" style="25" customWidth="1"/>
    <col min="6" max="6" width="19.5703125" style="25" customWidth="1"/>
    <col min="7" max="7" width="20.7109375" style="25" customWidth="1"/>
    <col min="8" max="16384" width="11.42578125" style="4"/>
  </cols>
  <sheetData>
    <row r="1" spans="1:7" s="28" customFormat="1" ht="49.5" customHeight="1" x14ac:dyDescent="0.25">
      <c r="A1" s="27" t="s">
        <v>454</v>
      </c>
      <c r="B1" s="26" t="s">
        <v>455</v>
      </c>
      <c r="C1" s="40" t="s">
        <v>346</v>
      </c>
      <c r="D1" s="26" t="s">
        <v>272</v>
      </c>
      <c r="E1" s="27" t="s">
        <v>96</v>
      </c>
      <c r="F1" s="27" t="s">
        <v>97</v>
      </c>
      <c r="G1" s="27" t="s">
        <v>273</v>
      </c>
    </row>
    <row r="2" spans="1:7" hidden="1" x14ac:dyDescent="0.25">
      <c r="A2" s="4" t="str" cm="1">
        <f t="array" ref="A2:A128">_xlfn.UNIQUE(Iniciativas_Mes[Iniciativa]&amp;"_"&amp;Iniciativas_Mes[Mes],FALSE,FALSE)</f>
        <v>BeneFlex_noviembre</v>
      </c>
      <c r="B2" s="4" t="str">
        <f>MID(A2,1,FIND("_",A2,1)-1)</f>
        <v>BeneFlex</v>
      </c>
      <c r="C2" s="38" t="str">
        <f>MID(A2,FIND("_",A2,1)+1,LEN(A2))</f>
        <v>noviembre</v>
      </c>
      <c r="D2" t="str">
        <f>VLOOKUP(B2,AnálisisMITEC!$A$2:$B$197,2,FALSE)</f>
        <v>Encontrado</v>
      </c>
      <c r="E2" s="25" t="str">
        <f>IF(IFERROR(VLOOKUP(A2,'Campañas y correos'!$A$2:$K$157,2,FALSE),"-")=0,"-",IFERROR(VLOOKUP(A2,'Campañas y correos'!$A$2:$K$157,2,FALSE),"-"))</f>
        <v>-</v>
      </c>
      <c r="F2" s="25" t="str">
        <f>IF(IFERROR(VLOOKUP(A2,'Campañas y correos'!$A$2:$K$157,3,FALSE),"-")=0,"-",IFERROR(VLOOKUP(A2,'Campañas y correos'!$A$2:$K$157,3,FALSE),"-"))</f>
        <v>-</v>
      </c>
      <c r="G2" s="25" t="str">
        <f>IFERROR(VLOOKUP(A2,'Campañas y correos'!$A$2:$K$157,4,FALSE),"-")</f>
        <v>-</v>
      </c>
    </row>
    <row r="3" spans="1:7" hidden="1" x14ac:dyDescent="0.25">
      <c r="A3" s="4" t="str">
        <v>Mundial de Qatar_noviembre</v>
      </c>
      <c r="B3" s="4" t="str">
        <f t="shared" ref="B3:B66" si="0">MID(A3,1,FIND("_",A3,1)-1)</f>
        <v>Mundial de Qatar</v>
      </c>
      <c r="C3" s="38" t="str">
        <f t="shared" ref="C3:C66" si="1">MID(A3,FIND("_",A3,1)+1,LEN(A3))</f>
        <v>noviembre</v>
      </c>
      <c r="D3" t="str">
        <f>VLOOKUP(B3,AnálisisMITEC!$A$2:$B$197,2,FALSE)</f>
        <v>No encontrado</v>
      </c>
      <c r="E3" s="25" t="str">
        <f>IF(IFERROR(VLOOKUP(A3,'Campañas y correos'!$A$2:$K$157,2,FALSE),"-")=0,"-",IFERROR(VLOOKUP(A3,'Campañas y correos'!$A$2:$K$157,2,FALSE),"-"))</f>
        <v>-</v>
      </c>
      <c r="F3" s="25" t="str">
        <f>IF(IFERROR(VLOOKUP(A3,'Campañas y correos'!$A$2:$K$157,3,FALSE),"-")=0,"-",IFERROR(VLOOKUP(A3,'Campañas y correos'!$A$2:$K$157,3,FALSE),"-"))</f>
        <v>-</v>
      </c>
      <c r="G3" s="25" t="str">
        <f>IFERROR(VLOOKUP(A3,'Campañas y correos'!$A$2:$K$157,4,FALSE),"-")</f>
        <v>-</v>
      </c>
    </row>
    <row r="4" spans="1:7" hidden="1" x14ac:dyDescent="0.25">
      <c r="A4" s="4" t="str">
        <v>Voluntariado Tec_noviembre</v>
      </c>
      <c r="B4" s="4" t="str">
        <f t="shared" si="0"/>
        <v>Voluntariado Tec</v>
      </c>
      <c r="C4" s="38" t="str">
        <f t="shared" si="1"/>
        <v>noviembre</v>
      </c>
      <c r="D4" t="str">
        <f>VLOOKUP(B4,AnálisisMITEC!$A$2:$B$197,2,FALSE)</f>
        <v>Encontrado</v>
      </c>
      <c r="E4" s="25" t="str">
        <f>IF(IFERROR(VLOOKUP(A4,'Campañas y correos'!$A$2:$K$157,2,FALSE),"-")=0,"-",IFERROR(VLOOKUP(A4,'Campañas y correos'!$A$2:$K$157,2,FALSE),"-"))</f>
        <v>-</v>
      </c>
      <c r="F4" s="25" t="str">
        <f>IF(IFERROR(VLOOKUP(A4,'Campañas y correos'!$A$2:$K$157,3,FALSE),"-")=0,"-",IFERROR(VLOOKUP(A4,'Campañas y correos'!$A$2:$K$157,3,FALSE),"-"))</f>
        <v>-</v>
      </c>
      <c r="G4" s="25" t="str">
        <f>IFERROR(VLOOKUP(A4,'Campañas y correos'!$A$2:$K$157,4,FALSE),"-")</f>
        <v>-</v>
      </c>
    </row>
    <row r="5" spans="1:7" hidden="1" x14ac:dyDescent="0.25">
      <c r="A5" s="4" t="str">
        <v>English@Tec_noviembre</v>
      </c>
      <c r="B5" s="4" t="str">
        <f t="shared" si="0"/>
        <v>English@Tec</v>
      </c>
      <c r="C5" s="38" t="str">
        <f t="shared" si="1"/>
        <v>noviembre</v>
      </c>
      <c r="D5" t="str">
        <f>VLOOKUP(B5,AnálisisMITEC!$A$2:$B$197,2,FALSE)</f>
        <v>Encontrado</v>
      </c>
      <c r="E5" s="25" t="str">
        <f>IF(IFERROR(VLOOKUP(A5,'Campañas y correos'!$A$2:$K$157,2,FALSE),"-")=0,"-",IFERROR(VLOOKUP(A5,'Campañas y correos'!$A$2:$K$157,2,FALSE),"-"))</f>
        <v>-</v>
      </c>
      <c r="F5" s="25" t="str">
        <f>IF(IFERROR(VLOOKUP(A5,'Campañas y correos'!$A$2:$K$157,3,FALSE),"-")=0,"-",IFERROR(VLOOKUP(A5,'Campañas y correos'!$A$2:$K$157,3,FALSE),"-"))</f>
        <v>-</v>
      </c>
      <c r="G5" s="25" t="str">
        <f>IFERROR(VLOOKUP(A5,'Campañas y correos'!$A$2:$K$157,4,FALSE),"-")</f>
        <v>-</v>
      </c>
    </row>
    <row r="6" spans="1:7" hidden="1" x14ac:dyDescent="0.25">
      <c r="A6" s="4" t="str">
        <v>Mujer Tec_noviembre</v>
      </c>
      <c r="B6" s="4" t="str">
        <f t="shared" si="0"/>
        <v>Mujer Tec</v>
      </c>
      <c r="C6" s="38" t="str">
        <f t="shared" si="1"/>
        <v>noviembre</v>
      </c>
      <c r="D6" t="str">
        <f>VLOOKUP(B6,AnálisisMITEC!$A$2:$B$197,2,FALSE)</f>
        <v>No encontrado</v>
      </c>
      <c r="E6" s="25" t="str">
        <f>IF(IFERROR(VLOOKUP(A6,'Campañas y correos'!$A$2:$K$157,2,FALSE),"-")=0,"-",IFERROR(VLOOKUP(A6,'Campañas y correos'!$A$2:$K$157,2,FALSE),"-"))</f>
        <v>-</v>
      </c>
      <c r="F6" s="25" t="str">
        <f>IF(IFERROR(VLOOKUP(A6,'Campañas y correos'!$A$2:$K$157,3,FALSE),"-")=0,"-",IFERROR(VLOOKUP(A6,'Campañas y correos'!$A$2:$K$157,3,FALSE),"-"))</f>
        <v>-</v>
      </c>
      <c r="G6" s="25" t="str">
        <f>IFERROR(VLOOKUP(A6,'Campañas y correos'!$A$2:$K$157,4,FALSE),"-")</f>
        <v>-</v>
      </c>
    </row>
    <row r="7" spans="1:7" hidden="1" x14ac:dyDescent="0.25">
      <c r="A7" s="4" t="str">
        <v>Ciberseguridad_noviembre</v>
      </c>
      <c r="B7" s="4" t="str">
        <f t="shared" si="0"/>
        <v>Ciberseguridad</v>
      </c>
      <c r="C7" s="38" t="str">
        <f t="shared" si="1"/>
        <v>noviembre</v>
      </c>
      <c r="D7" t="str">
        <f>VLOOKUP(B7,AnálisisMITEC!$A$2:$B$197,2,FALSE)</f>
        <v>Encontrado</v>
      </c>
      <c r="E7" s="25" t="str">
        <f>IF(IFERROR(VLOOKUP(A7,'Campañas y correos'!$A$2:$K$157,2,FALSE),"-")=0,"-",IFERROR(VLOOKUP(A7,'Campañas y correos'!$A$2:$K$157,2,FALSE),"-"))</f>
        <v>-</v>
      </c>
      <c r="F7" s="25" t="str">
        <f>IF(IFERROR(VLOOKUP(A7,'Campañas y correos'!$A$2:$K$157,3,FALSE),"-")=0,"-",IFERROR(VLOOKUP(A7,'Campañas y correos'!$A$2:$K$157,3,FALSE),"-"))</f>
        <v>-</v>
      </c>
      <c r="G7" s="25" t="str">
        <f>IFERROR(VLOOKUP(A7,'Campañas y correos'!$A$2:$K$157,4,FALSE),"-")</f>
        <v>-</v>
      </c>
    </row>
    <row r="8" spans="1:7" hidden="1" x14ac:dyDescent="0.25">
      <c r="A8" s="4" t="str">
        <v>_noviembre</v>
      </c>
      <c r="B8" s="4" t="str">
        <f t="shared" si="0"/>
        <v/>
      </c>
      <c r="C8" s="38" t="str">
        <f t="shared" si="1"/>
        <v>noviembre</v>
      </c>
      <c r="D8" t="e">
        <f>VLOOKUP(B8,AnálisisMITEC!$A$2:$B$197,2,FALSE)</f>
        <v>#N/A</v>
      </c>
      <c r="E8" s="25" t="str">
        <f>IF(IFERROR(VLOOKUP(A8,'Campañas y correos'!$A$2:$K$157,2,FALSE),"-")=0,"-",IFERROR(VLOOKUP(A8,'Campañas y correos'!$A$2:$K$157,2,FALSE),"-"))</f>
        <v>-</v>
      </c>
      <c r="F8" s="25" t="str">
        <f>IF(IFERROR(VLOOKUP(A8,'Campañas y correos'!$A$2:$K$157,3,FALSE),"-")=0,"-",IFERROR(VLOOKUP(A8,'Campañas y correos'!$A$2:$K$157,3,FALSE),"-"))</f>
        <v>-</v>
      </c>
      <c r="G8" s="25" t="str">
        <f>IFERROR(VLOOKUP(A8,'Campañas y correos'!$A$2:$K$157,4,FALSE),"-")</f>
        <v>-</v>
      </c>
    </row>
    <row r="9" spans="1:7" hidden="1" x14ac:dyDescent="0.25">
      <c r="A9" s="4" t="str">
        <v>TECBot_noviembre</v>
      </c>
      <c r="B9" s="4" t="str">
        <f t="shared" si="0"/>
        <v>TECBot</v>
      </c>
      <c r="C9" s="38" t="str">
        <f t="shared" si="1"/>
        <v>noviembre</v>
      </c>
      <c r="D9" t="str">
        <f>VLOOKUP(B9,AnálisisMITEC!$A$2:$B$197,2,FALSE)</f>
        <v>Encontrado</v>
      </c>
      <c r="E9" s="25" t="str">
        <f>IF(IFERROR(VLOOKUP(A9,'Campañas y correos'!$A$2:$K$157,2,FALSE),"-")=0,"-",IFERROR(VLOOKUP(A9,'Campañas y correos'!$A$2:$K$157,2,FALSE),"-"))</f>
        <v>-</v>
      </c>
      <c r="F9" s="25" t="str">
        <f>IF(IFERROR(VLOOKUP(A9,'Campañas y correos'!$A$2:$K$157,3,FALSE),"-")=0,"-",IFERROR(VLOOKUP(A9,'Campañas y correos'!$A$2:$K$157,3,FALSE),"-"))</f>
        <v>-</v>
      </c>
      <c r="G9" s="25" t="str">
        <f>IFERROR(VLOOKUP(A9,'Campañas y correos'!$A$2:$K$157,4,FALSE),"-")</f>
        <v>-</v>
      </c>
    </row>
    <row r="10" spans="1:7" hidden="1" x14ac:dyDescent="0.25">
      <c r="A10" s="4" t="str">
        <v>TecSeguro_noviembre</v>
      </c>
      <c r="B10" s="4" t="str">
        <f t="shared" si="0"/>
        <v>TecSeguro</v>
      </c>
      <c r="C10" s="38" t="str">
        <f t="shared" si="1"/>
        <v>noviembre</v>
      </c>
      <c r="D10" t="str">
        <f>VLOOKUP(B10,AnálisisMITEC!$A$2:$B$197,2,FALSE)</f>
        <v>Encontrado</v>
      </c>
      <c r="E10" s="25" t="str">
        <f>IF(IFERROR(VLOOKUP(A10,'Campañas y correos'!$A$2:$K$157,2,FALSE),"-")=0,"-",IFERROR(VLOOKUP(A10,'Campañas y correos'!$A$2:$K$157,2,FALSE),"-"))</f>
        <v>-</v>
      </c>
      <c r="F10" s="25" t="str">
        <f>IF(IFERROR(VLOOKUP(A10,'Campañas y correos'!$A$2:$K$157,3,FALSE),"-")=0,"-",IFERROR(VLOOKUP(A10,'Campañas y correos'!$A$2:$K$157,3,FALSE),"-"))</f>
        <v>-</v>
      </c>
      <c r="G10" s="25" t="str">
        <f>IFERROR(VLOOKUP(A10,'Campañas y correos'!$A$2:$K$157,4,FALSE),"-")</f>
        <v>-</v>
      </c>
    </row>
    <row r="11" spans="1:7" hidden="1" x14ac:dyDescent="0.25">
      <c r="A11" s="4" t="str">
        <v>Mis viajes_noviembre</v>
      </c>
      <c r="B11" s="4" t="str">
        <f t="shared" si="0"/>
        <v>Mis viajes</v>
      </c>
      <c r="C11" s="38" t="str">
        <f t="shared" si="1"/>
        <v>noviembre</v>
      </c>
      <c r="D11" t="str">
        <f>VLOOKUP(B11,AnálisisMITEC!$A$2:$B$197,2,FALSE)</f>
        <v>Encontrado</v>
      </c>
      <c r="E11" s="25" t="str">
        <f>IF(IFERROR(VLOOKUP(A11,'Campañas y correos'!$A$2:$K$157,2,FALSE),"-")=0,"-",IFERROR(VLOOKUP(A11,'Campañas y correos'!$A$2:$K$157,2,FALSE),"-"))</f>
        <v>-</v>
      </c>
      <c r="F11" s="25" t="str">
        <f>IF(IFERROR(VLOOKUP(A11,'Campañas y correos'!$A$2:$K$157,3,FALSE),"-")=0,"-",IFERROR(VLOOKUP(A11,'Campañas y correos'!$A$2:$K$157,3,FALSE),"-"))</f>
        <v>-</v>
      </c>
      <c r="G11" s="25" t="str">
        <f>IFERROR(VLOOKUP(A11,'Campañas y correos'!$A$2:$K$157,4,FALSE),"-")</f>
        <v>-</v>
      </c>
    </row>
    <row r="12" spans="1:7" hidden="1" x14ac:dyDescent="0.25">
      <c r="A12" s="4" t="str">
        <v>Market Tec_noviembre</v>
      </c>
      <c r="B12" s="4" t="str">
        <f t="shared" si="0"/>
        <v>Market Tec</v>
      </c>
      <c r="C12" s="38" t="str">
        <f t="shared" si="1"/>
        <v>noviembre</v>
      </c>
      <c r="D12" t="str">
        <f>VLOOKUP(B12,AnálisisMITEC!$A$2:$B$197,2,FALSE)</f>
        <v>No encontrado</v>
      </c>
      <c r="E12" s="25" t="str">
        <f>IF(IFERROR(VLOOKUP(A12,'Campañas y correos'!$A$2:$K$157,2,FALSE),"-")=0,"-",IFERROR(VLOOKUP(A12,'Campañas y correos'!$A$2:$K$157,2,FALSE),"-"))</f>
        <v>-</v>
      </c>
      <c r="F12" s="25" t="str">
        <f>IF(IFERROR(VLOOKUP(A12,'Campañas y correos'!$A$2:$K$157,3,FALSE),"-")=0,"-",IFERROR(VLOOKUP(A12,'Campañas y correos'!$A$2:$K$157,3,FALSE),"-"))</f>
        <v>-</v>
      </c>
      <c r="G12" s="25" t="str">
        <f>IFERROR(VLOOKUP(A12,'Campañas y correos'!$A$2:$K$157,4,FALSE),"-")</f>
        <v>-</v>
      </c>
    </row>
    <row r="13" spans="1:7" hidden="1" x14ac:dyDescent="0.25">
      <c r="A13" s="4" t="str">
        <v>Diabetes_noviembre</v>
      </c>
      <c r="B13" s="4" t="str">
        <f t="shared" si="0"/>
        <v>Diabetes</v>
      </c>
      <c r="C13" s="38" t="str">
        <f t="shared" si="1"/>
        <v>noviembre</v>
      </c>
      <c r="D13" t="str">
        <f>VLOOKUP(B13,AnálisisMITEC!$A$2:$B$197,2,FALSE)</f>
        <v>No encontrado</v>
      </c>
      <c r="E13" s="25" t="str">
        <f>IF(IFERROR(VLOOKUP(A13,'Campañas y correos'!$A$2:$K$157,2,FALSE),"-")=0,"-",IFERROR(VLOOKUP(A13,'Campañas y correos'!$A$2:$K$157,2,FALSE),"-"))</f>
        <v>-</v>
      </c>
      <c r="F13" s="25" t="str">
        <f>IF(IFERROR(VLOOKUP(A13,'Campañas y correos'!$A$2:$K$157,3,FALSE),"-")=0,"-",IFERROR(VLOOKUP(A13,'Campañas y correos'!$A$2:$K$157,3,FALSE),"-"))</f>
        <v>-</v>
      </c>
      <c r="G13" s="25" t="str">
        <f>IFERROR(VLOOKUP(A13,'Campañas y correos'!$A$2:$K$157,4,FALSE),"-")</f>
        <v>-</v>
      </c>
    </row>
    <row r="14" spans="1:7" hidden="1" x14ac:dyDescent="0.25">
      <c r="A14" s="4" t="str">
        <v>Ruta Azul_noviembre</v>
      </c>
      <c r="B14" s="4" t="str">
        <f t="shared" si="0"/>
        <v>Ruta Azul</v>
      </c>
      <c r="C14" s="38" t="str">
        <f t="shared" si="1"/>
        <v>noviembre</v>
      </c>
      <c r="D14" t="str">
        <f>VLOOKUP(B14,AnálisisMITEC!$A$2:$B$197,2,FALSE)</f>
        <v>Encontrado</v>
      </c>
      <c r="E14" s="25" t="str">
        <f>IF(IFERROR(VLOOKUP(A14,'Campañas y correos'!$A$2:$K$157,2,FALSE),"-")=0,"-",IFERROR(VLOOKUP(A14,'Campañas y correos'!$A$2:$K$157,2,FALSE),"-"))</f>
        <v>-</v>
      </c>
      <c r="F14" s="25" t="str">
        <f>IF(IFERROR(VLOOKUP(A14,'Campañas y correos'!$A$2:$K$157,3,FALSE),"-")=0,"-",IFERROR(VLOOKUP(A14,'Campañas y correos'!$A$2:$K$157,3,FALSE),"-"))</f>
        <v>-</v>
      </c>
      <c r="G14" s="25" t="str">
        <f>IFERROR(VLOOKUP(A14,'Campañas y correos'!$A$2:$K$157,4,FALSE),"-")</f>
        <v>-</v>
      </c>
    </row>
    <row r="15" spans="1:7" hidden="1" x14ac:dyDescent="0.25">
      <c r="A15" s="4" t="str">
        <v>INCmty_noviembre</v>
      </c>
      <c r="B15" s="4" t="str">
        <f t="shared" si="0"/>
        <v>INCmty</v>
      </c>
      <c r="C15" s="38" t="str">
        <f t="shared" si="1"/>
        <v>noviembre</v>
      </c>
      <c r="D15" t="str">
        <f>VLOOKUP(B15,AnálisisMITEC!$A$2:$B$197,2,FALSE)</f>
        <v>Encontrado</v>
      </c>
      <c r="E15" s="25" t="str">
        <f>IF(IFERROR(VLOOKUP(A15,'Campañas y correos'!$A$2:$K$157,2,FALSE),"-")=0,"-",IFERROR(VLOOKUP(A15,'Campañas y correos'!$A$2:$K$157,2,FALSE),"-"))</f>
        <v>-</v>
      </c>
      <c r="F15" s="25" t="str">
        <f>IF(IFERROR(VLOOKUP(A15,'Campañas y correos'!$A$2:$K$157,3,FALSE),"-")=0,"-",IFERROR(VLOOKUP(A15,'Campañas y correos'!$A$2:$K$157,3,FALSE),"-"))</f>
        <v>-</v>
      </c>
      <c r="G15" s="25" t="str">
        <f>IFERROR(VLOOKUP(A15,'Campañas y correos'!$A$2:$K$157,4,FALSE),"-")</f>
        <v>-</v>
      </c>
    </row>
    <row r="16" spans="1:7" hidden="1" x14ac:dyDescent="0.25">
      <c r="A16" s="4" t="str">
        <v>Declaracion Anual_noviembre</v>
      </c>
      <c r="B16" s="4" t="str">
        <f t="shared" si="0"/>
        <v>Declaracion Anual</v>
      </c>
      <c r="C16" s="38" t="str">
        <f t="shared" si="1"/>
        <v>noviembre</v>
      </c>
      <c r="D16" t="str">
        <f>VLOOKUP(B16,AnálisisMITEC!$A$2:$B$197,2,FALSE)</f>
        <v>Encontrado</v>
      </c>
      <c r="E16" s="25" t="str">
        <f>IF(IFERROR(VLOOKUP(A16,'Campañas y correos'!$A$2:$K$157,2,FALSE),"-")=0,"-",IFERROR(VLOOKUP(A16,'Campañas y correos'!$A$2:$K$157,2,FALSE),"-"))</f>
        <v>-</v>
      </c>
      <c r="F16" s="25" t="str">
        <f>IF(IFERROR(VLOOKUP(A16,'Campañas y correos'!$A$2:$K$157,3,FALSE),"-")=0,"-",IFERROR(VLOOKUP(A16,'Campañas y correos'!$A$2:$K$157,3,FALSE),"-"))</f>
        <v>-</v>
      </c>
      <c r="G16" s="25" t="str">
        <f>IFERROR(VLOOKUP(A16,'Campañas y correos'!$A$2:$K$157,4,FALSE),"-")</f>
        <v>-</v>
      </c>
    </row>
    <row r="17" spans="1:7" hidden="1" x14ac:dyDescent="0.25">
      <c r="A17" s="4" t="str">
        <v>Mi caja de ahorro_noviembre</v>
      </c>
      <c r="B17" s="4" t="str">
        <f t="shared" si="0"/>
        <v>Mi caja de ahorro</v>
      </c>
      <c r="C17" s="38" t="str">
        <f t="shared" si="1"/>
        <v>noviembre</v>
      </c>
      <c r="D17" t="str">
        <f>VLOOKUP(B17,AnálisisMITEC!$A$2:$B$197,2,FALSE)</f>
        <v>Encontrado</v>
      </c>
      <c r="E17" s="25" t="str">
        <f>IF(IFERROR(VLOOKUP(A17,'Campañas y correos'!$A$2:$K$157,2,FALSE),"-")=0,"-",IFERROR(VLOOKUP(A17,'Campañas y correos'!$A$2:$K$157,2,FALSE),"-"))</f>
        <v>-</v>
      </c>
      <c r="F17" s="25" t="str">
        <f>IF(IFERROR(VLOOKUP(A17,'Campañas y correos'!$A$2:$K$157,3,FALSE),"-")=0,"-",IFERROR(VLOOKUP(A17,'Campañas y correos'!$A$2:$K$157,3,FALSE),"-"))</f>
        <v>-</v>
      </c>
      <c r="G17" s="25" t="str">
        <f>IFERROR(VLOOKUP(A17,'Campañas y correos'!$A$2:$K$157,4,FALSE),"-")</f>
        <v>-</v>
      </c>
    </row>
    <row r="18" spans="1:7" hidden="1" x14ac:dyDescent="0.25">
      <c r="A18" s="4" t="str">
        <v>Mi plan de retiro_noviembre</v>
      </c>
      <c r="B18" s="4" t="str">
        <f t="shared" si="0"/>
        <v>Mi plan de retiro</v>
      </c>
      <c r="C18" s="38" t="str">
        <f t="shared" si="1"/>
        <v>noviembre</v>
      </c>
      <c r="D18" t="str">
        <f>VLOOKUP(B18,AnálisisMITEC!$A$2:$B$197,2,FALSE)</f>
        <v>Encontrado</v>
      </c>
      <c r="E18" s="25" t="str">
        <f>IF(IFERROR(VLOOKUP(A18,'Campañas y correos'!$A$2:$K$157,2,FALSE),"-")=0,"-",IFERROR(VLOOKUP(A18,'Campañas y correos'!$A$2:$K$157,2,FALSE),"-"))</f>
        <v>-</v>
      </c>
      <c r="F18" s="25" t="str">
        <f>IF(IFERROR(VLOOKUP(A18,'Campañas y correos'!$A$2:$K$157,3,FALSE),"-")=0,"-",IFERROR(VLOOKUP(A18,'Campañas y correos'!$A$2:$K$157,3,FALSE),"-"))</f>
        <v>-</v>
      </c>
      <c r="G18" s="25" t="str">
        <f>IFERROR(VLOOKUP(A18,'Campañas y correos'!$A$2:$K$157,4,FALSE),"-")</f>
        <v>-</v>
      </c>
    </row>
    <row r="19" spans="1:7" hidden="1" x14ac:dyDescent="0.25">
      <c r="A19" s="4" t="str">
        <v>TecFood_noviembre</v>
      </c>
      <c r="B19" s="4" t="str">
        <f t="shared" si="0"/>
        <v>TecFood</v>
      </c>
      <c r="C19" s="38" t="str">
        <f t="shared" si="1"/>
        <v>noviembre</v>
      </c>
      <c r="D19" t="str">
        <f>VLOOKUP(B19,AnálisisMITEC!$A$2:$B$197,2,FALSE)</f>
        <v>Encontrado</v>
      </c>
      <c r="E19" s="25" t="str">
        <f>IF(IFERROR(VLOOKUP(A19,'Campañas y correos'!$A$2:$K$157,2,FALSE),"-")=0,"-",IFERROR(VLOOKUP(A19,'Campañas y correos'!$A$2:$K$157,2,FALSE),"-"))</f>
        <v>-</v>
      </c>
      <c r="F19" s="25" t="str">
        <f>IF(IFERROR(VLOOKUP(A19,'Campañas y correos'!$A$2:$K$157,3,FALSE),"-")=0,"-",IFERROR(VLOOKUP(A19,'Campañas y correos'!$A$2:$K$157,3,FALSE),"-"))</f>
        <v>-</v>
      </c>
      <c r="G19" s="25" t="str">
        <f>IFERROR(VLOOKUP(A19,'Campañas y correos'!$A$2:$K$157,4,FALSE),"-")</f>
        <v>-</v>
      </c>
    </row>
    <row r="20" spans="1:7" hidden="1" x14ac:dyDescent="0.25">
      <c r="A20" s="4" t="str">
        <v>Mi Plan de Desarrollo_noviembre</v>
      </c>
      <c r="B20" s="4" t="str">
        <f t="shared" si="0"/>
        <v>Mi Plan de Desarrollo</v>
      </c>
      <c r="C20" s="38" t="str">
        <f t="shared" si="1"/>
        <v>noviembre</v>
      </c>
      <c r="D20" t="str">
        <f>VLOOKUP(B20,AnálisisMITEC!$A$2:$B$197,2,FALSE)</f>
        <v>Encontrado</v>
      </c>
      <c r="E20" s="25" t="str">
        <f>IF(IFERROR(VLOOKUP(A20,'Campañas y correos'!$A$2:$K$157,2,FALSE),"-")=0,"-",IFERROR(VLOOKUP(A20,'Campañas y correos'!$A$2:$K$157,2,FALSE),"-"))</f>
        <v>-</v>
      </c>
      <c r="F20" s="25" t="str">
        <f>IF(IFERROR(VLOOKUP(A20,'Campañas y correos'!$A$2:$K$157,3,FALSE),"-")=0,"-",IFERROR(VLOOKUP(A20,'Campañas y correos'!$A$2:$K$157,3,FALSE),"-"))</f>
        <v>-</v>
      </c>
      <c r="G20" s="25" t="str">
        <f>IFERROR(VLOOKUP(A20,'Campañas y correos'!$A$2:$K$157,4,FALSE),"-")</f>
        <v>-</v>
      </c>
    </row>
    <row r="21" spans="1:7" hidden="1" x14ac:dyDescent="0.25">
      <c r="A21" s="4" t="str">
        <v>TecSounds_noviembre</v>
      </c>
      <c r="B21" s="4" t="str">
        <f t="shared" si="0"/>
        <v>TecSounds</v>
      </c>
      <c r="C21" s="38" t="str">
        <f t="shared" si="1"/>
        <v>noviembre</v>
      </c>
      <c r="D21" t="str">
        <f>VLOOKUP(B21,AnálisisMITEC!$A$2:$B$197,2,FALSE)</f>
        <v>Encontrado</v>
      </c>
      <c r="E21" s="25" t="str">
        <f>IF(IFERROR(VLOOKUP(A21,'Campañas y correos'!$A$2:$K$157,2,FALSE),"-")=0,"-",IFERROR(VLOOKUP(A21,'Campañas y correos'!$A$2:$K$157,2,FALSE),"-"))</f>
        <v>-</v>
      </c>
      <c r="F21" s="25" t="str">
        <f>IF(IFERROR(VLOOKUP(A21,'Campañas y correos'!$A$2:$K$157,3,FALSE),"-")=0,"-",IFERROR(VLOOKUP(A21,'Campañas y correos'!$A$2:$K$157,3,FALSE),"-"))</f>
        <v>-</v>
      </c>
      <c r="G21" s="25" t="str">
        <f>IFERROR(VLOOKUP(A21,'Campañas y correos'!$A$2:$K$157,4,FALSE),"-")</f>
        <v>-</v>
      </c>
    </row>
    <row r="22" spans="1:7" hidden="1" x14ac:dyDescent="0.25">
      <c r="A22" s="4" t="str">
        <v>Lealtad_noviembre</v>
      </c>
      <c r="B22" s="4" t="str">
        <f t="shared" si="0"/>
        <v>Lealtad</v>
      </c>
      <c r="C22" s="38" t="str">
        <f t="shared" si="1"/>
        <v>noviembre</v>
      </c>
      <c r="D22" t="str">
        <f>VLOOKUP(B22,AnálisisMITEC!$A$2:$B$197,2,FALSE)</f>
        <v>Encontrado</v>
      </c>
      <c r="E22" s="25" t="str">
        <f>IF(IFERROR(VLOOKUP(A22,'Campañas y correos'!$A$2:$K$157,2,FALSE),"-")=0,"-",IFERROR(VLOOKUP(A22,'Campañas y correos'!$A$2:$K$157,2,FALSE),"-"))</f>
        <v>-</v>
      </c>
      <c r="F22" s="25" t="str">
        <f>IF(IFERROR(VLOOKUP(A22,'Campañas y correos'!$A$2:$K$157,3,FALSE),"-")=0,"-",IFERROR(VLOOKUP(A22,'Campañas y correos'!$A$2:$K$157,3,FALSE),"-"))</f>
        <v>-</v>
      </c>
      <c r="G22" s="25" t="str">
        <f>IFERROR(VLOOKUP(A22,'Campañas y correos'!$A$2:$K$157,4,FALSE),"-")</f>
        <v>-</v>
      </c>
    </row>
    <row r="23" spans="1:7" hidden="1" x14ac:dyDescent="0.25">
      <c r="A23" s="4" t="str">
        <v>Mi ECO_octubre</v>
      </c>
      <c r="B23" s="4" t="str">
        <f t="shared" si="0"/>
        <v>Mi ECO</v>
      </c>
      <c r="C23" s="38" t="str">
        <f t="shared" si="1"/>
        <v>octubre</v>
      </c>
      <c r="D23" t="str">
        <f>VLOOKUP(B23,AnálisisMITEC!$A$2:$B$197,2,FALSE)</f>
        <v>Encontrado</v>
      </c>
      <c r="E23" s="25" t="str">
        <f>IF(IFERROR(VLOOKUP(A23,'Campañas y correos'!$A$2:$K$157,2,FALSE),"-")=0,"-",IFERROR(VLOOKUP(A23,'Campañas y correos'!$A$2:$K$157,2,FALSE),"-"))</f>
        <v>-</v>
      </c>
      <c r="F23" s="25" t="str">
        <f>IF(IFERROR(VLOOKUP(A23,'Campañas y correos'!$A$2:$K$157,3,FALSE),"-")=0,"-",IFERROR(VLOOKUP(A23,'Campañas y correos'!$A$2:$K$157,3,FALSE),"-"))</f>
        <v>-</v>
      </c>
      <c r="G23" s="25" t="str">
        <f>IFERROR(VLOOKUP(A23,'Campañas y correos'!$A$2:$K$157,4,FALSE),"-")</f>
        <v>-</v>
      </c>
    </row>
    <row r="24" spans="1:7" hidden="1" x14ac:dyDescent="0.25">
      <c r="A24" s="4" t="str">
        <v>Ciberseguridad_octubre</v>
      </c>
      <c r="B24" s="4" t="str">
        <f t="shared" si="0"/>
        <v>Ciberseguridad</v>
      </c>
      <c r="C24" s="38" t="str">
        <f t="shared" si="1"/>
        <v>octubre</v>
      </c>
      <c r="D24" t="str">
        <f>VLOOKUP(B24,AnálisisMITEC!$A$2:$B$197,2,FALSE)</f>
        <v>Encontrado</v>
      </c>
      <c r="E24" s="25" t="str">
        <f>IF(IFERROR(VLOOKUP(A24,'Campañas y correos'!$A$2:$K$157,2,FALSE),"-")=0,"-",IFERROR(VLOOKUP(A24,'Campañas y correos'!$A$2:$K$157,2,FALSE),"-"))</f>
        <v>-</v>
      </c>
      <c r="F24" s="25" t="str">
        <f>IF(IFERROR(VLOOKUP(A24,'Campañas y correos'!$A$2:$K$157,3,FALSE),"-")=0,"-",IFERROR(VLOOKUP(A24,'Campañas y correos'!$A$2:$K$157,3,FALSE),"-"))</f>
        <v>-</v>
      </c>
      <c r="G24" s="25" t="str">
        <f>IFERROR(VLOOKUP(A24,'Campañas y correos'!$A$2:$K$157,4,FALSE),"-")</f>
        <v>-</v>
      </c>
    </row>
    <row r="25" spans="1:7" hidden="1" x14ac:dyDescent="0.25">
      <c r="A25" s="4" t="str">
        <v>Feria del libro_octubre</v>
      </c>
      <c r="B25" s="4" t="str">
        <f t="shared" si="0"/>
        <v>Feria del libro</v>
      </c>
      <c r="C25" s="38" t="str">
        <f t="shared" si="1"/>
        <v>octubre</v>
      </c>
      <c r="D25" t="str">
        <f>VLOOKUP(B25,AnálisisMITEC!$A$2:$B$197,2,FALSE)</f>
        <v>Encontrado</v>
      </c>
      <c r="E25" s="25" t="str">
        <f>IF(IFERROR(VLOOKUP(A25,'Campañas y correos'!$A$2:$K$157,2,FALSE),"-")=0,"-",IFERROR(VLOOKUP(A25,'Campañas y correos'!$A$2:$K$157,2,FALSE),"-"))</f>
        <v>-</v>
      </c>
      <c r="F25" s="25" t="str">
        <f>IF(IFERROR(VLOOKUP(A25,'Campañas y correos'!$A$2:$K$157,3,FALSE),"-")=0,"-",IFERROR(VLOOKUP(A25,'Campañas y correos'!$A$2:$K$157,3,FALSE),"-"))</f>
        <v>-</v>
      </c>
      <c r="G25" s="25" t="str">
        <f>IFERROR(VLOOKUP(A25,'Campañas y correos'!$A$2:$K$157,4,FALSE),"-")</f>
        <v>-</v>
      </c>
    </row>
    <row r="26" spans="1:7" hidden="1" x14ac:dyDescent="0.25">
      <c r="A26" s="4" t="str">
        <v>Cáncer de mama_octubre</v>
      </c>
      <c r="B26" s="4" t="str">
        <f t="shared" si="0"/>
        <v>Cáncer de mama</v>
      </c>
      <c r="C26" s="38" t="str">
        <f t="shared" si="1"/>
        <v>octubre</v>
      </c>
      <c r="D26" t="str">
        <f>VLOOKUP(B26,AnálisisMITEC!$A$2:$B$197,2,FALSE)</f>
        <v>Encontrado</v>
      </c>
      <c r="E26" s="25" t="str">
        <f>IF(IFERROR(VLOOKUP(A26,'Campañas y correos'!$A$2:$K$157,2,FALSE),"-")=0,"-",IFERROR(VLOOKUP(A26,'Campañas y correos'!$A$2:$K$157,2,FALSE),"-"))</f>
        <v>-</v>
      </c>
      <c r="F26" s="25" t="str">
        <f>IF(IFERROR(VLOOKUP(A26,'Campañas y correos'!$A$2:$K$157,3,FALSE),"-")=0,"-",IFERROR(VLOOKUP(A26,'Campañas y correos'!$A$2:$K$157,3,FALSE),"-"))</f>
        <v>-</v>
      </c>
      <c r="G26" s="25" t="str">
        <f>IFERROR(VLOOKUP(A26,'Campañas y correos'!$A$2:$K$157,4,FALSE),"-")</f>
        <v>-</v>
      </c>
    </row>
    <row r="27" spans="1:7" hidden="1" x14ac:dyDescent="0.25">
      <c r="A27" s="4" t="str">
        <v>Voluntariado Tec_octubre</v>
      </c>
      <c r="B27" s="4" t="str">
        <f t="shared" si="0"/>
        <v>Voluntariado Tec</v>
      </c>
      <c r="C27" s="38" t="str">
        <f t="shared" si="1"/>
        <v>octubre</v>
      </c>
      <c r="D27" t="str">
        <f>VLOOKUP(B27,AnálisisMITEC!$A$2:$B$197,2,FALSE)</f>
        <v>Encontrado</v>
      </c>
      <c r="E27" s="25" t="str">
        <f>IF(IFERROR(VLOOKUP(A27,'Campañas y correos'!$A$2:$K$157,2,FALSE),"-")=0,"-",IFERROR(VLOOKUP(A27,'Campañas y correos'!$A$2:$K$157,2,FALSE),"-"))</f>
        <v>-</v>
      </c>
      <c r="F27" s="25" t="str">
        <f>IF(IFERROR(VLOOKUP(A27,'Campañas y correos'!$A$2:$K$157,3,FALSE),"-")=0,"-",IFERROR(VLOOKUP(A27,'Campañas y correos'!$A$2:$K$157,3,FALSE),"-"))</f>
        <v>-</v>
      </c>
      <c r="G27" s="25" t="str">
        <f>IFERROR(VLOOKUP(A27,'Campañas y correos'!$A$2:$K$157,4,FALSE),"-")</f>
        <v>-</v>
      </c>
    </row>
    <row r="28" spans="1:7" hidden="1" x14ac:dyDescent="0.25">
      <c r="A28" s="4" t="str">
        <v>BeneFlex_octubre</v>
      </c>
      <c r="B28" s="4" t="str">
        <f t="shared" si="0"/>
        <v>BeneFlex</v>
      </c>
      <c r="C28" s="38" t="str">
        <f t="shared" si="1"/>
        <v>octubre</v>
      </c>
      <c r="D28" t="str">
        <f>VLOOKUP(B28,AnálisisMITEC!$A$2:$B$197,2,FALSE)</f>
        <v>Encontrado</v>
      </c>
      <c r="E28" s="25" t="str">
        <f>IF(IFERROR(VLOOKUP(A28,'Campañas y correos'!$A$2:$K$157,2,FALSE),"-")=0,"-",IFERROR(VLOOKUP(A28,'Campañas y correos'!$A$2:$K$157,2,FALSE),"-"))</f>
        <v>-</v>
      </c>
      <c r="F28" s="25" t="str">
        <f>IF(IFERROR(VLOOKUP(A28,'Campañas y correos'!$A$2:$K$157,3,FALSE),"-")=0,"-",IFERROR(VLOOKUP(A28,'Campañas y correos'!$A$2:$K$157,3,FALSE),"-"))</f>
        <v>-</v>
      </c>
      <c r="G28" s="25" t="str">
        <f>IFERROR(VLOOKUP(A28,'Campañas y correos'!$A$2:$K$157,4,FALSE),"-")</f>
        <v>-</v>
      </c>
    </row>
    <row r="29" spans="1:7" hidden="1" x14ac:dyDescent="0.25">
      <c r="A29" s="4" t="str">
        <v>Lealtad_octubre</v>
      </c>
      <c r="B29" s="4" t="str">
        <f t="shared" si="0"/>
        <v>Lealtad</v>
      </c>
      <c r="C29" s="38" t="str">
        <f t="shared" si="1"/>
        <v>octubre</v>
      </c>
      <c r="D29" t="str">
        <f>VLOOKUP(B29,AnálisisMITEC!$A$2:$B$197,2,FALSE)</f>
        <v>Encontrado</v>
      </c>
      <c r="E29" s="25" t="str">
        <f>IF(IFERROR(VLOOKUP(A29,'Campañas y correos'!$A$2:$K$157,2,FALSE),"-")=0,"-",IFERROR(VLOOKUP(A29,'Campañas y correos'!$A$2:$K$157,2,FALSE),"-"))</f>
        <v>-</v>
      </c>
      <c r="F29" s="25" t="str">
        <f>IF(IFERROR(VLOOKUP(A29,'Campañas y correos'!$A$2:$K$157,3,FALSE),"-")=0,"-",IFERROR(VLOOKUP(A29,'Campañas y correos'!$A$2:$K$157,3,FALSE),"-"))</f>
        <v>-</v>
      </c>
      <c r="G29" s="25" t="str">
        <f>IFERROR(VLOOKUP(A29,'Campañas y correos'!$A$2:$K$157,4,FALSE),"-")</f>
        <v>-</v>
      </c>
    </row>
    <row r="30" spans="1:7" hidden="1" x14ac:dyDescent="0.25">
      <c r="A30" s="4" t="str">
        <v>TECBot_octubre</v>
      </c>
      <c r="B30" s="4" t="str">
        <f t="shared" si="0"/>
        <v>TECBot</v>
      </c>
      <c r="C30" s="38" t="str">
        <f t="shared" si="1"/>
        <v>octubre</v>
      </c>
      <c r="D30" t="str">
        <f>VLOOKUP(B30,AnálisisMITEC!$A$2:$B$197,2,FALSE)</f>
        <v>Encontrado</v>
      </c>
      <c r="E30" s="25" t="str">
        <f>IF(IFERROR(VLOOKUP(A30,'Campañas y correos'!$A$2:$K$157,2,FALSE),"-")=0,"-",IFERROR(VLOOKUP(A30,'Campañas y correos'!$A$2:$K$157,2,FALSE),"-"))</f>
        <v>-</v>
      </c>
      <c r="F30" s="25" t="str">
        <f>IF(IFERROR(VLOOKUP(A30,'Campañas y correos'!$A$2:$K$157,3,FALSE),"-")=0,"-",IFERROR(VLOOKUP(A30,'Campañas y correos'!$A$2:$K$157,3,FALSE),"-"))</f>
        <v>-</v>
      </c>
      <c r="G30" s="25" t="str">
        <f>IFERROR(VLOOKUP(A30,'Campañas y correos'!$A$2:$K$157,4,FALSE),"-")</f>
        <v>-</v>
      </c>
    </row>
    <row r="31" spans="1:7" hidden="1" x14ac:dyDescent="0.25">
      <c r="A31" s="4" t="str">
        <v>Wellbeing_octubre</v>
      </c>
      <c r="B31" s="4" t="str">
        <f t="shared" si="0"/>
        <v>Wellbeing</v>
      </c>
      <c r="C31" s="38" t="str">
        <f t="shared" si="1"/>
        <v>octubre</v>
      </c>
      <c r="D31" t="str">
        <f>VLOOKUP(B31,AnálisisMITEC!$A$2:$B$197,2,FALSE)</f>
        <v>Encontrado</v>
      </c>
      <c r="E31" s="25" t="str">
        <f>IF(IFERROR(VLOOKUP(A31,'Campañas y correos'!$A$2:$K$157,2,FALSE),"-")=0,"-",IFERROR(VLOOKUP(A31,'Campañas y correos'!$A$2:$K$157,2,FALSE),"-"))</f>
        <v>-</v>
      </c>
      <c r="F31" s="25" t="str">
        <f>IF(IFERROR(VLOOKUP(A31,'Campañas y correos'!$A$2:$K$157,3,FALSE),"-")=0,"-",IFERROR(VLOOKUP(A31,'Campañas y correos'!$A$2:$K$157,3,FALSE),"-"))</f>
        <v>-</v>
      </c>
      <c r="G31" s="25" t="str">
        <f>IFERROR(VLOOKUP(A31,'Campañas y correos'!$A$2:$K$157,4,FALSE),"-")</f>
        <v>-</v>
      </c>
    </row>
    <row r="32" spans="1:7" hidden="1" x14ac:dyDescent="0.25">
      <c r="A32" s="4" t="str">
        <v>INCmty_octubre</v>
      </c>
      <c r="B32" s="4" t="str">
        <f t="shared" si="0"/>
        <v>INCmty</v>
      </c>
      <c r="C32" s="38" t="str">
        <f t="shared" si="1"/>
        <v>octubre</v>
      </c>
      <c r="D32" t="str">
        <f>VLOOKUP(B32,AnálisisMITEC!$A$2:$B$197,2,FALSE)</f>
        <v>Encontrado</v>
      </c>
      <c r="E32" s="25" t="str">
        <f>IF(IFERROR(VLOOKUP(A32,'Campañas y correos'!$A$2:$K$157,2,FALSE),"-")=0,"-",IFERROR(VLOOKUP(A32,'Campañas y correos'!$A$2:$K$157,2,FALSE),"-"))</f>
        <v>-</v>
      </c>
      <c r="F32" s="25" t="str">
        <f>IF(IFERROR(VLOOKUP(A32,'Campañas y correos'!$A$2:$K$157,3,FALSE),"-")=0,"-",IFERROR(VLOOKUP(A32,'Campañas y correos'!$A$2:$K$157,3,FALSE),"-"))</f>
        <v>-</v>
      </c>
      <c r="G32" s="25" t="str">
        <f>IFERROR(VLOOKUP(A32,'Campañas y correos'!$A$2:$K$157,4,FALSE),"-")</f>
        <v>-</v>
      </c>
    </row>
    <row r="33" spans="1:7" hidden="1" x14ac:dyDescent="0.25">
      <c r="A33" s="4" t="str">
        <v>Mi plan de retiro_octubre</v>
      </c>
      <c r="B33" s="4" t="str">
        <f t="shared" si="0"/>
        <v>Mi plan de retiro</v>
      </c>
      <c r="C33" s="38" t="str">
        <f t="shared" si="1"/>
        <v>octubre</v>
      </c>
      <c r="D33" t="str">
        <f>VLOOKUP(B33,AnálisisMITEC!$A$2:$B$197,2,FALSE)</f>
        <v>Encontrado</v>
      </c>
      <c r="E33" s="25" t="str">
        <f>IF(IFERROR(VLOOKUP(A33,'Campañas y correos'!$A$2:$K$157,2,FALSE),"-")=0,"-",IFERROR(VLOOKUP(A33,'Campañas y correos'!$A$2:$K$157,2,FALSE),"-"))</f>
        <v>-</v>
      </c>
      <c r="F33" s="25" t="str">
        <f>IF(IFERROR(VLOOKUP(A33,'Campañas y correos'!$A$2:$K$157,3,FALSE),"-")=0,"-",IFERROR(VLOOKUP(A33,'Campañas y correos'!$A$2:$K$157,3,FALSE),"-"))</f>
        <v>-</v>
      </c>
      <c r="G33" s="25" t="str">
        <f>IFERROR(VLOOKUP(A33,'Campañas y correos'!$A$2:$K$157,4,FALSE),"-")</f>
        <v>-</v>
      </c>
    </row>
    <row r="34" spans="1:7" hidden="1" x14ac:dyDescent="0.25">
      <c r="A34" s="4" t="str">
        <v>Mitec - Queremos escucharte_octubre</v>
      </c>
      <c r="B34" s="4" t="str">
        <f t="shared" si="0"/>
        <v>Mitec - Queremos escucharte</v>
      </c>
      <c r="C34" s="38" t="str">
        <f t="shared" si="1"/>
        <v>octubre</v>
      </c>
      <c r="D34" t="str">
        <f>VLOOKUP(B34,AnálisisMITEC!$A$2:$B$197,2,FALSE)</f>
        <v>Encontrado</v>
      </c>
      <c r="E34" s="25" t="str">
        <f>IF(IFERROR(VLOOKUP(A34,'Campañas y correos'!$A$2:$K$157,2,FALSE),"-")=0,"-",IFERROR(VLOOKUP(A34,'Campañas y correos'!$A$2:$K$157,2,FALSE),"-"))</f>
        <v>-</v>
      </c>
      <c r="F34" s="25" t="str">
        <f>IF(IFERROR(VLOOKUP(A34,'Campañas y correos'!$A$2:$K$157,3,FALSE),"-")=0,"-",IFERROR(VLOOKUP(A34,'Campañas y correos'!$A$2:$K$157,3,FALSE),"-"))</f>
        <v>-</v>
      </c>
      <c r="G34" s="25" t="str">
        <f>IFERROR(VLOOKUP(A34,'Campañas y correos'!$A$2:$K$157,4,FALSE),"-")</f>
        <v>-</v>
      </c>
    </row>
    <row r="35" spans="1:7" hidden="1" x14ac:dyDescent="0.25">
      <c r="A35" s="4" t="str">
        <v>Ruta Azul_octubre</v>
      </c>
      <c r="B35" s="4" t="str">
        <f t="shared" si="0"/>
        <v>Ruta Azul</v>
      </c>
      <c r="C35" s="38" t="str">
        <f t="shared" si="1"/>
        <v>octubre</v>
      </c>
      <c r="D35" t="str">
        <f>VLOOKUP(B35,AnálisisMITEC!$A$2:$B$197,2,FALSE)</f>
        <v>Encontrado</v>
      </c>
      <c r="E35" s="25" t="str">
        <f>IF(IFERROR(VLOOKUP(A35,'Campañas y correos'!$A$2:$K$157,2,FALSE),"-")=0,"-",IFERROR(VLOOKUP(A35,'Campañas y correos'!$A$2:$K$157,2,FALSE),"-"))</f>
        <v>-</v>
      </c>
      <c r="F35" s="25" t="str">
        <f>IF(IFERROR(VLOOKUP(A35,'Campañas y correos'!$A$2:$K$157,3,FALSE),"-")=0,"-",IFERROR(VLOOKUP(A35,'Campañas y correos'!$A$2:$K$157,3,FALSE),"-"))</f>
        <v>-</v>
      </c>
      <c r="G35" s="25" t="str">
        <f>IFERROR(VLOOKUP(A35,'Campañas y correos'!$A$2:$K$157,4,FALSE),"-")</f>
        <v>-</v>
      </c>
    </row>
    <row r="36" spans="1:7" hidden="1" x14ac:dyDescent="0.25">
      <c r="A36" s="4" t="str">
        <v>Infonavit_octubre</v>
      </c>
      <c r="B36" s="4" t="str">
        <f t="shared" si="0"/>
        <v>Infonavit</v>
      </c>
      <c r="C36" s="38" t="str">
        <f t="shared" si="1"/>
        <v>octubre</v>
      </c>
      <c r="D36" t="str">
        <f>VLOOKUP(B36,AnálisisMITEC!$A$2:$B$197,2,FALSE)</f>
        <v>Encontrado</v>
      </c>
      <c r="E36" s="25" t="str">
        <f>IF(IFERROR(VLOOKUP(A36,'Campañas y correos'!$A$2:$K$157,2,FALSE),"-")=0,"-",IFERROR(VLOOKUP(A36,'Campañas y correos'!$A$2:$K$157,2,FALSE),"-"))</f>
        <v>-</v>
      </c>
      <c r="F36" s="25" t="str">
        <f>IF(IFERROR(VLOOKUP(A36,'Campañas y correos'!$A$2:$K$157,3,FALSE),"-")=0,"-",IFERROR(VLOOKUP(A36,'Campañas y correos'!$A$2:$K$157,3,FALSE),"-"))</f>
        <v>-</v>
      </c>
      <c r="G36" s="25" t="str">
        <f>IFERROR(VLOOKUP(A36,'Campañas y correos'!$A$2:$K$157,4,FALSE),"-")</f>
        <v>-</v>
      </c>
    </row>
    <row r="37" spans="1:7" hidden="1" x14ac:dyDescent="0.25">
      <c r="A37" s="4" t="str">
        <v>FBA_octubre</v>
      </c>
      <c r="B37" s="4" t="str">
        <f t="shared" si="0"/>
        <v>FBA</v>
      </c>
      <c r="C37" s="38" t="str">
        <f t="shared" si="1"/>
        <v>octubre</v>
      </c>
      <c r="D37" t="str">
        <f>VLOOKUP(B37,AnálisisMITEC!$A$2:$B$197,2,FALSE)</f>
        <v>Encontrado</v>
      </c>
      <c r="E37" s="25" t="str">
        <f>IF(IFERROR(VLOOKUP(A37,'Campañas y correos'!$A$2:$K$157,2,FALSE),"-")=0,"-",IFERROR(VLOOKUP(A37,'Campañas y correos'!$A$2:$K$157,2,FALSE),"-"))</f>
        <v>-</v>
      </c>
      <c r="F37" s="25" t="str">
        <f>IF(IFERROR(VLOOKUP(A37,'Campañas y correos'!$A$2:$K$157,3,FALSE),"-")=0,"-",IFERROR(VLOOKUP(A37,'Campañas y correos'!$A$2:$K$157,3,FALSE),"-"))</f>
        <v>-</v>
      </c>
      <c r="G37" s="25" t="str">
        <f>IFERROR(VLOOKUP(A37,'Campañas y correos'!$A$2:$K$157,4,FALSE),"-")</f>
        <v>-</v>
      </c>
    </row>
    <row r="38" spans="1:7" hidden="1" x14ac:dyDescent="0.25">
      <c r="A38" s="4" t="str">
        <v>Foro agua_octubre</v>
      </c>
      <c r="B38" s="4" t="str">
        <f t="shared" si="0"/>
        <v>Foro agua</v>
      </c>
      <c r="C38" s="38" t="str">
        <f t="shared" si="1"/>
        <v>octubre</v>
      </c>
      <c r="D38" t="str">
        <f>VLOOKUP(B38,AnálisisMITEC!$A$2:$B$197,2,FALSE)</f>
        <v>Encontrado</v>
      </c>
      <c r="E38" s="25" t="str">
        <f>IF(IFERROR(VLOOKUP(A38,'Campañas y correos'!$A$2:$K$157,2,FALSE),"-")=0,"-",IFERROR(VLOOKUP(A38,'Campañas y correos'!$A$2:$K$157,2,FALSE),"-"))</f>
        <v>-</v>
      </c>
      <c r="F38" s="25" t="str">
        <f>IF(IFERROR(VLOOKUP(A38,'Campañas y correos'!$A$2:$K$157,3,FALSE),"-")=0,"-",IFERROR(VLOOKUP(A38,'Campañas y correos'!$A$2:$K$157,3,FALSE),"-"))</f>
        <v>-</v>
      </c>
      <c r="G38" s="25" t="str">
        <f>IFERROR(VLOOKUP(A38,'Campañas y correos'!$A$2:$K$157,4,FALSE),"-")</f>
        <v>-</v>
      </c>
    </row>
    <row r="39" spans="1:7" hidden="1" x14ac:dyDescent="0.25">
      <c r="A39" s="4" t="str">
        <v>Evaluación de etapa_octubre</v>
      </c>
      <c r="B39" s="4" t="str">
        <f t="shared" si="0"/>
        <v>Evaluación de etapa</v>
      </c>
      <c r="C39" s="38" t="str">
        <f t="shared" si="1"/>
        <v>octubre</v>
      </c>
      <c r="D39" t="str">
        <f>VLOOKUP(B39,AnálisisMITEC!$A$2:$B$197,2,FALSE)</f>
        <v>No encontrado</v>
      </c>
      <c r="E39" s="25" t="str">
        <f>IF(IFERROR(VLOOKUP(A39,'Campañas y correos'!$A$2:$K$157,2,FALSE),"-")=0,"-",IFERROR(VLOOKUP(A39,'Campañas y correos'!$A$2:$K$157,2,FALSE),"-"))</f>
        <v>-</v>
      </c>
      <c r="F39" s="25" t="str">
        <f>IF(IFERROR(VLOOKUP(A39,'Campañas y correos'!$A$2:$K$157,3,FALSE),"-")=0,"-",IFERROR(VLOOKUP(A39,'Campañas y correos'!$A$2:$K$157,3,FALSE),"-"))</f>
        <v>-</v>
      </c>
      <c r="G39" s="25" t="str">
        <f>IFERROR(VLOOKUP(A39,'Campañas y correos'!$A$2:$K$157,4,FALSE),"-")</f>
        <v>-</v>
      </c>
    </row>
    <row r="40" spans="1:7" hidden="1" x14ac:dyDescent="0.25">
      <c r="A40" s="4" t="str">
        <v>Mis viajes_octubre</v>
      </c>
      <c r="B40" s="4" t="str">
        <f t="shared" si="0"/>
        <v>Mis viajes</v>
      </c>
      <c r="C40" s="38" t="str">
        <f t="shared" si="1"/>
        <v>octubre</v>
      </c>
      <c r="D40" t="str">
        <f>VLOOKUP(B40,AnálisisMITEC!$A$2:$B$197,2,FALSE)</f>
        <v>Encontrado</v>
      </c>
      <c r="E40" s="25" t="str">
        <f>IF(IFERROR(VLOOKUP(A40,'Campañas y correos'!$A$2:$K$157,2,FALSE),"-")=0,"-",IFERROR(VLOOKUP(A40,'Campañas y correos'!$A$2:$K$157,2,FALSE),"-"))</f>
        <v>-</v>
      </c>
      <c r="F40" s="25" t="str">
        <f>IF(IFERROR(VLOOKUP(A40,'Campañas y correos'!$A$2:$K$157,3,FALSE),"-")=0,"-",IFERROR(VLOOKUP(A40,'Campañas y correos'!$A$2:$K$157,3,FALSE),"-"))</f>
        <v>-</v>
      </c>
      <c r="G40" s="25" t="str">
        <f>IFERROR(VLOOKUP(A40,'Campañas y correos'!$A$2:$K$157,4,FALSE),"-")</f>
        <v>-</v>
      </c>
    </row>
    <row r="41" spans="1:7" hidden="1" x14ac:dyDescent="0.25">
      <c r="A41" s="4" t="str">
        <v>Mi Plan de Desarrollo_octubre</v>
      </c>
      <c r="B41" s="4" t="str">
        <f t="shared" si="0"/>
        <v>Mi Plan de Desarrollo</v>
      </c>
      <c r="C41" s="38" t="str">
        <f t="shared" si="1"/>
        <v>octubre</v>
      </c>
      <c r="D41" t="str">
        <f>VLOOKUP(B41,AnálisisMITEC!$A$2:$B$197,2,FALSE)</f>
        <v>Encontrado</v>
      </c>
      <c r="E41" s="25" t="str">
        <f>IF(IFERROR(VLOOKUP(A41,'Campañas y correos'!$A$2:$K$157,2,FALSE),"-")=0,"-",IFERROR(VLOOKUP(A41,'Campañas y correos'!$A$2:$K$157,2,FALSE),"-"))</f>
        <v>-</v>
      </c>
      <c r="F41" s="25" t="str">
        <f>IF(IFERROR(VLOOKUP(A41,'Campañas y correos'!$A$2:$K$157,3,FALSE),"-")=0,"-",IFERROR(VLOOKUP(A41,'Campañas y correos'!$A$2:$K$157,3,FALSE),"-"))</f>
        <v>-</v>
      </c>
      <c r="G41" s="25" t="str">
        <f>IFERROR(VLOOKUP(A41,'Campañas y correos'!$A$2:$K$157,4,FALSE),"-")</f>
        <v>-</v>
      </c>
    </row>
    <row r="42" spans="1:7" hidden="1" x14ac:dyDescent="0.25">
      <c r="A42" s="4" t="str">
        <v>Futuro de las ciudades_octubre</v>
      </c>
      <c r="B42" s="4" t="str">
        <f t="shared" si="0"/>
        <v>Futuro de las ciudades</v>
      </c>
      <c r="C42" s="38" t="str">
        <f t="shared" si="1"/>
        <v>octubre</v>
      </c>
      <c r="D42" t="str">
        <f>VLOOKUP(B42,AnálisisMITEC!$A$2:$B$197,2,FALSE)</f>
        <v>No encontrado</v>
      </c>
      <c r="E42" s="25" t="str">
        <f>IF(IFERROR(VLOOKUP(A42,'Campañas y correos'!$A$2:$K$157,2,FALSE),"-")=0,"-",IFERROR(VLOOKUP(A42,'Campañas y correos'!$A$2:$K$157,2,FALSE),"-"))</f>
        <v>-</v>
      </c>
      <c r="F42" s="25" t="str">
        <f>IF(IFERROR(VLOOKUP(A42,'Campañas y correos'!$A$2:$K$157,3,FALSE),"-")=0,"-",IFERROR(VLOOKUP(A42,'Campañas y correos'!$A$2:$K$157,3,FALSE),"-"))</f>
        <v>-</v>
      </c>
      <c r="G42" s="25" t="str">
        <f>IFERROR(VLOOKUP(A42,'Campañas y correos'!$A$2:$K$157,4,FALSE),"-")</f>
        <v>-</v>
      </c>
    </row>
    <row r="43" spans="1:7" hidden="1" x14ac:dyDescent="0.25">
      <c r="A43" s="4" t="str">
        <v>Número único_octubre</v>
      </c>
      <c r="B43" s="4" t="str">
        <f t="shared" si="0"/>
        <v>Número único</v>
      </c>
      <c r="C43" s="38" t="str">
        <f t="shared" si="1"/>
        <v>octubre</v>
      </c>
      <c r="D43" t="str">
        <f>VLOOKUP(B43,AnálisisMITEC!$A$2:$B$197,2,FALSE)</f>
        <v>Encontrado</v>
      </c>
      <c r="E43" s="25" t="str">
        <f>IF(IFERROR(VLOOKUP(A43,'Campañas y correos'!$A$2:$K$157,2,FALSE),"-")=0,"-",IFERROR(VLOOKUP(A43,'Campañas y correos'!$A$2:$K$157,2,FALSE),"-"))</f>
        <v>-</v>
      </c>
      <c r="F43" s="25" t="str">
        <f>IF(IFERROR(VLOOKUP(A43,'Campañas y correos'!$A$2:$K$157,3,FALSE),"-")=0,"-",IFERROR(VLOOKUP(A43,'Campañas y correos'!$A$2:$K$157,3,FALSE),"-"))</f>
        <v>-</v>
      </c>
      <c r="G43" s="25" t="str">
        <f>IFERROR(VLOOKUP(A43,'Campañas y correos'!$A$2:$K$157,4,FALSE),"-")</f>
        <v>-</v>
      </c>
    </row>
    <row r="44" spans="1:7" hidden="1" x14ac:dyDescent="0.25">
      <c r="A44" s="4" t="str">
        <v>Mi ECO_septiembre</v>
      </c>
      <c r="B44" s="4" t="str">
        <f t="shared" si="0"/>
        <v>Mi ECO</v>
      </c>
      <c r="C44" s="38" t="str">
        <f t="shared" si="1"/>
        <v>septiembre</v>
      </c>
      <c r="D44" t="str">
        <f>VLOOKUP(B44,AnálisisMITEC!$A$2:$B$197,2,FALSE)</f>
        <v>Encontrado</v>
      </c>
      <c r="E44" s="25" t="str">
        <f>IF(IFERROR(VLOOKUP(A44,'Campañas y correos'!$A$2:$K$157,2,FALSE),"-")=0,"-",IFERROR(VLOOKUP(A44,'Campañas y correos'!$A$2:$K$157,2,FALSE),"-"))</f>
        <v>-</v>
      </c>
      <c r="F44" s="25" t="str">
        <f>IF(IFERROR(VLOOKUP(A44,'Campañas y correos'!$A$2:$K$157,3,FALSE),"-")=0,"-",IFERROR(VLOOKUP(A44,'Campañas y correos'!$A$2:$K$157,3,FALSE),"-"))</f>
        <v>-</v>
      </c>
      <c r="G44" s="25" t="str">
        <f>IFERROR(VLOOKUP(A44,'Campañas y correos'!$A$2:$K$157,4,FALSE),"-")</f>
        <v>-</v>
      </c>
    </row>
    <row r="45" spans="1:7" hidden="1" x14ac:dyDescent="0.25">
      <c r="A45" s="4" t="str">
        <v>_septiembre</v>
      </c>
      <c r="B45" s="4" t="str">
        <f t="shared" si="0"/>
        <v/>
      </c>
      <c r="C45" s="38" t="str">
        <f t="shared" si="1"/>
        <v>septiembre</v>
      </c>
      <c r="D45" t="e">
        <f>VLOOKUP(B45,AnálisisMITEC!$A$2:$B$197,2,FALSE)</f>
        <v>#N/A</v>
      </c>
      <c r="E45" s="25" t="str">
        <f>IF(IFERROR(VLOOKUP(A45,'Campañas y correos'!$A$2:$K$157,2,FALSE),"-")=0,"-",IFERROR(VLOOKUP(A45,'Campañas y correos'!$A$2:$K$157,2,FALSE),"-"))</f>
        <v>-</v>
      </c>
      <c r="F45" s="25" t="str">
        <f>IF(IFERROR(VLOOKUP(A45,'Campañas y correos'!$A$2:$K$157,3,FALSE),"-")=0,"-",IFERROR(VLOOKUP(A45,'Campañas y correos'!$A$2:$K$157,3,FALSE),"-"))</f>
        <v>-</v>
      </c>
      <c r="G45" s="25" t="str">
        <f>IFERROR(VLOOKUP(A45,'Campañas y correos'!$A$2:$K$157,4,FALSE),"-")</f>
        <v>-</v>
      </c>
    </row>
    <row r="46" spans="1:7" hidden="1" x14ac:dyDescent="0.25">
      <c r="A46" s="4" t="str">
        <v>TechSavvy_septiembre</v>
      </c>
      <c r="B46" s="4" t="str">
        <f t="shared" si="0"/>
        <v>TechSavvy</v>
      </c>
      <c r="C46" s="38" t="str">
        <f t="shared" si="1"/>
        <v>septiembre</v>
      </c>
      <c r="D46" t="str">
        <f>VLOOKUP(B46,AnálisisMITEC!$A$2:$B$197,2,FALSE)</f>
        <v>Encontrado</v>
      </c>
      <c r="E46" s="25" t="str">
        <f>IF(IFERROR(VLOOKUP(A46,'Campañas y correos'!$A$2:$K$157,2,FALSE),"-")=0,"-",IFERROR(VLOOKUP(A46,'Campañas y correos'!$A$2:$K$157,2,FALSE),"-"))</f>
        <v>-</v>
      </c>
      <c r="F46" s="25" t="str">
        <f>IF(IFERROR(VLOOKUP(A46,'Campañas y correos'!$A$2:$K$157,3,FALSE),"-")=0,"-",IFERROR(VLOOKUP(A46,'Campañas y correos'!$A$2:$K$157,3,FALSE),"-"))</f>
        <v>-</v>
      </c>
      <c r="G46" s="25" t="str">
        <f>IFERROR(VLOOKUP(A46,'Campañas y correos'!$A$2:$K$157,4,FALSE),"-")</f>
        <v>-</v>
      </c>
    </row>
    <row r="47" spans="1:7" hidden="1" x14ac:dyDescent="0.25">
      <c r="A47" s="4" t="str">
        <v>English@Tec_septiembre</v>
      </c>
      <c r="B47" s="4" t="str">
        <f t="shared" si="0"/>
        <v>English@Tec</v>
      </c>
      <c r="C47" s="38" t="str">
        <f t="shared" si="1"/>
        <v>septiembre</v>
      </c>
      <c r="D47" t="str">
        <f>VLOOKUP(B47,AnálisisMITEC!$A$2:$B$197,2,FALSE)</f>
        <v>Encontrado</v>
      </c>
      <c r="E47" s="25" t="str">
        <f>IF(IFERROR(VLOOKUP(A47,'Campañas y correos'!$A$2:$K$157,2,FALSE),"-")=0,"-",IFERROR(VLOOKUP(A47,'Campañas y correos'!$A$2:$K$157,2,FALSE),"-"))</f>
        <v>-</v>
      </c>
      <c r="F47" s="25" t="str">
        <f>IF(IFERROR(VLOOKUP(A47,'Campañas y correos'!$A$2:$K$157,3,FALSE),"-")=0,"-",IFERROR(VLOOKUP(A47,'Campañas y correos'!$A$2:$K$157,3,FALSE),"-"))</f>
        <v>-</v>
      </c>
      <c r="G47" s="25" t="str">
        <f>IFERROR(VLOOKUP(A47,'Campañas y correos'!$A$2:$K$157,4,FALSE),"-")</f>
        <v>-</v>
      </c>
    </row>
    <row r="48" spans="1:7" hidden="1" x14ac:dyDescent="0.25">
      <c r="A48" s="4" t="str">
        <v>Aseguratec_septiembre</v>
      </c>
      <c r="B48" s="4" t="str">
        <f t="shared" si="0"/>
        <v>Aseguratec</v>
      </c>
      <c r="C48" s="38" t="str">
        <f t="shared" si="1"/>
        <v>septiembre</v>
      </c>
      <c r="D48" t="str">
        <f>VLOOKUP(B48,AnálisisMITEC!$A$2:$B$197,2,FALSE)</f>
        <v>Encontrado</v>
      </c>
      <c r="E48" s="25" t="str">
        <f>IF(IFERROR(VLOOKUP(A48,'Campañas y correos'!$A$2:$K$157,2,FALSE),"-")=0,"-",IFERROR(VLOOKUP(A48,'Campañas y correos'!$A$2:$K$157,2,FALSE),"-"))</f>
        <v>-</v>
      </c>
      <c r="F48" s="25" t="str">
        <f>IF(IFERROR(VLOOKUP(A48,'Campañas y correos'!$A$2:$K$157,3,FALSE),"-")=0,"-",IFERROR(VLOOKUP(A48,'Campañas y correos'!$A$2:$K$157,3,FALSE),"-"))</f>
        <v>-</v>
      </c>
      <c r="G48" s="25" t="str">
        <f>IFERROR(VLOOKUP(A48,'Campañas y correos'!$A$2:$K$157,4,FALSE),"-")</f>
        <v>-</v>
      </c>
    </row>
    <row r="49" spans="1:7" hidden="1" x14ac:dyDescent="0.25">
      <c r="A49" s="4" t="str">
        <v>Voluntariado Tec_septiembre</v>
      </c>
      <c r="B49" s="4" t="str">
        <f t="shared" si="0"/>
        <v>Voluntariado Tec</v>
      </c>
      <c r="C49" s="38" t="str">
        <f t="shared" si="1"/>
        <v>septiembre</v>
      </c>
      <c r="D49" t="str">
        <f>VLOOKUP(B49,AnálisisMITEC!$A$2:$B$197,2,FALSE)</f>
        <v>Encontrado</v>
      </c>
      <c r="E49" s="25" t="str">
        <f>IF(IFERROR(VLOOKUP(A49,'Campañas y correos'!$A$2:$K$157,2,FALSE),"-")=0,"-",IFERROR(VLOOKUP(A49,'Campañas y correos'!$A$2:$K$157,2,FALSE),"-"))</f>
        <v>-</v>
      </c>
      <c r="F49" s="25" t="str">
        <f>IF(IFERROR(VLOOKUP(A49,'Campañas y correos'!$A$2:$K$157,3,FALSE),"-")=0,"-",IFERROR(VLOOKUP(A49,'Campañas y correos'!$A$2:$K$157,3,FALSE),"-"))</f>
        <v>-</v>
      </c>
      <c r="G49" s="25" t="str">
        <f>IFERROR(VLOOKUP(A49,'Campañas y correos'!$A$2:$K$157,4,FALSE),"-")</f>
        <v>-</v>
      </c>
    </row>
    <row r="50" spans="1:7" hidden="1" x14ac:dyDescent="0.25">
      <c r="A50" s="4" t="str">
        <v>Ruta Azul_septiembre</v>
      </c>
      <c r="B50" s="4" t="str">
        <f t="shared" si="0"/>
        <v>Ruta Azul</v>
      </c>
      <c r="C50" s="38" t="str">
        <f t="shared" si="1"/>
        <v>septiembre</v>
      </c>
      <c r="D50" t="str">
        <f>VLOOKUP(B50,AnálisisMITEC!$A$2:$B$197,2,FALSE)</f>
        <v>Encontrado</v>
      </c>
      <c r="E50" s="25" t="str">
        <f>IF(IFERROR(VLOOKUP(A50,'Campañas y correos'!$A$2:$K$157,2,FALSE),"-")=0,"-",IFERROR(VLOOKUP(A50,'Campañas y correos'!$A$2:$K$157,2,FALSE),"-"))</f>
        <v>-</v>
      </c>
      <c r="F50" s="25" t="str">
        <f>IF(IFERROR(VLOOKUP(A50,'Campañas y correos'!$A$2:$K$157,3,FALSE),"-")=0,"-",IFERROR(VLOOKUP(A50,'Campañas y correos'!$A$2:$K$157,3,FALSE),"-"))</f>
        <v>-</v>
      </c>
      <c r="G50" s="25" t="str">
        <f>IFERROR(VLOOKUP(A50,'Campañas y correos'!$A$2:$K$157,4,FALSE),"-")</f>
        <v>-</v>
      </c>
    </row>
    <row r="51" spans="1:7" hidden="1" x14ac:dyDescent="0.25">
      <c r="A51" s="4" t="str">
        <v>Mis viajes_septiembre</v>
      </c>
      <c r="B51" s="4" t="str">
        <f t="shared" si="0"/>
        <v>Mis viajes</v>
      </c>
      <c r="C51" s="38" t="str">
        <f t="shared" si="1"/>
        <v>septiembre</v>
      </c>
      <c r="D51" t="str">
        <f>VLOOKUP(B51,AnálisisMITEC!$A$2:$B$197,2,FALSE)</f>
        <v>Encontrado</v>
      </c>
      <c r="E51" s="25" t="str">
        <f>IF(IFERROR(VLOOKUP(A51,'Campañas y correos'!$A$2:$K$157,2,FALSE),"-")=0,"-",IFERROR(VLOOKUP(A51,'Campañas y correos'!$A$2:$K$157,2,FALSE),"-"))</f>
        <v>-</v>
      </c>
      <c r="F51" s="25" t="str">
        <f>IF(IFERROR(VLOOKUP(A51,'Campañas y correos'!$A$2:$K$157,3,FALSE),"-")=0,"-",IFERROR(VLOOKUP(A51,'Campañas y correos'!$A$2:$K$157,3,FALSE),"-"))</f>
        <v>-</v>
      </c>
      <c r="G51" s="25" t="str">
        <f>IFERROR(VLOOKUP(A51,'Campañas y correos'!$A$2:$K$157,4,FALSE),"-")</f>
        <v>-</v>
      </c>
    </row>
    <row r="52" spans="1:7" hidden="1" x14ac:dyDescent="0.25">
      <c r="A52" s="4" t="str">
        <v>Mis compromisos_septiembre</v>
      </c>
      <c r="B52" s="4" t="str">
        <f t="shared" si="0"/>
        <v>Mis compromisos</v>
      </c>
      <c r="C52" s="38" t="str">
        <f t="shared" si="1"/>
        <v>septiembre</v>
      </c>
      <c r="D52" t="str">
        <f>VLOOKUP(B52,AnálisisMITEC!$A$2:$B$197,2,FALSE)</f>
        <v>No encontrado</v>
      </c>
      <c r="E52" s="25" t="str">
        <f>IF(IFERROR(VLOOKUP(A52,'Campañas y correos'!$A$2:$K$157,2,FALSE),"-")=0,"-",IFERROR(VLOOKUP(A52,'Campañas y correos'!$A$2:$K$157,2,FALSE),"-"))</f>
        <v>-</v>
      </c>
      <c r="F52" s="25" t="str">
        <f>IF(IFERROR(VLOOKUP(A52,'Campañas y correos'!$A$2:$K$157,3,FALSE),"-")=0,"-",IFERROR(VLOOKUP(A52,'Campañas y correos'!$A$2:$K$157,3,FALSE),"-"))</f>
        <v>-</v>
      </c>
      <c r="G52" s="25" t="str">
        <f>IFERROR(VLOOKUP(A52,'Campañas y correos'!$A$2:$K$157,4,FALSE),"-")</f>
        <v>-</v>
      </c>
    </row>
    <row r="53" spans="1:7" hidden="1" x14ac:dyDescent="0.25">
      <c r="A53" s="4" t="str">
        <v>Mi plan de retiro_septiembre</v>
      </c>
      <c r="B53" s="4" t="str">
        <f t="shared" si="0"/>
        <v>Mi plan de retiro</v>
      </c>
      <c r="C53" s="38" t="str">
        <f t="shared" si="1"/>
        <v>septiembre</v>
      </c>
      <c r="D53" t="str">
        <f>VLOOKUP(B53,AnálisisMITEC!$A$2:$B$197,2,FALSE)</f>
        <v>Encontrado</v>
      </c>
      <c r="E53" s="25" t="str">
        <f>IF(IFERROR(VLOOKUP(A53,'Campañas y correos'!$A$2:$K$157,2,FALSE),"-")=0,"-",IFERROR(VLOOKUP(A53,'Campañas y correos'!$A$2:$K$157,2,FALSE),"-"))</f>
        <v>-</v>
      </c>
      <c r="F53" s="25" t="str">
        <f>IF(IFERROR(VLOOKUP(A53,'Campañas y correos'!$A$2:$K$157,3,FALSE),"-")=0,"-",IFERROR(VLOOKUP(A53,'Campañas y correos'!$A$2:$K$157,3,FALSE),"-"))</f>
        <v>-</v>
      </c>
      <c r="G53" s="25" t="str">
        <f>IFERROR(VLOOKUP(A53,'Campañas y correos'!$A$2:$K$157,4,FALSE),"-")</f>
        <v>-</v>
      </c>
    </row>
    <row r="54" spans="1:7" hidden="1" x14ac:dyDescent="0.25">
      <c r="A54" s="4" t="str">
        <v>Ciberseguridad_septiembre</v>
      </c>
      <c r="B54" s="4" t="str">
        <f t="shared" si="0"/>
        <v>Ciberseguridad</v>
      </c>
      <c r="C54" s="38" t="str">
        <f t="shared" si="1"/>
        <v>septiembre</v>
      </c>
      <c r="D54" t="str">
        <f>VLOOKUP(B54,AnálisisMITEC!$A$2:$B$197,2,FALSE)</f>
        <v>Encontrado</v>
      </c>
      <c r="E54" s="25" t="str">
        <f>IF(IFERROR(VLOOKUP(A54,'Campañas y correos'!$A$2:$K$157,2,FALSE),"-")=0,"-",IFERROR(VLOOKUP(A54,'Campañas y correos'!$A$2:$K$157,2,FALSE),"-"))</f>
        <v>-</v>
      </c>
      <c r="F54" s="25" t="str">
        <f>IF(IFERROR(VLOOKUP(A54,'Campañas y correos'!$A$2:$K$157,3,FALSE),"-")=0,"-",IFERROR(VLOOKUP(A54,'Campañas y correos'!$A$2:$K$157,3,FALSE),"-"))</f>
        <v>-</v>
      </c>
      <c r="G54" s="25" t="str">
        <f>IFERROR(VLOOKUP(A54,'Campañas y correos'!$A$2:$K$157,4,FALSE),"-")</f>
        <v>-</v>
      </c>
    </row>
    <row r="55" spans="1:7" hidden="1" x14ac:dyDescent="0.25">
      <c r="A55" s="4" t="str">
        <v>Aniversario ST_septiembre</v>
      </c>
      <c r="B55" s="4" t="str">
        <f t="shared" si="0"/>
        <v>Aniversario ST</v>
      </c>
      <c r="C55" s="38" t="str">
        <f t="shared" si="1"/>
        <v>septiembre</v>
      </c>
      <c r="D55" t="str">
        <f>VLOOKUP(B55,AnálisisMITEC!$A$2:$B$197,2,FALSE)</f>
        <v>No encontrado</v>
      </c>
      <c r="E55" s="25" t="str">
        <f>IF(IFERROR(VLOOKUP(A55,'Campañas y correos'!$A$2:$K$157,2,FALSE),"-")=0,"-",IFERROR(VLOOKUP(A55,'Campañas y correos'!$A$2:$K$157,2,FALSE),"-"))</f>
        <v>-</v>
      </c>
      <c r="F55" s="25" t="str">
        <f>IF(IFERROR(VLOOKUP(A55,'Campañas y correos'!$A$2:$K$157,3,FALSE),"-")=0,"-",IFERROR(VLOOKUP(A55,'Campañas y correos'!$A$2:$K$157,3,FALSE),"-"))</f>
        <v>-</v>
      </c>
      <c r="G55" s="25" t="str">
        <f>IFERROR(VLOOKUP(A55,'Campañas y correos'!$A$2:$K$157,4,FALSE),"-")</f>
        <v>-</v>
      </c>
    </row>
    <row r="56" spans="1:7" hidden="1" x14ac:dyDescent="0.25">
      <c r="A56" s="4" t="str">
        <v>ProTect_septiembre</v>
      </c>
      <c r="B56" s="4" t="str">
        <f t="shared" si="0"/>
        <v>ProTect</v>
      </c>
      <c r="C56" s="38" t="str">
        <f t="shared" si="1"/>
        <v>septiembre</v>
      </c>
      <c r="D56" t="str">
        <f>VLOOKUP(B56,AnálisisMITEC!$A$2:$B$197,2,FALSE)</f>
        <v>No encontrado</v>
      </c>
      <c r="E56" s="25" t="str">
        <f>IF(IFERROR(VLOOKUP(A56,'Campañas y correos'!$A$2:$K$157,2,FALSE),"-")=0,"-",IFERROR(VLOOKUP(A56,'Campañas y correos'!$A$2:$K$157,2,FALSE),"-"))</f>
        <v>-</v>
      </c>
      <c r="F56" s="25" t="str">
        <f>IF(IFERROR(VLOOKUP(A56,'Campañas y correos'!$A$2:$K$157,3,FALSE),"-")=0,"-",IFERROR(VLOOKUP(A56,'Campañas y correos'!$A$2:$K$157,3,FALSE),"-"))</f>
        <v>-</v>
      </c>
      <c r="G56" s="25" t="str">
        <f>IFERROR(VLOOKUP(A56,'Campañas y correos'!$A$2:$K$157,4,FALSE),"-")</f>
        <v>-</v>
      </c>
    </row>
    <row r="57" spans="1:7" hidden="1" x14ac:dyDescent="0.25">
      <c r="A57" s="4" t="str">
        <v>Fintech_septiembre</v>
      </c>
      <c r="B57" s="4" t="str">
        <f t="shared" si="0"/>
        <v>Fintech</v>
      </c>
      <c r="C57" s="38" t="str">
        <f t="shared" si="1"/>
        <v>septiembre</v>
      </c>
      <c r="D57" t="str">
        <f>VLOOKUP(B57,AnálisisMITEC!$A$2:$B$197,2,FALSE)</f>
        <v>No encontrado</v>
      </c>
      <c r="E57" s="25" t="str">
        <f>IF(IFERROR(VLOOKUP(A57,'Campañas y correos'!$A$2:$K$157,2,FALSE),"-")=0,"-",IFERROR(VLOOKUP(A57,'Campañas y correos'!$A$2:$K$157,2,FALSE),"-"))</f>
        <v>-</v>
      </c>
      <c r="F57" s="25" t="str">
        <f>IF(IFERROR(VLOOKUP(A57,'Campañas y correos'!$A$2:$K$157,3,FALSE),"-")=0,"-",IFERROR(VLOOKUP(A57,'Campañas y correos'!$A$2:$K$157,3,FALSE),"-"))</f>
        <v>-</v>
      </c>
      <c r="G57" s="25" t="str">
        <f>IFERROR(VLOOKUP(A57,'Campañas y correos'!$A$2:$K$157,4,FALSE),"-")</f>
        <v>-</v>
      </c>
    </row>
    <row r="58" spans="1:7" hidden="1" x14ac:dyDescent="0.25">
      <c r="A58" s="4" t="str">
        <v>FBA_septiembre</v>
      </c>
      <c r="B58" s="4" t="str">
        <f t="shared" si="0"/>
        <v>FBA</v>
      </c>
      <c r="C58" s="38" t="str">
        <f t="shared" si="1"/>
        <v>septiembre</v>
      </c>
      <c r="D58" t="str">
        <f>VLOOKUP(B58,AnálisisMITEC!$A$2:$B$197,2,FALSE)</f>
        <v>Encontrado</v>
      </c>
      <c r="E58" s="25" t="str">
        <f>IF(IFERROR(VLOOKUP(A58,'Campañas y correos'!$A$2:$K$157,2,FALSE),"-")=0,"-",IFERROR(VLOOKUP(A58,'Campañas y correos'!$A$2:$K$157,2,FALSE),"-"))</f>
        <v>-</v>
      </c>
      <c r="F58" s="25" t="str">
        <f>IF(IFERROR(VLOOKUP(A58,'Campañas y correos'!$A$2:$K$157,3,FALSE),"-")=0,"-",IFERROR(VLOOKUP(A58,'Campañas y correos'!$A$2:$K$157,3,FALSE),"-"))</f>
        <v>-</v>
      </c>
      <c r="G58" s="25" t="str">
        <f>IFERROR(VLOOKUP(A58,'Campañas y correos'!$A$2:$K$157,4,FALSE),"-")</f>
        <v>-</v>
      </c>
    </row>
    <row r="59" spans="1:7" hidden="1" x14ac:dyDescent="0.25">
      <c r="A59" s="4" t="str">
        <v>Testamento_septiembre</v>
      </c>
      <c r="B59" s="4" t="str">
        <f t="shared" si="0"/>
        <v>Testamento</v>
      </c>
      <c r="C59" s="38" t="str">
        <f t="shared" si="1"/>
        <v>septiembre</v>
      </c>
      <c r="D59" t="str">
        <f>VLOOKUP(B59,AnálisisMITEC!$A$2:$B$197,2,FALSE)</f>
        <v>Encontrado</v>
      </c>
      <c r="E59" s="25" t="str">
        <f>IF(IFERROR(VLOOKUP(A59,'Campañas y correos'!$A$2:$K$157,2,FALSE),"-")=0,"-",IFERROR(VLOOKUP(A59,'Campañas y correos'!$A$2:$K$157,2,FALSE),"-"))</f>
        <v>-</v>
      </c>
      <c r="F59" s="25" t="str">
        <f>IF(IFERROR(VLOOKUP(A59,'Campañas y correos'!$A$2:$K$157,3,FALSE),"-")=0,"-",IFERROR(VLOOKUP(A59,'Campañas y correos'!$A$2:$K$157,3,FALSE),"-"))</f>
        <v>-</v>
      </c>
      <c r="G59" s="25" t="str">
        <f>IFERROR(VLOOKUP(A59,'Campañas y correos'!$A$2:$K$157,4,FALSE),"-")</f>
        <v>-</v>
      </c>
    </row>
    <row r="60" spans="1:7" hidden="1" x14ac:dyDescent="0.25">
      <c r="A60" s="4" t="str">
        <v>Premio Eugenio Garza Sada_septiembre</v>
      </c>
      <c r="B60" s="4" t="str">
        <f t="shared" si="0"/>
        <v>Premio Eugenio Garza Sada</v>
      </c>
      <c r="C60" s="38" t="str">
        <f t="shared" si="1"/>
        <v>septiembre</v>
      </c>
      <c r="D60" t="str">
        <f>VLOOKUP(B60,AnálisisMITEC!$A$2:$B$197,2,FALSE)</f>
        <v>Encontrado</v>
      </c>
      <c r="E60" s="25" t="str">
        <f>IF(IFERROR(VLOOKUP(A60,'Campañas y correos'!$A$2:$K$157,2,FALSE),"-")=0,"-",IFERROR(VLOOKUP(A60,'Campañas y correos'!$A$2:$K$157,2,FALSE),"-"))</f>
        <v>-</v>
      </c>
      <c r="F60" s="25" t="str">
        <f>IF(IFERROR(VLOOKUP(A60,'Campañas y correos'!$A$2:$K$157,3,FALSE),"-")=0,"-",IFERROR(VLOOKUP(A60,'Campañas y correos'!$A$2:$K$157,3,FALSE),"-"))</f>
        <v>-</v>
      </c>
      <c r="G60" s="25" t="str">
        <f>IFERROR(VLOOKUP(A60,'Campañas y correos'!$A$2:$K$157,4,FALSE),"-")</f>
        <v>-</v>
      </c>
    </row>
    <row r="61" spans="1:7" hidden="1" x14ac:dyDescent="0.25">
      <c r="A61" s="4" t="str">
        <v>Número único_septiembre</v>
      </c>
      <c r="B61" s="4" t="str">
        <f t="shared" si="0"/>
        <v>Número único</v>
      </c>
      <c r="C61" s="38" t="str">
        <f t="shared" si="1"/>
        <v>septiembre</v>
      </c>
      <c r="D61" t="str">
        <f>VLOOKUP(B61,AnálisisMITEC!$A$2:$B$197,2,FALSE)</f>
        <v>Encontrado</v>
      </c>
      <c r="E61" s="25" t="str">
        <f>IF(IFERROR(VLOOKUP(A61,'Campañas y correos'!$A$2:$K$157,2,FALSE),"-")=0,"-",IFERROR(VLOOKUP(A61,'Campañas y correos'!$A$2:$K$157,2,FALSE),"-"))</f>
        <v>-</v>
      </c>
      <c r="F61" s="25" t="str">
        <f>IF(IFERROR(VLOOKUP(A61,'Campañas y correos'!$A$2:$K$157,3,FALSE),"-")=0,"-",IFERROR(VLOOKUP(A61,'Campañas y correos'!$A$2:$K$157,3,FALSE),"-"))</f>
        <v>-</v>
      </c>
      <c r="G61" s="25" t="str">
        <f>IFERROR(VLOOKUP(A61,'Campañas y correos'!$A$2:$K$157,4,FALSE),"-")</f>
        <v>-</v>
      </c>
    </row>
    <row r="62" spans="1:7" hidden="1" x14ac:dyDescent="0.25">
      <c r="A62" s="4" t="str">
        <v>English@Tec_agosto</v>
      </c>
      <c r="B62" s="4" t="str">
        <f t="shared" si="0"/>
        <v>English@Tec</v>
      </c>
      <c r="C62" s="38" t="str">
        <f t="shared" si="1"/>
        <v>agosto</v>
      </c>
      <c r="D62" t="str">
        <f>VLOOKUP(B62,AnálisisMITEC!$A$2:$B$197,2,FALSE)</f>
        <v>Encontrado</v>
      </c>
      <c r="E62" s="25" t="str">
        <f>IF(IFERROR(VLOOKUP(A62,'Campañas y correos'!$A$2:$K$157,2,FALSE),"-")=0,"-",IFERROR(VLOOKUP(A62,'Campañas y correos'!$A$2:$K$157,2,FALSE),"-"))</f>
        <v>-</v>
      </c>
      <c r="F62" s="25" t="str">
        <f>IF(IFERROR(VLOOKUP(A62,'Campañas y correos'!$A$2:$K$157,3,FALSE),"-")=0,"-",IFERROR(VLOOKUP(A62,'Campañas y correos'!$A$2:$K$157,3,FALSE),"-"))</f>
        <v>-</v>
      </c>
      <c r="G62" s="25" t="str">
        <f>IFERROR(VLOOKUP(A62,'Campañas y correos'!$A$2:$K$157,4,FALSE),"-")</f>
        <v>-</v>
      </c>
    </row>
    <row r="63" spans="1:7" hidden="1" x14ac:dyDescent="0.25">
      <c r="A63" s="4" t="str">
        <v>Mis convenios_agosto</v>
      </c>
      <c r="B63" s="4" t="str">
        <f t="shared" si="0"/>
        <v>Mis convenios</v>
      </c>
      <c r="C63" s="38" t="str">
        <f t="shared" si="1"/>
        <v>agosto</v>
      </c>
      <c r="D63" t="str">
        <f>VLOOKUP(B63,AnálisisMITEC!$A$2:$B$197,2,FALSE)</f>
        <v>No encontrado</v>
      </c>
      <c r="E63" s="25" t="str">
        <f>IF(IFERROR(VLOOKUP(A63,'Campañas y correos'!$A$2:$K$157,2,FALSE),"-")=0,"-",IFERROR(VLOOKUP(A63,'Campañas y correos'!$A$2:$K$157,2,FALSE),"-"))</f>
        <v>-</v>
      </c>
      <c r="F63" s="25" t="str">
        <f>IF(IFERROR(VLOOKUP(A63,'Campañas y correos'!$A$2:$K$157,3,FALSE),"-")=0,"-",IFERROR(VLOOKUP(A63,'Campañas y correos'!$A$2:$K$157,3,FALSE),"-"))</f>
        <v>-</v>
      </c>
      <c r="G63" s="25" t="str">
        <f>IFERROR(VLOOKUP(A63,'Campañas y correos'!$A$2:$K$157,4,FALSE),"-")</f>
        <v>-</v>
      </c>
    </row>
    <row r="64" spans="1:7" hidden="1" x14ac:dyDescent="0.25">
      <c r="A64" s="4" t="str">
        <v>Market Tec_agosto</v>
      </c>
      <c r="B64" s="4" t="str">
        <f t="shared" si="0"/>
        <v>Market Tec</v>
      </c>
      <c r="C64" s="38" t="str">
        <f t="shared" si="1"/>
        <v>agosto</v>
      </c>
      <c r="D64" t="str">
        <f>VLOOKUP(B64,AnálisisMITEC!$A$2:$B$197,2,FALSE)</f>
        <v>No encontrado</v>
      </c>
      <c r="E64" s="25" t="str">
        <f>IF(IFERROR(VLOOKUP(A64,'Campañas y correos'!$A$2:$K$157,2,FALSE),"-")=0,"-",IFERROR(VLOOKUP(A64,'Campañas y correos'!$A$2:$K$157,2,FALSE),"-"))</f>
        <v>-</v>
      </c>
      <c r="F64" s="25" t="str">
        <f>IF(IFERROR(VLOOKUP(A64,'Campañas y correos'!$A$2:$K$157,3,FALSE),"-")=0,"-",IFERROR(VLOOKUP(A64,'Campañas y correos'!$A$2:$K$157,3,FALSE),"-"))</f>
        <v>-</v>
      </c>
      <c r="G64" s="25" t="str">
        <f>IFERROR(VLOOKUP(A64,'Campañas y correos'!$A$2:$K$157,4,FALSE),"-")</f>
        <v>-</v>
      </c>
    </row>
    <row r="65" spans="1:7" hidden="1" x14ac:dyDescent="0.25">
      <c r="A65" s="4" t="str">
        <v>FBA_agosto</v>
      </c>
      <c r="B65" s="4" t="str">
        <f t="shared" si="0"/>
        <v>FBA</v>
      </c>
      <c r="C65" s="38" t="str">
        <f t="shared" si="1"/>
        <v>agosto</v>
      </c>
      <c r="D65" t="str">
        <f>VLOOKUP(B65,AnálisisMITEC!$A$2:$B$197,2,FALSE)</f>
        <v>Encontrado</v>
      </c>
      <c r="E65" s="25" t="str">
        <f>IF(IFERROR(VLOOKUP(A65,'Campañas y correos'!$A$2:$K$157,2,FALSE),"-")=0,"-",IFERROR(VLOOKUP(A65,'Campañas y correos'!$A$2:$K$157,2,FALSE),"-"))</f>
        <v>-</v>
      </c>
      <c r="F65" s="25" t="str">
        <f>IF(IFERROR(VLOOKUP(A65,'Campañas y correos'!$A$2:$K$157,3,FALSE),"-")=0,"-",IFERROR(VLOOKUP(A65,'Campañas y correos'!$A$2:$K$157,3,FALSE),"-"))</f>
        <v>-</v>
      </c>
      <c r="G65" s="25" t="str">
        <f>IFERROR(VLOOKUP(A65,'Campañas y correos'!$A$2:$K$157,4,FALSE),"-")</f>
        <v>-</v>
      </c>
    </row>
    <row r="66" spans="1:7" hidden="1" x14ac:dyDescent="0.25">
      <c r="A66" s="4" t="str">
        <v>MiLlaveDigital_agosto</v>
      </c>
      <c r="B66" s="4" t="str">
        <f t="shared" si="0"/>
        <v>MiLlaveDigital</v>
      </c>
      <c r="C66" s="38" t="str">
        <f t="shared" si="1"/>
        <v>agosto</v>
      </c>
      <c r="D66" t="str">
        <f>VLOOKUP(B66,AnálisisMITEC!$A$2:$B$197,2,FALSE)</f>
        <v>Encontrado</v>
      </c>
      <c r="E66" s="25" t="str">
        <f>IF(IFERROR(VLOOKUP(A66,'Campañas y correos'!$A$2:$K$157,2,FALSE),"-")=0,"-",IFERROR(VLOOKUP(A66,'Campañas y correos'!$A$2:$K$157,2,FALSE),"-"))</f>
        <v>-</v>
      </c>
      <c r="F66" s="25" t="str">
        <f>IF(IFERROR(VLOOKUP(A66,'Campañas y correos'!$A$2:$K$157,3,FALSE),"-")=0,"-",IFERROR(VLOOKUP(A66,'Campañas y correos'!$A$2:$K$157,3,FALSE),"-"))</f>
        <v>-</v>
      </c>
      <c r="G66" s="25" t="str">
        <f>IFERROR(VLOOKUP(A66,'Campañas y correos'!$A$2:$K$157,4,FALSE),"-")</f>
        <v>-</v>
      </c>
    </row>
    <row r="67" spans="1:7" hidden="1" x14ac:dyDescent="0.25">
      <c r="A67" s="4" t="str">
        <v>Refiriendo Talento_agosto</v>
      </c>
      <c r="B67" s="4" t="str">
        <f t="shared" ref="B67:B107" si="2">MID(A67,1,FIND("_",A67,1)-1)</f>
        <v>Refiriendo Talento</v>
      </c>
      <c r="C67" s="38" t="str">
        <f t="shared" ref="C67:C107" si="3">MID(A67,FIND("_",A67,1)+1,LEN(A67))</f>
        <v>agosto</v>
      </c>
      <c r="D67" t="str">
        <f>VLOOKUP(B67,AnálisisMITEC!$A$2:$B$197,2,FALSE)</f>
        <v>Encontrado</v>
      </c>
      <c r="E67" s="25" t="str">
        <f>IF(IFERROR(VLOOKUP(A67,'Campañas y correos'!$A$2:$K$157,2,FALSE),"-")=0,"-",IFERROR(VLOOKUP(A67,'Campañas y correos'!$A$2:$K$157,2,FALSE),"-"))</f>
        <v>-</v>
      </c>
      <c r="F67" s="25" t="str">
        <f>IF(IFERROR(VLOOKUP(A67,'Campañas y correos'!$A$2:$K$157,3,FALSE),"-")=0,"-",IFERROR(VLOOKUP(A67,'Campañas y correos'!$A$2:$K$157,3,FALSE),"-"))</f>
        <v>-</v>
      </c>
      <c r="G67" s="25" t="str">
        <f>IFERROR(VLOOKUP(A67,'Campañas y correos'!$A$2:$K$157,4,FALSE),"-")</f>
        <v>-</v>
      </c>
    </row>
    <row r="68" spans="1:7" hidden="1" x14ac:dyDescent="0.25">
      <c r="A68" s="4" t="str">
        <v>Líderes del Mañana_agosto</v>
      </c>
      <c r="B68" s="4" t="str">
        <f t="shared" si="2"/>
        <v>Líderes del Mañana</v>
      </c>
      <c r="C68" s="38" t="str">
        <f t="shared" si="3"/>
        <v>agosto</v>
      </c>
      <c r="D68" t="str">
        <f>VLOOKUP(B68,AnálisisMITEC!$A$2:$B$197,2,FALSE)</f>
        <v>Encontrado</v>
      </c>
      <c r="E68" s="25" t="str">
        <f>IF(IFERROR(VLOOKUP(A68,'Campañas y correos'!$A$2:$K$157,2,FALSE),"-")=0,"-",IFERROR(VLOOKUP(A68,'Campañas y correos'!$A$2:$K$157,2,FALSE),"-"))</f>
        <v>-</v>
      </c>
      <c r="F68" s="25" t="str">
        <f>IF(IFERROR(VLOOKUP(A68,'Campañas y correos'!$A$2:$K$157,3,FALSE),"-")=0,"-",IFERROR(VLOOKUP(A68,'Campañas y correos'!$A$2:$K$157,3,FALSE),"-"))</f>
        <v>-</v>
      </c>
      <c r="G68" s="25" t="str">
        <f>IFERROR(VLOOKUP(A68,'Campañas y correos'!$A$2:$K$157,4,FALSE),"-")</f>
        <v>-</v>
      </c>
    </row>
    <row r="69" spans="1:7" hidden="1" x14ac:dyDescent="0.25">
      <c r="A69" s="4" t="str">
        <v>Mis viajes_agosto</v>
      </c>
      <c r="B69" s="4" t="str">
        <f t="shared" si="2"/>
        <v>Mis viajes</v>
      </c>
      <c r="C69" s="38" t="str">
        <f t="shared" si="3"/>
        <v>agosto</v>
      </c>
      <c r="D69" t="str">
        <f>VLOOKUP(B69,AnálisisMITEC!$A$2:$B$197,2,FALSE)</f>
        <v>Encontrado</v>
      </c>
      <c r="E69" s="25" t="str">
        <f>IF(IFERROR(VLOOKUP(A69,'Campañas y correos'!$A$2:$K$157,2,FALSE),"-")=0,"-",IFERROR(VLOOKUP(A69,'Campañas y correos'!$A$2:$K$157,2,FALSE),"-"))</f>
        <v>-</v>
      </c>
      <c r="F69" s="25" t="str">
        <f>IF(IFERROR(VLOOKUP(A69,'Campañas y correos'!$A$2:$K$157,3,FALSE),"-")=0,"-",IFERROR(VLOOKUP(A69,'Campañas y correos'!$A$2:$K$157,3,FALSE),"-"))</f>
        <v>-</v>
      </c>
      <c r="G69" s="25" t="str">
        <f>IFERROR(VLOOKUP(A69,'Campañas y correos'!$A$2:$K$157,4,FALSE),"-")</f>
        <v>-</v>
      </c>
    </row>
    <row r="70" spans="1:7" hidden="1" x14ac:dyDescent="0.25">
      <c r="A70" s="4" t="str">
        <v>Writing Lab_agosto</v>
      </c>
      <c r="B70" s="4" t="str">
        <f t="shared" si="2"/>
        <v>Writing Lab</v>
      </c>
      <c r="C70" s="38" t="str">
        <f t="shared" si="3"/>
        <v>agosto</v>
      </c>
      <c r="D70" t="str">
        <f>VLOOKUP(B70,AnálisisMITEC!$A$2:$B$197,2,FALSE)</f>
        <v>Encontrado</v>
      </c>
      <c r="E70" s="25" t="str">
        <f>IF(IFERROR(VLOOKUP(A70,'Campañas y correos'!$A$2:$K$157,2,FALSE),"-")=0,"-",IFERROR(VLOOKUP(A70,'Campañas y correos'!$A$2:$K$157,2,FALSE),"-"))</f>
        <v>-</v>
      </c>
      <c r="F70" s="25" t="str">
        <f>IF(IFERROR(VLOOKUP(A70,'Campañas y correos'!$A$2:$K$157,3,FALSE),"-")=0,"-",IFERROR(VLOOKUP(A70,'Campañas y correos'!$A$2:$K$157,3,FALSE),"-"))</f>
        <v>-</v>
      </c>
      <c r="G70" s="25" t="str">
        <f>IFERROR(VLOOKUP(A70,'Campañas y correos'!$A$2:$K$157,4,FALSE),"-")</f>
        <v>-</v>
      </c>
    </row>
    <row r="71" spans="1:7" hidden="1" x14ac:dyDescent="0.25">
      <c r="A71" s="4" t="str">
        <v>_agosto</v>
      </c>
      <c r="B71" s="4" t="str">
        <f t="shared" si="2"/>
        <v/>
      </c>
      <c r="C71" s="38" t="str">
        <f t="shared" si="3"/>
        <v>agosto</v>
      </c>
      <c r="D71" t="e">
        <f>VLOOKUP(B71,AnálisisMITEC!$A$2:$B$197,2,FALSE)</f>
        <v>#N/A</v>
      </c>
      <c r="E71" s="25" t="str">
        <f>IF(IFERROR(VLOOKUP(A71,'Campañas y correos'!$A$2:$K$157,2,FALSE),"-")=0,"-",IFERROR(VLOOKUP(A71,'Campañas y correos'!$A$2:$K$157,2,FALSE),"-"))</f>
        <v>-</v>
      </c>
      <c r="F71" s="25" t="str">
        <f>IF(IFERROR(VLOOKUP(A71,'Campañas y correos'!$A$2:$K$157,3,FALSE),"-")=0,"-",IFERROR(VLOOKUP(A71,'Campañas y correos'!$A$2:$K$157,3,FALSE),"-"))</f>
        <v>-</v>
      </c>
      <c r="G71" s="25" t="str">
        <f>IFERROR(VLOOKUP(A71,'Campañas y correos'!$A$2:$K$157,4,FALSE),"-")</f>
        <v>-</v>
      </c>
    </row>
    <row r="72" spans="1:7" hidden="1" x14ac:dyDescent="0.25">
      <c r="A72" s="4" t="str">
        <v>Bienvenida_agosto</v>
      </c>
      <c r="B72" s="4" t="str">
        <f t="shared" si="2"/>
        <v>Bienvenida</v>
      </c>
      <c r="C72" s="38" t="str">
        <f t="shared" si="3"/>
        <v>agosto</v>
      </c>
      <c r="D72" t="str">
        <f>VLOOKUP(B72,AnálisisMITEC!$A$2:$B$197,2,FALSE)</f>
        <v>No encontrado</v>
      </c>
      <c r="E72" s="25" t="str">
        <f>IF(IFERROR(VLOOKUP(A72,'Campañas y correos'!$A$2:$K$157,2,FALSE),"-")=0,"-",IFERROR(VLOOKUP(A72,'Campañas y correos'!$A$2:$K$157,2,FALSE),"-"))</f>
        <v>-</v>
      </c>
      <c r="F72" s="25" t="str">
        <f>IF(IFERROR(VLOOKUP(A72,'Campañas y correos'!$A$2:$K$157,3,FALSE),"-")=0,"-",IFERROR(VLOOKUP(A72,'Campañas y correos'!$A$2:$K$157,3,FALSE),"-"))</f>
        <v>-</v>
      </c>
      <c r="G72" s="25" t="str">
        <f>IFERROR(VLOOKUP(A72,'Campañas y correos'!$A$2:$K$157,4,FALSE),"-")</f>
        <v>-</v>
      </c>
    </row>
    <row r="73" spans="1:7" hidden="1" x14ac:dyDescent="0.25">
      <c r="A73" s="4" t="str">
        <v>Premio Eugenio Garza Sada_agosto</v>
      </c>
      <c r="B73" s="4" t="str">
        <f t="shared" si="2"/>
        <v>Premio Eugenio Garza Sada</v>
      </c>
      <c r="C73" s="38" t="str">
        <f t="shared" si="3"/>
        <v>agosto</v>
      </c>
      <c r="D73" t="str">
        <f>VLOOKUP(B73,AnálisisMITEC!$A$2:$B$197,2,FALSE)</f>
        <v>Encontrado</v>
      </c>
      <c r="E73" s="25" t="str">
        <f>IF(IFERROR(VLOOKUP(A73,'Campañas y correos'!$A$2:$K$157,2,FALSE),"-")=0,"-",IFERROR(VLOOKUP(A73,'Campañas y correos'!$A$2:$K$157,2,FALSE),"-"))</f>
        <v>-</v>
      </c>
      <c r="F73" s="25" t="str">
        <f>IF(IFERROR(VLOOKUP(A73,'Campañas y correos'!$A$2:$K$157,3,FALSE),"-")=0,"-",IFERROR(VLOOKUP(A73,'Campañas y correos'!$A$2:$K$157,3,FALSE),"-"))</f>
        <v>-</v>
      </c>
      <c r="G73" s="25" t="str">
        <f>IFERROR(VLOOKUP(A73,'Campañas y correos'!$A$2:$K$157,4,FALSE),"-")</f>
        <v>-</v>
      </c>
    </row>
    <row r="74" spans="1:7" hidden="1" x14ac:dyDescent="0.25">
      <c r="A74" s="4" t="str">
        <v>Ciberseguridad_agosto</v>
      </c>
      <c r="B74" s="4" t="str">
        <f t="shared" si="2"/>
        <v>Ciberseguridad</v>
      </c>
      <c r="C74" s="38" t="str">
        <f t="shared" si="3"/>
        <v>agosto</v>
      </c>
      <c r="D74" t="str">
        <f>VLOOKUP(B74,AnálisisMITEC!$A$2:$B$197,2,FALSE)</f>
        <v>Encontrado</v>
      </c>
      <c r="E74" s="25" t="str">
        <f>IF(IFERROR(VLOOKUP(A74,'Campañas y correos'!$A$2:$K$157,2,FALSE),"-")=0,"-",IFERROR(VLOOKUP(A74,'Campañas y correos'!$A$2:$K$157,2,FALSE),"-"))</f>
        <v>-</v>
      </c>
      <c r="F74" s="25" t="str">
        <f>IF(IFERROR(VLOOKUP(A74,'Campañas y correos'!$A$2:$K$157,3,FALSE),"-")=0,"-",IFERROR(VLOOKUP(A74,'Campañas y correos'!$A$2:$K$157,3,FALSE),"-"))</f>
        <v>-</v>
      </c>
      <c r="G74" s="25" t="str">
        <f>IFERROR(VLOOKUP(A74,'Campañas y correos'!$A$2:$K$157,4,FALSE),"-")</f>
        <v>-</v>
      </c>
    </row>
    <row r="75" spans="1:7" hidden="1" x14ac:dyDescent="0.25">
      <c r="A75" s="4" t="str">
        <v>Ruta Azul_agosto</v>
      </c>
      <c r="B75" s="4" t="str">
        <f t="shared" si="2"/>
        <v>Ruta Azul</v>
      </c>
      <c r="C75" s="38" t="str">
        <f t="shared" si="3"/>
        <v>agosto</v>
      </c>
      <c r="D75" t="str">
        <f>VLOOKUP(B75,AnálisisMITEC!$A$2:$B$197,2,FALSE)</f>
        <v>Encontrado</v>
      </c>
      <c r="E75" s="25" t="str">
        <f>IF(IFERROR(VLOOKUP(A75,'Campañas y correos'!$A$2:$K$157,2,FALSE),"-")=0,"-",IFERROR(VLOOKUP(A75,'Campañas y correos'!$A$2:$K$157,2,FALSE),"-"))</f>
        <v>-</v>
      </c>
      <c r="F75" s="25" t="str">
        <f>IF(IFERROR(VLOOKUP(A75,'Campañas y correos'!$A$2:$K$157,3,FALSE),"-")=0,"-",IFERROR(VLOOKUP(A75,'Campañas y correos'!$A$2:$K$157,3,FALSE),"-"))</f>
        <v>-</v>
      </c>
      <c r="G75" s="25" t="str">
        <f>IFERROR(VLOOKUP(A75,'Campañas y correos'!$A$2:$K$157,4,FALSE),"-")</f>
        <v>-</v>
      </c>
    </row>
    <row r="76" spans="1:7" hidden="1" x14ac:dyDescent="0.25">
      <c r="A76" s="4" t="str">
        <v>Empoderamiento_agosto</v>
      </c>
      <c r="B76" s="4" t="str">
        <f t="shared" si="2"/>
        <v>Empoderamiento</v>
      </c>
      <c r="C76" s="38" t="str">
        <f t="shared" si="3"/>
        <v>agosto</v>
      </c>
      <c r="D76" t="str">
        <f>VLOOKUP(B76,AnálisisMITEC!$A$2:$B$197,2,FALSE)</f>
        <v>No encontrado</v>
      </c>
      <c r="E76" s="25" t="str">
        <f>IF(IFERROR(VLOOKUP(A76,'Campañas y correos'!$A$2:$K$157,2,FALSE),"-")=0,"-",IFERROR(VLOOKUP(A76,'Campañas y correos'!$A$2:$K$157,2,FALSE),"-"))</f>
        <v>-</v>
      </c>
      <c r="F76" s="25" t="str">
        <f>IF(IFERROR(VLOOKUP(A76,'Campañas y correos'!$A$2:$K$157,3,FALSE),"-")=0,"-",IFERROR(VLOOKUP(A76,'Campañas y correos'!$A$2:$K$157,3,FALSE),"-"))</f>
        <v>-</v>
      </c>
      <c r="G76" s="25" t="str">
        <f>IFERROR(VLOOKUP(A76,'Campañas y correos'!$A$2:$K$157,4,FALSE),"-")</f>
        <v>-</v>
      </c>
    </row>
    <row r="77" spans="1:7" hidden="1" x14ac:dyDescent="0.25">
      <c r="A77" s="4" t="str">
        <v>Mi plan de retiro_agosto</v>
      </c>
      <c r="B77" s="4" t="str">
        <f t="shared" si="2"/>
        <v>Mi plan de retiro</v>
      </c>
      <c r="C77" s="38" t="str">
        <f t="shared" si="3"/>
        <v>agosto</v>
      </c>
      <c r="D77" t="str">
        <f>VLOOKUP(B77,AnálisisMITEC!$A$2:$B$197,2,FALSE)</f>
        <v>Encontrado</v>
      </c>
      <c r="E77" s="25" t="str">
        <f>IF(IFERROR(VLOOKUP(A77,'Campañas y correos'!$A$2:$K$157,2,FALSE),"-")=0,"-",IFERROR(VLOOKUP(A77,'Campañas y correos'!$A$2:$K$157,2,FALSE),"-"))</f>
        <v>-</v>
      </c>
      <c r="F77" s="25" t="str">
        <f>IF(IFERROR(VLOOKUP(A77,'Campañas y correos'!$A$2:$K$157,3,FALSE),"-")=0,"-",IFERROR(VLOOKUP(A77,'Campañas y correos'!$A$2:$K$157,3,FALSE),"-"))</f>
        <v>-</v>
      </c>
      <c r="G77" s="25" t="str">
        <f>IFERROR(VLOOKUP(A77,'Campañas y correos'!$A$2:$K$157,4,FALSE),"-")</f>
        <v>-</v>
      </c>
    </row>
    <row r="78" spans="1:7" hidden="1" x14ac:dyDescent="0.25">
      <c r="A78" s="4" t="str">
        <v>INCmty_agosto</v>
      </c>
      <c r="B78" s="4" t="str">
        <f t="shared" si="2"/>
        <v>INCmty</v>
      </c>
      <c r="C78" s="38" t="str">
        <f t="shared" si="3"/>
        <v>agosto</v>
      </c>
      <c r="D78" t="str">
        <f>VLOOKUP(B78,AnálisisMITEC!$A$2:$B$197,2,FALSE)</f>
        <v>Encontrado</v>
      </c>
      <c r="E78" s="25" t="str">
        <f>IF(IFERROR(VLOOKUP(A78,'Campañas y correos'!$A$2:$K$157,2,FALSE),"-")=0,"-",IFERROR(VLOOKUP(A78,'Campañas y correos'!$A$2:$K$157,2,FALSE),"-"))</f>
        <v>-</v>
      </c>
      <c r="F78" s="25" t="str">
        <f>IF(IFERROR(VLOOKUP(A78,'Campañas y correos'!$A$2:$K$157,3,FALSE),"-")=0,"-",IFERROR(VLOOKUP(A78,'Campañas y correos'!$A$2:$K$157,3,FALSE),"-"))</f>
        <v>-</v>
      </c>
      <c r="G78" s="25" t="str">
        <f>IFERROR(VLOOKUP(A78,'Campañas y correos'!$A$2:$K$157,4,FALSE),"-")</f>
        <v>-</v>
      </c>
    </row>
    <row r="79" spans="1:7" hidden="1" x14ac:dyDescent="0.25">
      <c r="A79" s="4" t="str">
        <v>Voluntariado Tec_agosto</v>
      </c>
      <c r="B79" s="4" t="str">
        <f t="shared" si="2"/>
        <v>Voluntariado Tec</v>
      </c>
      <c r="C79" s="38" t="str">
        <f t="shared" si="3"/>
        <v>agosto</v>
      </c>
      <c r="D79" t="str">
        <f>VLOOKUP(B79,AnálisisMITEC!$A$2:$B$197,2,FALSE)</f>
        <v>Encontrado</v>
      </c>
      <c r="E79" s="25" t="str">
        <f>IF(IFERROR(VLOOKUP(A79,'Campañas y correos'!$A$2:$K$157,2,FALSE),"-")=0,"-",IFERROR(VLOOKUP(A79,'Campañas y correos'!$A$2:$K$157,2,FALSE),"-"))</f>
        <v>-</v>
      </c>
      <c r="F79" s="25" t="str">
        <f>IF(IFERROR(VLOOKUP(A79,'Campañas y correos'!$A$2:$K$157,3,FALSE),"-")=0,"-",IFERROR(VLOOKUP(A79,'Campañas y correos'!$A$2:$K$157,3,FALSE),"-"))</f>
        <v>-</v>
      </c>
      <c r="G79" s="25" t="str">
        <f>IFERROR(VLOOKUP(A79,'Campañas y correos'!$A$2:$K$157,4,FALSE),"-")</f>
        <v>-</v>
      </c>
    </row>
    <row r="80" spans="1:7" hidden="1" x14ac:dyDescent="0.25">
      <c r="A80" s="4" t="str">
        <v>BeneFlex_agosto</v>
      </c>
      <c r="B80" s="4" t="str">
        <f t="shared" si="2"/>
        <v>BeneFlex</v>
      </c>
      <c r="C80" s="38" t="str">
        <f t="shared" si="3"/>
        <v>agosto</v>
      </c>
      <c r="D80" t="str">
        <f>VLOOKUP(B80,AnálisisMITEC!$A$2:$B$197,2,FALSE)</f>
        <v>Encontrado</v>
      </c>
      <c r="E80" s="25" t="str">
        <f>IF(IFERROR(VLOOKUP(A80,'Campañas y correos'!$A$2:$K$157,2,FALSE),"-")=0,"-",IFERROR(VLOOKUP(A80,'Campañas y correos'!$A$2:$K$157,2,FALSE),"-"))</f>
        <v>-</v>
      </c>
      <c r="F80" s="25" t="str">
        <f>IF(IFERROR(VLOOKUP(A80,'Campañas y correos'!$A$2:$K$157,3,FALSE),"-")=0,"-",IFERROR(VLOOKUP(A80,'Campañas y correos'!$A$2:$K$157,3,FALSE),"-"))</f>
        <v>-</v>
      </c>
      <c r="G80" s="25" t="str">
        <f>IFERROR(VLOOKUP(A80,'Campañas y correos'!$A$2:$K$157,4,FALSE),"-")</f>
        <v>-</v>
      </c>
    </row>
    <row r="81" spans="1:7" hidden="1" x14ac:dyDescent="0.25">
      <c r="A81" s="4" t="str">
        <v>LiFE_julio</v>
      </c>
      <c r="B81" s="4" t="str">
        <f t="shared" si="2"/>
        <v>LiFE</v>
      </c>
      <c r="C81" s="38" t="str">
        <f t="shared" si="3"/>
        <v>julio</v>
      </c>
      <c r="D81" t="str">
        <f>VLOOKUP(B81,AnálisisMITEC!$A$2:$B$197,2,FALSE)</f>
        <v>Encontrado</v>
      </c>
      <c r="E81" s="25" t="str">
        <f>IF(IFERROR(VLOOKUP(A81,'Campañas y correos'!$A$2:$K$157,2,FALSE),"-")=0,"-",IFERROR(VLOOKUP(A81,'Campañas y correos'!$A$2:$K$157,2,FALSE),"-"))</f>
        <v>-</v>
      </c>
      <c r="F81" s="25" t="str">
        <f>IF(IFERROR(VLOOKUP(A81,'Campañas y correos'!$A$2:$K$157,3,FALSE),"-")=0,"-",IFERROR(VLOOKUP(A81,'Campañas y correos'!$A$2:$K$157,3,FALSE),"-"))</f>
        <v>-</v>
      </c>
      <c r="G81" s="25" t="str">
        <f>IFERROR(VLOOKUP(A81,'Campañas y correos'!$A$2:$K$157,4,FALSE),"-")</f>
        <v>-</v>
      </c>
    </row>
    <row r="82" spans="1:7" hidden="1" x14ac:dyDescent="0.25">
      <c r="A82" s="4" t="str">
        <v>Mi plan de retiro_julio</v>
      </c>
      <c r="B82" s="4" t="str">
        <f t="shared" si="2"/>
        <v>Mi plan de retiro</v>
      </c>
      <c r="C82" s="38" t="str">
        <f t="shared" si="3"/>
        <v>julio</v>
      </c>
      <c r="D82" t="str">
        <f>VLOOKUP(B82,AnálisisMITEC!$A$2:$B$197,2,FALSE)</f>
        <v>Encontrado</v>
      </c>
      <c r="E82" s="25" t="str">
        <f>IF(IFERROR(VLOOKUP(A82,'Campañas y correos'!$A$2:$K$157,2,FALSE),"-")=0,"-",IFERROR(VLOOKUP(A82,'Campañas y correos'!$A$2:$K$157,2,FALSE),"-"))</f>
        <v>-</v>
      </c>
      <c r="F82" s="25" t="str">
        <f>IF(IFERROR(VLOOKUP(A82,'Campañas y correos'!$A$2:$K$157,3,FALSE),"-")=0,"-",IFERROR(VLOOKUP(A82,'Campañas y correos'!$A$2:$K$157,3,FALSE),"-"))</f>
        <v>-</v>
      </c>
      <c r="G82" s="25" t="str">
        <f>IFERROR(VLOOKUP(A82,'Campañas y correos'!$A$2:$K$157,4,FALSE),"-")</f>
        <v>-</v>
      </c>
    </row>
    <row r="83" spans="1:7" hidden="1" x14ac:dyDescent="0.25">
      <c r="A83" s="4" t="str">
        <v>Semana del bienestar financiero_julio</v>
      </c>
      <c r="B83" s="4" t="str">
        <f t="shared" si="2"/>
        <v>Semana del bienestar financiero</v>
      </c>
      <c r="C83" s="38" t="str">
        <f t="shared" si="3"/>
        <v>julio</v>
      </c>
      <c r="D83" t="str">
        <f>VLOOKUP(B83,AnálisisMITEC!$A$2:$B$197,2,FALSE)</f>
        <v>No encontrado</v>
      </c>
      <c r="E83" s="25" t="str">
        <f>IF(IFERROR(VLOOKUP(A83,'Campañas y correos'!$A$2:$K$157,2,FALSE),"-")=0,"-",IFERROR(VLOOKUP(A83,'Campañas y correos'!$A$2:$K$157,2,FALSE),"-"))</f>
        <v>-</v>
      </c>
      <c r="F83" s="25" t="str">
        <f>IF(IFERROR(VLOOKUP(A83,'Campañas y correos'!$A$2:$K$157,3,FALSE),"-")=0,"-",IFERROR(VLOOKUP(A83,'Campañas y correos'!$A$2:$K$157,3,FALSE),"-"))</f>
        <v>-</v>
      </c>
      <c r="G83" s="25" t="str">
        <f>IFERROR(VLOOKUP(A83,'Campañas y correos'!$A$2:$K$157,4,FALSE),"-")</f>
        <v>-</v>
      </c>
    </row>
    <row r="84" spans="1:7" hidden="1" x14ac:dyDescent="0.25">
      <c r="A84" s="4" t="str">
        <v>Ciberseguridad_julio</v>
      </c>
      <c r="B84" s="4" t="str">
        <f t="shared" si="2"/>
        <v>Ciberseguridad</v>
      </c>
      <c r="C84" s="38" t="str">
        <f t="shared" si="3"/>
        <v>julio</v>
      </c>
      <c r="D84" t="str">
        <f>VLOOKUP(B84,AnálisisMITEC!$A$2:$B$197,2,FALSE)</f>
        <v>Encontrado</v>
      </c>
      <c r="E84" s="25" t="str">
        <f>IF(IFERROR(VLOOKUP(A84,'Campañas y correos'!$A$2:$K$157,2,FALSE),"-")=0,"-",IFERROR(VLOOKUP(A84,'Campañas y correos'!$A$2:$K$157,2,FALSE),"-"))</f>
        <v>-</v>
      </c>
      <c r="F84" s="25" t="str">
        <f>IF(IFERROR(VLOOKUP(A84,'Campañas y correos'!$A$2:$K$157,3,FALSE),"-")=0,"-",IFERROR(VLOOKUP(A84,'Campañas y correos'!$A$2:$K$157,3,FALSE),"-"))</f>
        <v>-</v>
      </c>
      <c r="G84" s="25" t="str">
        <f>IFERROR(VLOOKUP(A84,'Campañas y correos'!$A$2:$K$157,4,FALSE),"-")</f>
        <v>-</v>
      </c>
    </row>
    <row r="85" spans="1:7" hidden="1" x14ac:dyDescent="0.25">
      <c r="A85" s="4" t="str">
        <v>Borregos _julio</v>
      </c>
      <c r="B85" s="4" t="str">
        <f t="shared" si="2"/>
        <v xml:space="preserve">Borregos </v>
      </c>
      <c r="C85" s="38" t="str">
        <f t="shared" si="3"/>
        <v>julio</v>
      </c>
      <c r="D85" t="str">
        <f>VLOOKUP(B85,AnálisisMITEC!$A$2:$B$197,2,FALSE)</f>
        <v>No encontrado</v>
      </c>
      <c r="E85" s="25" t="str">
        <f>IF(IFERROR(VLOOKUP(A85,'Campañas y correos'!$A$2:$K$157,2,FALSE),"-")=0,"-",IFERROR(VLOOKUP(A85,'Campañas y correos'!$A$2:$K$157,2,FALSE),"-"))</f>
        <v>-</v>
      </c>
      <c r="F85" s="25" t="str">
        <f>IF(IFERROR(VLOOKUP(A85,'Campañas y correos'!$A$2:$K$157,3,FALSE),"-")=0,"-",IFERROR(VLOOKUP(A85,'Campañas y correos'!$A$2:$K$157,3,FALSE),"-"))</f>
        <v>-</v>
      </c>
      <c r="G85" s="25" t="str">
        <f>IFERROR(VLOOKUP(A85,'Campañas y correos'!$A$2:$K$157,4,FALSE),"-")</f>
        <v>-</v>
      </c>
    </row>
    <row r="86" spans="1:7" hidden="1" x14ac:dyDescent="0.25">
      <c r="A86" s="4" t="str">
        <v>TecReview_julio</v>
      </c>
      <c r="B86" s="4" t="str">
        <f t="shared" si="2"/>
        <v>TecReview</v>
      </c>
      <c r="C86" s="38" t="str">
        <f t="shared" si="3"/>
        <v>julio</v>
      </c>
      <c r="D86" t="str">
        <f>VLOOKUP(B86,AnálisisMITEC!$A$2:$B$197,2,FALSE)</f>
        <v>No encontrado</v>
      </c>
      <c r="E86" s="25" t="str">
        <f>IF(IFERROR(VLOOKUP(A86,'Campañas y correos'!$A$2:$K$157,2,FALSE),"-")=0,"-",IFERROR(VLOOKUP(A86,'Campañas y correos'!$A$2:$K$157,2,FALSE),"-"))</f>
        <v>-</v>
      </c>
      <c r="F86" s="25" t="str">
        <f>IF(IFERROR(VLOOKUP(A86,'Campañas y correos'!$A$2:$K$157,3,FALSE),"-")=0,"-",IFERROR(VLOOKUP(A86,'Campañas y correos'!$A$2:$K$157,3,FALSE),"-"))</f>
        <v>-</v>
      </c>
      <c r="G86" s="25" t="str">
        <f>IFERROR(VLOOKUP(A86,'Campañas y correos'!$A$2:$K$157,4,FALSE),"-")</f>
        <v>-</v>
      </c>
    </row>
    <row r="87" spans="1:7" hidden="1" x14ac:dyDescent="0.25">
      <c r="A87" s="4" t="str">
        <v>_julio</v>
      </c>
      <c r="B87" s="4" t="str">
        <f t="shared" si="2"/>
        <v/>
      </c>
      <c r="C87" s="38" t="str">
        <f t="shared" si="3"/>
        <v>julio</v>
      </c>
      <c r="D87" t="e">
        <f>VLOOKUP(B87,AnálisisMITEC!$A$2:$B$197,2,FALSE)</f>
        <v>#N/A</v>
      </c>
      <c r="E87" s="25" t="str">
        <f>IF(IFERROR(VLOOKUP(A87,'Campañas y correos'!$A$2:$K$157,2,FALSE),"-")=0,"-",IFERROR(VLOOKUP(A87,'Campañas y correos'!$A$2:$K$157,2,FALSE),"-"))</f>
        <v>-</v>
      </c>
      <c r="F87" s="25" t="str">
        <f>IF(IFERROR(VLOOKUP(A87,'Campañas y correos'!$A$2:$K$157,3,FALSE),"-")=0,"-",IFERROR(VLOOKUP(A87,'Campañas y correos'!$A$2:$K$157,3,FALSE),"-"))</f>
        <v>-</v>
      </c>
      <c r="G87" s="25" t="str">
        <f>IFERROR(VLOOKUP(A87,'Campañas y correos'!$A$2:$K$157,4,FALSE),"-")</f>
        <v>-</v>
      </c>
    </row>
    <row r="88" spans="1:7" hidden="1" x14ac:dyDescent="0.25">
      <c r="A88" s="4" t="str">
        <v>CFDI_mayo</v>
      </c>
      <c r="B88" s="4" t="str">
        <f t="shared" si="2"/>
        <v>CFDI</v>
      </c>
      <c r="C88" s="38" t="str">
        <f t="shared" si="3"/>
        <v>mayo</v>
      </c>
      <c r="D88" t="str">
        <f>VLOOKUP(B88,AnálisisMITEC!$A$2:$B$197,2,FALSE)</f>
        <v>Encontrado</v>
      </c>
      <c r="E88" s="25" t="str">
        <f>IF(IFERROR(VLOOKUP(A88,'Campañas y correos'!$A$2:$K$157,2,FALSE),"-")=0,"-",IFERROR(VLOOKUP(A88,'Campañas y correos'!$A$2:$K$157,2,FALSE),"-"))</f>
        <v>-</v>
      </c>
      <c r="F88" s="25" t="str">
        <f>IF(IFERROR(VLOOKUP(A88,'Campañas y correos'!$A$2:$K$157,3,FALSE),"-")=0,"-",IFERROR(VLOOKUP(A88,'Campañas y correos'!$A$2:$K$157,3,FALSE),"-"))</f>
        <v>-</v>
      </c>
      <c r="G88" s="25" t="str">
        <f>IFERROR(VLOOKUP(A88,'Campañas y correos'!$A$2:$K$157,4,FALSE),"-")</f>
        <v>-</v>
      </c>
    </row>
    <row r="89" spans="1:7" hidden="1" x14ac:dyDescent="0.25">
      <c r="A89" s="4" t="str">
        <v>Mis viajes_mayo</v>
      </c>
      <c r="B89" s="4" t="str">
        <f t="shared" si="2"/>
        <v>Mis viajes</v>
      </c>
      <c r="C89" s="38" t="str">
        <f t="shared" si="3"/>
        <v>mayo</v>
      </c>
      <c r="D89" t="str">
        <f>VLOOKUP(B89,AnálisisMITEC!$A$2:$B$197,2,FALSE)</f>
        <v>Encontrado</v>
      </c>
      <c r="E89" s="25" t="str">
        <f>IF(IFERROR(VLOOKUP(A89,'Campañas y correos'!$A$2:$K$157,2,FALSE),"-")=0,"-",IFERROR(VLOOKUP(A89,'Campañas y correos'!$A$2:$K$157,2,FALSE),"-"))</f>
        <v>-</v>
      </c>
      <c r="F89" s="25" t="str">
        <f>IF(IFERROR(VLOOKUP(A89,'Campañas y correos'!$A$2:$K$157,3,FALSE),"-")=0,"-",IFERROR(VLOOKUP(A89,'Campañas y correos'!$A$2:$K$157,3,FALSE),"-"))</f>
        <v>-</v>
      </c>
      <c r="G89" s="25" t="str">
        <f>IFERROR(VLOOKUP(A89,'Campañas y correos'!$A$2:$K$157,4,FALSE),"-")</f>
        <v>-</v>
      </c>
    </row>
    <row r="90" spans="1:7" hidden="1" x14ac:dyDescent="0.25">
      <c r="A90" s="4" t="str">
        <v>TecStore_mayo</v>
      </c>
      <c r="B90" s="4" t="str">
        <f t="shared" si="2"/>
        <v>TecStore</v>
      </c>
      <c r="C90" s="38" t="str">
        <f t="shared" si="3"/>
        <v>mayo</v>
      </c>
      <c r="D90" t="str">
        <f>VLOOKUP(B90,AnálisisMITEC!$A$2:$B$197,2,FALSE)</f>
        <v>Encontrado</v>
      </c>
      <c r="E90" s="25" t="str">
        <f>IF(IFERROR(VLOOKUP(A90,'Campañas y correos'!$A$2:$K$157,2,FALSE),"-")=0,"-",IFERROR(VLOOKUP(A90,'Campañas y correos'!$A$2:$K$157,2,FALSE),"-"))</f>
        <v>-</v>
      </c>
      <c r="F90" s="25" t="str">
        <f>IF(IFERROR(VLOOKUP(A90,'Campañas y correos'!$A$2:$K$157,3,FALSE),"-")=0,"-",IFERROR(VLOOKUP(A90,'Campañas y correos'!$A$2:$K$157,3,FALSE),"-"))</f>
        <v>-</v>
      </c>
      <c r="G90" s="25" t="str">
        <f>IFERROR(VLOOKUP(A90,'Campañas y correos'!$A$2:$K$157,4,FALSE),"-")</f>
        <v>-</v>
      </c>
    </row>
    <row r="91" spans="1:7" hidden="1" x14ac:dyDescent="0.25">
      <c r="A91" s="4" t="str">
        <v>Novus _mayo</v>
      </c>
      <c r="B91" s="4" t="str">
        <f t="shared" si="2"/>
        <v xml:space="preserve">Novus </v>
      </c>
      <c r="C91" s="38" t="str">
        <f t="shared" si="3"/>
        <v>mayo</v>
      </c>
      <c r="D91" t="str">
        <f>VLOOKUP(B91,AnálisisMITEC!$A$2:$B$197,2,FALSE)</f>
        <v>No encontrado</v>
      </c>
      <c r="E91" s="25" t="str">
        <f>IF(IFERROR(VLOOKUP(A91,'Campañas y correos'!$A$2:$K$157,2,FALSE),"-")=0,"-",IFERROR(VLOOKUP(A91,'Campañas y correos'!$A$2:$K$157,2,FALSE),"-"))</f>
        <v>-</v>
      </c>
      <c r="F91" s="25" t="str">
        <f>IF(IFERROR(VLOOKUP(A91,'Campañas y correos'!$A$2:$K$157,3,FALSE),"-")=0,"-",IFERROR(VLOOKUP(A91,'Campañas y correos'!$A$2:$K$157,3,FALSE),"-"))</f>
        <v>-</v>
      </c>
      <c r="G91" s="25" t="str">
        <f>IFERROR(VLOOKUP(A91,'Campañas y correos'!$A$2:$K$157,4,FALSE),"-")</f>
        <v>-</v>
      </c>
    </row>
    <row r="92" spans="1:7" hidden="1" x14ac:dyDescent="0.25">
      <c r="A92" s="4" t="str">
        <v>Súmate_mayo</v>
      </c>
      <c r="B92" s="4" t="str">
        <f t="shared" si="2"/>
        <v>Súmate</v>
      </c>
      <c r="C92" s="38" t="str">
        <f t="shared" si="3"/>
        <v>mayo</v>
      </c>
      <c r="D92" t="str">
        <f>VLOOKUP(B92,AnálisisMITEC!$A$2:$B$197,2,FALSE)</f>
        <v>Encontrado</v>
      </c>
      <c r="E92" s="25" t="str">
        <f>IF(IFERROR(VLOOKUP(A92,'Campañas y correos'!$A$2:$K$157,2,FALSE),"-")=0,"-",IFERROR(VLOOKUP(A92,'Campañas y correos'!$A$2:$K$157,2,FALSE),"-"))</f>
        <v>-</v>
      </c>
      <c r="F92" s="25" t="str">
        <f>IF(IFERROR(VLOOKUP(A92,'Campañas y correos'!$A$2:$K$157,3,FALSE),"-")=0,"-",IFERROR(VLOOKUP(A92,'Campañas y correos'!$A$2:$K$157,3,FALSE),"-"))</f>
        <v>-</v>
      </c>
      <c r="G92" s="25" t="str">
        <f>IFERROR(VLOOKUP(A92,'Campañas y correos'!$A$2:$K$157,4,FALSE),"-")</f>
        <v>-</v>
      </c>
    </row>
    <row r="93" spans="1:7" hidden="1" x14ac:dyDescent="0.25">
      <c r="A93" s="4" t="str">
        <v>TECbot_mayo</v>
      </c>
      <c r="B93" s="4" t="str">
        <f t="shared" si="2"/>
        <v>TECbot</v>
      </c>
      <c r="C93" s="38" t="str">
        <f t="shared" si="3"/>
        <v>mayo</v>
      </c>
      <c r="D93" t="str">
        <f>VLOOKUP(B93,AnálisisMITEC!$A$2:$B$197,2,FALSE)</f>
        <v>Encontrado</v>
      </c>
      <c r="E93" s="25" t="str">
        <f>IF(IFERROR(VLOOKUP(A93,'Campañas y correos'!$A$2:$K$157,2,FALSE),"-")=0,"-",IFERROR(VLOOKUP(A93,'Campañas y correos'!$A$2:$K$157,2,FALSE),"-"))</f>
        <v>-</v>
      </c>
      <c r="F93" s="25" t="str">
        <f>IF(IFERROR(VLOOKUP(A93,'Campañas y correos'!$A$2:$K$157,3,FALSE),"-")=0,"-",IFERROR(VLOOKUP(A93,'Campañas y correos'!$A$2:$K$157,3,FALSE),"-"))</f>
        <v>-</v>
      </c>
      <c r="G93" s="25" t="str">
        <f>IFERROR(VLOOKUP(A93,'Campañas y correos'!$A$2:$K$157,4,FALSE),"-")</f>
        <v>-</v>
      </c>
    </row>
    <row r="94" spans="1:7" hidden="1" x14ac:dyDescent="0.25">
      <c r="A94" s="4" t="str">
        <v>Día del maestro_mayo</v>
      </c>
      <c r="B94" s="4" t="str">
        <f t="shared" si="2"/>
        <v>Día del maestro</v>
      </c>
      <c r="C94" s="38" t="str">
        <f t="shared" si="3"/>
        <v>mayo</v>
      </c>
      <c r="D94" t="str">
        <f>VLOOKUP(B94,AnálisisMITEC!$A$2:$B$197,2,FALSE)</f>
        <v>Encontrado</v>
      </c>
      <c r="E94" s="25" t="str">
        <f>IF(IFERROR(VLOOKUP(A94,'Campañas y correos'!$A$2:$K$157,2,FALSE),"-")=0,"-",IFERROR(VLOOKUP(A94,'Campañas y correos'!$A$2:$K$157,2,FALSE),"-"))</f>
        <v>-</v>
      </c>
      <c r="F94" s="25" t="str">
        <f>IF(IFERROR(VLOOKUP(A94,'Campañas y correos'!$A$2:$K$157,3,FALSE),"-")=0,"-",IFERROR(VLOOKUP(A94,'Campañas y correos'!$A$2:$K$157,3,FALSE),"-"))</f>
        <v>-</v>
      </c>
      <c r="G94" s="25" t="str">
        <f>IFERROR(VLOOKUP(A94,'Campañas y correos'!$A$2:$K$157,4,FALSE),"-")</f>
        <v>-</v>
      </c>
    </row>
    <row r="95" spans="1:7" hidden="1" x14ac:dyDescent="0.25">
      <c r="A95" s="4" t="str">
        <v>Semana del bienestar financiero_mayo</v>
      </c>
      <c r="B95" s="4" t="str">
        <f t="shared" si="2"/>
        <v>Semana del bienestar financiero</v>
      </c>
      <c r="C95" s="38" t="str">
        <f t="shared" si="3"/>
        <v>mayo</v>
      </c>
      <c r="D95" t="str">
        <f>VLOOKUP(B95,AnálisisMITEC!$A$2:$B$197,2,FALSE)</f>
        <v>No encontrado</v>
      </c>
      <c r="E95" s="25" t="str">
        <f>IF(IFERROR(VLOOKUP(A95,'Campañas y correos'!$A$2:$K$157,2,FALSE),"-")=0,"-",IFERROR(VLOOKUP(A95,'Campañas y correos'!$A$2:$K$157,2,FALSE),"-"))</f>
        <v>-</v>
      </c>
      <c r="F95" s="25" t="str">
        <f>IF(IFERROR(VLOOKUP(A95,'Campañas y correos'!$A$2:$K$157,3,FALSE),"-")=0,"-",IFERROR(VLOOKUP(A95,'Campañas y correos'!$A$2:$K$157,3,FALSE),"-"))</f>
        <v>-</v>
      </c>
      <c r="G95" s="25" t="str">
        <f>IFERROR(VLOOKUP(A95,'Campañas y correos'!$A$2:$K$157,4,FALSE),"-")</f>
        <v>-</v>
      </c>
    </row>
    <row r="96" spans="1:7" hidden="1" x14ac:dyDescent="0.25">
      <c r="A96" s="4" t="str">
        <v>Mi plan de retiro_mayo</v>
      </c>
      <c r="B96" s="4" t="str">
        <f t="shared" si="2"/>
        <v>Mi plan de retiro</v>
      </c>
      <c r="C96" s="38" t="str">
        <f t="shared" si="3"/>
        <v>mayo</v>
      </c>
      <c r="D96" t="str">
        <f>VLOOKUP(B96,AnálisisMITEC!$A$2:$B$197,2,FALSE)</f>
        <v>Encontrado</v>
      </c>
      <c r="E96" s="25" t="str">
        <f>IF(IFERROR(VLOOKUP(A96,'Campañas y correos'!$A$2:$K$157,2,FALSE),"-")=0,"-",IFERROR(VLOOKUP(A96,'Campañas y correos'!$A$2:$K$157,2,FALSE),"-"))</f>
        <v>-</v>
      </c>
      <c r="F96" s="25" t="str">
        <f>IF(IFERROR(VLOOKUP(A96,'Campañas y correos'!$A$2:$K$157,3,FALSE),"-")=0,"-",IFERROR(VLOOKUP(A96,'Campañas y correos'!$A$2:$K$157,3,FALSE),"-"))</f>
        <v>-</v>
      </c>
      <c r="G96" s="25" t="str">
        <f>IFERROR(VLOOKUP(A96,'Campañas y correos'!$A$2:$K$157,4,FALSE),"-")</f>
        <v>-</v>
      </c>
    </row>
    <row r="97" spans="1:7" hidden="1" x14ac:dyDescent="0.25">
      <c r="A97" s="4" t="str">
        <v>Sostenibilidad_mayo</v>
      </c>
      <c r="B97" s="4" t="str">
        <f t="shared" si="2"/>
        <v>Sostenibilidad</v>
      </c>
      <c r="C97" s="38" t="str">
        <f t="shared" si="3"/>
        <v>mayo</v>
      </c>
      <c r="D97" t="str">
        <f>VLOOKUP(B97,AnálisisMITEC!$A$2:$B$197,2,FALSE)</f>
        <v>No encontrado</v>
      </c>
      <c r="E97" s="25" t="str">
        <f>IF(IFERROR(VLOOKUP(A97,'Campañas y correos'!$A$2:$K$157,2,FALSE),"-")=0,"-",IFERROR(VLOOKUP(A97,'Campañas y correos'!$A$2:$K$157,2,FALSE),"-"))</f>
        <v>-</v>
      </c>
      <c r="F97" s="25" t="str">
        <f>IF(IFERROR(VLOOKUP(A97,'Campañas y correos'!$A$2:$K$157,3,FALSE),"-")=0,"-",IFERROR(VLOOKUP(A97,'Campañas y correos'!$A$2:$K$157,3,FALSE),"-"))</f>
        <v>-</v>
      </c>
      <c r="G97" s="25" t="str">
        <f>IFERROR(VLOOKUP(A97,'Campañas y correos'!$A$2:$K$157,4,FALSE),"-")</f>
        <v>-</v>
      </c>
    </row>
    <row r="98" spans="1:7" hidden="1" x14ac:dyDescent="0.25">
      <c r="A98" s="4" t="str">
        <v>Wellbeing_mayo</v>
      </c>
      <c r="B98" s="4" t="str">
        <f t="shared" si="2"/>
        <v>Wellbeing</v>
      </c>
      <c r="C98" s="38" t="str">
        <f t="shared" si="3"/>
        <v>mayo</v>
      </c>
      <c r="D98" t="str">
        <f>VLOOKUP(B98,AnálisisMITEC!$A$2:$B$197,2,FALSE)</f>
        <v>Encontrado</v>
      </c>
      <c r="E98" s="25" t="str">
        <f>IF(IFERROR(VLOOKUP(A98,'Campañas y correos'!$A$2:$K$157,2,FALSE),"-")=0,"-",IFERROR(VLOOKUP(A98,'Campañas y correos'!$A$2:$K$157,2,FALSE),"-"))</f>
        <v>-</v>
      </c>
      <c r="F98" s="25" t="str">
        <f>IF(IFERROR(VLOOKUP(A98,'Campañas y correos'!$A$2:$K$157,3,FALSE),"-")=0,"-",IFERROR(VLOOKUP(A98,'Campañas y correos'!$A$2:$K$157,3,FALSE),"-"))</f>
        <v>-</v>
      </c>
      <c r="G98" s="25" t="str">
        <f>IFERROR(VLOOKUP(A98,'Campañas y correos'!$A$2:$K$157,4,FALSE),"-")</f>
        <v>-</v>
      </c>
    </row>
    <row r="99" spans="1:7" hidden="1" x14ac:dyDescent="0.25">
      <c r="A99" s="4" t="str">
        <v>GlobalMobility_mayo</v>
      </c>
      <c r="B99" s="4" t="str">
        <f t="shared" si="2"/>
        <v>GlobalMobility</v>
      </c>
      <c r="C99" s="38" t="str">
        <f t="shared" si="3"/>
        <v>mayo</v>
      </c>
      <c r="D99" t="str">
        <f>VLOOKUP(B99,AnálisisMITEC!$A$2:$B$197,2,FALSE)</f>
        <v>Encontrado</v>
      </c>
      <c r="E99" s="25" t="str">
        <f>IF(IFERROR(VLOOKUP(A99,'Campañas y correos'!$A$2:$K$157,2,FALSE),"-")=0,"-",IFERROR(VLOOKUP(A99,'Campañas y correos'!$A$2:$K$157,2,FALSE),"-"))</f>
        <v>-</v>
      </c>
      <c r="F99" s="25" t="str">
        <f>IF(IFERROR(VLOOKUP(A99,'Campañas y correos'!$A$2:$K$157,3,FALSE),"-")=0,"-",IFERROR(VLOOKUP(A99,'Campañas y correos'!$A$2:$K$157,3,FALSE),"-"))</f>
        <v>-</v>
      </c>
      <c r="G99" s="25" t="str">
        <f>IFERROR(VLOOKUP(A99,'Campañas y correos'!$A$2:$K$157,4,FALSE),"-")</f>
        <v>-</v>
      </c>
    </row>
    <row r="100" spans="1:7" hidden="1" x14ac:dyDescent="0.25">
      <c r="A100" s="4" t="str">
        <v>Día de las Madres_mayo</v>
      </c>
      <c r="B100" s="4" t="str">
        <f t="shared" si="2"/>
        <v>Día de las Madres</v>
      </c>
      <c r="C100" s="38" t="str">
        <f t="shared" si="3"/>
        <v>mayo</v>
      </c>
      <c r="D100" t="str">
        <f>VLOOKUP(B100,AnálisisMITEC!$A$2:$B$197,2,FALSE)</f>
        <v>Encontrado</v>
      </c>
      <c r="E100" s="25" t="str">
        <f>IF(IFERROR(VLOOKUP(A100,'Campañas y correos'!$A$2:$K$157,2,FALSE),"-")=0,"-",IFERROR(VLOOKUP(A100,'Campañas y correos'!$A$2:$K$157,2,FALSE),"-"))</f>
        <v>-</v>
      </c>
      <c r="F100" s="25" t="str">
        <f>IF(IFERROR(VLOOKUP(A100,'Campañas y correos'!$A$2:$K$157,3,FALSE),"-")=0,"-",IFERROR(VLOOKUP(A100,'Campañas y correos'!$A$2:$K$157,3,FALSE),"-"))</f>
        <v>-</v>
      </c>
      <c r="G100" s="25" t="str">
        <f>IFERROR(VLOOKUP(A100,'Campañas y correos'!$A$2:$K$157,4,FALSE),"-")</f>
        <v>-</v>
      </c>
    </row>
    <row r="101" spans="1:7" hidden="1" x14ac:dyDescent="0.25">
      <c r="A101" s="4" t="str">
        <v>_mayo</v>
      </c>
      <c r="B101" s="4" t="str">
        <f t="shared" si="2"/>
        <v/>
      </c>
      <c r="C101" s="38" t="str">
        <f t="shared" si="3"/>
        <v>mayo</v>
      </c>
      <c r="D101" t="e">
        <f>VLOOKUP(B101,AnálisisMITEC!$A$2:$B$197,2,FALSE)</f>
        <v>#N/A</v>
      </c>
      <c r="E101" s="25" t="str">
        <f>IF(IFERROR(VLOOKUP(A101,'Campañas y correos'!$A$2:$K$157,2,FALSE),"-")=0,"-",IFERROR(VLOOKUP(A101,'Campañas y correos'!$A$2:$K$157,2,FALSE),"-"))</f>
        <v>-</v>
      </c>
      <c r="F101" s="25" t="str">
        <f>IF(IFERROR(VLOOKUP(A101,'Campañas y correos'!$A$2:$K$157,3,FALSE),"-")=0,"-",IFERROR(VLOOKUP(A101,'Campañas y correos'!$A$2:$K$157,3,FALSE),"-"))</f>
        <v>-</v>
      </c>
      <c r="G101" s="25" t="str">
        <f>IFERROR(VLOOKUP(A101,'Campañas y correos'!$A$2:$K$157,4,FALSE),"-")</f>
        <v>-</v>
      </c>
    </row>
    <row r="102" spans="1:7" hidden="1" x14ac:dyDescent="0.25">
      <c r="A102" s="4" t="str">
        <v>TECservices_mayo</v>
      </c>
      <c r="B102" s="4" t="str">
        <f t="shared" si="2"/>
        <v>TECservices</v>
      </c>
      <c r="C102" s="38" t="str">
        <f t="shared" si="3"/>
        <v>mayo</v>
      </c>
      <c r="D102" t="str">
        <f>VLOOKUP(B102,AnálisisMITEC!$A$2:$B$197,2,FALSE)</f>
        <v>Encontrado</v>
      </c>
      <c r="E102" s="25" t="str">
        <f>IF(IFERROR(VLOOKUP(A102,'Campañas y correos'!$A$2:$K$157,2,FALSE),"-")=0,"-",IFERROR(VLOOKUP(A102,'Campañas y correos'!$A$2:$K$157,2,FALSE),"-"))</f>
        <v>-</v>
      </c>
      <c r="F102" s="25" t="str">
        <f>IF(IFERROR(VLOOKUP(A102,'Campañas y correos'!$A$2:$K$157,3,FALSE),"-")=0,"-",IFERROR(VLOOKUP(A102,'Campañas y correos'!$A$2:$K$157,3,FALSE),"-"))</f>
        <v>-</v>
      </c>
      <c r="G102" s="25" t="str">
        <f>IFERROR(VLOOKUP(A102,'Campañas y correos'!$A$2:$K$157,4,FALSE),"-")</f>
        <v>-</v>
      </c>
    </row>
    <row r="103" spans="1:7" hidden="1" x14ac:dyDescent="0.25">
      <c r="A103" s="4" t="str">
        <v>Integridad académica_mayo</v>
      </c>
      <c r="B103" s="4" t="str">
        <f t="shared" si="2"/>
        <v>Integridad académica</v>
      </c>
      <c r="C103" s="38" t="str">
        <f t="shared" si="3"/>
        <v>mayo</v>
      </c>
      <c r="D103" t="str">
        <f>VLOOKUP(B103,AnálisisMITEC!$A$2:$B$197,2,FALSE)</f>
        <v>Encontrado</v>
      </c>
      <c r="E103" s="25" t="str">
        <f>IF(IFERROR(VLOOKUP(A103,'Campañas y correos'!$A$2:$K$157,2,FALSE),"-")=0,"-",IFERROR(VLOOKUP(A103,'Campañas y correos'!$A$2:$K$157,2,FALSE),"-"))</f>
        <v>-</v>
      </c>
      <c r="F103" s="25" t="str">
        <f>IF(IFERROR(VLOOKUP(A103,'Campañas y correos'!$A$2:$K$157,3,FALSE),"-")=0,"-",IFERROR(VLOOKUP(A103,'Campañas y correos'!$A$2:$K$157,3,FALSE),"-"))</f>
        <v>-</v>
      </c>
      <c r="G103" s="25" t="str">
        <f>IFERROR(VLOOKUP(A103,'Campañas y correos'!$A$2:$K$157,4,FALSE),"-")</f>
        <v>-</v>
      </c>
    </row>
    <row r="104" spans="1:7" hidden="1" x14ac:dyDescent="0.25">
      <c r="A104" s="4" t="str">
        <v>Compromiso con la integridad_abril</v>
      </c>
      <c r="B104" s="4" t="str">
        <f t="shared" si="2"/>
        <v>Compromiso con la integridad</v>
      </c>
      <c r="C104" s="38" t="str">
        <f t="shared" si="3"/>
        <v>abril</v>
      </c>
      <c r="D104" t="str">
        <f>VLOOKUP(B104,AnálisisMITEC!$A$2:$B$197,2,FALSE)</f>
        <v>Encontrado</v>
      </c>
      <c r="E104" s="25" t="str">
        <f>IF(IFERROR(VLOOKUP(A104,'Campañas y correos'!$A$2:$K$157,2,FALSE),"-")=0,"-",IFERROR(VLOOKUP(A104,'Campañas y correos'!$A$2:$K$157,2,FALSE),"-"))</f>
        <v>-</v>
      </c>
      <c r="F104" s="25" t="str">
        <f>IF(IFERROR(VLOOKUP(A104,'Campañas y correos'!$A$2:$K$157,3,FALSE),"-")=0,"-",IFERROR(VLOOKUP(A104,'Campañas y correos'!$A$2:$K$157,3,FALSE),"-"))</f>
        <v>-</v>
      </c>
      <c r="G104" s="25" t="str">
        <f>IFERROR(VLOOKUP(A104,'Campañas y correos'!$A$2:$K$157,4,FALSE),"-")</f>
        <v>-</v>
      </c>
    </row>
    <row r="105" spans="1:7" hidden="1" x14ac:dyDescent="0.25">
      <c r="A105" s="4" t="str">
        <v>CFDI_abril</v>
      </c>
      <c r="B105" s="4" t="str">
        <f t="shared" si="2"/>
        <v>CFDI</v>
      </c>
      <c r="C105" s="38" t="str">
        <f t="shared" si="3"/>
        <v>abril</v>
      </c>
      <c r="D105" t="str">
        <f>VLOOKUP(B105,AnálisisMITEC!$A$2:$B$197,2,FALSE)</f>
        <v>Encontrado</v>
      </c>
      <c r="E105" s="25" t="str">
        <f>IF(IFERROR(VLOOKUP(A105,'Campañas y correos'!$A$2:$K$157,2,FALSE),"-")=0,"-",IFERROR(VLOOKUP(A105,'Campañas y correos'!$A$2:$K$157,2,FALSE),"-"))</f>
        <v>-</v>
      </c>
      <c r="F105" s="25" t="str">
        <f>IF(IFERROR(VLOOKUP(A105,'Campañas y correos'!$A$2:$K$157,3,FALSE),"-")=0,"-",IFERROR(VLOOKUP(A105,'Campañas y correos'!$A$2:$K$157,3,FALSE),"-"))</f>
        <v>-</v>
      </c>
      <c r="G105" s="25" t="str">
        <f>IFERROR(VLOOKUP(A105,'Campañas y correos'!$A$2:$K$157,4,FALSE),"-")</f>
        <v>-</v>
      </c>
    </row>
    <row r="106" spans="1:7" hidden="1" x14ac:dyDescent="0.25">
      <c r="A106" s="4" t="str">
        <v>TechSavvy_abril</v>
      </c>
      <c r="B106" s="4" t="str">
        <f t="shared" si="2"/>
        <v>TechSavvy</v>
      </c>
      <c r="C106" s="38" t="str">
        <f t="shared" si="3"/>
        <v>abril</v>
      </c>
      <c r="D106" t="str">
        <f>VLOOKUP(B106,AnálisisMITEC!$A$2:$B$197,2,FALSE)</f>
        <v>Encontrado</v>
      </c>
      <c r="E106" s="25" t="str">
        <f>IF(IFERROR(VLOOKUP(A106,'Campañas y correos'!$A$2:$K$157,2,FALSE),"-")=0,"-",IFERROR(VLOOKUP(A106,'Campañas y correos'!$A$2:$K$157,2,FALSE),"-"))</f>
        <v>-</v>
      </c>
      <c r="F106" s="25" t="str">
        <f>IF(IFERROR(VLOOKUP(A106,'Campañas y correos'!$A$2:$K$157,3,FALSE),"-")=0,"-",IFERROR(VLOOKUP(A106,'Campañas y correos'!$A$2:$K$157,3,FALSE),"-"))</f>
        <v>-</v>
      </c>
      <c r="G106" s="25" t="str">
        <f>IFERROR(VLOOKUP(A106,'Campañas y correos'!$A$2:$K$157,4,FALSE),"-")</f>
        <v>-</v>
      </c>
    </row>
    <row r="107" spans="1:7" hidden="1" x14ac:dyDescent="0.25">
      <c r="A107" s="4" t="str">
        <v>Lealtad_abril</v>
      </c>
      <c r="B107" s="4" t="str">
        <f t="shared" si="2"/>
        <v>Lealtad</v>
      </c>
      <c r="C107" s="38" t="str">
        <f t="shared" si="3"/>
        <v>abril</v>
      </c>
      <c r="D107" t="str">
        <f>VLOOKUP(B107,AnálisisMITEC!$A$2:$B$197,2,FALSE)</f>
        <v>Encontrado</v>
      </c>
      <c r="E107" s="25" t="str">
        <f>IF(IFERROR(VLOOKUP(A107,'Campañas y correos'!$A$2:$K$157,2,FALSE),"-")=0,"-",IFERROR(VLOOKUP(A107,'Campañas y correos'!$A$2:$K$157,2,FALSE),"-"))</f>
        <v>-</v>
      </c>
      <c r="F107" s="25" t="str">
        <f>IF(IFERROR(VLOOKUP(A107,'Campañas y correos'!$A$2:$K$157,3,FALSE),"-")=0,"-",IFERROR(VLOOKUP(A107,'Campañas y correos'!$A$2:$K$157,3,FALSE),"-"))</f>
        <v>-</v>
      </c>
      <c r="G107" s="25" t="str">
        <f>IFERROR(VLOOKUP(A107,'Campañas y correos'!$A$2:$K$157,4,FALSE),"-")</f>
        <v>-</v>
      </c>
    </row>
    <row r="108" spans="1:7" x14ac:dyDescent="0.25">
      <c r="A108" s="4" t="str">
        <v>Súmate_abril</v>
      </c>
      <c r="B108" s="4" t="str">
        <f t="shared" ref="B108:B128" si="4">MID(A108,1,FIND("_",A108,1)-1)</f>
        <v>Súmate</v>
      </c>
      <c r="C108" s="38" t="str">
        <f t="shared" ref="C108:C128" si="5">MID(A108,FIND("_",A108,1)+1,LEN(A108))</f>
        <v>abril</v>
      </c>
      <c r="D108" t="str">
        <f>VLOOKUP(B108,AnálisisMITEC!$A$2:$B$197,2,FALSE)</f>
        <v>Encontrado</v>
      </c>
      <c r="E108" s="25" t="str">
        <f>IF(IFERROR(VLOOKUP(A108,'Campañas y correos'!$A$2:$K$157,2,FALSE),"-")=0,"-",IFERROR(VLOOKUP(A108,'Campañas y correos'!$A$2:$K$157,2,FALSE),"-"))</f>
        <v>-</v>
      </c>
      <c r="F108" s="25" t="str">
        <f>IF(IFERROR(VLOOKUP(A108,'Campañas y correos'!$A$2:$K$157,3,FALSE),"-")=0,"-",IFERROR(VLOOKUP(A108,'Campañas y correos'!$A$2:$K$157,3,FALSE),"-"))</f>
        <v>-</v>
      </c>
      <c r="G108" s="25" t="str">
        <f>IFERROR(VLOOKUP(A108,'Campañas y correos'!$A$2:$K$157,4,FALSE),"-")</f>
        <v>-</v>
      </c>
    </row>
    <row r="109" spans="1:7" x14ac:dyDescent="0.25">
      <c r="A109" s="4" t="str">
        <v>Novus _abril</v>
      </c>
      <c r="B109" s="4" t="str">
        <f t="shared" si="4"/>
        <v xml:space="preserve">Novus </v>
      </c>
      <c r="C109" s="38" t="str">
        <f t="shared" si="5"/>
        <v>abril</v>
      </c>
      <c r="D109" t="str">
        <f>VLOOKUP(B109,AnálisisMITEC!$A$2:$B$197,2,FALSE)</f>
        <v>No encontrado</v>
      </c>
      <c r="E109" s="25" t="str">
        <f>IF(IFERROR(VLOOKUP(A109,'Campañas y correos'!$A$2:$K$157,2,FALSE),"-")=0,"-",IFERROR(VLOOKUP(A109,'Campañas y correos'!$A$2:$K$157,2,FALSE),"-"))</f>
        <v>-</v>
      </c>
      <c r="F109" s="25" t="str">
        <f>IF(IFERROR(VLOOKUP(A109,'Campañas y correos'!$A$2:$K$157,3,FALSE),"-")=0,"-",IFERROR(VLOOKUP(A109,'Campañas y correos'!$A$2:$K$157,3,FALSE),"-"))</f>
        <v>-</v>
      </c>
      <c r="G109" s="25" t="str">
        <f>IFERROR(VLOOKUP(A109,'Campañas y correos'!$A$2:$K$157,4,FALSE),"-")</f>
        <v>-</v>
      </c>
    </row>
    <row r="110" spans="1:7" x14ac:dyDescent="0.25">
      <c r="A110" s="4" t="str">
        <v>MiLlaveDigital_abril</v>
      </c>
      <c r="B110" s="4" t="str">
        <f t="shared" si="4"/>
        <v>MiLlaveDigital</v>
      </c>
      <c r="C110" s="38" t="str">
        <f t="shared" si="5"/>
        <v>abril</v>
      </c>
      <c r="D110" t="str">
        <f>VLOOKUP(B110,AnálisisMITEC!$A$2:$B$197,2,FALSE)</f>
        <v>Encontrado</v>
      </c>
      <c r="E110" s="25" t="str">
        <f>IF(IFERROR(VLOOKUP(A110,'Campañas y correos'!$A$2:$K$157,2,FALSE),"-")=0,"-",IFERROR(VLOOKUP(A110,'Campañas y correos'!$A$2:$K$157,2,FALSE),"-"))</f>
        <v>-</v>
      </c>
      <c r="F110" s="25" t="str">
        <f>IF(IFERROR(VLOOKUP(A110,'Campañas y correos'!$A$2:$K$157,3,FALSE),"-")=0,"-",IFERROR(VLOOKUP(A110,'Campañas y correos'!$A$2:$K$157,3,FALSE),"-"))</f>
        <v>-</v>
      </c>
      <c r="G110" s="25" t="str">
        <f>IFERROR(VLOOKUP(A110,'Campañas y correos'!$A$2:$K$157,4,FALSE),"-")</f>
        <v>-</v>
      </c>
    </row>
    <row r="111" spans="1:7" x14ac:dyDescent="0.25">
      <c r="A111" s="4" t="str">
        <v>Mitec_abril</v>
      </c>
      <c r="B111" s="4" t="str">
        <f t="shared" si="4"/>
        <v>Mitec</v>
      </c>
      <c r="C111" s="38" t="str">
        <f t="shared" si="5"/>
        <v>abril</v>
      </c>
      <c r="D111" t="str">
        <f>VLOOKUP(B111,AnálisisMITEC!$A$2:$B$197,2,FALSE)</f>
        <v>Encontrado</v>
      </c>
      <c r="E111" s="25" t="str">
        <f>IF(IFERROR(VLOOKUP(A111,'Campañas y correos'!$A$2:$K$157,2,FALSE),"-")=0,"-",IFERROR(VLOOKUP(A111,'Campañas y correos'!$A$2:$K$157,2,FALSE),"-"))</f>
        <v>-</v>
      </c>
      <c r="F111" s="25" t="str">
        <f>IF(IFERROR(VLOOKUP(A111,'Campañas y correos'!$A$2:$K$157,3,FALSE),"-")=0,"-",IFERROR(VLOOKUP(A111,'Campañas y correos'!$A$2:$K$157,3,FALSE),"-"))</f>
        <v>-</v>
      </c>
      <c r="G111" s="25" t="str">
        <f>IFERROR(VLOOKUP(A111,'Campañas y correos'!$A$2:$K$157,4,FALSE),"-")</f>
        <v>-</v>
      </c>
    </row>
    <row r="112" spans="1:7" x14ac:dyDescent="0.25">
      <c r="A112" s="4" t="str">
        <v>TecReview_abril</v>
      </c>
      <c r="B112" s="4" t="str">
        <f t="shared" si="4"/>
        <v>TecReview</v>
      </c>
      <c r="C112" s="38" t="str">
        <f t="shared" si="5"/>
        <v>abril</v>
      </c>
      <c r="D112" t="str">
        <f>VLOOKUP(B112,AnálisisMITEC!$A$2:$B$197,2,FALSE)</f>
        <v>No encontrado</v>
      </c>
      <c r="E112" s="25" t="str">
        <f>IF(IFERROR(VLOOKUP(A112,'Campañas y correos'!$A$2:$K$157,2,FALSE),"-")=0,"-",IFERROR(VLOOKUP(A112,'Campañas y correos'!$A$2:$K$157,2,FALSE),"-"))</f>
        <v>-</v>
      </c>
      <c r="F112" s="25" t="str">
        <f>IF(IFERROR(VLOOKUP(A112,'Campañas y correos'!$A$2:$K$157,3,FALSE),"-")=0,"-",IFERROR(VLOOKUP(A112,'Campañas y correos'!$A$2:$K$157,3,FALSE),"-"))</f>
        <v>-</v>
      </c>
      <c r="G112" s="25" t="str">
        <f>IFERROR(VLOOKUP(A112,'Campañas y correos'!$A$2:$K$157,4,FALSE),"-")</f>
        <v>-</v>
      </c>
    </row>
    <row r="113" spans="1:7" x14ac:dyDescent="0.25">
      <c r="A113" s="4" t="str">
        <v>Sostenibilidad_abril</v>
      </c>
      <c r="B113" s="4" t="str">
        <f t="shared" si="4"/>
        <v>Sostenibilidad</v>
      </c>
      <c r="C113" s="38" t="str">
        <f t="shared" si="5"/>
        <v>abril</v>
      </c>
      <c r="D113" t="str">
        <f>VLOOKUP(B113,AnálisisMITEC!$A$2:$B$197,2,FALSE)</f>
        <v>No encontrado</v>
      </c>
      <c r="E113" s="25" t="str">
        <f>IF(IFERROR(VLOOKUP(A113,'Campañas y correos'!$A$2:$K$157,2,FALSE),"-")=0,"-",IFERROR(VLOOKUP(A113,'Campañas y correos'!$A$2:$K$157,2,FALSE),"-"))</f>
        <v>-</v>
      </c>
      <c r="F113" s="25" t="str">
        <f>IF(IFERROR(VLOOKUP(A113,'Campañas y correos'!$A$2:$K$157,3,FALSE),"-")=0,"-",IFERROR(VLOOKUP(A113,'Campañas y correos'!$A$2:$K$157,3,FALSE),"-"))</f>
        <v>-</v>
      </c>
      <c r="G113" s="25" t="str">
        <f>IFERROR(VLOOKUP(A113,'Campañas y correos'!$A$2:$K$157,4,FALSE),"-")</f>
        <v>-</v>
      </c>
    </row>
    <row r="114" spans="1:7" x14ac:dyDescent="0.25">
      <c r="A114" s="4" t="str">
        <v>Wellbeing_abril</v>
      </c>
      <c r="B114" s="4" t="str">
        <f t="shared" si="4"/>
        <v>Wellbeing</v>
      </c>
      <c r="C114" s="38" t="str">
        <f t="shared" si="5"/>
        <v>abril</v>
      </c>
      <c r="D114" t="str">
        <f>VLOOKUP(B114,AnálisisMITEC!$A$2:$B$197,2,FALSE)</f>
        <v>Encontrado</v>
      </c>
      <c r="E114" s="25" t="str">
        <f>IF(IFERROR(VLOOKUP(A114,'Campañas y correos'!$A$2:$K$157,2,FALSE),"-")=0,"-",IFERROR(VLOOKUP(A114,'Campañas y correos'!$A$2:$K$157,2,FALSE),"-"))</f>
        <v>-</v>
      </c>
      <c r="F114" s="25" t="str">
        <f>IF(IFERROR(VLOOKUP(A114,'Campañas y correos'!$A$2:$K$157,3,FALSE),"-")=0,"-",IFERROR(VLOOKUP(A114,'Campañas y correos'!$A$2:$K$157,3,FALSE),"-"))</f>
        <v>-</v>
      </c>
      <c r="G114" s="25" t="str">
        <f>IFERROR(VLOOKUP(A114,'Campañas y correos'!$A$2:$K$157,4,FALSE),"-")</f>
        <v>-</v>
      </c>
    </row>
    <row r="115" spans="1:7" x14ac:dyDescent="0.25">
      <c r="A115" s="4" t="str">
        <v>LiFE_abril</v>
      </c>
      <c r="B115" s="4" t="str">
        <f t="shared" si="4"/>
        <v>LiFE</v>
      </c>
      <c r="C115" s="38" t="str">
        <f t="shared" si="5"/>
        <v>abril</v>
      </c>
      <c r="D115" t="str">
        <f>VLOOKUP(B115,AnálisisMITEC!$A$2:$B$197,2,FALSE)</f>
        <v>Encontrado</v>
      </c>
      <c r="E115" s="25" t="str">
        <f>IF(IFERROR(VLOOKUP(A115,'Campañas y correos'!$A$2:$K$157,2,FALSE),"-")=0,"-",IFERROR(VLOOKUP(A115,'Campañas y correos'!$A$2:$K$157,2,FALSE),"-"))</f>
        <v>-</v>
      </c>
      <c r="F115" s="25" t="str">
        <f>IF(IFERROR(VLOOKUP(A115,'Campañas y correos'!$A$2:$K$157,3,FALSE),"-")=0,"-",IFERROR(VLOOKUP(A115,'Campañas y correos'!$A$2:$K$157,3,FALSE),"-"))</f>
        <v>-</v>
      </c>
      <c r="G115" s="25" t="str">
        <f>IFERROR(VLOOKUP(A115,'Campañas y correos'!$A$2:$K$157,4,FALSE),"-")</f>
        <v>-</v>
      </c>
    </row>
    <row r="116" spans="1:7" x14ac:dyDescent="0.25">
      <c r="A116" s="4" t="str">
        <v>ETHOS_abril</v>
      </c>
      <c r="B116" s="4" t="str">
        <f t="shared" si="4"/>
        <v>ETHOS</v>
      </c>
      <c r="C116" s="38" t="str">
        <f t="shared" si="5"/>
        <v>abril</v>
      </c>
      <c r="D116" t="str">
        <f>VLOOKUP(B116,AnálisisMITEC!$A$2:$B$197,2,FALSE)</f>
        <v>Encontrado</v>
      </c>
      <c r="E116" s="25" t="str">
        <f>IF(IFERROR(VLOOKUP(A116,'Campañas y correos'!$A$2:$K$157,2,FALSE),"-")=0,"-",IFERROR(VLOOKUP(A116,'Campañas y correos'!$A$2:$K$157,2,FALSE),"-"))</f>
        <v>-</v>
      </c>
      <c r="F116" s="25" t="str">
        <f>IF(IFERROR(VLOOKUP(A116,'Campañas y correos'!$A$2:$K$157,3,FALSE),"-")=0,"-",IFERROR(VLOOKUP(A116,'Campañas y correos'!$A$2:$K$157,3,FALSE),"-"))</f>
        <v>-</v>
      </c>
      <c r="G116" s="25" t="str">
        <f>IFERROR(VLOOKUP(A116,'Campañas y correos'!$A$2:$K$157,4,FALSE),"-")</f>
        <v>-</v>
      </c>
    </row>
    <row r="117" spans="1:7" x14ac:dyDescent="0.25">
      <c r="A117" s="4" t="str">
        <v>_abril</v>
      </c>
      <c r="B117" s="4" t="str">
        <f t="shared" si="4"/>
        <v/>
      </c>
      <c r="C117" s="38" t="str">
        <f t="shared" si="5"/>
        <v>abril</v>
      </c>
      <c r="D117" t="e">
        <f>VLOOKUP(B117,AnálisisMITEC!$A$2:$B$197,2,FALSE)</f>
        <v>#N/A</v>
      </c>
      <c r="E117" s="25" t="str">
        <f>IF(IFERROR(VLOOKUP(A117,'Campañas y correos'!$A$2:$K$157,2,FALSE),"-")=0,"-",IFERROR(VLOOKUP(A117,'Campañas y correos'!$A$2:$K$157,2,FALSE),"-"))</f>
        <v>-</v>
      </c>
      <c r="F117" s="25" t="str">
        <f>IF(IFERROR(VLOOKUP(A117,'Campañas y correos'!$A$2:$K$157,3,FALSE),"-")=0,"-",IFERROR(VLOOKUP(A117,'Campañas y correos'!$A$2:$K$157,3,FALSE),"-"))</f>
        <v>-</v>
      </c>
      <c r="G117" s="25" t="str">
        <f>IFERROR(VLOOKUP(A117,'Campañas y correos'!$A$2:$K$157,4,FALSE),"-")</f>
        <v>-</v>
      </c>
    </row>
    <row r="118" spans="1:7" x14ac:dyDescent="0.25">
      <c r="A118" s="4" t="str">
        <v>Integridad académica_abril</v>
      </c>
      <c r="B118" s="4" t="str">
        <f t="shared" si="4"/>
        <v>Integridad académica</v>
      </c>
      <c r="C118" s="38" t="str">
        <f t="shared" si="5"/>
        <v>abril</v>
      </c>
      <c r="D118" t="str">
        <f>VLOOKUP(B118,AnálisisMITEC!$A$2:$B$197,2,FALSE)</f>
        <v>Encontrado</v>
      </c>
      <c r="E118" s="25" t="str">
        <f>IF(IFERROR(VLOOKUP(A118,'Campañas y correos'!$A$2:$K$157,2,FALSE),"-")=0,"-",IFERROR(VLOOKUP(A118,'Campañas y correos'!$A$2:$K$157,2,FALSE),"-"))</f>
        <v>-</v>
      </c>
      <c r="F118" s="25" t="str">
        <f>IF(IFERROR(VLOOKUP(A118,'Campañas y correos'!$A$2:$K$157,3,FALSE),"-")=0,"-",IFERROR(VLOOKUP(A118,'Campañas y correos'!$A$2:$K$157,3,FALSE),"-"))</f>
        <v>-</v>
      </c>
      <c r="G118" s="25" t="str">
        <f>IFERROR(VLOOKUP(A118,'Campañas y correos'!$A$2:$K$157,4,FALSE),"-")</f>
        <v>-</v>
      </c>
    </row>
    <row r="119" spans="1:7" x14ac:dyDescent="0.25">
      <c r="A119" s="4" t="str">
        <v>Compromiso con la integridad_marzo</v>
      </c>
      <c r="B119" s="4" t="str">
        <f t="shared" si="4"/>
        <v>Compromiso con la integridad</v>
      </c>
      <c r="C119" s="38" t="str">
        <f t="shared" si="5"/>
        <v>marzo</v>
      </c>
      <c r="D119" t="str">
        <f>VLOOKUP(B119,AnálisisMITEC!$A$2:$B$197,2,FALSE)</f>
        <v>Encontrado</v>
      </c>
      <c r="E119" s="25" t="str">
        <f>IF(IFERROR(VLOOKUP(A119,'Campañas y correos'!$A$2:$K$157,2,FALSE),"-")=0,"-",IFERROR(VLOOKUP(A119,'Campañas y correos'!$A$2:$K$157,2,FALSE),"-"))</f>
        <v>-</v>
      </c>
      <c r="F119" s="25" t="str">
        <f>IF(IFERROR(VLOOKUP(A119,'Campañas y correos'!$A$2:$K$157,3,FALSE),"-")=0,"-",IFERROR(VLOOKUP(A119,'Campañas y correos'!$A$2:$K$157,3,FALSE),"-"))</f>
        <v>-</v>
      </c>
      <c r="G119" s="25" t="str">
        <f>IFERROR(VLOOKUP(A119,'Campañas y correos'!$A$2:$K$157,4,FALSE),"-")</f>
        <v>-</v>
      </c>
    </row>
    <row r="120" spans="1:7" x14ac:dyDescent="0.25">
      <c r="A120" s="4" t="str">
        <v>TECbot_marzo</v>
      </c>
      <c r="B120" s="4" t="str">
        <f t="shared" si="4"/>
        <v>TECbot</v>
      </c>
      <c r="C120" s="38" t="str">
        <f t="shared" si="5"/>
        <v>marzo</v>
      </c>
      <c r="D120" t="str">
        <f>VLOOKUP(B120,AnálisisMITEC!$A$2:$B$197,2,FALSE)</f>
        <v>Encontrado</v>
      </c>
      <c r="E120" s="25" t="str">
        <f>IF(IFERROR(VLOOKUP(A120,'Campañas y correos'!$A$2:$K$157,2,FALSE),"-")=0,"-",IFERROR(VLOOKUP(A120,'Campañas y correos'!$A$2:$K$157,2,FALSE),"-"))</f>
        <v>-</v>
      </c>
      <c r="F120" s="25" t="str">
        <f>IF(IFERROR(VLOOKUP(A120,'Campañas y correos'!$A$2:$K$157,3,FALSE),"-")=0,"-",IFERROR(VLOOKUP(A120,'Campañas y correos'!$A$2:$K$157,3,FALSE),"-"))</f>
        <v>-</v>
      </c>
      <c r="G120" s="25" t="str">
        <f>IFERROR(VLOOKUP(A120,'Campañas y correos'!$A$2:$K$157,4,FALSE),"-")</f>
        <v>-</v>
      </c>
    </row>
    <row r="121" spans="1:7" x14ac:dyDescent="0.25">
      <c r="A121" s="4" t="str">
        <v>LiFE_marzo</v>
      </c>
      <c r="B121" s="4" t="str">
        <f t="shared" si="4"/>
        <v>LiFE</v>
      </c>
      <c r="C121" s="38" t="str">
        <f t="shared" si="5"/>
        <v>marzo</v>
      </c>
      <c r="D121" t="str">
        <f>VLOOKUP(B121,AnálisisMITEC!$A$2:$B$197,2,FALSE)</f>
        <v>Encontrado</v>
      </c>
      <c r="E121" s="25" t="str">
        <f>IF(IFERROR(VLOOKUP(A121,'Campañas y correos'!$A$2:$K$157,2,FALSE),"-")=0,"-",IFERROR(VLOOKUP(A121,'Campañas y correos'!$A$2:$K$157,2,FALSE),"-"))</f>
        <v>-</v>
      </c>
      <c r="F121" s="25" t="str">
        <f>IF(IFERROR(VLOOKUP(A121,'Campañas y correos'!$A$2:$K$157,3,FALSE),"-")=0,"-",IFERROR(VLOOKUP(A121,'Campañas y correos'!$A$2:$K$157,3,FALSE),"-"))</f>
        <v>-</v>
      </c>
      <c r="G121" s="25" t="str">
        <f>IFERROR(VLOOKUP(A121,'Campañas y correos'!$A$2:$K$157,4,FALSE),"-")</f>
        <v>-</v>
      </c>
    </row>
    <row r="122" spans="1:7" x14ac:dyDescent="0.25">
      <c r="A122" s="4" t="str">
        <v>_marzo</v>
      </c>
      <c r="B122" s="4" t="str">
        <f t="shared" si="4"/>
        <v/>
      </c>
      <c r="C122" s="38" t="str">
        <f t="shared" si="5"/>
        <v>marzo</v>
      </c>
      <c r="D122" t="e">
        <f>VLOOKUP(B122,AnálisisMITEC!$A$2:$B$197,2,FALSE)</f>
        <v>#N/A</v>
      </c>
      <c r="E122" s="25" t="str">
        <f>IF(IFERROR(VLOOKUP(A122,'Campañas y correos'!$A$2:$K$157,2,FALSE),"-")=0,"-",IFERROR(VLOOKUP(A122,'Campañas y correos'!$A$2:$K$157,2,FALSE),"-"))</f>
        <v>-</v>
      </c>
      <c r="F122" s="25" t="str">
        <f>IF(IFERROR(VLOOKUP(A122,'Campañas y correos'!$A$2:$K$157,3,FALSE),"-")=0,"-",IFERROR(VLOOKUP(A122,'Campañas y correos'!$A$2:$K$157,3,FALSE),"-"))</f>
        <v>-</v>
      </c>
      <c r="G122" s="25" t="str">
        <f>IFERROR(VLOOKUP(A122,'Campañas y correos'!$A$2:$K$157,4,FALSE),"-")</f>
        <v>-</v>
      </c>
    </row>
    <row r="123" spans="1:7" x14ac:dyDescent="0.25">
      <c r="A123" s="4" t="str">
        <v>Día Internacional de la Mujer_marzo</v>
      </c>
      <c r="B123" s="4" t="str">
        <f t="shared" si="4"/>
        <v>Día Internacional de la Mujer</v>
      </c>
      <c r="C123" s="38" t="str">
        <f t="shared" si="5"/>
        <v>marzo</v>
      </c>
      <c r="D123" t="str">
        <f>VLOOKUP(B123,AnálisisMITEC!$A$2:$B$197,2,FALSE)</f>
        <v>Encontrado</v>
      </c>
      <c r="E123" s="25" t="str">
        <f>IF(IFERROR(VLOOKUP(A123,'Campañas y correos'!$A$2:$K$157,2,FALSE),"-")=0,"-",IFERROR(VLOOKUP(A123,'Campañas y correos'!$A$2:$K$157,2,FALSE),"-"))</f>
        <v>-</v>
      </c>
      <c r="F123" s="25" t="str">
        <f>IF(IFERROR(VLOOKUP(A123,'Campañas y correos'!$A$2:$K$157,3,FALSE),"-")=0,"-",IFERROR(VLOOKUP(A123,'Campañas y correos'!$A$2:$K$157,3,FALSE),"-"))</f>
        <v>-</v>
      </c>
      <c r="G123" s="25" t="str">
        <f>IFERROR(VLOOKUP(A123,'Campañas y correos'!$A$2:$K$157,4,FALSE),"-")</f>
        <v>-</v>
      </c>
    </row>
    <row r="124" spans="1:7" x14ac:dyDescent="0.25">
      <c r="A124" s="4" t="str">
        <v>Semana de la Felicidad_marzo</v>
      </c>
      <c r="B124" s="4" t="str">
        <f t="shared" si="4"/>
        <v>Semana de la Felicidad</v>
      </c>
      <c r="C124" s="38" t="str">
        <f t="shared" si="5"/>
        <v>marzo</v>
      </c>
      <c r="D124" t="str">
        <f>VLOOKUP(B124,AnálisisMITEC!$A$2:$B$197,2,FALSE)</f>
        <v>Encontrado</v>
      </c>
      <c r="E124" s="25" t="str">
        <f>IF(IFERROR(VLOOKUP(A124,'Campañas y correos'!$A$2:$K$157,2,FALSE),"-")=0,"-",IFERROR(VLOOKUP(A124,'Campañas y correos'!$A$2:$K$157,2,FALSE),"-"))</f>
        <v>-</v>
      </c>
      <c r="F124" s="25" t="str">
        <f>IF(IFERROR(VLOOKUP(A124,'Campañas y correos'!$A$2:$K$157,3,FALSE),"-")=0,"-",IFERROR(VLOOKUP(A124,'Campañas y correos'!$A$2:$K$157,3,FALSE),"-"))</f>
        <v>-</v>
      </c>
      <c r="G124" s="25" t="str">
        <f>IFERROR(VLOOKUP(A124,'Campañas y correos'!$A$2:$K$157,4,FALSE),"-")</f>
        <v>-</v>
      </c>
    </row>
    <row r="125" spans="1:7" x14ac:dyDescent="0.25">
      <c r="A125" s="4" t="str">
        <v>TecReview_marzo</v>
      </c>
      <c r="B125" s="4" t="str">
        <f t="shared" si="4"/>
        <v>TecReview</v>
      </c>
      <c r="C125" s="38" t="str">
        <f t="shared" si="5"/>
        <v>marzo</v>
      </c>
      <c r="D125" t="str">
        <f>VLOOKUP(B125,AnálisisMITEC!$A$2:$B$197,2,FALSE)</f>
        <v>No encontrado</v>
      </c>
      <c r="E125" s="25" t="str">
        <f>IF(IFERROR(VLOOKUP(A125,'Campañas y correos'!$A$2:$K$157,2,FALSE),"-")=0,"-",IFERROR(VLOOKUP(A125,'Campañas y correos'!$A$2:$K$157,2,FALSE),"-"))</f>
        <v>-</v>
      </c>
      <c r="F125" s="25" t="str">
        <f>IF(IFERROR(VLOOKUP(A125,'Campañas y correos'!$A$2:$K$157,3,FALSE),"-")=0,"-",IFERROR(VLOOKUP(A125,'Campañas y correos'!$A$2:$K$157,3,FALSE),"-"))</f>
        <v>-</v>
      </c>
      <c r="G125" s="25" t="str">
        <f>IFERROR(VLOOKUP(A125,'Campañas y correos'!$A$2:$K$157,4,FALSE),"-")</f>
        <v>-</v>
      </c>
    </row>
    <row r="126" spans="1:7" x14ac:dyDescent="0.25">
      <c r="A126" s="4" t="str">
        <v>Novus _marzo</v>
      </c>
      <c r="B126" s="4" t="str">
        <f t="shared" si="4"/>
        <v xml:space="preserve">Novus </v>
      </c>
      <c r="C126" s="38" t="str">
        <f t="shared" si="5"/>
        <v>marzo</v>
      </c>
      <c r="D126" t="str">
        <f>VLOOKUP(B126,AnálisisMITEC!$A$2:$B$197,2,FALSE)</f>
        <v>No encontrado</v>
      </c>
      <c r="E126" s="25" t="str">
        <f>IF(IFERROR(VLOOKUP(A126,'Campañas y correos'!$A$2:$K$157,2,FALSE),"-")=0,"-",IFERROR(VLOOKUP(A126,'Campañas y correos'!$A$2:$K$157,2,FALSE),"-"))</f>
        <v>-</v>
      </c>
      <c r="F126" s="25" t="str">
        <f>IF(IFERROR(VLOOKUP(A126,'Campañas y correos'!$A$2:$K$157,3,FALSE),"-")=0,"-",IFERROR(VLOOKUP(A126,'Campañas y correos'!$A$2:$K$157,3,FALSE),"-"))</f>
        <v>-</v>
      </c>
      <c r="G126" s="25" t="str">
        <f>IFERROR(VLOOKUP(A126,'Campañas y correos'!$A$2:$K$157,4,FALSE),"-")</f>
        <v>-</v>
      </c>
    </row>
    <row r="127" spans="1:7" x14ac:dyDescent="0.25">
      <c r="A127" s="4" t="str">
        <v>ETHOS_marzo</v>
      </c>
      <c r="B127" s="4" t="str">
        <f t="shared" si="4"/>
        <v>ETHOS</v>
      </c>
      <c r="C127" s="38" t="str">
        <f t="shared" si="5"/>
        <v>marzo</v>
      </c>
      <c r="D127" t="str">
        <f>VLOOKUP(B127,AnálisisMITEC!$A$2:$B$197,2,FALSE)</f>
        <v>Encontrado</v>
      </c>
      <c r="E127" s="25" t="str">
        <f>IF(IFERROR(VLOOKUP(A127,'Campañas y correos'!$A$2:$K$157,2,FALSE),"-")=0,"-",IFERROR(VLOOKUP(A127,'Campañas y correos'!$A$2:$K$157,2,FALSE),"-"))</f>
        <v>-</v>
      </c>
      <c r="F127" s="25" t="str">
        <f>IF(IFERROR(VLOOKUP(A127,'Campañas y correos'!$A$2:$K$157,3,FALSE),"-")=0,"-",IFERROR(VLOOKUP(A127,'Campañas y correos'!$A$2:$K$157,3,FALSE),"-"))</f>
        <v>-</v>
      </c>
      <c r="G127" s="25" t="str">
        <f>IFERROR(VLOOKUP(A127,'Campañas y correos'!$A$2:$K$157,4,FALSE),"-")</f>
        <v>-</v>
      </c>
    </row>
    <row r="128" spans="1:7" x14ac:dyDescent="0.25">
      <c r="A128" s="4" t="str">
        <v>Wellbeing_marzo</v>
      </c>
      <c r="B128" s="4" t="str">
        <f t="shared" si="4"/>
        <v>Wellbeing</v>
      </c>
      <c r="C128" s="38" t="str">
        <f t="shared" si="5"/>
        <v>marzo</v>
      </c>
      <c r="D128" t="str">
        <f>VLOOKUP(B128,AnálisisMITEC!$A$2:$B$197,2,FALSE)</f>
        <v>Encontrado</v>
      </c>
      <c r="E128" s="25" t="str">
        <f>IF(IFERROR(VLOOKUP(A128,'Campañas y correos'!$A$2:$K$157,2,FALSE),"-")=0,"-",IFERROR(VLOOKUP(A128,'Campañas y correos'!$A$2:$K$157,2,FALSE),"-"))</f>
        <v>-</v>
      </c>
      <c r="F128" s="25" t="str">
        <f>IF(IFERROR(VLOOKUP(A128,'Campañas y correos'!$A$2:$K$157,3,FALSE),"-")=0,"-",IFERROR(VLOOKUP(A128,'Campañas y correos'!$A$2:$K$157,3,FALSE),"-"))</f>
        <v>-</v>
      </c>
      <c r="G128" s="25" t="str">
        <f>IFERROR(VLOOKUP(A128,'Campañas y correos'!$A$2:$K$157,4,FALSE),"-")</f>
        <v>-</v>
      </c>
    </row>
  </sheetData>
  <autoFilter ref="A1:G128" xr:uid="{580B513B-9F94-4C12-9DC9-4D98012C7696}">
    <filterColumn colId="2">
      <filters>
        <filter val="noviembre"/>
      </filters>
    </filterColumn>
  </autoFilter>
  <conditionalFormatting sqref="A2:G128">
    <cfRule type="expression" dxfId="12" priority="1">
      <formula>$D2="Encontrado"</formula>
    </cfRule>
    <cfRule type="expression" dxfId="11" priority="4">
      <formula>$D2="No encontrado"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3A30-1D5B-4347-8B3C-3EC06912DC4B}">
  <dimension ref="A1:H197"/>
  <sheetViews>
    <sheetView workbookViewId="0">
      <selection activeCell="C11" sqref="C11"/>
    </sheetView>
  </sheetViews>
  <sheetFormatPr baseColWidth="10" defaultColWidth="27.42578125" defaultRowHeight="15" x14ac:dyDescent="0.25"/>
  <cols>
    <col min="1" max="1" width="34.85546875" style="4" customWidth="1"/>
    <col min="2" max="2" width="37" style="4" customWidth="1"/>
    <col min="3" max="3" width="35" style="4" customWidth="1"/>
    <col min="4" max="4" width="24.5703125" style="4" bestFit="1" customWidth="1"/>
    <col min="5" max="6" width="18.85546875" style="25" customWidth="1"/>
    <col min="7" max="7" width="20" style="4" customWidth="1"/>
    <col min="8" max="8" width="20.42578125" style="4" bestFit="1" customWidth="1"/>
    <col min="9" max="9" width="27.42578125" style="4" bestFit="1" customWidth="1"/>
    <col min="10" max="16384" width="27.42578125" style="4"/>
  </cols>
  <sheetData>
    <row r="1" spans="1:7" x14ac:dyDescent="0.25">
      <c r="A1" s="29" t="s">
        <v>100</v>
      </c>
      <c r="B1" s="29" t="s">
        <v>74</v>
      </c>
      <c r="C1" s="29" t="s">
        <v>551</v>
      </c>
      <c r="D1" s="29" t="s">
        <v>73</v>
      </c>
      <c r="E1" s="29" t="s">
        <v>39</v>
      </c>
      <c r="F1" s="29" t="s">
        <v>346</v>
      </c>
      <c r="G1" s="29" t="s">
        <v>550</v>
      </c>
    </row>
    <row r="2" spans="1:7" x14ac:dyDescent="0.25">
      <c r="A2" s="4" t="s">
        <v>83</v>
      </c>
      <c r="B2" s="4" t="str">
        <f>IF(ISERROR(VLOOKUP(A2,'Campañas y correos'!A:A,1,FALSE)),"No encontrado","Encontrado")</f>
        <v>Encontrado</v>
      </c>
      <c r="C2" s="4" t="s">
        <v>554</v>
      </c>
      <c r="D2" s="4" t="s">
        <v>42</v>
      </c>
      <c r="E2" s="25">
        <v>3913</v>
      </c>
      <c r="F2" s="25" t="str">
        <f t="shared" ref="F2:F33" si="0">TEXT(G2,"mmmm")</f>
        <v>noviembre</v>
      </c>
      <c r="G2" s="38">
        <v>44866</v>
      </c>
    </row>
    <row r="3" spans="1:7" x14ac:dyDescent="0.25">
      <c r="A3" s="4" t="s">
        <v>83</v>
      </c>
      <c r="B3" s="4" t="str">
        <f>IF(ISERROR(VLOOKUP(A3,'Campañas y correos'!A:A,1,FALSE)),"No encontrado","Encontrado")</f>
        <v>Encontrado</v>
      </c>
      <c r="C3" s="4" t="s">
        <v>555</v>
      </c>
      <c r="D3" s="4" t="s">
        <v>42</v>
      </c>
      <c r="E3" s="25">
        <v>2484</v>
      </c>
      <c r="F3" s="25" t="str">
        <f t="shared" si="0"/>
        <v>noviembre</v>
      </c>
      <c r="G3" s="38">
        <v>44866</v>
      </c>
    </row>
    <row r="4" spans="1:7" x14ac:dyDescent="0.25">
      <c r="A4" s="4" t="s">
        <v>607</v>
      </c>
      <c r="B4" s="4" t="str">
        <f>IF(ISERROR(VLOOKUP(A4,'Campañas y correos'!A:A,1,FALSE)),"No encontrado","Encontrado")</f>
        <v>No encontrado</v>
      </c>
      <c r="C4" s="4" t="s">
        <v>556</v>
      </c>
      <c r="D4" s="4" t="s">
        <v>557</v>
      </c>
      <c r="E4" s="25">
        <v>1391</v>
      </c>
      <c r="F4" s="25" t="str">
        <f t="shared" si="0"/>
        <v>noviembre</v>
      </c>
      <c r="G4" s="38">
        <v>44866</v>
      </c>
    </row>
    <row r="5" spans="1:7" x14ac:dyDescent="0.25">
      <c r="A5" s="4" t="s">
        <v>263</v>
      </c>
      <c r="B5" s="4" t="str">
        <f>IF(ISERROR(VLOOKUP(A5,'Campañas y correos'!A:A,1,FALSE)),"No encontrado","Encontrado")</f>
        <v>Encontrado</v>
      </c>
      <c r="C5" s="4" t="s">
        <v>69</v>
      </c>
      <c r="D5" s="4" t="s">
        <v>6</v>
      </c>
      <c r="E5" s="25">
        <v>1277</v>
      </c>
      <c r="F5" s="25" t="str">
        <f t="shared" si="0"/>
        <v>noviembre</v>
      </c>
      <c r="G5" s="38">
        <v>44866</v>
      </c>
    </row>
    <row r="6" spans="1:7" x14ac:dyDescent="0.25">
      <c r="A6" s="4" t="s">
        <v>607</v>
      </c>
      <c r="B6" s="4" t="str">
        <f>IF(ISERROR(VLOOKUP(A6,'Campañas y correos'!A:A,1,FALSE)),"No encontrado","Encontrado")</f>
        <v>No encontrado</v>
      </c>
      <c r="C6" s="4" t="s">
        <v>558</v>
      </c>
      <c r="D6" s="4" t="s">
        <v>42</v>
      </c>
      <c r="E6" s="25">
        <v>1234</v>
      </c>
      <c r="F6" s="25" t="str">
        <f t="shared" si="0"/>
        <v>noviembre</v>
      </c>
      <c r="G6" s="38">
        <v>44866</v>
      </c>
    </row>
    <row r="7" spans="1:7" x14ac:dyDescent="0.25">
      <c r="A7" s="4" t="s">
        <v>607</v>
      </c>
      <c r="B7" s="4" t="str">
        <f>IF(ISERROR(VLOOKUP(A7,'Campañas y correos'!A:A,1,FALSE)),"No encontrado","Encontrado")</f>
        <v>No encontrado</v>
      </c>
      <c r="C7" s="4" t="s">
        <v>559</v>
      </c>
      <c r="D7" s="4" t="s">
        <v>42</v>
      </c>
      <c r="E7" s="25">
        <v>1186</v>
      </c>
      <c r="F7" s="25" t="str">
        <f t="shared" si="0"/>
        <v>noviembre</v>
      </c>
      <c r="G7" s="38">
        <v>44866</v>
      </c>
    </row>
    <row r="8" spans="1:7" x14ac:dyDescent="0.25">
      <c r="A8" s="4" t="s">
        <v>116</v>
      </c>
      <c r="B8" s="4" t="str">
        <f>IF(ISERROR(VLOOKUP(A8,'Campañas y correos'!A:A,1,FALSE)),"No encontrado","Encontrado")</f>
        <v>Encontrado</v>
      </c>
      <c r="C8" s="4" t="s">
        <v>560</v>
      </c>
      <c r="D8" s="4" t="s">
        <v>2</v>
      </c>
      <c r="E8" s="25">
        <v>1134</v>
      </c>
      <c r="F8" s="25" t="str">
        <f t="shared" si="0"/>
        <v>noviembre</v>
      </c>
      <c r="G8" s="38">
        <v>44866</v>
      </c>
    </row>
    <row r="9" spans="1:7" x14ac:dyDescent="0.25">
      <c r="A9" s="4" t="s">
        <v>609</v>
      </c>
      <c r="B9" s="4" t="str">
        <f>IF(ISERROR(VLOOKUP(A9,'Campañas y correos'!A:A,1,FALSE)),"No encontrado","Encontrado")</f>
        <v>No encontrado</v>
      </c>
      <c r="C9" s="4" t="s">
        <v>561</v>
      </c>
      <c r="D9" s="4" t="s">
        <v>6</v>
      </c>
      <c r="E9" s="25">
        <v>1015</v>
      </c>
      <c r="F9" s="25" t="str">
        <f t="shared" si="0"/>
        <v>noviembre</v>
      </c>
      <c r="G9" s="38">
        <v>44866</v>
      </c>
    </row>
    <row r="10" spans="1:7" x14ac:dyDescent="0.25">
      <c r="A10" s="4" t="s">
        <v>75</v>
      </c>
      <c r="B10" s="4" t="str">
        <f>IF(ISERROR(VLOOKUP(A10,'Campañas y correos'!A:A,1,FALSE)),"No encontrado","Encontrado")</f>
        <v>Encontrado</v>
      </c>
      <c r="C10" s="4" t="s">
        <v>562</v>
      </c>
      <c r="D10" s="4" t="s">
        <v>50</v>
      </c>
      <c r="E10" s="25">
        <v>988</v>
      </c>
      <c r="F10" s="25" t="str">
        <f t="shared" si="0"/>
        <v>noviembre</v>
      </c>
      <c r="G10" s="38">
        <v>44866</v>
      </c>
    </row>
    <row r="11" spans="1:7" x14ac:dyDescent="0.25">
      <c r="A11" s="4" t="s">
        <v>607</v>
      </c>
      <c r="B11" s="4" t="str">
        <f>IF(ISERROR(VLOOKUP(A11,'Campañas y correos'!A:A,1,FALSE)),"No encontrado","Encontrado")</f>
        <v>No encontrado</v>
      </c>
      <c r="C11" s="4" t="s">
        <v>563</v>
      </c>
      <c r="D11" s="4" t="s">
        <v>42</v>
      </c>
      <c r="E11" s="25">
        <v>893</v>
      </c>
      <c r="F11" s="25" t="str">
        <f t="shared" si="0"/>
        <v>noviembre</v>
      </c>
      <c r="G11" s="38">
        <v>44866</v>
      </c>
    </row>
    <row r="12" spans="1:7" x14ac:dyDescent="0.25">
      <c r="A12" s="4" t="s">
        <v>116</v>
      </c>
      <c r="B12" s="4" t="str">
        <f>IF(ISERROR(VLOOKUP(A12,'Campañas y correos'!A:A,1,FALSE)),"No encontrado","Encontrado")</f>
        <v>Encontrado</v>
      </c>
      <c r="C12" s="4" t="s">
        <v>564</v>
      </c>
      <c r="D12" s="4" t="s">
        <v>2</v>
      </c>
      <c r="E12" s="25">
        <v>879</v>
      </c>
      <c r="F12" s="25" t="str">
        <f t="shared" si="0"/>
        <v>noviembre</v>
      </c>
      <c r="G12" s="38">
        <v>44866</v>
      </c>
    </row>
    <row r="13" spans="1:7" x14ac:dyDescent="0.25">
      <c r="B13" s="4" t="str">
        <f>IF(ISERROR(VLOOKUP(A13,'Campañas y correos'!A:A,1,FALSE)),"No encontrado","Encontrado")</f>
        <v>No encontrado</v>
      </c>
      <c r="C13" s="4" t="s">
        <v>565</v>
      </c>
      <c r="D13" s="4" t="s">
        <v>50</v>
      </c>
      <c r="E13" s="25">
        <v>773</v>
      </c>
      <c r="F13" s="25" t="str">
        <f t="shared" si="0"/>
        <v>noviembre</v>
      </c>
      <c r="G13" s="38">
        <v>44866</v>
      </c>
    </row>
    <row r="14" spans="1:7" x14ac:dyDescent="0.25">
      <c r="A14" s="4" t="s">
        <v>450</v>
      </c>
      <c r="B14" s="4" t="str">
        <f>IF(ISERROR(VLOOKUP(A14,'Campañas y correos'!A:A,1,FALSE)),"No encontrado","Encontrado")</f>
        <v>Encontrado</v>
      </c>
      <c r="C14" s="4" t="s">
        <v>566</v>
      </c>
      <c r="D14" s="4" t="s">
        <v>6</v>
      </c>
      <c r="E14" s="25">
        <v>658</v>
      </c>
      <c r="F14" s="25" t="str">
        <f t="shared" si="0"/>
        <v>noviembre</v>
      </c>
      <c r="G14" s="38">
        <v>44866</v>
      </c>
    </row>
    <row r="15" spans="1:7" x14ac:dyDescent="0.25">
      <c r="A15" s="4" t="s">
        <v>83</v>
      </c>
      <c r="B15" s="4" t="str">
        <f>IF(ISERROR(VLOOKUP(A15,'Campañas y correos'!A:A,1,FALSE)),"No encontrado","Encontrado")</f>
        <v>Encontrado</v>
      </c>
      <c r="C15" s="4" t="s">
        <v>567</v>
      </c>
      <c r="D15" s="4" t="s">
        <v>42</v>
      </c>
      <c r="E15" s="25">
        <v>645</v>
      </c>
      <c r="F15" s="25" t="str">
        <f t="shared" si="0"/>
        <v>noviembre</v>
      </c>
      <c r="G15" s="38">
        <v>44866</v>
      </c>
    </row>
    <row r="16" spans="1:7" x14ac:dyDescent="0.25">
      <c r="A16" s="4" t="s">
        <v>184</v>
      </c>
      <c r="B16" s="4" t="str">
        <f>IF(ISERROR(VLOOKUP(A16,'Campañas y correos'!A:A,1,FALSE)),"No encontrado","Encontrado")</f>
        <v>Encontrado</v>
      </c>
      <c r="C16" s="4" t="s">
        <v>568</v>
      </c>
      <c r="D16" s="4" t="s">
        <v>569</v>
      </c>
      <c r="E16" s="25">
        <v>620</v>
      </c>
      <c r="F16" s="25" t="str">
        <f t="shared" si="0"/>
        <v>noviembre</v>
      </c>
      <c r="G16" s="38">
        <v>44866</v>
      </c>
    </row>
    <row r="17" spans="1:7" x14ac:dyDescent="0.25">
      <c r="A17" s="4" t="s">
        <v>607</v>
      </c>
      <c r="B17" s="4" t="str">
        <f>IF(ISERROR(VLOOKUP(A17,'Campañas y correos'!A:A,1,FALSE)),"No encontrado","Encontrado")</f>
        <v>No encontrado</v>
      </c>
      <c r="C17" s="4" t="s">
        <v>570</v>
      </c>
      <c r="D17" s="4" t="s">
        <v>42</v>
      </c>
      <c r="E17" s="25">
        <v>612</v>
      </c>
      <c r="F17" s="25" t="str">
        <f t="shared" si="0"/>
        <v>noviembre</v>
      </c>
      <c r="G17" s="38">
        <v>44866</v>
      </c>
    </row>
    <row r="18" spans="1:7" x14ac:dyDescent="0.25">
      <c r="A18" s="4" t="s">
        <v>274</v>
      </c>
      <c r="B18" s="4" t="str">
        <f>IF(ISERROR(VLOOKUP(A18,'Campañas y correos'!A:A,1,FALSE)),"No encontrado","Encontrado")</f>
        <v>Encontrado</v>
      </c>
      <c r="C18" s="4" t="s">
        <v>571</v>
      </c>
      <c r="D18" s="4" t="s">
        <v>6</v>
      </c>
      <c r="E18" s="25">
        <v>566</v>
      </c>
      <c r="F18" s="25" t="str">
        <f t="shared" si="0"/>
        <v>noviembre</v>
      </c>
      <c r="G18" s="38">
        <v>44866</v>
      </c>
    </row>
    <row r="19" spans="1:7" x14ac:dyDescent="0.25">
      <c r="B19" s="4" t="str">
        <f>IF(ISERROR(VLOOKUP(A19,'Campañas y correos'!A:A,1,FALSE)),"No encontrado","Encontrado")</f>
        <v>No encontrado</v>
      </c>
      <c r="C19" s="4" t="s">
        <v>572</v>
      </c>
      <c r="D19" s="4" t="s">
        <v>573</v>
      </c>
      <c r="E19" s="25">
        <v>543</v>
      </c>
      <c r="F19" s="25" t="str">
        <f t="shared" si="0"/>
        <v>noviembre</v>
      </c>
      <c r="G19" s="38">
        <v>44866</v>
      </c>
    </row>
    <row r="20" spans="1:7" x14ac:dyDescent="0.25">
      <c r="A20" s="4" t="s">
        <v>609</v>
      </c>
      <c r="B20" s="4" t="str">
        <f>IF(ISERROR(VLOOKUP(A20,'Campañas y correos'!A:A,1,FALSE)),"No encontrado","Encontrado")</f>
        <v>No encontrado</v>
      </c>
      <c r="C20" s="4" t="s">
        <v>574</v>
      </c>
      <c r="D20" s="4" t="s">
        <v>6</v>
      </c>
      <c r="E20" s="25">
        <v>478</v>
      </c>
      <c r="F20" s="25" t="str">
        <f t="shared" si="0"/>
        <v>noviembre</v>
      </c>
      <c r="G20" s="38">
        <v>44866</v>
      </c>
    </row>
    <row r="21" spans="1:7" x14ac:dyDescent="0.25">
      <c r="A21" s="4" t="s">
        <v>443</v>
      </c>
      <c r="B21" s="4" t="str">
        <f>IF(ISERROR(VLOOKUP(A21,'Campañas y correos'!A:A,1,FALSE)),"No encontrado","Encontrado")</f>
        <v>No encontrado</v>
      </c>
      <c r="C21" s="4" t="s">
        <v>575</v>
      </c>
      <c r="D21" s="4" t="s">
        <v>25</v>
      </c>
      <c r="E21" s="25">
        <v>476</v>
      </c>
      <c r="F21" s="25" t="str">
        <f t="shared" si="0"/>
        <v>noviembre</v>
      </c>
      <c r="G21" s="38">
        <v>44866</v>
      </c>
    </row>
    <row r="22" spans="1:7" x14ac:dyDescent="0.25">
      <c r="A22" s="4" t="s">
        <v>608</v>
      </c>
      <c r="B22" s="4" t="str">
        <f>IF(ISERROR(VLOOKUP(A22,'Campañas y correos'!A:A,1,FALSE)),"No encontrado","Encontrado")</f>
        <v>No encontrado</v>
      </c>
      <c r="C22" s="4" t="s">
        <v>576</v>
      </c>
      <c r="D22" s="4" t="s">
        <v>2</v>
      </c>
      <c r="E22" s="25">
        <v>439</v>
      </c>
      <c r="F22" s="25" t="str">
        <f t="shared" si="0"/>
        <v>noviembre</v>
      </c>
      <c r="G22" s="38">
        <v>44866</v>
      </c>
    </row>
    <row r="23" spans="1:7" x14ac:dyDescent="0.25">
      <c r="A23" s="4" t="s">
        <v>452</v>
      </c>
      <c r="B23" s="4" t="str">
        <f>IF(ISERROR(VLOOKUP(A23,'Campañas y correos'!A:A,1,FALSE)),"No encontrado","Encontrado")</f>
        <v>Encontrado</v>
      </c>
      <c r="C23" s="4" t="s">
        <v>577</v>
      </c>
      <c r="D23" s="4" t="s">
        <v>6</v>
      </c>
      <c r="E23" s="25">
        <v>434</v>
      </c>
      <c r="F23" s="25" t="str">
        <f t="shared" si="0"/>
        <v>noviembre</v>
      </c>
      <c r="G23" s="38">
        <v>44866</v>
      </c>
    </row>
    <row r="24" spans="1:7" x14ac:dyDescent="0.25">
      <c r="A24" s="4" t="s">
        <v>85</v>
      </c>
      <c r="B24" s="4" t="str">
        <f>IF(ISERROR(VLOOKUP(A24,'Campañas y correos'!A:A,1,FALSE)),"No encontrado","Encontrado")</f>
        <v>Encontrado</v>
      </c>
      <c r="C24" s="4" t="s">
        <v>578</v>
      </c>
      <c r="D24" s="4" t="s">
        <v>19</v>
      </c>
      <c r="E24" s="25">
        <v>419</v>
      </c>
      <c r="F24" s="25" t="str">
        <f t="shared" si="0"/>
        <v>noviembre</v>
      </c>
      <c r="G24" s="38">
        <v>44866</v>
      </c>
    </row>
    <row r="25" spans="1:7" x14ac:dyDescent="0.25">
      <c r="A25" s="4" t="s">
        <v>603</v>
      </c>
      <c r="B25" s="4" t="str">
        <f>IF(ISERROR(VLOOKUP(A25,'Campañas y correos'!A:A,1,FALSE)),"No encontrado","Encontrado")</f>
        <v>Encontrado</v>
      </c>
      <c r="C25" s="4" t="s">
        <v>579</v>
      </c>
      <c r="D25" s="4" t="s">
        <v>42</v>
      </c>
      <c r="E25" s="25">
        <v>416</v>
      </c>
      <c r="F25" s="25" t="str">
        <f t="shared" si="0"/>
        <v>noviembre</v>
      </c>
      <c r="G25" s="38">
        <v>44866</v>
      </c>
    </row>
    <row r="26" spans="1:7" x14ac:dyDescent="0.25">
      <c r="A26" s="4" t="s">
        <v>443</v>
      </c>
      <c r="B26" s="4" t="str">
        <f>IF(ISERROR(VLOOKUP(A26,'Campañas y correos'!A:A,1,FALSE)),"No encontrado","Encontrado")</f>
        <v>No encontrado</v>
      </c>
      <c r="C26" s="4" t="s">
        <v>580</v>
      </c>
      <c r="D26" s="4" t="s">
        <v>25</v>
      </c>
      <c r="E26" s="25">
        <v>414</v>
      </c>
      <c r="F26" s="25" t="str">
        <f t="shared" si="0"/>
        <v>noviembre</v>
      </c>
      <c r="G26" s="38">
        <v>44866</v>
      </c>
    </row>
    <row r="27" spans="1:7" x14ac:dyDescent="0.25">
      <c r="A27" s="4" t="s">
        <v>610</v>
      </c>
      <c r="B27" s="4" t="str">
        <f>IF(ISERROR(VLOOKUP(A27,'Campañas y correos'!A:A,1,FALSE)),"No encontrado","Encontrado")</f>
        <v>Encontrado</v>
      </c>
      <c r="C27" s="4" t="s">
        <v>581</v>
      </c>
      <c r="D27" s="4" t="s">
        <v>42</v>
      </c>
      <c r="E27" s="25">
        <v>365</v>
      </c>
      <c r="F27" s="25" t="str">
        <f t="shared" si="0"/>
        <v>noviembre</v>
      </c>
      <c r="G27" s="38">
        <v>44866</v>
      </c>
    </row>
    <row r="28" spans="1:7" x14ac:dyDescent="0.25">
      <c r="A28" s="4" t="s">
        <v>274</v>
      </c>
      <c r="B28" s="4" t="str">
        <f>IF(ISERROR(VLOOKUP(A28,'Campañas y correos'!A:A,1,FALSE)),"No encontrado","Encontrado")</f>
        <v>Encontrado</v>
      </c>
      <c r="C28" s="4" t="s">
        <v>582</v>
      </c>
      <c r="D28" s="4" t="s">
        <v>6</v>
      </c>
      <c r="E28" s="25">
        <v>361</v>
      </c>
      <c r="F28" s="25" t="str">
        <f t="shared" si="0"/>
        <v>noviembre</v>
      </c>
      <c r="G28" s="38">
        <v>44866</v>
      </c>
    </row>
    <row r="29" spans="1:7" x14ac:dyDescent="0.25">
      <c r="A29" s="4" t="s">
        <v>88</v>
      </c>
      <c r="B29" s="4" t="str">
        <f>IF(ISERROR(VLOOKUP(A29,'Campañas y correos'!A:A,1,FALSE)),"No encontrado","Encontrado")</f>
        <v>Encontrado</v>
      </c>
      <c r="C29" s="4" t="s">
        <v>583</v>
      </c>
      <c r="D29" s="4" t="s">
        <v>42</v>
      </c>
      <c r="E29" s="25">
        <v>334</v>
      </c>
      <c r="F29" s="25" t="str">
        <f t="shared" si="0"/>
        <v>noviembre</v>
      </c>
      <c r="G29" s="38">
        <v>44866</v>
      </c>
    </row>
    <row r="30" spans="1:7" x14ac:dyDescent="0.25">
      <c r="B30" s="4" t="str">
        <f>IF(ISERROR(VLOOKUP(A30,'Campañas y correos'!A:A,1,FALSE)),"No encontrado","Encontrado")</f>
        <v>No encontrado</v>
      </c>
      <c r="C30" s="4" t="s">
        <v>584</v>
      </c>
      <c r="D30" s="4" t="s">
        <v>585</v>
      </c>
      <c r="E30" s="25">
        <v>319</v>
      </c>
      <c r="F30" s="25" t="str">
        <f t="shared" si="0"/>
        <v>noviembre</v>
      </c>
      <c r="G30" s="38">
        <v>44866</v>
      </c>
    </row>
    <row r="31" spans="1:7" x14ac:dyDescent="0.25">
      <c r="A31" s="4" t="s">
        <v>607</v>
      </c>
      <c r="B31" s="4" t="str">
        <f>IF(ISERROR(VLOOKUP(A31,'Campañas y correos'!A:A,1,FALSE)),"No encontrado","Encontrado")</f>
        <v>No encontrado</v>
      </c>
      <c r="C31" s="4" t="s">
        <v>586</v>
      </c>
      <c r="D31" s="4" t="s">
        <v>42</v>
      </c>
      <c r="E31" s="25">
        <v>304</v>
      </c>
      <c r="F31" s="25" t="str">
        <f t="shared" si="0"/>
        <v>noviembre</v>
      </c>
      <c r="G31" s="38">
        <v>44866</v>
      </c>
    </row>
    <row r="32" spans="1:7" x14ac:dyDescent="0.25">
      <c r="A32" s="4" t="s">
        <v>192</v>
      </c>
      <c r="B32" s="4" t="str">
        <f>IF(ISERROR(VLOOKUP(A32,'Campañas y correos'!A:A,1,FALSE)),"No encontrado","Encontrado")</f>
        <v>Encontrado</v>
      </c>
      <c r="C32" s="4" t="s">
        <v>587</v>
      </c>
      <c r="D32" s="4" t="s">
        <v>2</v>
      </c>
      <c r="E32" s="25">
        <v>302</v>
      </c>
      <c r="F32" s="25" t="str">
        <f t="shared" si="0"/>
        <v>noviembre</v>
      </c>
      <c r="G32" s="38">
        <v>44866</v>
      </c>
    </row>
    <row r="33" spans="1:7" x14ac:dyDescent="0.25">
      <c r="A33" s="4" t="s">
        <v>608</v>
      </c>
      <c r="B33" s="4" t="str">
        <f>IF(ISERROR(VLOOKUP(A33,'Campañas y correos'!A:A,1,FALSE)),"No encontrado","Encontrado")</f>
        <v>No encontrado</v>
      </c>
      <c r="C33" s="4" t="s">
        <v>588</v>
      </c>
      <c r="D33" s="4" t="s">
        <v>2</v>
      </c>
      <c r="E33" s="25">
        <v>296</v>
      </c>
      <c r="F33" s="25" t="str">
        <f t="shared" si="0"/>
        <v>noviembre</v>
      </c>
      <c r="G33" s="38">
        <v>44866</v>
      </c>
    </row>
    <row r="34" spans="1:7" x14ac:dyDescent="0.25">
      <c r="A34" s="4" t="s">
        <v>609</v>
      </c>
      <c r="B34" s="4" t="str">
        <f>IF(ISERROR(VLOOKUP(A34,'Campañas y correos'!A:A,1,FALSE)),"No encontrado","Encontrado")</f>
        <v>No encontrado</v>
      </c>
      <c r="C34" s="4" t="s">
        <v>589</v>
      </c>
      <c r="D34" s="4" t="s">
        <v>6</v>
      </c>
      <c r="E34" s="25">
        <v>292</v>
      </c>
      <c r="F34" s="25" t="str">
        <f t="shared" ref="F34:F65" si="1">TEXT(G34,"mmmm")</f>
        <v>noviembre</v>
      </c>
      <c r="G34" s="38">
        <v>44866</v>
      </c>
    </row>
    <row r="35" spans="1:7" x14ac:dyDescent="0.25">
      <c r="A35" s="4" t="s">
        <v>607</v>
      </c>
      <c r="B35" s="4" t="str">
        <f>IF(ISERROR(VLOOKUP(A35,'Campañas y correos'!A:A,1,FALSE)),"No encontrado","Encontrado")</f>
        <v>No encontrado</v>
      </c>
      <c r="C35" s="4" t="s">
        <v>590</v>
      </c>
      <c r="D35" s="4" t="s">
        <v>42</v>
      </c>
      <c r="E35" s="25">
        <v>286</v>
      </c>
      <c r="F35" s="25" t="str">
        <f t="shared" si="1"/>
        <v>noviembre</v>
      </c>
      <c r="G35" s="38">
        <v>44866</v>
      </c>
    </row>
    <row r="36" spans="1:7" x14ac:dyDescent="0.25">
      <c r="A36" s="4" t="s">
        <v>277</v>
      </c>
      <c r="B36" s="4" t="str">
        <f>IF(ISERROR(VLOOKUP(A36,'Campañas y correos'!A:A,1,FALSE)),"No encontrado","Encontrado")</f>
        <v>Encontrado</v>
      </c>
      <c r="C36" s="4" t="s">
        <v>591</v>
      </c>
      <c r="D36" s="4" t="s">
        <v>25</v>
      </c>
      <c r="E36" s="25">
        <v>278</v>
      </c>
      <c r="F36" s="25" t="str">
        <f t="shared" si="1"/>
        <v>noviembre</v>
      </c>
      <c r="G36" s="38">
        <v>44866</v>
      </c>
    </row>
    <row r="37" spans="1:7" x14ac:dyDescent="0.25">
      <c r="A37" s="4" t="s">
        <v>608</v>
      </c>
      <c r="B37" s="4" t="str">
        <f>IF(ISERROR(VLOOKUP(A37,'Campañas y correos'!A:A,1,FALSE)),"No encontrado","Encontrado")</f>
        <v>No encontrado</v>
      </c>
      <c r="C37" s="4" t="s">
        <v>592</v>
      </c>
      <c r="D37" s="4" t="s">
        <v>2</v>
      </c>
      <c r="E37" s="25">
        <v>257</v>
      </c>
      <c r="F37" s="25" t="str">
        <f t="shared" si="1"/>
        <v>noviembre</v>
      </c>
      <c r="G37" s="38">
        <v>44866</v>
      </c>
    </row>
    <row r="38" spans="1:7" x14ac:dyDescent="0.25">
      <c r="A38" s="4" t="s">
        <v>166</v>
      </c>
      <c r="B38" s="4" t="str">
        <f>IF(ISERROR(VLOOKUP(A38,'Campañas y correos'!A:A,1,FALSE)),"No encontrado","Encontrado")</f>
        <v>Encontrado</v>
      </c>
      <c r="C38" s="4" t="s">
        <v>593</v>
      </c>
      <c r="D38" s="4" t="s">
        <v>6</v>
      </c>
      <c r="E38" s="25">
        <v>252</v>
      </c>
      <c r="F38" s="25" t="str">
        <f t="shared" si="1"/>
        <v>noviembre</v>
      </c>
      <c r="G38" s="38">
        <v>44866</v>
      </c>
    </row>
    <row r="39" spans="1:7" x14ac:dyDescent="0.25">
      <c r="A39" s="4" t="s">
        <v>452</v>
      </c>
      <c r="B39" s="4" t="str">
        <f>IF(ISERROR(VLOOKUP(A39,'Campañas y correos'!A:A,1,FALSE)),"No encontrado","Encontrado")</f>
        <v>Encontrado</v>
      </c>
      <c r="C39" s="4" t="s">
        <v>594</v>
      </c>
      <c r="D39" s="4" t="s">
        <v>6</v>
      </c>
      <c r="E39" s="25">
        <v>244</v>
      </c>
      <c r="F39" s="25" t="str">
        <f t="shared" si="1"/>
        <v>noviembre</v>
      </c>
      <c r="G39" s="38">
        <v>44866</v>
      </c>
    </row>
    <row r="40" spans="1:7" x14ac:dyDescent="0.25">
      <c r="B40" s="4" t="str">
        <f>IF(ISERROR(VLOOKUP(A40,'Campañas y correos'!A:A,1,FALSE)),"No encontrado","Encontrado")</f>
        <v>No encontrado</v>
      </c>
      <c r="C40" s="4" t="s">
        <v>595</v>
      </c>
      <c r="D40" s="4" t="s">
        <v>6</v>
      </c>
      <c r="E40" s="25">
        <v>183</v>
      </c>
      <c r="F40" s="25" t="str">
        <f t="shared" si="1"/>
        <v>noviembre</v>
      </c>
      <c r="G40" s="38">
        <v>44866</v>
      </c>
    </row>
    <row r="41" spans="1:7" x14ac:dyDescent="0.25">
      <c r="B41" s="4" t="str">
        <f>IF(ISERROR(VLOOKUP(A41,'Campañas y correos'!A:A,1,FALSE)),"No encontrado","Encontrado")</f>
        <v>No encontrado</v>
      </c>
      <c r="C41" s="4" t="s">
        <v>596</v>
      </c>
      <c r="D41" s="4" t="s">
        <v>573</v>
      </c>
      <c r="E41" s="25">
        <v>181</v>
      </c>
      <c r="F41" s="25" t="str">
        <f t="shared" si="1"/>
        <v>noviembre</v>
      </c>
      <c r="G41" s="38">
        <v>44866</v>
      </c>
    </row>
    <row r="42" spans="1:7" x14ac:dyDescent="0.25">
      <c r="A42" s="4" t="s">
        <v>84</v>
      </c>
      <c r="B42" s="4" t="str">
        <f>IF(ISERROR(VLOOKUP(A42,'Campañas y correos'!A:A,1,FALSE)),"No encontrado","Encontrado")</f>
        <v>Encontrado</v>
      </c>
      <c r="C42" s="4" t="s">
        <v>597</v>
      </c>
      <c r="D42" s="4" t="s">
        <v>598</v>
      </c>
      <c r="E42" s="25">
        <v>136</v>
      </c>
      <c r="F42" s="25" t="str">
        <f t="shared" si="1"/>
        <v>noviembre</v>
      </c>
      <c r="G42" s="38">
        <v>44866</v>
      </c>
    </row>
    <row r="43" spans="1:7" x14ac:dyDescent="0.25">
      <c r="B43" s="4" t="str">
        <f>IF(ISERROR(VLOOKUP(A43,'Campañas y correos'!A:A,1,FALSE)),"No encontrado","Encontrado")</f>
        <v>No encontrado</v>
      </c>
      <c r="C43" s="4" t="s">
        <v>599</v>
      </c>
      <c r="D43" s="4" t="s">
        <v>25</v>
      </c>
      <c r="E43" s="25">
        <v>58</v>
      </c>
      <c r="F43" s="25" t="str">
        <f t="shared" si="1"/>
        <v>noviembre</v>
      </c>
      <c r="G43" s="38">
        <v>44866</v>
      </c>
    </row>
    <row r="44" spans="1:7" x14ac:dyDescent="0.25">
      <c r="B44" s="4" t="str">
        <f>IF(ISERROR(VLOOKUP(A44,'Campañas y correos'!A:A,1,FALSE)),"No encontrado","Encontrado")</f>
        <v>No encontrado</v>
      </c>
      <c r="C44" s="4" t="s">
        <v>600</v>
      </c>
      <c r="D44" s="4" t="s">
        <v>6</v>
      </c>
      <c r="E44" s="25">
        <v>57</v>
      </c>
      <c r="F44" s="25" t="str">
        <f t="shared" si="1"/>
        <v>noviembre</v>
      </c>
      <c r="G44" s="38">
        <v>44866</v>
      </c>
    </row>
    <row r="45" spans="1:7" x14ac:dyDescent="0.25">
      <c r="B45" s="4" t="str">
        <f>IF(ISERROR(VLOOKUP(A45,'Campañas y correos'!A:A,1,FALSE)),"No encontrado","Encontrado")</f>
        <v>No encontrado</v>
      </c>
      <c r="C45" s="4" t="s">
        <v>601</v>
      </c>
      <c r="D45" s="4" t="s">
        <v>557</v>
      </c>
      <c r="E45" s="25">
        <v>1</v>
      </c>
      <c r="F45" s="25" t="str">
        <f t="shared" si="1"/>
        <v>noviembre</v>
      </c>
      <c r="G45" s="38">
        <v>44866</v>
      </c>
    </row>
    <row r="46" spans="1:7" x14ac:dyDescent="0.25">
      <c r="A46" s="4" t="s">
        <v>80</v>
      </c>
      <c r="B46" s="4" t="str">
        <f>IF(ISERROR(VLOOKUP(A46,'Campañas y correos'!A:A,1,FALSE)),"No encontrado","Encontrado")</f>
        <v>Encontrado</v>
      </c>
      <c r="C46" s="4" t="s">
        <v>45</v>
      </c>
      <c r="D46" s="4" t="s">
        <v>37</v>
      </c>
      <c r="E46" s="1">
        <v>1583</v>
      </c>
      <c r="F46" s="1" t="str">
        <f t="shared" si="1"/>
        <v>octubre</v>
      </c>
      <c r="G46" s="38">
        <v>44835</v>
      </c>
    </row>
    <row r="47" spans="1:7" x14ac:dyDescent="0.25">
      <c r="A47" s="4" t="s">
        <v>80</v>
      </c>
      <c r="B47" s="4" t="str">
        <f>IF(ISERROR(VLOOKUP(A47,'Campañas y correos'!A:A,1,FALSE)),"No encontrado","Encontrado")</f>
        <v>Encontrado</v>
      </c>
      <c r="C47" s="4" t="s">
        <v>46</v>
      </c>
      <c r="D47" s="4" t="s">
        <v>6</v>
      </c>
      <c r="E47" s="1">
        <v>1392</v>
      </c>
      <c r="F47" s="1" t="str">
        <f t="shared" si="1"/>
        <v>octubre</v>
      </c>
      <c r="G47" s="38">
        <v>44835</v>
      </c>
    </row>
    <row r="48" spans="1:7" x14ac:dyDescent="0.25">
      <c r="A48" s="4" t="s">
        <v>80</v>
      </c>
      <c r="B48" s="4" t="str">
        <f>IF(ISERROR(VLOOKUP(A48,'Campañas y correos'!A:A,1,FALSE)),"No encontrado","Encontrado")</f>
        <v>Encontrado</v>
      </c>
      <c r="C48" s="4" t="s">
        <v>55</v>
      </c>
      <c r="D48" s="4" t="s">
        <v>6</v>
      </c>
      <c r="E48" s="1">
        <v>506</v>
      </c>
      <c r="F48" s="1" t="str">
        <f t="shared" si="1"/>
        <v>octubre</v>
      </c>
      <c r="G48" s="38">
        <v>44835</v>
      </c>
    </row>
    <row r="49" spans="1:7" x14ac:dyDescent="0.25">
      <c r="A49" s="4" t="s">
        <v>80</v>
      </c>
      <c r="B49" s="4" t="str">
        <f>IF(ISERROR(VLOOKUP(A49,'Campañas y correos'!A:A,1,FALSE)),"No encontrado","Encontrado")</f>
        <v>Encontrado</v>
      </c>
      <c r="C49" s="4" t="s">
        <v>38</v>
      </c>
      <c r="D49" s="4" t="s">
        <v>37</v>
      </c>
      <c r="E49" s="1">
        <v>180</v>
      </c>
      <c r="F49" s="1" t="str">
        <f t="shared" si="1"/>
        <v>octubre</v>
      </c>
      <c r="G49" s="38">
        <v>44835</v>
      </c>
    </row>
    <row r="50" spans="1:7" x14ac:dyDescent="0.25">
      <c r="A50" s="4" t="s">
        <v>75</v>
      </c>
      <c r="B50" s="4" t="str">
        <f>IF(ISERROR(VLOOKUP(A50,'Campañas y correos'!A:A,1,FALSE)),"No encontrado","Encontrado")</f>
        <v>Encontrado</v>
      </c>
      <c r="C50" s="4" t="s">
        <v>53</v>
      </c>
      <c r="D50" s="4" t="s">
        <v>50</v>
      </c>
      <c r="E50" s="1">
        <v>595</v>
      </c>
      <c r="F50" s="1" t="str">
        <f t="shared" si="1"/>
        <v>octubre</v>
      </c>
      <c r="G50" s="38">
        <v>44835</v>
      </c>
    </row>
    <row r="51" spans="1:7" x14ac:dyDescent="0.25">
      <c r="A51" s="4" t="s">
        <v>75</v>
      </c>
      <c r="B51" s="4" t="str">
        <f>IF(ISERROR(VLOOKUP(A51,'Campañas y correos'!A:A,1,FALSE)),"No encontrado","Encontrado")</f>
        <v>Encontrado</v>
      </c>
      <c r="C51" s="4" t="s">
        <v>49</v>
      </c>
      <c r="D51" s="4" t="s">
        <v>50</v>
      </c>
      <c r="E51" s="1">
        <v>728</v>
      </c>
      <c r="F51" s="1" t="str">
        <f t="shared" si="1"/>
        <v>octubre</v>
      </c>
      <c r="G51" s="38">
        <v>44835</v>
      </c>
    </row>
    <row r="52" spans="1:7" x14ac:dyDescent="0.25">
      <c r="A52" s="4" t="s">
        <v>75</v>
      </c>
      <c r="B52" s="4" t="str">
        <f>IF(ISERROR(VLOOKUP(A52,'Campañas y correos'!A:A,1,FALSE)),"No encontrado","Encontrado")</f>
        <v>Encontrado</v>
      </c>
      <c r="C52" s="4" t="s">
        <v>57</v>
      </c>
      <c r="D52" s="4" t="s">
        <v>50</v>
      </c>
      <c r="E52" s="1">
        <v>359</v>
      </c>
      <c r="F52" s="1" t="str">
        <f t="shared" si="1"/>
        <v>octubre</v>
      </c>
      <c r="G52" s="38">
        <v>44835</v>
      </c>
    </row>
    <row r="53" spans="1:7" x14ac:dyDescent="0.25">
      <c r="A53" s="4" t="s">
        <v>79</v>
      </c>
      <c r="B53" s="4" t="str">
        <f>IF(ISERROR(VLOOKUP(A53,'Campañas y correos'!A:A,1,FALSE)),"No encontrado","Encontrado")</f>
        <v>Encontrado</v>
      </c>
      <c r="C53" s="4" t="s">
        <v>64</v>
      </c>
      <c r="D53" s="4" t="s">
        <v>19</v>
      </c>
      <c r="E53" s="1">
        <v>145</v>
      </c>
      <c r="F53" s="1" t="str">
        <f t="shared" si="1"/>
        <v>octubre</v>
      </c>
      <c r="G53" s="38">
        <v>44835</v>
      </c>
    </row>
    <row r="54" spans="1:7" x14ac:dyDescent="0.25">
      <c r="A54" s="4" t="s">
        <v>79</v>
      </c>
      <c r="B54" s="4" t="str">
        <f>IF(ISERROR(VLOOKUP(A54,'Campañas y correos'!A:A,1,FALSE)),"No encontrado","Encontrado")</f>
        <v>Encontrado</v>
      </c>
      <c r="C54" s="4" t="s">
        <v>68</v>
      </c>
      <c r="D54" s="4" t="s">
        <v>19</v>
      </c>
      <c r="E54" s="1">
        <v>99</v>
      </c>
      <c r="F54" s="1" t="str">
        <f t="shared" si="1"/>
        <v>octubre</v>
      </c>
      <c r="G54" s="38">
        <v>44835</v>
      </c>
    </row>
    <row r="55" spans="1:7" x14ac:dyDescent="0.25">
      <c r="A55" s="4" t="s">
        <v>81</v>
      </c>
      <c r="B55" s="4" t="str">
        <f>IF(ISERROR(VLOOKUP(A55,'Campañas y correos'!A:A,1,FALSE)),"No encontrado","Encontrado")</f>
        <v>Encontrado</v>
      </c>
      <c r="C55" s="4" t="s">
        <v>65</v>
      </c>
      <c r="D55" s="4" t="s">
        <v>2</v>
      </c>
      <c r="E55" s="1">
        <v>137</v>
      </c>
      <c r="F55" s="1" t="str">
        <f t="shared" si="1"/>
        <v>octubre</v>
      </c>
      <c r="G55" s="38">
        <v>44835</v>
      </c>
    </row>
    <row r="56" spans="1:7" x14ac:dyDescent="0.25">
      <c r="A56" s="4" t="s">
        <v>81</v>
      </c>
      <c r="B56" s="4" t="str">
        <f>IF(ISERROR(VLOOKUP(A56,'Campañas y correos'!A:A,1,FALSE)),"No encontrado","Encontrado")</f>
        <v>Encontrado</v>
      </c>
      <c r="C56" s="4" t="s">
        <v>66</v>
      </c>
      <c r="D56" s="4" t="s">
        <v>2</v>
      </c>
      <c r="E56" s="1">
        <v>118</v>
      </c>
      <c r="F56" s="1" t="str">
        <f t="shared" si="1"/>
        <v>octubre</v>
      </c>
      <c r="G56" s="38">
        <v>44835</v>
      </c>
    </row>
    <row r="57" spans="1:7" x14ac:dyDescent="0.25">
      <c r="A57" s="4" t="s">
        <v>81</v>
      </c>
      <c r="B57" s="4" t="str">
        <f>IF(ISERROR(VLOOKUP(A57,'Campañas y correos'!A:A,1,FALSE)),"No encontrado","Encontrado")</f>
        <v>Encontrado</v>
      </c>
      <c r="C57" s="4" t="s">
        <v>70</v>
      </c>
      <c r="D57" s="4" t="s">
        <v>2</v>
      </c>
      <c r="E57" s="1">
        <v>90</v>
      </c>
      <c r="F57" s="1" t="str">
        <f t="shared" si="1"/>
        <v>octubre</v>
      </c>
      <c r="G57" s="38">
        <v>44835</v>
      </c>
    </row>
    <row r="58" spans="1:7" x14ac:dyDescent="0.25">
      <c r="A58" s="4" t="s">
        <v>263</v>
      </c>
      <c r="B58" s="4" t="str">
        <f>IF(ISERROR(VLOOKUP(A58,'Campañas y correos'!A:A,1,FALSE)),"No encontrado","Encontrado")</f>
        <v>Encontrado</v>
      </c>
      <c r="C58" s="4" t="s">
        <v>44</v>
      </c>
      <c r="D58" s="4" t="s">
        <v>6</v>
      </c>
      <c r="E58" s="1">
        <v>2640</v>
      </c>
      <c r="F58" s="1" t="str">
        <f t="shared" si="1"/>
        <v>octubre</v>
      </c>
      <c r="G58" s="38">
        <v>44835</v>
      </c>
    </row>
    <row r="59" spans="1:7" x14ac:dyDescent="0.25">
      <c r="A59" s="4" t="s">
        <v>263</v>
      </c>
      <c r="B59" s="4" t="str">
        <f>IF(ISERROR(VLOOKUP(A59,'Campañas y correos'!A:A,1,FALSE)),"No encontrado","Encontrado")</f>
        <v>Encontrado</v>
      </c>
      <c r="C59" s="4" t="s">
        <v>29</v>
      </c>
      <c r="D59" s="4" t="s">
        <v>6</v>
      </c>
      <c r="E59" s="1">
        <v>121</v>
      </c>
      <c r="F59" s="1" t="str">
        <f t="shared" si="1"/>
        <v>octubre</v>
      </c>
      <c r="G59" s="38">
        <v>44835</v>
      </c>
    </row>
    <row r="60" spans="1:7" x14ac:dyDescent="0.25">
      <c r="A60" s="4" t="s">
        <v>263</v>
      </c>
      <c r="B60" s="4" t="str">
        <f>IF(ISERROR(VLOOKUP(A60,'Campañas y correos'!A:A,1,FALSE)),"No encontrado","Encontrado")</f>
        <v>Encontrado</v>
      </c>
      <c r="C60" s="4" t="s">
        <v>69</v>
      </c>
      <c r="D60" s="4" t="s">
        <v>6</v>
      </c>
      <c r="E60" s="1">
        <v>91</v>
      </c>
      <c r="F60" s="1" t="str">
        <f t="shared" si="1"/>
        <v>octubre</v>
      </c>
      <c r="G60" s="38">
        <v>44835</v>
      </c>
    </row>
    <row r="61" spans="1:7" x14ac:dyDescent="0.25">
      <c r="A61" s="4" t="s">
        <v>83</v>
      </c>
      <c r="B61" s="4" t="str">
        <f>IF(ISERROR(VLOOKUP(A61,'Campañas y correos'!A:A,1,FALSE)),"No encontrado","Encontrado")</f>
        <v>Encontrado</v>
      </c>
      <c r="C61" s="4" t="s">
        <v>41</v>
      </c>
      <c r="D61" s="4" t="s">
        <v>42</v>
      </c>
      <c r="E61" s="1">
        <v>5251</v>
      </c>
      <c r="F61" s="1" t="str">
        <f t="shared" si="1"/>
        <v>octubre</v>
      </c>
      <c r="G61" s="38">
        <v>44835</v>
      </c>
    </row>
    <row r="62" spans="1:7" x14ac:dyDescent="0.25">
      <c r="A62" s="4" t="s">
        <v>84</v>
      </c>
      <c r="B62" s="4" t="str">
        <f>IF(ISERROR(VLOOKUP(A62,'Campañas y correos'!A:A,1,FALSE)),"No encontrado","Encontrado")</f>
        <v>Encontrado</v>
      </c>
      <c r="C62" s="4" t="s">
        <v>43</v>
      </c>
      <c r="D62" s="4" t="s">
        <v>42</v>
      </c>
      <c r="E62" s="1">
        <v>2358</v>
      </c>
      <c r="F62" s="1" t="str">
        <f t="shared" si="1"/>
        <v>octubre</v>
      </c>
      <c r="G62" s="38">
        <v>44835</v>
      </c>
    </row>
    <row r="63" spans="1:7" x14ac:dyDescent="0.25">
      <c r="A63" s="4" t="s">
        <v>450</v>
      </c>
      <c r="B63" s="4" t="str">
        <f>IF(ISERROR(VLOOKUP(A63,'Campañas y correos'!A:A,1,FALSE)),"No encontrado","Encontrado")</f>
        <v>Encontrado</v>
      </c>
      <c r="C63" s="4" t="s">
        <v>47</v>
      </c>
      <c r="D63" s="4" t="s">
        <v>6</v>
      </c>
      <c r="E63" s="1">
        <v>848</v>
      </c>
      <c r="F63" s="1" t="str">
        <f t="shared" si="1"/>
        <v>octubre</v>
      </c>
      <c r="G63" s="38">
        <v>44835</v>
      </c>
    </row>
    <row r="64" spans="1:7" x14ac:dyDescent="0.25">
      <c r="A64" s="4" t="s">
        <v>76</v>
      </c>
      <c r="B64" s="4" t="str">
        <f>IF(ISERROR(VLOOKUP(A64,'Campañas y correos'!A:A,1,FALSE)),"No encontrado","Encontrado")</f>
        <v>Encontrado</v>
      </c>
      <c r="C64" s="4" t="s">
        <v>48</v>
      </c>
      <c r="D64" s="4" t="s">
        <v>4</v>
      </c>
      <c r="E64" s="1">
        <v>755</v>
      </c>
      <c r="F64" s="1" t="str">
        <f t="shared" si="1"/>
        <v>octubre</v>
      </c>
      <c r="G64" s="38">
        <v>44835</v>
      </c>
    </row>
    <row r="65" spans="1:7" x14ac:dyDescent="0.25">
      <c r="A65" s="4" t="s">
        <v>85</v>
      </c>
      <c r="B65" s="4" t="str">
        <f>IF(ISERROR(VLOOKUP(A65,'Campañas y correos'!A:A,1,FALSE)),"No encontrado","Encontrado")</f>
        <v>Encontrado</v>
      </c>
      <c r="C65" s="4" t="s">
        <v>51</v>
      </c>
      <c r="D65" s="4" t="s">
        <v>4</v>
      </c>
      <c r="E65" s="1">
        <v>660</v>
      </c>
      <c r="F65" s="1" t="str">
        <f t="shared" si="1"/>
        <v>octubre</v>
      </c>
      <c r="G65" s="38">
        <v>44835</v>
      </c>
    </row>
    <row r="66" spans="1:7" x14ac:dyDescent="0.25">
      <c r="A66" s="4" t="s">
        <v>88</v>
      </c>
      <c r="B66" s="4" t="str">
        <f>IF(ISERROR(VLOOKUP(A66,'Campañas y correos'!A:A,1,FALSE)),"No encontrado","Encontrado")</f>
        <v>Encontrado</v>
      </c>
      <c r="C66" s="4" t="s">
        <v>52</v>
      </c>
      <c r="D66" s="4" t="s">
        <v>42</v>
      </c>
      <c r="E66" s="1">
        <v>599</v>
      </c>
      <c r="F66" s="1" t="str">
        <f t="shared" ref="F66:F97" si="2">TEXT(G66,"mmmm")</f>
        <v>octubre</v>
      </c>
      <c r="G66" s="38">
        <v>44835</v>
      </c>
    </row>
    <row r="67" spans="1:7" x14ac:dyDescent="0.25">
      <c r="A67" s="4" t="s">
        <v>451</v>
      </c>
      <c r="B67" s="4" t="str">
        <f>IF(ISERROR(VLOOKUP(A67,'Campañas y correos'!A:A,1,FALSE)),"No encontrado","Encontrado")</f>
        <v>Encontrado</v>
      </c>
      <c r="C67" s="4" t="s">
        <v>54</v>
      </c>
      <c r="D67" s="4" t="s">
        <v>50</v>
      </c>
      <c r="E67" s="1">
        <v>568</v>
      </c>
      <c r="F67" s="1" t="str">
        <f t="shared" si="2"/>
        <v>octubre</v>
      </c>
      <c r="G67" s="38">
        <v>44835</v>
      </c>
    </row>
    <row r="68" spans="1:7" x14ac:dyDescent="0.25">
      <c r="A68" s="4" t="s">
        <v>452</v>
      </c>
      <c r="B68" s="4" t="str">
        <f>IF(ISERROR(VLOOKUP(A68,'Campañas y correos'!A:A,1,FALSE)),"No encontrado","Encontrado")</f>
        <v>Encontrado</v>
      </c>
      <c r="C68" s="4" t="s">
        <v>56</v>
      </c>
      <c r="D68" s="4" t="s">
        <v>6</v>
      </c>
      <c r="E68" s="1">
        <v>422</v>
      </c>
      <c r="F68" s="1" t="str">
        <f t="shared" si="2"/>
        <v>octubre</v>
      </c>
      <c r="G68" s="38">
        <v>44835</v>
      </c>
    </row>
    <row r="69" spans="1:7" x14ac:dyDescent="0.25">
      <c r="A69" s="4" t="s">
        <v>92</v>
      </c>
      <c r="B69" s="4" t="str">
        <f>IF(ISERROR(VLOOKUP(A69,'Campañas y correos'!A:A,1,FALSE)),"No encontrado","Encontrado")</f>
        <v>Encontrado</v>
      </c>
      <c r="C69" s="4" t="s">
        <v>58</v>
      </c>
      <c r="D69" s="4" t="s">
        <v>42</v>
      </c>
      <c r="E69" s="1">
        <v>277</v>
      </c>
      <c r="F69" s="1" t="str">
        <f t="shared" si="2"/>
        <v>octubre</v>
      </c>
      <c r="G69" s="38">
        <v>44835</v>
      </c>
    </row>
    <row r="70" spans="1:7" x14ac:dyDescent="0.25">
      <c r="A70" s="4" t="s">
        <v>78</v>
      </c>
      <c r="B70" s="4" t="str">
        <f>IF(ISERROR(VLOOKUP(A70,'Campañas y correos'!A:A,1,FALSE)),"No encontrado","Encontrado")</f>
        <v>Encontrado</v>
      </c>
      <c r="C70" s="4" t="s">
        <v>59</v>
      </c>
      <c r="D70" s="4" t="s">
        <v>6</v>
      </c>
      <c r="E70" s="1">
        <v>256</v>
      </c>
      <c r="F70" s="1" t="str">
        <f t="shared" si="2"/>
        <v>octubre</v>
      </c>
      <c r="G70" s="38">
        <v>44835</v>
      </c>
    </row>
    <row r="71" spans="1:7" x14ac:dyDescent="0.25">
      <c r="A71" s="4" t="s">
        <v>91</v>
      </c>
      <c r="B71" s="4" t="str">
        <f>IF(ISERROR(VLOOKUP(A71,'Campañas y correos'!A:A,1,FALSE)),"No encontrado","Encontrado")</f>
        <v>Encontrado</v>
      </c>
      <c r="C71" s="4" t="s">
        <v>60</v>
      </c>
      <c r="D71" s="4" t="s">
        <v>19</v>
      </c>
      <c r="E71" s="1">
        <v>248</v>
      </c>
      <c r="F71" s="1" t="str">
        <f t="shared" si="2"/>
        <v>octubre</v>
      </c>
      <c r="G71" s="38">
        <v>44835</v>
      </c>
    </row>
    <row r="72" spans="1:7" x14ac:dyDescent="0.25">
      <c r="A72" s="4" t="s">
        <v>93</v>
      </c>
      <c r="B72" s="4" t="str">
        <f>IF(ISERROR(VLOOKUP(A72,'Campañas y correos'!A:A,1,FALSE)),"No encontrado","Encontrado")</f>
        <v>No encontrado</v>
      </c>
      <c r="C72" s="4" t="s">
        <v>61</v>
      </c>
      <c r="D72" s="4" t="s">
        <v>62</v>
      </c>
      <c r="E72" s="1">
        <v>255</v>
      </c>
      <c r="F72" s="1" t="str">
        <f t="shared" si="2"/>
        <v>octubre</v>
      </c>
      <c r="G72" s="38">
        <v>44835</v>
      </c>
    </row>
    <row r="73" spans="1:7" x14ac:dyDescent="0.25">
      <c r="A73" s="4" t="s">
        <v>274</v>
      </c>
      <c r="B73" s="4" t="str">
        <f>IF(ISERROR(VLOOKUP(A73,'Campañas y correos'!A:A,1,FALSE)),"No encontrado","Encontrado")</f>
        <v>Encontrado</v>
      </c>
      <c r="C73" s="4" t="s">
        <v>63</v>
      </c>
      <c r="D73" s="4" t="s">
        <v>6</v>
      </c>
      <c r="E73" s="1">
        <v>229</v>
      </c>
      <c r="F73" s="1" t="str">
        <f t="shared" si="2"/>
        <v>octubre</v>
      </c>
      <c r="G73" s="38">
        <v>44835</v>
      </c>
    </row>
    <row r="74" spans="1:7" x14ac:dyDescent="0.25">
      <c r="A74" s="4" t="s">
        <v>277</v>
      </c>
      <c r="B74" s="4" t="str">
        <f>IF(ISERROR(VLOOKUP(A74,'Campañas y correos'!A:A,1,FALSE)),"No encontrado","Encontrado")</f>
        <v>Encontrado</v>
      </c>
      <c r="C74" s="4" t="s">
        <v>67</v>
      </c>
      <c r="D74" s="4" t="s">
        <v>42</v>
      </c>
      <c r="E74" s="1">
        <v>100</v>
      </c>
      <c r="F74" s="1" t="str">
        <f t="shared" si="2"/>
        <v>octubre</v>
      </c>
      <c r="G74" s="38">
        <v>44835</v>
      </c>
    </row>
    <row r="75" spans="1:7" x14ac:dyDescent="0.25">
      <c r="A75" s="4" t="s">
        <v>453</v>
      </c>
      <c r="B75" s="4" t="str">
        <f>IF(ISERROR(VLOOKUP(A75,'Campañas y correos'!A:A,1,FALSE)),"No encontrado","Encontrado")</f>
        <v>No encontrado</v>
      </c>
      <c r="C75" s="4" t="s">
        <v>71</v>
      </c>
      <c r="D75" s="4" t="s">
        <v>19</v>
      </c>
      <c r="E75" s="1">
        <v>33</v>
      </c>
      <c r="F75" s="1" t="str">
        <f t="shared" si="2"/>
        <v>octubre</v>
      </c>
      <c r="G75" s="38">
        <v>44835</v>
      </c>
    </row>
    <row r="76" spans="1:7" x14ac:dyDescent="0.25">
      <c r="A76" s="4" t="s">
        <v>94</v>
      </c>
      <c r="B76" s="4" t="str">
        <f>IF(ISERROR(VLOOKUP(A76,'Campañas y correos'!A:A,1,FALSE)),"No encontrado","Encontrado")</f>
        <v>Encontrado</v>
      </c>
      <c r="C76" s="4" t="s">
        <v>7</v>
      </c>
      <c r="D76" s="4" t="s">
        <v>6</v>
      </c>
      <c r="E76" s="1">
        <v>15</v>
      </c>
      <c r="F76" s="1" t="str">
        <f t="shared" si="2"/>
        <v>octubre</v>
      </c>
      <c r="G76" s="38">
        <v>44835</v>
      </c>
    </row>
    <row r="77" spans="1:7" x14ac:dyDescent="0.25">
      <c r="A77" s="4" t="s">
        <v>80</v>
      </c>
      <c r="B77" s="4" t="str">
        <f>IF(ISERROR(VLOOKUP(A77,'Campañas y correos'!A:A,1,FALSE)),"No encontrado","Encontrado")</f>
        <v>Encontrado</v>
      </c>
      <c r="C77" s="4" t="s">
        <v>38</v>
      </c>
      <c r="D77" s="4" t="s">
        <v>37</v>
      </c>
      <c r="E77" s="25">
        <v>2988</v>
      </c>
      <c r="F77" s="25" t="str">
        <f t="shared" si="2"/>
        <v>septiembre</v>
      </c>
      <c r="G77" s="38">
        <v>44805</v>
      </c>
    </row>
    <row r="78" spans="1:7" x14ac:dyDescent="0.25">
      <c r="B78" s="4" t="str">
        <f>IF(ISERROR(VLOOKUP(A78,'Campañas y correos'!A:A,1,FALSE)),"No encontrado","Encontrado")</f>
        <v>No encontrado</v>
      </c>
      <c r="C78" s="4" t="s">
        <v>36</v>
      </c>
      <c r="D78" s="4" t="s">
        <v>25</v>
      </c>
      <c r="E78" s="25">
        <v>2847</v>
      </c>
      <c r="F78" s="25" t="str">
        <f t="shared" si="2"/>
        <v>septiembre</v>
      </c>
      <c r="G78" s="38">
        <v>44805</v>
      </c>
    </row>
    <row r="79" spans="1:7" x14ac:dyDescent="0.25">
      <c r="A79" s="4" t="s">
        <v>117</v>
      </c>
      <c r="B79" s="4" t="str">
        <f>IF(ISERROR(VLOOKUP(A79,'Campañas y correos'!A:A,1,FALSE)),"No encontrado","Encontrado")</f>
        <v>Encontrado</v>
      </c>
      <c r="C79" s="4" t="s">
        <v>35</v>
      </c>
      <c r="D79" s="4" t="s">
        <v>25</v>
      </c>
      <c r="E79" s="25">
        <v>1642</v>
      </c>
      <c r="F79" s="25" t="str">
        <f t="shared" si="2"/>
        <v>septiembre</v>
      </c>
      <c r="G79" s="38">
        <v>44805</v>
      </c>
    </row>
    <row r="80" spans="1:7" x14ac:dyDescent="0.25">
      <c r="A80" s="4" t="s">
        <v>116</v>
      </c>
      <c r="B80" s="4" t="str">
        <f>IF(ISERROR(VLOOKUP(A80,'Campañas y correos'!A:A,1,FALSE)),"No encontrado","Encontrado")</f>
        <v>Encontrado</v>
      </c>
      <c r="C80" s="4" t="s">
        <v>34</v>
      </c>
      <c r="D80" s="4" t="s">
        <v>2</v>
      </c>
      <c r="E80" s="25">
        <v>1527</v>
      </c>
      <c r="F80" s="25" t="str">
        <f t="shared" si="2"/>
        <v>septiembre</v>
      </c>
      <c r="G80" s="38">
        <v>44805</v>
      </c>
    </row>
    <row r="81" spans="1:7" x14ac:dyDescent="0.25">
      <c r="A81" s="4" t="s">
        <v>116</v>
      </c>
      <c r="B81" s="4" t="str">
        <f>IF(ISERROR(VLOOKUP(A81,'Campañas y correos'!A:A,1,FALSE)),"No encontrado","Encontrado")</f>
        <v>Encontrado</v>
      </c>
      <c r="C81" s="4" t="s">
        <v>33</v>
      </c>
      <c r="D81" s="4" t="s">
        <v>2</v>
      </c>
      <c r="E81" s="25">
        <v>1138</v>
      </c>
      <c r="F81" s="25" t="str">
        <f t="shared" si="2"/>
        <v>septiembre</v>
      </c>
      <c r="G81" s="38">
        <v>44805</v>
      </c>
    </row>
    <row r="82" spans="1:7" x14ac:dyDescent="0.25">
      <c r="B82" s="4" t="str">
        <f>IF(ISERROR(VLOOKUP(A82,'Campañas y correos'!A:A,1,FALSE)),"No encontrado","Encontrado")</f>
        <v>No encontrado</v>
      </c>
      <c r="C82" s="4" t="s">
        <v>32</v>
      </c>
      <c r="D82" s="4" t="s">
        <v>31</v>
      </c>
      <c r="E82" s="25">
        <v>704</v>
      </c>
      <c r="F82" s="25" t="str">
        <f t="shared" si="2"/>
        <v>septiembre</v>
      </c>
      <c r="G82" s="38">
        <v>44805</v>
      </c>
    </row>
    <row r="83" spans="1:7" x14ac:dyDescent="0.25">
      <c r="A83" s="4" t="s">
        <v>132</v>
      </c>
      <c r="B83" s="4" t="str">
        <f>IF(ISERROR(VLOOKUP(A83,'Campañas y correos'!A:A,1,FALSE)),"No encontrado","Encontrado")</f>
        <v>Encontrado</v>
      </c>
      <c r="C83" s="4" t="s">
        <v>30</v>
      </c>
      <c r="D83" s="4" t="s">
        <v>10</v>
      </c>
      <c r="E83" s="25">
        <v>697</v>
      </c>
      <c r="F83" s="25" t="str">
        <f t="shared" si="2"/>
        <v>septiembre</v>
      </c>
      <c r="G83" s="38">
        <v>44805</v>
      </c>
    </row>
    <row r="84" spans="1:7" x14ac:dyDescent="0.25">
      <c r="A84" s="4" t="s">
        <v>263</v>
      </c>
      <c r="B84" s="4" t="str">
        <f>IF(ISERROR(VLOOKUP(A84,'Campañas y correos'!A:A,1,FALSE)),"No encontrado","Encontrado")</f>
        <v>Encontrado</v>
      </c>
      <c r="C84" s="4" t="s">
        <v>29</v>
      </c>
      <c r="D84" s="4" t="s">
        <v>6</v>
      </c>
      <c r="E84" s="25">
        <v>654</v>
      </c>
      <c r="F84" s="25" t="str">
        <f t="shared" si="2"/>
        <v>septiembre</v>
      </c>
      <c r="G84" s="38">
        <v>44805</v>
      </c>
    </row>
    <row r="85" spans="1:7" x14ac:dyDescent="0.25">
      <c r="A85" s="4" t="s">
        <v>452</v>
      </c>
      <c r="B85" s="4" t="str">
        <f>IF(ISERROR(VLOOKUP(A85,'Campañas y correos'!A:A,1,FALSE)),"No encontrado","Encontrado")</f>
        <v>Encontrado</v>
      </c>
      <c r="C85" s="4" t="s">
        <v>28</v>
      </c>
      <c r="D85" s="4" t="s">
        <v>6</v>
      </c>
      <c r="E85" s="25">
        <v>644</v>
      </c>
      <c r="F85" s="25" t="str">
        <f t="shared" si="2"/>
        <v>septiembre</v>
      </c>
      <c r="G85" s="38">
        <v>44805</v>
      </c>
    </row>
    <row r="86" spans="1:7" x14ac:dyDescent="0.25">
      <c r="A86" s="4" t="s">
        <v>274</v>
      </c>
      <c r="B86" s="4" t="str">
        <f>IF(ISERROR(VLOOKUP(A86,'Campañas y correos'!A:A,1,FALSE)),"No encontrado","Encontrado")</f>
        <v>Encontrado</v>
      </c>
      <c r="C86" s="4" t="s">
        <v>27</v>
      </c>
      <c r="D86" s="4" t="s">
        <v>6</v>
      </c>
      <c r="E86" s="25">
        <v>591</v>
      </c>
      <c r="F86" s="25" t="str">
        <f t="shared" si="2"/>
        <v>septiembre</v>
      </c>
      <c r="G86" s="38">
        <v>44805</v>
      </c>
    </row>
    <row r="87" spans="1:7" x14ac:dyDescent="0.25">
      <c r="A87" s="4" t="s">
        <v>438</v>
      </c>
      <c r="B87" s="4" t="str">
        <f>IF(ISERROR(VLOOKUP(A87,'Campañas y correos'!A:A,1,FALSE)),"No encontrado","Encontrado")</f>
        <v>No encontrado</v>
      </c>
      <c r="C87" s="4" t="s">
        <v>26</v>
      </c>
      <c r="D87" s="4" t="s">
        <v>25</v>
      </c>
      <c r="E87" s="25">
        <v>568</v>
      </c>
      <c r="F87" s="25" t="str">
        <f t="shared" si="2"/>
        <v>septiembre</v>
      </c>
      <c r="G87" s="38">
        <v>44805</v>
      </c>
    </row>
    <row r="88" spans="1:7" x14ac:dyDescent="0.25">
      <c r="A88" s="4" t="s">
        <v>274</v>
      </c>
      <c r="B88" s="4" t="str">
        <f>IF(ISERROR(VLOOKUP(A88,'Campañas y correos'!A:A,1,FALSE)),"No encontrado","Encontrado")</f>
        <v>Encontrado</v>
      </c>
      <c r="C88" s="4" t="s">
        <v>24</v>
      </c>
      <c r="D88" s="4" t="s">
        <v>21</v>
      </c>
      <c r="E88" s="25">
        <v>401</v>
      </c>
      <c r="F88" s="25" t="str">
        <f t="shared" si="2"/>
        <v>septiembre</v>
      </c>
      <c r="G88" s="38">
        <v>44805</v>
      </c>
    </row>
    <row r="89" spans="1:7" x14ac:dyDescent="0.25">
      <c r="A89" s="4" t="s">
        <v>88</v>
      </c>
      <c r="B89" s="4" t="str">
        <f>IF(ISERROR(VLOOKUP(A89,'Campañas y correos'!A:A,1,FALSE)),"No encontrado","Encontrado")</f>
        <v>Encontrado</v>
      </c>
      <c r="C89" s="4" t="s">
        <v>23</v>
      </c>
      <c r="D89" s="4" t="s">
        <v>8</v>
      </c>
      <c r="E89" s="25">
        <v>387</v>
      </c>
      <c r="F89" s="25" t="str">
        <f t="shared" si="2"/>
        <v>septiembre</v>
      </c>
      <c r="G89" s="38">
        <v>44805</v>
      </c>
    </row>
    <row r="90" spans="1:7" x14ac:dyDescent="0.25">
      <c r="A90" s="4" t="s">
        <v>75</v>
      </c>
      <c r="B90" s="4" t="str">
        <f>IF(ISERROR(VLOOKUP(A90,'Campañas y correos'!A:A,1,FALSE)),"No encontrado","Encontrado")</f>
        <v>Encontrado</v>
      </c>
      <c r="C90" s="4" t="s">
        <v>22</v>
      </c>
      <c r="D90" s="4" t="s">
        <v>21</v>
      </c>
      <c r="E90" s="25">
        <v>379</v>
      </c>
      <c r="F90" s="25" t="str">
        <f t="shared" si="2"/>
        <v>septiembre</v>
      </c>
      <c r="G90" s="38">
        <v>44805</v>
      </c>
    </row>
    <row r="91" spans="1:7" x14ac:dyDescent="0.25">
      <c r="A91" s="4" t="s">
        <v>439</v>
      </c>
      <c r="B91" s="4" t="str">
        <f>IF(ISERROR(VLOOKUP(A91,'Campañas y correos'!A:A,1,FALSE)),"No encontrado","Encontrado")</f>
        <v>No encontrado</v>
      </c>
      <c r="C91" s="4" t="s">
        <v>20</v>
      </c>
      <c r="D91" s="4" t="s">
        <v>19</v>
      </c>
      <c r="E91" s="25">
        <v>367</v>
      </c>
      <c r="F91" s="25" t="str">
        <f t="shared" si="2"/>
        <v>septiembre</v>
      </c>
      <c r="G91" s="38">
        <v>44805</v>
      </c>
    </row>
    <row r="92" spans="1:7" x14ac:dyDescent="0.25">
      <c r="A92" s="4" t="s">
        <v>271</v>
      </c>
      <c r="B92" s="4" t="str">
        <f>IF(ISERROR(VLOOKUP(A92,'Campañas y correos'!A:A,1,FALSE)),"No encontrado","Encontrado")</f>
        <v>No encontrado</v>
      </c>
      <c r="C92" s="4" t="s">
        <v>18</v>
      </c>
      <c r="D92" s="4" t="s">
        <v>6</v>
      </c>
      <c r="E92" s="25">
        <v>330</v>
      </c>
      <c r="F92" s="25" t="str">
        <f t="shared" si="2"/>
        <v>septiembre</v>
      </c>
      <c r="G92" s="38">
        <v>44805</v>
      </c>
    </row>
    <row r="93" spans="1:7" x14ac:dyDescent="0.25">
      <c r="A93" s="4" t="s">
        <v>487</v>
      </c>
      <c r="B93" s="4" t="str">
        <f>IF(ISERROR(VLOOKUP(A93,'Campañas y correos'!A:A,1,FALSE)),"No encontrado","Encontrado")</f>
        <v>No encontrado</v>
      </c>
      <c r="C93" s="4" t="s">
        <v>17</v>
      </c>
      <c r="D93" s="4" t="s">
        <v>4</v>
      </c>
      <c r="E93" s="25">
        <v>329</v>
      </c>
      <c r="F93" s="25" t="str">
        <f t="shared" si="2"/>
        <v>septiembre</v>
      </c>
      <c r="G93" s="38">
        <v>44805</v>
      </c>
    </row>
    <row r="94" spans="1:7" x14ac:dyDescent="0.25">
      <c r="A94" s="4" t="s">
        <v>78</v>
      </c>
      <c r="B94" s="4" t="str">
        <f>IF(ISERROR(VLOOKUP(A94,'Campañas y correos'!A:A,1,FALSE)),"No encontrado","Encontrado")</f>
        <v>Encontrado</v>
      </c>
      <c r="C94" s="4" t="s">
        <v>16</v>
      </c>
      <c r="D94" s="4" t="s">
        <v>15</v>
      </c>
      <c r="E94" s="25">
        <v>279</v>
      </c>
      <c r="F94" s="25" t="str">
        <f t="shared" si="2"/>
        <v>septiembre</v>
      </c>
      <c r="G94" s="38">
        <v>44805</v>
      </c>
    </row>
    <row r="95" spans="1:7" x14ac:dyDescent="0.25">
      <c r="B95" s="4" t="str">
        <f>IF(ISERROR(VLOOKUP(A95,'Campañas y correos'!A:A,1,FALSE)),"No encontrado","Encontrado")</f>
        <v>No encontrado</v>
      </c>
      <c r="C95" s="4" t="s">
        <v>14</v>
      </c>
      <c r="D95" s="4" t="s">
        <v>4</v>
      </c>
      <c r="E95" s="25">
        <v>265</v>
      </c>
      <c r="F95" s="25" t="str">
        <f t="shared" si="2"/>
        <v>septiembre</v>
      </c>
      <c r="G95" s="38">
        <v>44805</v>
      </c>
    </row>
    <row r="96" spans="1:7" x14ac:dyDescent="0.25">
      <c r="A96" s="4" t="s">
        <v>440</v>
      </c>
      <c r="B96" s="4" t="str">
        <f>IF(ISERROR(VLOOKUP(A96,'Campañas y correos'!A:A,1,FALSE)),"No encontrado","Encontrado")</f>
        <v>Encontrado</v>
      </c>
      <c r="C96" s="4" t="s">
        <v>13</v>
      </c>
      <c r="D96" s="4" t="s">
        <v>0</v>
      </c>
      <c r="E96" s="25">
        <v>243</v>
      </c>
      <c r="F96" s="25" t="str">
        <f t="shared" si="2"/>
        <v>septiembre</v>
      </c>
      <c r="G96" s="38">
        <v>44805</v>
      </c>
    </row>
    <row r="97" spans="1:7" x14ac:dyDescent="0.25">
      <c r="B97" s="4" t="str">
        <f>IF(ISERROR(VLOOKUP(A97,'Campañas y correos'!A:A,1,FALSE)),"No encontrado","Encontrado")</f>
        <v>No encontrado</v>
      </c>
      <c r="C97" s="4" t="s">
        <v>12</v>
      </c>
      <c r="D97" s="4" t="s">
        <v>4</v>
      </c>
      <c r="E97" s="25">
        <v>169</v>
      </c>
      <c r="F97" s="25" t="str">
        <f t="shared" si="2"/>
        <v>septiembre</v>
      </c>
      <c r="G97" s="38">
        <v>44805</v>
      </c>
    </row>
    <row r="98" spans="1:7" x14ac:dyDescent="0.25">
      <c r="A98" s="4" t="s">
        <v>132</v>
      </c>
      <c r="B98" s="4" t="str">
        <f>IF(ISERROR(VLOOKUP(A98,'Campañas y correos'!A:A,1,FALSE)),"No encontrado","Encontrado")</f>
        <v>Encontrado</v>
      </c>
      <c r="C98" s="4" t="s">
        <v>11</v>
      </c>
      <c r="D98" s="4" t="s">
        <v>10</v>
      </c>
      <c r="E98" s="25">
        <v>169</v>
      </c>
      <c r="F98" s="25" t="str">
        <f t="shared" ref="F98:F129" si="3">TEXT(G98,"mmmm")</f>
        <v>septiembre</v>
      </c>
      <c r="G98" s="38">
        <v>44805</v>
      </c>
    </row>
    <row r="99" spans="1:7" x14ac:dyDescent="0.25">
      <c r="A99" s="4" t="s">
        <v>441</v>
      </c>
      <c r="B99" s="4" t="str">
        <f>IF(ISERROR(VLOOKUP(A99,'Campañas y correos'!A:A,1,FALSE)),"No encontrado","Encontrado")</f>
        <v>Encontrado</v>
      </c>
      <c r="C99" s="4" t="s">
        <v>9</v>
      </c>
      <c r="D99" s="4" t="s">
        <v>8</v>
      </c>
      <c r="E99" s="25">
        <v>153</v>
      </c>
      <c r="F99" s="25" t="str">
        <f t="shared" si="3"/>
        <v>septiembre</v>
      </c>
      <c r="G99" s="38">
        <v>44805</v>
      </c>
    </row>
    <row r="100" spans="1:7" x14ac:dyDescent="0.25">
      <c r="A100" s="4" t="s">
        <v>94</v>
      </c>
      <c r="B100" s="4" t="str">
        <f>IF(ISERROR(VLOOKUP(A100,'Campañas y correos'!A:A,1,FALSE)),"No encontrado","Encontrado")</f>
        <v>Encontrado</v>
      </c>
      <c r="C100" s="4" t="s">
        <v>7</v>
      </c>
      <c r="D100" s="4" t="s">
        <v>6</v>
      </c>
      <c r="E100" s="25">
        <v>134</v>
      </c>
      <c r="F100" s="25" t="str">
        <f t="shared" si="3"/>
        <v>septiembre</v>
      </c>
      <c r="G100" s="38">
        <v>44805</v>
      </c>
    </row>
    <row r="101" spans="1:7" x14ac:dyDescent="0.25">
      <c r="B101" s="4" t="str">
        <f>IF(ISERROR(VLOOKUP(A101,'Campañas y correos'!A:A,1,FALSE)),"No encontrado","Encontrado")</f>
        <v>No encontrado</v>
      </c>
      <c r="C101" s="4" t="s">
        <v>5</v>
      </c>
      <c r="D101" s="4" t="s">
        <v>4</v>
      </c>
      <c r="E101" s="25">
        <v>133</v>
      </c>
      <c r="F101" s="25" t="str">
        <f t="shared" si="3"/>
        <v>septiembre</v>
      </c>
      <c r="G101" s="38">
        <v>44805</v>
      </c>
    </row>
    <row r="102" spans="1:7" x14ac:dyDescent="0.25">
      <c r="A102" s="4" t="s">
        <v>441</v>
      </c>
      <c r="B102" s="4" t="str">
        <f>IF(ISERROR(VLOOKUP(A102,'Campañas y correos'!A:A,1,FALSE)),"No encontrado","Encontrado")</f>
        <v>Encontrado</v>
      </c>
      <c r="C102" s="4" t="s">
        <v>3</v>
      </c>
      <c r="D102" s="4" t="s">
        <v>2</v>
      </c>
      <c r="E102" s="25">
        <v>126</v>
      </c>
      <c r="F102" s="25" t="str">
        <f t="shared" si="3"/>
        <v>septiembre</v>
      </c>
      <c r="G102" s="38">
        <v>44805</v>
      </c>
    </row>
    <row r="103" spans="1:7" x14ac:dyDescent="0.25">
      <c r="A103" s="4" t="s">
        <v>440</v>
      </c>
      <c r="B103" s="4" t="str">
        <f>IF(ISERROR(VLOOKUP(A103,'Campañas y correos'!A:A,1,FALSE)),"No encontrado","Encontrado")</f>
        <v>Encontrado</v>
      </c>
      <c r="C103" s="4" t="s">
        <v>1</v>
      </c>
      <c r="D103" s="4" t="s">
        <v>0</v>
      </c>
      <c r="E103" s="25">
        <v>54</v>
      </c>
      <c r="F103" s="25" t="str">
        <f t="shared" si="3"/>
        <v>septiembre</v>
      </c>
      <c r="G103" s="38">
        <v>44805</v>
      </c>
    </row>
    <row r="104" spans="1:7" x14ac:dyDescent="0.25">
      <c r="A104" s="4" t="s">
        <v>116</v>
      </c>
      <c r="B104" s="4" t="str">
        <f>IF(ISERROR(VLOOKUP(A104,'Campañas y correos'!A:A,1,FALSE)),"No encontrado","Encontrado")</f>
        <v>Encontrado</v>
      </c>
      <c r="C104" s="4" t="s">
        <v>352</v>
      </c>
      <c r="D104" s="4" t="s">
        <v>2</v>
      </c>
      <c r="E104" s="25">
        <v>3587</v>
      </c>
      <c r="F104" s="25" t="str">
        <f t="shared" si="3"/>
        <v>agosto</v>
      </c>
      <c r="G104" s="38">
        <v>44774</v>
      </c>
    </row>
    <row r="105" spans="1:7" x14ac:dyDescent="0.25">
      <c r="A105" s="4" t="s">
        <v>116</v>
      </c>
      <c r="B105" s="4" t="str">
        <f>IF(ISERROR(VLOOKUP(A105,'Campañas y correos'!A:A,1,FALSE)),"No encontrado","Encontrado")</f>
        <v>Encontrado</v>
      </c>
      <c r="C105" s="4" t="s">
        <v>33</v>
      </c>
      <c r="D105" s="4" t="s">
        <v>2</v>
      </c>
      <c r="E105" s="25">
        <v>2065</v>
      </c>
      <c r="F105" s="25" t="str">
        <f t="shared" si="3"/>
        <v>agosto</v>
      </c>
      <c r="G105" s="38">
        <v>44774</v>
      </c>
    </row>
    <row r="106" spans="1:7" x14ac:dyDescent="0.25">
      <c r="A106" s="4" t="s">
        <v>442</v>
      </c>
      <c r="B106" s="4" t="str">
        <f>IF(ISERROR(VLOOKUP(A106,'Campañas y correos'!A:A,1,FALSE)),"No encontrado","Encontrado")</f>
        <v>No encontrado</v>
      </c>
      <c r="C106" s="4" t="s">
        <v>353</v>
      </c>
      <c r="D106" s="4" t="s">
        <v>8</v>
      </c>
      <c r="E106" s="25">
        <v>1961</v>
      </c>
      <c r="F106" s="25" t="str">
        <f t="shared" si="3"/>
        <v>agosto</v>
      </c>
      <c r="G106" s="38">
        <v>44774</v>
      </c>
    </row>
    <row r="107" spans="1:7" x14ac:dyDescent="0.25">
      <c r="A107" s="4" t="s">
        <v>443</v>
      </c>
      <c r="B107" s="4" t="str">
        <f>IF(ISERROR(VLOOKUP(A107,'Campañas y correos'!A:A,1,FALSE)),"No encontrado","Encontrado")</f>
        <v>No encontrado</v>
      </c>
      <c r="C107" s="4" t="s">
        <v>354</v>
      </c>
      <c r="D107" s="4" t="s">
        <v>25</v>
      </c>
      <c r="E107" s="25">
        <v>1522</v>
      </c>
      <c r="F107" s="25" t="str">
        <f t="shared" si="3"/>
        <v>agosto</v>
      </c>
      <c r="G107" s="38">
        <v>44774</v>
      </c>
    </row>
    <row r="108" spans="1:7" x14ac:dyDescent="0.25">
      <c r="A108" s="4" t="s">
        <v>78</v>
      </c>
      <c r="B108" s="4" t="str">
        <f>IF(ISERROR(VLOOKUP(A108,'Campañas y correos'!A:A,1,FALSE)),"No encontrado","Encontrado")</f>
        <v>Encontrado</v>
      </c>
      <c r="C108" s="4" t="s">
        <v>355</v>
      </c>
      <c r="D108" s="4" t="s">
        <v>6</v>
      </c>
      <c r="E108" s="25">
        <v>1183</v>
      </c>
      <c r="F108" s="25" t="str">
        <f t="shared" si="3"/>
        <v>agosto</v>
      </c>
      <c r="G108" s="38">
        <v>44774</v>
      </c>
    </row>
    <row r="109" spans="1:7" x14ac:dyDescent="0.25">
      <c r="A109" s="4" t="s">
        <v>275</v>
      </c>
      <c r="B109" s="4" t="str">
        <f>IF(ISERROR(VLOOKUP(A109,'Campañas y correos'!A:A,1,FALSE)),"No encontrado","Encontrado")</f>
        <v>Encontrado</v>
      </c>
      <c r="C109" s="4" t="s">
        <v>356</v>
      </c>
      <c r="D109" s="4" t="s">
        <v>6</v>
      </c>
      <c r="E109" s="25">
        <v>1147</v>
      </c>
      <c r="F109" s="25" t="str">
        <f t="shared" si="3"/>
        <v>agosto</v>
      </c>
      <c r="G109" s="38">
        <v>44774</v>
      </c>
    </row>
    <row r="110" spans="1:7" x14ac:dyDescent="0.25">
      <c r="A110" t="s">
        <v>211</v>
      </c>
      <c r="B110" s="4" t="str">
        <f>IF(ISERROR(VLOOKUP(A110,'Campañas y correos'!A:A,1,FALSE)),"No encontrado","Encontrado")</f>
        <v>Encontrado</v>
      </c>
      <c r="C110" s="4" t="s">
        <v>357</v>
      </c>
      <c r="D110" s="4" t="s">
        <v>2</v>
      </c>
      <c r="E110" s="25">
        <v>887</v>
      </c>
      <c r="F110" s="25" t="str">
        <f t="shared" si="3"/>
        <v>agosto</v>
      </c>
      <c r="G110" s="38">
        <v>44774</v>
      </c>
    </row>
    <row r="111" spans="1:7" x14ac:dyDescent="0.25">
      <c r="A111" s="4" t="s">
        <v>180</v>
      </c>
      <c r="B111" s="4" t="str">
        <f>IF(ISERROR(VLOOKUP(A111,'Campañas y correos'!A:A,1,FALSE)),"No encontrado","Encontrado")</f>
        <v>Encontrado</v>
      </c>
      <c r="C111" s="4" t="s">
        <v>358</v>
      </c>
      <c r="D111" s="4" t="s">
        <v>6</v>
      </c>
      <c r="E111" s="25">
        <v>718</v>
      </c>
      <c r="F111" s="25" t="str">
        <f t="shared" si="3"/>
        <v>agosto</v>
      </c>
      <c r="G111" s="38">
        <v>44774</v>
      </c>
    </row>
    <row r="112" spans="1:7" x14ac:dyDescent="0.25">
      <c r="A112" s="4" t="s">
        <v>274</v>
      </c>
      <c r="B112" s="4" t="str">
        <f>IF(ISERROR(VLOOKUP(A112,'Campañas y correos'!A:A,1,FALSE)),"No encontrado","Encontrado")</f>
        <v>Encontrado</v>
      </c>
      <c r="C112" s="4" t="s">
        <v>359</v>
      </c>
      <c r="D112" s="4" t="s">
        <v>6</v>
      </c>
      <c r="E112" s="25">
        <v>570</v>
      </c>
      <c r="F112" s="25" t="str">
        <f t="shared" si="3"/>
        <v>agosto</v>
      </c>
      <c r="G112" s="38">
        <v>44774</v>
      </c>
    </row>
    <row r="113" spans="1:7" x14ac:dyDescent="0.25">
      <c r="A113" s="4" t="s">
        <v>173</v>
      </c>
      <c r="B113" s="4" t="str">
        <f>IF(ISERROR(VLOOKUP(A113,'Campañas y correos'!A:A,1,FALSE)),"No encontrado","Encontrado")</f>
        <v>Encontrado</v>
      </c>
      <c r="C113" s="4" t="s">
        <v>173</v>
      </c>
      <c r="D113" s="4" t="s">
        <v>6</v>
      </c>
      <c r="E113" s="25">
        <v>436</v>
      </c>
      <c r="F113" s="25" t="str">
        <f t="shared" si="3"/>
        <v>agosto</v>
      </c>
      <c r="G113" s="38">
        <v>44774</v>
      </c>
    </row>
    <row r="114" spans="1:7" x14ac:dyDescent="0.25">
      <c r="B114" s="4" t="str">
        <f>IF(ISERROR(VLOOKUP(A114,'Campañas y correos'!A:A,1,FALSE)),"No encontrado","Encontrado")</f>
        <v>No encontrado</v>
      </c>
      <c r="C114" s="4" t="s">
        <v>360</v>
      </c>
      <c r="D114" s="4" t="s">
        <v>4</v>
      </c>
      <c r="E114" s="25">
        <v>411</v>
      </c>
      <c r="F114" s="25" t="str">
        <f t="shared" si="3"/>
        <v>agosto</v>
      </c>
      <c r="G114" s="38">
        <v>44774</v>
      </c>
    </row>
    <row r="115" spans="1:7" x14ac:dyDescent="0.25">
      <c r="A115" s="4" t="s">
        <v>445</v>
      </c>
      <c r="B115" s="4" t="str">
        <f>IF(ISERROR(VLOOKUP(A115,'Campañas y correos'!A:A,1,FALSE)),"No encontrado","Encontrado")</f>
        <v>No encontrado</v>
      </c>
      <c r="C115" s="4" t="s">
        <v>361</v>
      </c>
      <c r="D115" s="4" t="s">
        <v>4</v>
      </c>
      <c r="E115" s="25">
        <v>420</v>
      </c>
      <c r="F115" s="25" t="str">
        <f t="shared" si="3"/>
        <v>agosto</v>
      </c>
      <c r="G115" s="38">
        <v>44774</v>
      </c>
    </row>
    <row r="116" spans="1:7" x14ac:dyDescent="0.25">
      <c r="A116" s="4" t="s">
        <v>180</v>
      </c>
      <c r="B116" s="4" t="str">
        <f>IF(ISERROR(VLOOKUP(A116,'Campañas y correos'!A:A,1,FALSE)),"No encontrado","Encontrado")</f>
        <v>Encontrado</v>
      </c>
      <c r="C116" s="4" t="s">
        <v>362</v>
      </c>
      <c r="D116" s="4" t="s">
        <v>25</v>
      </c>
      <c r="E116" s="25">
        <v>377</v>
      </c>
      <c r="F116" s="25" t="str">
        <f t="shared" si="3"/>
        <v>agosto</v>
      </c>
      <c r="G116" s="38">
        <v>44774</v>
      </c>
    </row>
    <row r="117" spans="1:7" x14ac:dyDescent="0.25">
      <c r="B117" s="4" t="str">
        <f>IF(ISERROR(VLOOKUP(A117,'Campañas y correos'!A:A,1,FALSE)),"No encontrado","Encontrado")</f>
        <v>No encontrado</v>
      </c>
      <c r="C117" s="4" t="s">
        <v>363</v>
      </c>
      <c r="D117" s="4" t="s">
        <v>364</v>
      </c>
      <c r="E117" s="25">
        <v>361</v>
      </c>
      <c r="F117" s="25" t="str">
        <f t="shared" si="3"/>
        <v>agosto</v>
      </c>
      <c r="G117" s="38">
        <v>44774</v>
      </c>
    </row>
    <row r="118" spans="1:7" x14ac:dyDescent="0.25">
      <c r="B118" s="4" t="str">
        <f>IF(ISERROR(VLOOKUP(A118,'Campañas y correos'!A:A,1,FALSE)),"No encontrado","Encontrado")</f>
        <v>No encontrado</v>
      </c>
      <c r="C118" s="4" t="s">
        <v>365</v>
      </c>
      <c r="D118" s="4" t="s">
        <v>6</v>
      </c>
      <c r="E118" s="25">
        <v>335</v>
      </c>
      <c r="F118" s="25" t="str">
        <f t="shared" si="3"/>
        <v>agosto</v>
      </c>
      <c r="G118" s="38">
        <v>44774</v>
      </c>
    </row>
    <row r="119" spans="1:7" x14ac:dyDescent="0.25">
      <c r="B119" s="4" t="str">
        <f>IF(ISERROR(VLOOKUP(A119,'Campañas y correos'!A:A,1,FALSE)),"No encontrado","Encontrado")</f>
        <v>No encontrado</v>
      </c>
      <c r="C119" s="4" t="s">
        <v>366</v>
      </c>
      <c r="D119" s="4" t="s">
        <v>25</v>
      </c>
      <c r="E119" s="25">
        <v>301</v>
      </c>
      <c r="F119" s="25" t="str">
        <f t="shared" si="3"/>
        <v>agosto</v>
      </c>
      <c r="G119" s="38">
        <v>44774</v>
      </c>
    </row>
    <row r="120" spans="1:7" x14ac:dyDescent="0.25">
      <c r="A120" s="4" t="s">
        <v>441</v>
      </c>
      <c r="B120" s="4" t="str">
        <f>IF(ISERROR(VLOOKUP(A120,'Campañas y correos'!A:A,1,FALSE)),"No encontrado","Encontrado")</f>
        <v>Encontrado</v>
      </c>
      <c r="C120" s="4" t="s">
        <v>9</v>
      </c>
      <c r="D120" s="4" t="s">
        <v>8</v>
      </c>
      <c r="E120" s="25">
        <v>290</v>
      </c>
      <c r="F120" s="25" t="str">
        <f t="shared" si="3"/>
        <v>agosto</v>
      </c>
      <c r="G120" s="38">
        <v>44774</v>
      </c>
    </row>
    <row r="121" spans="1:7" x14ac:dyDescent="0.25">
      <c r="B121" s="4" t="str">
        <f>IF(ISERROR(VLOOKUP(A121,'Campañas y correos'!A:A,1,FALSE)),"No encontrado","Encontrado")</f>
        <v>No encontrado</v>
      </c>
      <c r="C121" s="4" t="s">
        <v>367</v>
      </c>
      <c r="D121" s="4" t="s">
        <v>4</v>
      </c>
      <c r="E121" s="25">
        <v>296</v>
      </c>
      <c r="F121" s="25" t="str">
        <f t="shared" si="3"/>
        <v>agosto</v>
      </c>
      <c r="G121" s="38">
        <v>44774</v>
      </c>
    </row>
    <row r="122" spans="1:7" x14ac:dyDescent="0.25">
      <c r="A122" s="4" t="s">
        <v>75</v>
      </c>
      <c r="B122" s="4" t="str">
        <f>IF(ISERROR(VLOOKUP(A122,'Campañas y correos'!A:A,1,FALSE)),"No encontrado","Encontrado")</f>
        <v>Encontrado</v>
      </c>
      <c r="C122" s="4" t="s">
        <v>368</v>
      </c>
      <c r="D122" s="4" t="s">
        <v>6</v>
      </c>
      <c r="E122" s="25">
        <v>259</v>
      </c>
      <c r="F122" s="25" t="str">
        <f t="shared" si="3"/>
        <v>agosto</v>
      </c>
      <c r="G122" s="38">
        <v>44774</v>
      </c>
    </row>
    <row r="123" spans="1:7" x14ac:dyDescent="0.25">
      <c r="A123" s="4" t="s">
        <v>452</v>
      </c>
      <c r="B123" s="4" t="str">
        <f>IF(ISERROR(VLOOKUP(A123,'Campañas y correos'!A:A,1,FALSE)),"No encontrado","Encontrado")</f>
        <v>Encontrado</v>
      </c>
      <c r="C123" s="4" t="s">
        <v>369</v>
      </c>
      <c r="D123" s="4" t="s">
        <v>6</v>
      </c>
      <c r="E123" s="25">
        <v>254</v>
      </c>
      <c r="F123" s="25" t="str">
        <f t="shared" si="3"/>
        <v>agosto</v>
      </c>
      <c r="G123" s="38">
        <v>44774</v>
      </c>
    </row>
    <row r="124" spans="1:7" x14ac:dyDescent="0.25">
      <c r="B124" s="4" t="str">
        <f>IF(ISERROR(VLOOKUP(A124,'Campañas y correos'!A:A,1,FALSE)),"No encontrado","Encontrado")</f>
        <v>No encontrado</v>
      </c>
      <c r="C124" s="4" t="s">
        <v>370</v>
      </c>
      <c r="D124" s="4" t="s">
        <v>25</v>
      </c>
      <c r="E124" s="25">
        <v>218</v>
      </c>
      <c r="F124" s="25" t="str">
        <f t="shared" si="3"/>
        <v>agosto</v>
      </c>
      <c r="G124" s="38">
        <v>44774</v>
      </c>
    </row>
    <row r="125" spans="1:7" x14ac:dyDescent="0.25">
      <c r="A125" s="4" t="s">
        <v>446</v>
      </c>
      <c r="B125" s="4" t="str">
        <f>IF(ISERROR(VLOOKUP(A125,'Campañas y correos'!A:A,1,FALSE)),"No encontrado","Encontrado")</f>
        <v>No encontrado</v>
      </c>
      <c r="C125" s="4" t="s">
        <v>371</v>
      </c>
      <c r="D125" s="4" t="s">
        <v>2</v>
      </c>
      <c r="E125" s="25">
        <v>222</v>
      </c>
      <c r="F125" s="25" t="str">
        <f t="shared" si="3"/>
        <v>agosto</v>
      </c>
      <c r="G125" s="38">
        <v>44774</v>
      </c>
    </row>
    <row r="126" spans="1:7" x14ac:dyDescent="0.25">
      <c r="A126" s="4" t="s">
        <v>88</v>
      </c>
      <c r="B126" s="4" t="str">
        <f>IF(ISERROR(VLOOKUP(A126,'Campañas y correos'!A:A,1,FALSE)),"No encontrado","Encontrado")</f>
        <v>Encontrado</v>
      </c>
      <c r="C126" s="4" t="s">
        <v>23</v>
      </c>
      <c r="D126" s="4" t="s">
        <v>8</v>
      </c>
      <c r="E126" s="25">
        <v>183</v>
      </c>
      <c r="F126" s="25" t="str">
        <f t="shared" si="3"/>
        <v>agosto</v>
      </c>
      <c r="G126" s="38">
        <v>44774</v>
      </c>
    </row>
    <row r="127" spans="1:7" x14ac:dyDescent="0.25">
      <c r="A127" s="4" t="s">
        <v>85</v>
      </c>
      <c r="B127" s="4" t="str">
        <f>IF(ISERROR(VLOOKUP(A127,'Campañas y correos'!A:A,1,FALSE)),"No encontrado","Encontrado")</f>
        <v>Encontrado</v>
      </c>
      <c r="C127" s="4" t="s">
        <v>372</v>
      </c>
      <c r="D127" s="4" t="s">
        <v>4</v>
      </c>
      <c r="E127" s="25">
        <v>191</v>
      </c>
      <c r="F127" s="25" t="str">
        <f t="shared" si="3"/>
        <v>agosto</v>
      </c>
      <c r="G127" s="38">
        <v>44774</v>
      </c>
    </row>
    <row r="128" spans="1:7" x14ac:dyDescent="0.25">
      <c r="A128" s="4" t="s">
        <v>263</v>
      </c>
      <c r="B128" s="4" t="str">
        <f>IF(ISERROR(VLOOKUP(A128,'Campañas y correos'!A:A,1,FALSE)),"No encontrado","Encontrado")</f>
        <v>Encontrado</v>
      </c>
      <c r="C128" s="4" t="s">
        <v>373</v>
      </c>
      <c r="D128" s="4" t="s">
        <v>6</v>
      </c>
      <c r="E128" s="25">
        <v>36</v>
      </c>
      <c r="F128" s="25" t="str">
        <f t="shared" si="3"/>
        <v>agosto</v>
      </c>
      <c r="G128" s="38">
        <v>44774</v>
      </c>
    </row>
    <row r="129" spans="1:7" x14ac:dyDescent="0.25">
      <c r="B129" s="4" t="str">
        <f>IF(ISERROR(VLOOKUP(A129,'Campañas y correos'!A:A,1,FALSE)),"No encontrado","Encontrado")</f>
        <v>No encontrado</v>
      </c>
      <c r="C129" s="4" t="s">
        <v>374</v>
      </c>
      <c r="D129" s="4" t="s">
        <v>6</v>
      </c>
      <c r="E129" s="25">
        <v>18</v>
      </c>
      <c r="F129" s="25" t="str">
        <f t="shared" si="3"/>
        <v>agosto</v>
      </c>
      <c r="G129" s="38">
        <v>44774</v>
      </c>
    </row>
    <row r="130" spans="1:7" x14ac:dyDescent="0.25">
      <c r="A130" s="4" t="s">
        <v>83</v>
      </c>
      <c r="B130" s="4" t="str">
        <f>IF(ISERROR(VLOOKUP(A130,'Campañas y correos'!A:A,1,FALSE)),"No encontrado","Encontrado")</f>
        <v>Encontrado</v>
      </c>
      <c r="C130" s="4" t="s">
        <v>375</v>
      </c>
      <c r="D130" s="4" t="s">
        <v>8</v>
      </c>
      <c r="E130" s="25">
        <v>16</v>
      </c>
      <c r="F130" s="25" t="str">
        <f t="shared" ref="F130:F161" si="4">TEXT(G130,"mmmm")</f>
        <v>agosto</v>
      </c>
      <c r="G130" s="38">
        <v>44774</v>
      </c>
    </row>
    <row r="131" spans="1:7" x14ac:dyDescent="0.25">
      <c r="A131" s="4" t="s">
        <v>172</v>
      </c>
      <c r="B131" s="4" t="str">
        <f>IF(ISERROR(VLOOKUP(A131,'Campañas y correos'!A:A,1,FALSE)),"No encontrado","Encontrado")</f>
        <v>Encontrado</v>
      </c>
      <c r="C131" s="4" t="s">
        <v>376</v>
      </c>
      <c r="D131" s="4" t="s">
        <v>37</v>
      </c>
      <c r="E131" s="25">
        <v>773</v>
      </c>
      <c r="F131" s="25" t="str">
        <f t="shared" si="4"/>
        <v>julio</v>
      </c>
      <c r="G131" s="38">
        <v>44743</v>
      </c>
    </row>
    <row r="132" spans="1:7" x14ac:dyDescent="0.25">
      <c r="A132" s="4" t="s">
        <v>88</v>
      </c>
      <c r="B132" s="4" t="str">
        <f>IF(ISERROR(VLOOKUP(A132,'Campañas y correos'!A:A,1,FALSE)),"No encontrado","Encontrado")</f>
        <v>Encontrado</v>
      </c>
      <c r="C132" s="4" t="s">
        <v>23</v>
      </c>
      <c r="D132" s="4" t="s">
        <v>8</v>
      </c>
      <c r="E132" s="25">
        <v>710</v>
      </c>
      <c r="F132" s="25" t="str">
        <f t="shared" si="4"/>
        <v>julio</v>
      </c>
      <c r="G132" s="38">
        <v>44743</v>
      </c>
    </row>
    <row r="133" spans="1:7" x14ac:dyDescent="0.25">
      <c r="A133" s="4" t="s">
        <v>447</v>
      </c>
      <c r="B133" s="4" t="str">
        <f>IF(ISERROR(VLOOKUP(A133,'Campañas y correos'!A:A,1,FALSE)),"No encontrado","Encontrado")</f>
        <v>No encontrado</v>
      </c>
      <c r="C133" s="4" t="s">
        <v>377</v>
      </c>
      <c r="D133" s="4" t="s">
        <v>378</v>
      </c>
      <c r="E133" s="25">
        <v>593</v>
      </c>
      <c r="F133" s="25" t="str">
        <f t="shared" si="4"/>
        <v>julio</v>
      </c>
      <c r="G133" s="38">
        <v>44743</v>
      </c>
    </row>
    <row r="134" spans="1:7" x14ac:dyDescent="0.25">
      <c r="A134" s="4" t="s">
        <v>75</v>
      </c>
      <c r="B134" s="4" t="str">
        <f>IF(ISERROR(VLOOKUP(A134,'Campañas y correos'!A:A,1,FALSE)),"No encontrado","Encontrado")</f>
        <v>Encontrado</v>
      </c>
      <c r="C134" s="4" t="s">
        <v>379</v>
      </c>
      <c r="D134" s="4" t="s">
        <v>6</v>
      </c>
      <c r="E134" s="25">
        <v>417</v>
      </c>
      <c r="F134" s="25" t="str">
        <f t="shared" si="4"/>
        <v>julio</v>
      </c>
      <c r="G134" s="38">
        <v>44743</v>
      </c>
    </row>
    <row r="135" spans="1:7" x14ac:dyDescent="0.25">
      <c r="A135" s="4" t="s">
        <v>193</v>
      </c>
      <c r="B135" s="4" t="str">
        <f>IF(ISERROR(VLOOKUP(A135,'Campañas y correos'!A:A,1,FALSE)),"No encontrado","Encontrado")</f>
        <v>No encontrado</v>
      </c>
      <c r="C135" s="4" t="s">
        <v>380</v>
      </c>
      <c r="D135" s="4" t="s">
        <v>381</v>
      </c>
      <c r="E135" s="25">
        <v>418</v>
      </c>
      <c r="F135" s="25" t="str">
        <f t="shared" si="4"/>
        <v>julio</v>
      </c>
      <c r="G135" s="38">
        <v>44743</v>
      </c>
    </row>
    <row r="136" spans="1:7" x14ac:dyDescent="0.25">
      <c r="A136" s="4" t="s">
        <v>426</v>
      </c>
      <c r="B136" s="4" t="str">
        <f>IF(ISERROR(VLOOKUP(A136,'Campañas y correos'!A:A,1,FALSE)),"No encontrado","Encontrado")</f>
        <v>No encontrado</v>
      </c>
      <c r="C136" s="4" t="s">
        <v>382</v>
      </c>
      <c r="D136" s="4" t="s">
        <v>381</v>
      </c>
      <c r="E136" s="25">
        <v>323</v>
      </c>
      <c r="F136" s="25" t="str">
        <f t="shared" si="4"/>
        <v>julio</v>
      </c>
      <c r="G136" s="38">
        <v>44743</v>
      </c>
    </row>
    <row r="137" spans="1:7" x14ac:dyDescent="0.25">
      <c r="B137" s="4" t="str">
        <f>IF(ISERROR(VLOOKUP(A137,'Campañas y correos'!A:A,1,FALSE)),"No encontrado","Encontrado")</f>
        <v>No encontrado</v>
      </c>
      <c r="C137" s="4" t="s">
        <v>383</v>
      </c>
      <c r="D137" s="4" t="s">
        <v>6</v>
      </c>
      <c r="E137" s="25">
        <v>290</v>
      </c>
      <c r="F137" s="25" t="str">
        <f t="shared" si="4"/>
        <v>julio</v>
      </c>
      <c r="G137" s="38">
        <v>44743</v>
      </c>
    </row>
    <row r="138" spans="1:7" x14ac:dyDescent="0.25">
      <c r="B138" s="4" t="str">
        <f>IF(ISERROR(VLOOKUP(A138,'Campañas y correos'!A:A,1,FALSE)),"No encontrado","Encontrado")</f>
        <v>No encontrado</v>
      </c>
      <c r="C138" s="4" t="s">
        <v>384</v>
      </c>
      <c r="D138" s="4" t="s">
        <v>37</v>
      </c>
      <c r="E138" s="25">
        <v>87</v>
      </c>
      <c r="F138" s="25" t="str">
        <f t="shared" si="4"/>
        <v>julio</v>
      </c>
      <c r="G138" s="38">
        <v>44743</v>
      </c>
    </row>
    <row r="139" spans="1:7" x14ac:dyDescent="0.25">
      <c r="A139" s="4" t="s">
        <v>137</v>
      </c>
      <c r="B139" s="4" t="str">
        <f>IF(ISERROR(VLOOKUP(A139,'Campañas y correos'!A:A,1,FALSE)),"No encontrado","Encontrado")</f>
        <v>Encontrado</v>
      </c>
      <c r="C139" s="4" t="s">
        <v>385</v>
      </c>
      <c r="D139" s="4" t="s">
        <v>8</v>
      </c>
      <c r="E139" s="25">
        <v>3209</v>
      </c>
      <c r="F139" s="25" t="str">
        <f t="shared" si="4"/>
        <v>mayo</v>
      </c>
      <c r="G139" s="38">
        <v>44682</v>
      </c>
    </row>
    <row r="140" spans="1:7" x14ac:dyDescent="0.25">
      <c r="A140" s="4" t="s">
        <v>274</v>
      </c>
      <c r="B140" s="4" t="str">
        <f>IF(ISERROR(VLOOKUP(A140,'Campañas y correos'!A:A,1,FALSE)),"No encontrado","Encontrado")</f>
        <v>Encontrado</v>
      </c>
      <c r="C140" s="4" t="s">
        <v>386</v>
      </c>
      <c r="D140" s="4" t="s">
        <v>6</v>
      </c>
      <c r="E140" s="25">
        <v>1663</v>
      </c>
      <c r="F140" s="25" t="str">
        <f t="shared" si="4"/>
        <v>mayo</v>
      </c>
      <c r="G140" s="38">
        <v>44682</v>
      </c>
    </row>
    <row r="141" spans="1:7" x14ac:dyDescent="0.25">
      <c r="A141" s="4" t="s">
        <v>194</v>
      </c>
      <c r="B141" s="4" t="str">
        <f>IF(ISERROR(VLOOKUP(A141,'Campañas y correos'!A:A,1,FALSE)),"No encontrado","Encontrado")</f>
        <v>Encontrado</v>
      </c>
      <c r="C141" s="4" t="s">
        <v>194</v>
      </c>
      <c r="D141" s="4" t="s">
        <v>25</v>
      </c>
      <c r="E141" s="25">
        <v>1415</v>
      </c>
      <c r="F141" s="25" t="str">
        <f t="shared" si="4"/>
        <v>mayo</v>
      </c>
      <c r="G141" s="38">
        <v>44682</v>
      </c>
    </row>
    <row r="142" spans="1:7" x14ac:dyDescent="0.25">
      <c r="A142" s="4" t="s">
        <v>158</v>
      </c>
      <c r="B142" s="4" t="str">
        <f>IF(ISERROR(VLOOKUP(A142,'Campañas y correos'!A:A,1,FALSE)),"No encontrado","Encontrado")</f>
        <v>No encontrado</v>
      </c>
      <c r="C142" s="4" t="s">
        <v>387</v>
      </c>
      <c r="D142" s="4" t="s">
        <v>37</v>
      </c>
      <c r="E142" s="25">
        <v>1190</v>
      </c>
      <c r="F142" s="25" t="str">
        <f t="shared" si="4"/>
        <v>mayo</v>
      </c>
      <c r="G142" s="38">
        <v>44682</v>
      </c>
    </row>
    <row r="143" spans="1:7" x14ac:dyDescent="0.25">
      <c r="A143" s="4" t="s">
        <v>188</v>
      </c>
      <c r="B143" s="4" t="str">
        <f>IF(ISERROR(VLOOKUP(A143,'Campañas y correos'!A:A,1,FALSE)),"No encontrado","Encontrado")</f>
        <v>Encontrado</v>
      </c>
      <c r="C143" s="4" t="s">
        <v>388</v>
      </c>
      <c r="D143" s="4" t="s">
        <v>8</v>
      </c>
      <c r="E143" s="25">
        <v>1084</v>
      </c>
      <c r="F143" s="25" t="str">
        <f t="shared" si="4"/>
        <v>mayo</v>
      </c>
      <c r="G143" s="38">
        <v>44682</v>
      </c>
    </row>
    <row r="144" spans="1:7" x14ac:dyDescent="0.25">
      <c r="A144" s="4" t="s">
        <v>77</v>
      </c>
      <c r="B144" s="4" t="str">
        <f>IF(ISERROR(VLOOKUP(A144,'Campañas y correos'!A:A,1,FALSE)),"No encontrado","Encontrado")</f>
        <v>Encontrado</v>
      </c>
      <c r="C144" s="4" t="s">
        <v>389</v>
      </c>
      <c r="D144" s="4" t="s">
        <v>6</v>
      </c>
      <c r="E144" s="25">
        <v>827</v>
      </c>
      <c r="F144" s="25" t="str">
        <f t="shared" si="4"/>
        <v>mayo</v>
      </c>
      <c r="G144" s="38">
        <v>44682</v>
      </c>
    </row>
    <row r="145" spans="1:8" x14ac:dyDescent="0.25">
      <c r="A145" s="4" t="s">
        <v>209</v>
      </c>
      <c r="B145" s="4" t="str">
        <f>IF(ISERROR(VLOOKUP(A145,'Campañas y correos'!A:A,1,FALSE)),"No encontrado","Encontrado")</f>
        <v>Encontrado</v>
      </c>
      <c r="C145" s="4" t="s">
        <v>390</v>
      </c>
      <c r="D145" s="4" t="s">
        <v>381</v>
      </c>
      <c r="E145" s="25">
        <v>716</v>
      </c>
      <c r="F145" s="25" t="str">
        <f t="shared" si="4"/>
        <v>mayo</v>
      </c>
      <c r="G145" s="38">
        <v>44682</v>
      </c>
    </row>
    <row r="146" spans="1:8" x14ac:dyDescent="0.25">
      <c r="A146" s="4" t="s">
        <v>447</v>
      </c>
      <c r="B146" s="4" t="str">
        <f>IF(ISERROR(VLOOKUP(A146,'Campañas y correos'!A:A,1,FALSE)),"No encontrado","Encontrado")</f>
        <v>No encontrado</v>
      </c>
      <c r="C146" s="4" t="s">
        <v>391</v>
      </c>
      <c r="D146" s="4" t="s">
        <v>2</v>
      </c>
      <c r="E146" s="25">
        <v>654</v>
      </c>
      <c r="F146" s="25" t="str">
        <f t="shared" si="4"/>
        <v>mayo</v>
      </c>
      <c r="G146" s="38">
        <v>44682</v>
      </c>
    </row>
    <row r="147" spans="1:8" x14ac:dyDescent="0.25">
      <c r="A147" s="4" t="s">
        <v>188</v>
      </c>
      <c r="B147" s="4" t="str">
        <f>IF(ISERROR(VLOOKUP(A147,'Campañas y correos'!A:A,1,FALSE)),"No encontrado","Encontrado")</f>
        <v>Encontrado</v>
      </c>
      <c r="C147" s="4" t="s">
        <v>392</v>
      </c>
      <c r="D147" s="4" t="s">
        <v>8</v>
      </c>
      <c r="E147" s="25">
        <v>649</v>
      </c>
      <c r="F147" s="25" t="str">
        <f t="shared" si="4"/>
        <v>mayo</v>
      </c>
      <c r="G147" s="38">
        <v>44682</v>
      </c>
    </row>
    <row r="148" spans="1:8" x14ac:dyDescent="0.25">
      <c r="A148" s="4" t="s">
        <v>88</v>
      </c>
      <c r="B148" s="4" t="str">
        <f>IF(ISERROR(VLOOKUP(A148,'Campañas y correos'!A:A,1,FALSE)),"No encontrado","Encontrado")</f>
        <v>Encontrado</v>
      </c>
      <c r="C148" s="4" t="s">
        <v>393</v>
      </c>
      <c r="D148" s="4" t="s">
        <v>8</v>
      </c>
      <c r="E148" s="25">
        <v>589</v>
      </c>
      <c r="F148" s="25" t="str">
        <f t="shared" si="4"/>
        <v>mayo</v>
      </c>
      <c r="G148" s="38">
        <v>44682</v>
      </c>
    </row>
    <row r="149" spans="1:8" x14ac:dyDescent="0.25">
      <c r="A149" s="4" t="s">
        <v>448</v>
      </c>
      <c r="B149" s="4" t="str">
        <f>IF(ISERROR(VLOOKUP(A149,'Campañas y correos'!A:A,1,FALSE)),"No encontrado","Encontrado")</f>
        <v>No encontrado</v>
      </c>
      <c r="C149" s="4" t="s">
        <v>394</v>
      </c>
      <c r="D149" s="4" t="s">
        <v>25</v>
      </c>
      <c r="E149" s="25">
        <v>546</v>
      </c>
      <c r="F149" s="25" t="str">
        <f t="shared" si="4"/>
        <v>mayo</v>
      </c>
      <c r="G149" s="38">
        <v>44682</v>
      </c>
    </row>
    <row r="150" spans="1:8" x14ac:dyDescent="0.25">
      <c r="A150" s="4" t="s">
        <v>76</v>
      </c>
      <c r="B150" s="4" t="str">
        <f>IF(ISERROR(VLOOKUP(A150,'Campañas y correos'!A:A,1,FALSE)),"No encontrado","Encontrado")</f>
        <v>Encontrado</v>
      </c>
      <c r="C150" s="4" t="s">
        <v>395</v>
      </c>
      <c r="D150" s="4" t="s">
        <v>2</v>
      </c>
      <c r="E150" s="25">
        <v>473</v>
      </c>
      <c r="F150" s="25" t="str">
        <f t="shared" si="4"/>
        <v>mayo</v>
      </c>
      <c r="G150" s="38">
        <v>44682</v>
      </c>
    </row>
    <row r="151" spans="1:8" x14ac:dyDescent="0.25">
      <c r="A151" s="4" t="s">
        <v>155</v>
      </c>
      <c r="B151" s="4" t="str">
        <f>IF(ISERROR(VLOOKUP(A151,'Campañas y correos'!A:A,1,FALSE)),"No encontrado","Encontrado")</f>
        <v>Encontrado</v>
      </c>
      <c r="C151" s="4" t="s">
        <v>396</v>
      </c>
      <c r="D151" s="4" t="s">
        <v>37</v>
      </c>
      <c r="E151" s="25">
        <v>431</v>
      </c>
      <c r="F151" s="25" t="str">
        <f t="shared" si="4"/>
        <v>mayo</v>
      </c>
      <c r="G151" s="38">
        <v>44682</v>
      </c>
    </row>
    <row r="152" spans="1:8" x14ac:dyDescent="0.25">
      <c r="A152" s="4" t="s">
        <v>204</v>
      </c>
      <c r="B152" s="4" t="str">
        <f>IF(ISERROR(VLOOKUP(A152,'Campañas y correos'!A:A,1,FALSE)),"No encontrado","Encontrado")</f>
        <v>Encontrado</v>
      </c>
      <c r="C152" s="4" t="s">
        <v>397</v>
      </c>
      <c r="D152" s="4" t="s">
        <v>398</v>
      </c>
      <c r="E152" s="25">
        <v>394</v>
      </c>
      <c r="F152" s="25" t="str">
        <f t="shared" si="4"/>
        <v>mayo</v>
      </c>
      <c r="G152" s="38">
        <v>44682</v>
      </c>
    </row>
    <row r="153" spans="1:8" x14ac:dyDescent="0.25">
      <c r="A153" s="4" t="s">
        <v>77</v>
      </c>
      <c r="B153" s="4" t="str">
        <f>IF(ISERROR(VLOOKUP(A153,'Campañas y correos'!A:A,1,FALSE)),"No encontrado","Encontrado")</f>
        <v>Encontrado</v>
      </c>
      <c r="C153" s="4" t="s">
        <v>399</v>
      </c>
      <c r="D153" s="4" t="s">
        <v>6</v>
      </c>
      <c r="E153" s="25">
        <v>306</v>
      </c>
      <c r="F153" s="25" t="str">
        <f t="shared" si="4"/>
        <v>mayo</v>
      </c>
      <c r="G153" s="38">
        <v>44682</v>
      </c>
    </row>
    <row r="154" spans="1:8" customFormat="1" x14ac:dyDescent="0.25">
      <c r="A154" s="4"/>
      <c r="B154" s="4" t="str">
        <f>IF(ISERROR(VLOOKUP(A154,'Campañas y correos'!A:A,1,FALSE)),"No encontrado","Encontrado")</f>
        <v>No encontrado</v>
      </c>
      <c r="C154" s="4" t="s">
        <v>400</v>
      </c>
      <c r="D154" s="4" t="s">
        <v>37</v>
      </c>
      <c r="E154" s="25">
        <v>173</v>
      </c>
      <c r="F154" s="25" t="str">
        <f t="shared" si="4"/>
        <v>mayo</v>
      </c>
      <c r="G154" s="38">
        <v>44682</v>
      </c>
      <c r="H154" s="4"/>
    </row>
    <row r="155" spans="1:8" customFormat="1" x14ac:dyDescent="0.25">
      <c r="A155" s="4" t="s">
        <v>154</v>
      </c>
      <c r="B155" s="4" t="str">
        <f>IF(ISERROR(VLOOKUP(A155,'Campañas y correos'!A:A,1,FALSE)),"No encontrado","Encontrado")</f>
        <v>Encontrado</v>
      </c>
      <c r="C155" s="4" t="s">
        <v>401</v>
      </c>
      <c r="D155" s="4" t="s">
        <v>6</v>
      </c>
      <c r="E155" s="25">
        <v>156</v>
      </c>
      <c r="F155" s="25" t="str">
        <f t="shared" si="4"/>
        <v>mayo</v>
      </c>
      <c r="G155" s="38">
        <v>44682</v>
      </c>
      <c r="H155" s="4"/>
    </row>
    <row r="156" spans="1:8" customFormat="1" x14ac:dyDescent="0.25">
      <c r="A156" s="4" t="s">
        <v>188</v>
      </c>
      <c r="B156" s="4" t="str">
        <f>IF(ISERROR(VLOOKUP(A156,'Campañas y correos'!A:A,1,FALSE)),"No encontrado","Encontrado")</f>
        <v>Encontrado</v>
      </c>
      <c r="C156" s="4" t="s">
        <v>402</v>
      </c>
      <c r="D156" s="4" t="s">
        <v>8</v>
      </c>
      <c r="E156" s="25">
        <v>119</v>
      </c>
      <c r="F156" s="25" t="str">
        <f t="shared" si="4"/>
        <v>mayo</v>
      </c>
      <c r="G156" s="38">
        <v>44682</v>
      </c>
    </row>
    <row r="157" spans="1:8" customFormat="1" x14ac:dyDescent="0.25">
      <c r="A157" s="4" t="s">
        <v>188</v>
      </c>
      <c r="B157" s="4" t="str">
        <f>IF(ISERROR(VLOOKUP(A157,'Campañas y correos'!A:A,1,FALSE)),"No encontrado","Encontrado")</f>
        <v>Encontrado</v>
      </c>
      <c r="C157" s="4" t="s">
        <v>403</v>
      </c>
      <c r="D157" s="4" t="s">
        <v>404</v>
      </c>
      <c r="E157" s="25">
        <v>114</v>
      </c>
      <c r="F157" s="25" t="str">
        <f t="shared" si="4"/>
        <v>mayo</v>
      </c>
      <c r="G157" s="38">
        <v>44682</v>
      </c>
    </row>
    <row r="158" spans="1:8" customFormat="1" x14ac:dyDescent="0.25">
      <c r="A158" s="4"/>
      <c r="B158" s="4" t="str">
        <f>IF(ISERROR(VLOOKUP(A158,'Campañas y correos'!A:A,1,FALSE)),"No encontrado","Encontrado")</f>
        <v>No encontrado</v>
      </c>
      <c r="C158" s="4" t="s">
        <v>405</v>
      </c>
      <c r="D158" s="4" t="s">
        <v>37</v>
      </c>
      <c r="E158" s="25">
        <v>105</v>
      </c>
      <c r="F158" s="25" t="str">
        <f t="shared" si="4"/>
        <v>mayo</v>
      </c>
      <c r="G158" s="38">
        <v>44682</v>
      </c>
      <c r="H158" s="4"/>
    </row>
    <row r="159" spans="1:8" customFormat="1" x14ac:dyDescent="0.25">
      <c r="A159" s="4"/>
      <c r="B159" s="4" t="str">
        <f>IF(ISERROR(VLOOKUP(A159,'Campañas y correos'!A:A,1,FALSE)),"No encontrado","Encontrado")</f>
        <v>No encontrado</v>
      </c>
      <c r="C159" s="4" t="s">
        <v>406</v>
      </c>
      <c r="D159" s="4" t="s">
        <v>37</v>
      </c>
      <c r="E159" s="25">
        <v>93</v>
      </c>
      <c r="F159" s="25" t="str">
        <f t="shared" si="4"/>
        <v>mayo</v>
      </c>
      <c r="G159" s="38">
        <v>44682</v>
      </c>
      <c r="H159" s="4"/>
    </row>
    <row r="160" spans="1:8" customFormat="1" x14ac:dyDescent="0.25">
      <c r="A160" s="4"/>
      <c r="B160" s="4" t="str">
        <f>IF(ISERROR(VLOOKUP(A160,'Campañas y correos'!A:A,1,FALSE)),"No encontrado","Encontrado")</f>
        <v>No encontrado</v>
      </c>
      <c r="C160" s="4" t="s">
        <v>407</v>
      </c>
      <c r="D160" s="4" t="s">
        <v>37</v>
      </c>
      <c r="E160" s="25">
        <v>72</v>
      </c>
      <c r="F160" s="25" t="str">
        <f t="shared" si="4"/>
        <v>mayo</v>
      </c>
      <c r="G160" s="38">
        <v>44682</v>
      </c>
    </row>
    <row r="161" spans="1:8" customFormat="1" x14ac:dyDescent="0.25">
      <c r="A161" s="4" t="s">
        <v>164</v>
      </c>
      <c r="B161" s="4" t="str">
        <f>IF(ISERROR(VLOOKUP(A161,'Campañas y correos'!A:A,1,FALSE)),"No encontrado","Encontrado")</f>
        <v>Encontrado</v>
      </c>
      <c r="C161" s="4" t="s">
        <v>408</v>
      </c>
      <c r="D161" s="4" t="s">
        <v>37</v>
      </c>
      <c r="E161" s="25">
        <v>10</v>
      </c>
      <c r="F161" s="25" t="str">
        <f t="shared" si="4"/>
        <v>mayo</v>
      </c>
      <c r="G161" s="38">
        <v>44682</v>
      </c>
      <c r="H161" s="4"/>
    </row>
    <row r="162" spans="1:8" customFormat="1" x14ac:dyDescent="0.25">
      <c r="A162" s="4" t="s">
        <v>186</v>
      </c>
      <c r="B162" s="4" t="str">
        <f>IF(ISERROR(VLOOKUP(A162,'Campañas y correos'!A:A,1,FALSE)),"No encontrado","Encontrado")</f>
        <v>Encontrado</v>
      </c>
      <c r="C162" s="4" t="s">
        <v>410</v>
      </c>
      <c r="D162" s="4" t="s">
        <v>411</v>
      </c>
      <c r="E162" s="25">
        <v>3765</v>
      </c>
      <c r="F162" s="25" t="str">
        <f t="shared" ref="F162:F193" si="5">TEXT(G162,"mmmm")</f>
        <v>abril</v>
      </c>
      <c r="G162" s="38">
        <v>44652</v>
      </c>
      <c r="H162" s="4"/>
    </row>
    <row r="163" spans="1:8" customFormat="1" x14ac:dyDescent="0.25">
      <c r="A163" s="4" t="s">
        <v>137</v>
      </c>
      <c r="B163" s="4" t="str">
        <f>IF(ISERROR(VLOOKUP(A163,'Campañas y correos'!A:A,1,FALSE)),"No encontrado","Encontrado")</f>
        <v>Encontrado</v>
      </c>
      <c r="C163" s="4" t="s">
        <v>137</v>
      </c>
      <c r="D163" s="4" t="s">
        <v>8</v>
      </c>
      <c r="E163" s="25">
        <v>2398</v>
      </c>
      <c r="F163" s="25" t="str">
        <f t="shared" si="5"/>
        <v>abril</v>
      </c>
      <c r="G163" s="38">
        <v>44652</v>
      </c>
      <c r="H163" s="4"/>
    </row>
    <row r="164" spans="1:8" customFormat="1" x14ac:dyDescent="0.25">
      <c r="A164" s="4" t="s">
        <v>186</v>
      </c>
      <c r="B164" s="4" t="str">
        <f>IF(ISERROR(VLOOKUP(A164,'Campañas y correos'!A:A,1,FALSE)),"No encontrado","Encontrado")</f>
        <v>Encontrado</v>
      </c>
      <c r="C164" s="4" t="s">
        <v>410</v>
      </c>
      <c r="D164" s="4" t="s">
        <v>411</v>
      </c>
      <c r="E164" s="25">
        <v>1321</v>
      </c>
      <c r="F164" s="25" t="str">
        <f t="shared" si="5"/>
        <v>abril</v>
      </c>
      <c r="G164" s="38">
        <v>44652</v>
      </c>
      <c r="H164" s="4"/>
    </row>
    <row r="165" spans="1:8" customFormat="1" x14ac:dyDescent="0.25">
      <c r="A165" s="4" t="s">
        <v>117</v>
      </c>
      <c r="B165" s="4" t="str">
        <f>IF(ISERROR(VLOOKUP(A165,'Campañas y correos'!A:A,1,FALSE)),"No encontrado","Encontrado")</f>
        <v>Encontrado</v>
      </c>
      <c r="C165" s="4" t="s">
        <v>117</v>
      </c>
      <c r="D165" s="4" t="s">
        <v>381</v>
      </c>
      <c r="E165" s="25">
        <v>1000</v>
      </c>
      <c r="F165" s="25" t="str">
        <f t="shared" si="5"/>
        <v>abril</v>
      </c>
      <c r="G165" s="38">
        <v>44652</v>
      </c>
      <c r="H165" s="4"/>
    </row>
    <row r="166" spans="1:8" customFormat="1" x14ac:dyDescent="0.25">
      <c r="A166" s="4" t="s">
        <v>84</v>
      </c>
      <c r="B166" s="4" t="str">
        <f>IF(ISERROR(VLOOKUP(A166,'Campañas y correos'!A:A,1,FALSE)),"No encontrado","Encontrado")</f>
        <v>Encontrado</v>
      </c>
      <c r="C166" s="4" t="s">
        <v>412</v>
      </c>
      <c r="D166" s="4" t="s">
        <v>381</v>
      </c>
      <c r="E166" s="25">
        <v>977</v>
      </c>
      <c r="F166" s="25" t="str">
        <f t="shared" si="5"/>
        <v>abril</v>
      </c>
      <c r="G166" s="38">
        <v>44652</v>
      </c>
      <c r="H166" s="4"/>
    </row>
    <row r="167" spans="1:8" customFormat="1" x14ac:dyDescent="0.25">
      <c r="A167" s="4" t="s">
        <v>117</v>
      </c>
      <c r="B167" s="4" t="str">
        <f>IF(ISERROR(VLOOKUP(A167,'Campañas y correos'!A:A,1,FALSE)),"No encontrado","Encontrado")</f>
        <v>Encontrado</v>
      </c>
      <c r="C167" s="4" t="s">
        <v>117</v>
      </c>
      <c r="D167" s="4" t="s">
        <v>381</v>
      </c>
      <c r="E167" s="25">
        <v>724</v>
      </c>
      <c r="F167" s="25" t="str">
        <f t="shared" si="5"/>
        <v>abril</v>
      </c>
      <c r="G167" s="38">
        <v>44652</v>
      </c>
      <c r="H167" s="4"/>
    </row>
    <row r="168" spans="1:8" customFormat="1" x14ac:dyDescent="0.25">
      <c r="A168" s="4" t="s">
        <v>188</v>
      </c>
      <c r="B168" s="4" t="str">
        <f>IF(ISERROR(VLOOKUP(A168,'Campañas y correos'!A:A,1,FALSE)),"No encontrado","Encontrado")</f>
        <v>Encontrado</v>
      </c>
      <c r="C168" s="4" t="s">
        <v>403</v>
      </c>
      <c r="D168" s="4" t="s">
        <v>404</v>
      </c>
      <c r="E168" s="25">
        <v>717</v>
      </c>
      <c r="F168" s="25" t="str">
        <f t="shared" si="5"/>
        <v>abril</v>
      </c>
      <c r="G168" s="38">
        <v>44652</v>
      </c>
      <c r="H168" s="4"/>
    </row>
    <row r="169" spans="1:8" customFormat="1" x14ac:dyDescent="0.25">
      <c r="A169" s="4" t="s">
        <v>158</v>
      </c>
      <c r="B169" s="4" t="str">
        <f>IF(ISERROR(VLOOKUP(A169,'Campañas y correos'!A:A,1,FALSE)),"No encontrado","Encontrado")</f>
        <v>No encontrado</v>
      </c>
      <c r="C169" s="4" t="s">
        <v>413</v>
      </c>
      <c r="D169" s="4" t="s">
        <v>37</v>
      </c>
      <c r="E169" s="25">
        <v>691</v>
      </c>
      <c r="F169" s="25" t="str">
        <f t="shared" si="5"/>
        <v>abril</v>
      </c>
      <c r="G169" s="38">
        <v>44652</v>
      </c>
      <c r="H169" s="4"/>
    </row>
    <row r="170" spans="1:8" customFormat="1" x14ac:dyDescent="0.25">
      <c r="A170" s="4" t="s">
        <v>275</v>
      </c>
      <c r="B170" s="4" t="str">
        <f>IF(ISERROR(VLOOKUP(A170,'Campañas y correos'!A:A,1,FALSE)),"No encontrado","Encontrado")</f>
        <v>Encontrado</v>
      </c>
      <c r="C170" s="4" t="s">
        <v>414</v>
      </c>
      <c r="D170" s="4" t="s">
        <v>415</v>
      </c>
      <c r="E170" s="25">
        <v>506</v>
      </c>
      <c r="F170" s="25" t="str">
        <f t="shared" si="5"/>
        <v>abril</v>
      </c>
      <c r="G170" s="38">
        <v>44652</v>
      </c>
      <c r="H170" s="4"/>
    </row>
    <row r="171" spans="1:8" customFormat="1" x14ac:dyDescent="0.25">
      <c r="A171" s="4" t="s">
        <v>276</v>
      </c>
      <c r="B171" s="4" t="str">
        <f>IF(ISERROR(VLOOKUP(A171,'Campañas y correos'!A:A,1,FALSE)),"No encontrado","Encontrado")</f>
        <v>Encontrado</v>
      </c>
      <c r="C171" s="4" t="s">
        <v>416</v>
      </c>
      <c r="D171" s="4" t="s">
        <v>6</v>
      </c>
      <c r="E171" s="25">
        <v>486</v>
      </c>
      <c r="F171" s="25" t="str">
        <f t="shared" si="5"/>
        <v>abril</v>
      </c>
      <c r="G171" s="38">
        <v>44652</v>
      </c>
      <c r="H171" s="4"/>
    </row>
    <row r="172" spans="1:8" customFormat="1" x14ac:dyDescent="0.25">
      <c r="A172" s="4" t="s">
        <v>276</v>
      </c>
      <c r="B172" s="4" t="str">
        <f>IF(ISERROR(VLOOKUP(A172,'Campañas y correos'!A:A,1,FALSE)),"No encontrado","Encontrado")</f>
        <v>Encontrado</v>
      </c>
      <c r="C172" s="4" t="s">
        <v>436</v>
      </c>
      <c r="D172" s="4" t="s">
        <v>437</v>
      </c>
      <c r="E172" s="25">
        <v>477</v>
      </c>
      <c r="F172" s="25" t="str">
        <f t="shared" si="5"/>
        <v>abril</v>
      </c>
      <c r="G172" s="38">
        <v>44652</v>
      </c>
      <c r="H172" s="4"/>
    </row>
    <row r="173" spans="1:8" customFormat="1" x14ac:dyDescent="0.25">
      <c r="A173" s="4" t="s">
        <v>426</v>
      </c>
      <c r="B173" s="4" t="str">
        <f>IF(ISERROR(VLOOKUP(A173,'Campañas y correos'!A:A,1,FALSE)),"No encontrado","Encontrado")</f>
        <v>No encontrado</v>
      </c>
      <c r="C173" s="4" t="s">
        <v>417</v>
      </c>
      <c r="D173" s="4" t="s">
        <v>404</v>
      </c>
      <c r="E173" s="25">
        <v>383</v>
      </c>
      <c r="F173" s="25" t="str">
        <f t="shared" si="5"/>
        <v>abril</v>
      </c>
      <c r="G173" s="38">
        <v>44652</v>
      </c>
      <c r="H173" s="4"/>
    </row>
    <row r="174" spans="1:8" customFormat="1" x14ac:dyDescent="0.25">
      <c r="A174" s="4" t="s">
        <v>448</v>
      </c>
      <c r="B174" s="4" t="str">
        <f>IF(ISERROR(VLOOKUP(A174,'Campañas y correos'!A:A,1,FALSE)),"No encontrado","Encontrado")</f>
        <v>No encontrado</v>
      </c>
      <c r="C174" s="4" t="s">
        <v>418</v>
      </c>
      <c r="D174" s="4" t="s">
        <v>381</v>
      </c>
      <c r="E174" s="25">
        <v>330</v>
      </c>
      <c r="F174" s="25" t="str">
        <f t="shared" si="5"/>
        <v>abril</v>
      </c>
      <c r="G174" s="38">
        <v>44652</v>
      </c>
      <c r="H174" s="4"/>
    </row>
    <row r="175" spans="1:8" customFormat="1" x14ac:dyDescent="0.25">
      <c r="A175" s="4" t="s">
        <v>84</v>
      </c>
      <c r="B175" s="4" t="str">
        <f>IF(ISERROR(VLOOKUP(A175,'Campañas y correos'!A:A,1,FALSE)),"No encontrado","Encontrado")</f>
        <v>Encontrado</v>
      </c>
      <c r="C175" s="4" t="s">
        <v>419</v>
      </c>
      <c r="D175" s="4" t="s">
        <v>381</v>
      </c>
      <c r="E175" s="25">
        <v>307</v>
      </c>
      <c r="F175" s="25" t="str">
        <f t="shared" si="5"/>
        <v>abril</v>
      </c>
      <c r="G175" s="38">
        <v>44652</v>
      </c>
      <c r="H175" s="4"/>
    </row>
    <row r="176" spans="1:8" customFormat="1" x14ac:dyDescent="0.25">
      <c r="A176" s="4" t="s">
        <v>158</v>
      </c>
      <c r="B176" s="4" t="str">
        <f>IF(ISERROR(VLOOKUP(A176,'Campañas y correos'!A:A,1,FALSE)),"No encontrado","Encontrado")</f>
        <v>No encontrado</v>
      </c>
      <c r="C176" s="4" t="s">
        <v>387</v>
      </c>
      <c r="D176" s="4" t="s">
        <v>37</v>
      </c>
      <c r="E176" s="25">
        <v>264</v>
      </c>
      <c r="F176" s="25" t="str">
        <f t="shared" si="5"/>
        <v>abril</v>
      </c>
      <c r="G176" s="38">
        <v>44652</v>
      </c>
    </row>
    <row r="177" spans="1:8" customFormat="1" x14ac:dyDescent="0.25">
      <c r="A177" s="4" t="s">
        <v>76</v>
      </c>
      <c r="B177" s="4" t="str">
        <f>IF(ISERROR(VLOOKUP(A177,'Campañas y correos'!A:A,1,FALSE)),"No encontrado","Encontrado")</f>
        <v>Encontrado</v>
      </c>
      <c r="C177" s="4" t="s">
        <v>420</v>
      </c>
      <c r="D177" s="4" t="s">
        <v>2</v>
      </c>
      <c r="E177" s="25">
        <v>163</v>
      </c>
      <c r="F177" s="25" t="str">
        <f t="shared" si="5"/>
        <v>abril</v>
      </c>
      <c r="G177" s="38">
        <v>44652</v>
      </c>
      <c r="H177" s="4"/>
    </row>
    <row r="178" spans="1:8" customFormat="1" x14ac:dyDescent="0.25">
      <c r="A178" s="4" t="s">
        <v>172</v>
      </c>
      <c r="B178" s="4" t="str">
        <f>IF(ISERROR(VLOOKUP(A178,'Campañas y correos'!A:A,1,FALSE)),"No encontrado","Encontrado")</f>
        <v>Encontrado</v>
      </c>
      <c r="C178" s="4" t="s">
        <v>421</v>
      </c>
      <c r="D178" s="4" t="s">
        <v>6</v>
      </c>
      <c r="E178" s="25">
        <v>157</v>
      </c>
      <c r="F178" s="25" t="str">
        <f t="shared" si="5"/>
        <v>abril</v>
      </c>
      <c r="G178" s="38">
        <v>44652</v>
      </c>
      <c r="H178" s="4"/>
    </row>
    <row r="179" spans="1:8" customFormat="1" x14ac:dyDescent="0.25">
      <c r="A179" s="4" t="s">
        <v>183</v>
      </c>
      <c r="B179" s="4" t="str">
        <f>IF(ISERROR(VLOOKUP(A179,'Campañas y correos'!A:A,1,FALSE)),"No encontrado","Encontrado")</f>
        <v>Encontrado</v>
      </c>
      <c r="C179" s="4" t="s">
        <v>422</v>
      </c>
      <c r="D179" s="4" t="s">
        <v>381</v>
      </c>
      <c r="E179" s="25">
        <v>126</v>
      </c>
      <c r="F179" s="25" t="str">
        <f t="shared" si="5"/>
        <v>abril</v>
      </c>
      <c r="G179" s="38">
        <v>44652</v>
      </c>
      <c r="H179" s="4"/>
    </row>
    <row r="180" spans="1:8" customFormat="1" x14ac:dyDescent="0.25">
      <c r="A180" s="4"/>
      <c r="B180" s="4" t="str">
        <f>IF(ISERROR(VLOOKUP(A180,'Campañas y correos'!A:A,1,FALSE)),"No encontrado","Encontrado")</f>
        <v>No encontrado</v>
      </c>
      <c r="C180" s="4" t="s">
        <v>423</v>
      </c>
      <c r="D180" s="4" t="s">
        <v>6</v>
      </c>
      <c r="E180" s="25">
        <v>114</v>
      </c>
      <c r="F180" s="25" t="str">
        <f t="shared" si="5"/>
        <v>abril</v>
      </c>
      <c r="G180" s="38">
        <v>44652</v>
      </c>
      <c r="H180" s="4"/>
    </row>
    <row r="181" spans="1:8" customFormat="1" x14ac:dyDescent="0.25">
      <c r="A181" s="4"/>
      <c r="B181" s="4" t="str">
        <f>IF(ISERROR(VLOOKUP(A181,'Campañas y correos'!A:A,1,FALSE)),"No encontrado","Encontrado")</f>
        <v>No encontrado</v>
      </c>
      <c r="C181" s="4" t="s">
        <v>424</v>
      </c>
      <c r="D181" s="4" t="s">
        <v>2</v>
      </c>
      <c r="E181" s="25">
        <v>96</v>
      </c>
      <c r="F181" s="25" t="str">
        <f t="shared" si="5"/>
        <v>abril</v>
      </c>
      <c r="G181" s="38">
        <v>44652</v>
      </c>
      <c r="H181" s="4"/>
    </row>
    <row r="182" spans="1:8" customFormat="1" x14ac:dyDescent="0.25">
      <c r="A182" s="4" t="s">
        <v>164</v>
      </c>
      <c r="B182" s="4" t="str">
        <f>IF(ISERROR(VLOOKUP(A182,'Campañas y correos'!A:A,1,FALSE)),"No encontrado","Encontrado")</f>
        <v>Encontrado</v>
      </c>
      <c r="C182" s="4" t="s">
        <v>408</v>
      </c>
      <c r="D182" s="4" t="s">
        <v>37</v>
      </c>
      <c r="E182" s="25">
        <v>32</v>
      </c>
      <c r="F182" s="25" t="str">
        <f t="shared" si="5"/>
        <v>abril</v>
      </c>
      <c r="G182" s="38">
        <v>44652</v>
      </c>
      <c r="H182" s="4"/>
    </row>
    <row r="183" spans="1:8" customFormat="1" x14ac:dyDescent="0.25">
      <c r="A183" s="4"/>
      <c r="B183" s="4" t="str">
        <f>IF(ISERROR(VLOOKUP(A183,'Campañas y correos'!A:A,1,FALSE)),"No encontrado","Encontrado")</f>
        <v>No encontrado</v>
      </c>
      <c r="C183" s="4" t="s">
        <v>425</v>
      </c>
      <c r="D183" s="4" t="s">
        <v>37</v>
      </c>
      <c r="E183" s="25">
        <v>19</v>
      </c>
      <c r="F183" s="25" t="str">
        <f t="shared" si="5"/>
        <v>abril</v>
      </c>
      <c r="G183" s="38">
        <v>44652</v>
      </c>
      <c r="H183" s="4"/>
    </row>
    <row r="184" spans="1:8" customFormat="1" x14ac:dyDescent="0.25">
      <c r="A184" s="4" t="s">
        <v>426</v>
      </c>
      <c r="B184" s="4" t="str">
        <f>IF(ISERROR(VLOOKUP(A184,'Campañas y correos'!A:A,1,FALSE)),"No encontrado","Encontrado")</f>
        <v>No encontrado</v>
      </c>
      <c r="C184" s="4" t="s">
        <v>426</v>
      </c>
      <c r="D184" s="4" t="s">
        <v>381</v>
      </c>
      <c r="E184" s="25">
        <v>1</v>
      </c>
      <c r="F184" s="25" t="str">
        <f t="shared" si="5"/>
        <v>abril</v>
      </c>
      <c r="G184" s="38">
        <v>44652</v>
      </c>
      <c r="H184" s="4"/>
    </row>
    <row r="185" spans="1:8" customFormat="1" x14ac:dyDescent="0.25">
      <c r="A185" s="4" t="s">
        <v>186</v>
      </c>
      <c r="B185" s="4" t="str">
        <f>IF(ISERROR(VLOOKUP(A185,'Campañas y correos'!A:A,1,FALSE)),"No encontrado","Encontrado")</f>
        <v>Encontrado</v>
      </c>
      <c r="C185" s="4" t="s">
        <v>410</v>
      </c>
      <c r="D185" s="4" t="s">
        <v>411</v>
      </c>
      <c r="E185" s="25">
        <v>12414</v>
      </c>
      <c r="F185" s="25" t="str">
        <f t="shared" si="5"/>
        <v>marzo</v>
      </c>
      <c r="G185" s="38">
        <v>44621</v>
      </c>
      <c r="H185" s="4"/>
    </row>
    <row r="186" spans="1:8" customFormat="1" x14ac:dyDescent="0.25">
      <c r="A186" s="4" t="s">
        <v>77</v>
      </c>
      <c r="B186" s="4" t="str">
        <f>IF(ISERROR(VLOOKUP(A186,'Campañas y correos'!A:A,1,FALSE)),"No encontrado","Encontrado")</f>
        <v>Encontrado</v>
      </c>
      <c r="C186" s="4" t="s">
        <v>77</v>
      </c>
      <c r="D186" s="4" t="s">
        <v>427</v>
      </c>
      <c r="E186" s="25">
        <v>1669</v>
      </c>
      <c r="F186" s="25" t="str">
        <f t="shared" si="5"/>
        <v>marzo</v>
      </c>
      <c r="G186" s="38">
        <v>44621</v>
      </c>
      <c r="H186" s="4"/>
    </row>
    <row r="187" spans="1:8" customFormat="1" x14ac:dyDescent="0.25">
      <c r="A187" s="4" t="s">
        <v>172</v>
      </c>
      <c r="B187" s="4" t="str">
        <f>IF(ISERROR(VLOOKUP(A187,'Campañas y correos'!A:A,1,FALSE)),"No encontrado","Encontrado")</f>
        <v>Encontrado</v>
      </c>
      <c r="C187" s="4" t="s">
        <v>421</v>
      </c>
      <c r="D187" s="4" t="s">
        <v>6</v>
      </c>
      <c r="E187" s="25">
        <v>984</v>
      </c>
      <c r="F187" s="25" t="str">
        <f t="shared" si="5"/>
        <v>marzo</v>
      </c>
      <c r="G187" s="38">
        <v>44621</v>
      </c>
      <c r="H187" s="4"/>
    </row>
    <row r="188" spans="1:8" customFormat="1" x14ac:dyDescent="0.25">
      <c r="A188" s="4"/>
      <c r="B188" s="4" t="str">
        <f>IF(ISERROR(VLOOKUP(A188,'Campañas y correos'!A:A,1,FALSE)),"No encontrado","Encontrado")</f>
        <v>No encontrado</v>
      </c>
      <c r="C188" s="4" t="s">
        <v>428</v>
      </c>
      <c r="D188" s="4" t="s">
        <v>2</v>
      </c>
      <c r="E188" s="25">
        <v>846</v>
      </c>
      <c r="F188" s="25" t="str">
        <f t="shared" si="5"/>
        <v>marzo</v>
      </c>
      <c r="G188" s="38">
        <v>44621</v>
      </c>
      <c r="H188" s="4"/>
    </row>
    <row r="189" spans="1:8" customFormat="1" x14ac:dyDescent="0.25">
      <c r="A189" s="4" t="s">
        <v>449</v>
      </c>
      <c r="B189" s="4" t="str">
        <f>IF(ISERROR(VLOOKUP(A189,'Campañas y correos'!A:A,1,FALSE)),"No encontrado","Encontrado")</f>
        <v>Encontrado</v>
      </c>
      <c r="C189" s="4" t="s">
        <v>429</v>
      </c>
      <c r="D189" s="4" t="s">
        <v>430</v>
      </c>
      <c r="E189" s="25">
        <v>836</v>
      </c>
      <c r="F189" s="25" t="str">
        <f t="shared" si="5"/>
        <v>marzo</v>
      </c>
      <c r="G189" s="38">
        <v>44621</v>
      </c>
      <c r="H189" s="4"/>
    </row>
    <row r="190" spans="1:8" customFormat="1" x14ac:dyDescent="0.25">
      <c r="A190" s="4"/>
      <c r="B190" s="4" t="str">
        <f>IF(ISERROR(VLOOKUP(A190,'Campañas y correos'!A:A,1,FALSE)),"No encontrado","Encontrado")</f>
        <v>No encontrado</v>
      </c>
      <c r="C190" s="4" t="s">
        <v>431</v>
      </c>
      <c r="D190" s="4" t="s">
        <v>381</v>
      </c>
      <c r="E190" s="25">
        <v>714</v>
      </c>
      <c r="F190" s="25" t="str">
        <f t="shared" si="5"/>
        <v>marzo</v>
      </c>
      <c r="G190" s="38">
        <v>44621</v>
      </c>
      <c r="H190" s="4"/>
    </row>
    <row r="191" spans="1:8" customFormat="1" x14ac:dyDescent="0.25">
      <c r="A191" s="4" t="s">
        <v>201</v>
      </c>
      <c r="B191" s="4" t="str">
        <f>IF(ISERROR(VLOOKUP(A191,'Campañas y correos'!A:A,1,FALSE)),"No encontrado","Encontrado")</f>
        <v>Encontrado</v>
      </c>
      <c r="C191" s="4" t="s">
        <v>432</v>
      </c>
      <c r="D191" s="4" t="s">
        <v>433</v>
      </c>
      <c r="E191" s="25">
        <v>648</v>
      </c>
      <c r="F191" s="25" t="str">
        <f t="shared" si="5"/>
        <v>marzo</v>
      </c>
      <c r="G191" s="38">
        <v>44621</v>
      </c>
    </row>
    <row r="192" spans="1:8" customFormat="1" x14ac:dyDescent="0.25">
      <c r="A192" s="4" t="s">
        <v>426</v>
      </c>
      <c r="B192" s="4" t="str">
        <f>IF(ISERROR(VLOOKUP(A192,'Campañas y correos'!A:A,1,FALSE)),"No encontrado","Encontrado")</f>
        <v>No encontrado</v>
      </c>
      <c r="C192" s="4" t="s">
        <v>426</v>
      </c>
      <c r="D192" s="4" t="s">
        <v>381</v>
      </c>
      <c r="E192" s="25">
        <v>542</v>
      </c>
      <c r="F192" s="25" t="str">
        <f t="shared" si="5"/>
        <v>marzo</v>
      </c>
      <c r="G192" s="38">
        <v>44621</v>
      </c>
      <c r="H192" s="4"/>
    </row>
    <row r="193" spans="1:8" customFormat="1" x14ac:dyDescent="0.25">
      <c r="A193" s="4" t="s">
        <v>158</v>
      </c>
      <c r="B193" s="4" t="str">
        <f>IF(ISERROR(VLOOKUP(A193,'Campañas y correos'!A:A,1,FALSE)),"No encontrado","Encontrado")</f>
        <v>No encontrado</v>
      </c>
      <c r="C193" s="4" t="s">
        <v>387</v>
      </c>
      <c r="D193" s="4" t="s">
        <v>37</v>
      </c>
      <c r="E193" s="25">
        <v>530</v>
      </c>
      <c r="F193" s="25" t="str">
        <f t="shared" si="5"/>
        <v>marzo</v>
      </c>
      <c r="G193" s="38">
        <v>44621</v>
      </c>
      <c r="H193" s="4"/>
    </row>
    <row r="194" spans="1:8" customFormat="1" x14ac:dyDescent="0.25">
      <c r="A194" s="4" t="s">
        <v>183</v>
      </c>
      <c r="B194" s="4" t="str">
        <f>IF(ISERROR(VLOOKUP(A194,'Campañas y correos'!A:A,1,FALSE)),"No encontrado","Encontrado")</f>
        <v>Encontrado</v>
      </c>
      <c r="C194" s="4" t="s">
        <v>422</v>
      </c>
      <c r="D194" s="4" t="s">
        <v>381</v>
      </c>
      <c r="E194" s="25">
        <v>433</v>
      </c>
      <c r="F194" s="25" t="str">
        <f t="shared" ref="F194:F197" si="6">TEXT(G194,"mmmm")</f>
        <v>marzo</v>
      </c>
      <c r="G194" s="38">
        <v>44621</v>
      </c>
      <c r="H194" s="4"/>
    </row>
    <row r="195" spans="1:8" customFormat="1" x14ac:dyDescent="0.25">
      <c r="A195" s="4" t="s">
        <v>449</v>
      </c>
      <c r="B195" s="4" t="str">
        <f>IF(ISERROR(VLOOKUP(A195,'Campañas y correos'!A:A,1,FALSE)),"No encontrado","Encontrado")</f>
        <v>Encontrado</v>
      </c>
      <c r="C195" s="4" t="s">
        <v>429</v>
      </c>
      <c r="D195" s="4" t="s">
        <v>25</v>
      </c>
      <c r="E195" s="25">
        <v>410</v>
      </c>
      <c r="F195" s="25" t="str">
        <f t="shared" si="6"/>
        <v>marzo</v>
      </c>
      <c r="G195" s="38">
        <v>44621</v>
      </c>
      <c r="H195" s="4"/>
    </row>
    <row r="196" spans="1:8" customFormat="1" x14ac:dyDescent="0.25">
      <c r="A196" s="4"/>
      <c r="B196" s="4" t="str">
        <f>IF(ISERROR(VLOOKUP(A196,'Campañas y correos'!A:A,1,FALSE)),"No encontrado","Encontrado")</f>
        <v>No encontrado</v>
      </c>
      <c r="C196" s="4" t="s">
        <v>434</v>
      </c>
      <c r="D196" s="4" t="s">
        <v>25</v>
      </c>
      <c r="E196" s="25">
        <v>327</v>
      </c>
      <c r="F196" s="25" t="str">
        <f t="shared" si="6"/>
        <v>marzo</v>
      </c>
      <c r="G196" s="38">
        <v>44621</v>
      </c>
      <c r="H196" s="4"/>
    </row>
    <row r="197" spans="1:8" customFormat="1" x14ac:dyDescent="0.25">
      <c r="A197" s="4" t="s">
        <v>76</v>
      </c>
      <c r="B197" s="4" t="str">
        <f>IF(ISERROR(VLOOKUP(A197,'Campañas y correos'!A:A,1,FALSE)),"No encontrado","Encontrado")</f>
        <v>Encontrado</v>
      </c>
      <c r="C197" s="4" t="s">
        <v>435</v>
      </c>
      <c r="D197" s="4" t="s">
        <v>2</v>
      </c>
      <c r="E197" s="25">
        <v>148</v>
      </c>
      <c r="F197" s="25" t="str">
        <f t="shared" si="6"/>
        <v>marzo</v>
      </c>
      <c r="G197" s="38">
        <v>44621</v>
      </c>
      <c r="H197" s="4"/>
    </row>
  </sheetData>
  <phoneticPr fontId="17" type="noConversion"/>
  <conditionalFormatting sqref="A2:G197">
    <cfRule type="expression" dxfId="10" priority="3">
      <formula>$B2="No encontrado"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CF34-CE78-42D8-8CF2-14163664F1A2}">
  <dimension ref="A1:K61"/>
  <sheetViews>
    <sheetView topLeftCell="A40" workbookViewId="0">
      <selection activeCell="A3" sqref="A3:A61"/>
    </sheetView>
  </sheetViews>
  <sheetFormatPr baseColWidth="10" defaultRowHeight="15" x14ac:dyDescent="0.25"/>
  <cols>
    <col min="1" max="1" width="22.140625" style="4" customWidth="1"/>
    <col min="2" max="2" width="29.5703125" style="4" customWidth="1"/>
    <col min="3" max="3" width="22.7109375" style="4" customWidth="1"/>
    <col min="4" max="4" width="24.85546875" style="4" customWidth="1"/>
    <col min="5" max="5" width="20" style="4" customWidth="1"/>
    <col min="6" max="6" width="11.42578125" style="4"/>
    <col min="7" max="7" width="22.7109375" style="4" customWidth="1"/>
    <col min="8" max="16384" width="11.42578125" style="4"/>
  </cols>
  <sheetData>
    <row r="1" spans="1:11" ht="45" x14ac:dyDescent="0.25">
      <c r="A1" s="29" t="s">
        <v>100</v>
      </c>
      <c r="B1" s="29" t="s">
        <v>281</v>
      </c>
      <c r="C1" s="29" t="s">
        <v>73</v>
      </c>
      <c r="D1" s="29" t="s">
        <v>293</v>
      </c>
      <c r="E1" s="29" t="s">
        <v>294</v>
      </c>
      <c r="F1" s="29" t="s">
        <v>295</v>
      </c>
      <c r="G1" s="29" t="s">
        <v>296</v>
      </c>
      <c r="H1" s="29" t="s">
        <v>297</v>
      </c>
      <c r="I1" s="29" t="s">
        <v>300</v>
      </c>
      <c r="J1" s="29" t="s">
        <v>298</v>
      </c>
      <c r="K1" s="29" t="s">
        <v>299</v>
      </c>
    </row>
    <row r="3" spans="1:11" x14ac:dyDescent="0.25">
      <c r="A3" s="4" t="s">
        <v>83</v>
      </c>
      <c r="B3" s="33" t="s">
        <v>611</v>
      </c>
      <c r="C3" s="33" t="s">
        <v>289</v>
      </c>
      <c r="D3" s="33">
        <v>16676</v>
      </c>
      <c r="E3" s="33">
        <v>16576</v>
      </c>
      <c r="F3" s="33">
        <v>99.4</v>
      </c>
      <c r="G3" s="33">
        <v>8407</v>
      </c>
      <c r="H3" s="33">
        <v>50.718000000000004</v>
      </c>
      <c r="I3" s="33">
        <v>892</v>
      </c>
      <c r="J3" s="33">
        <v>5.3810000000000002</v>
      </c>
      <c r="K3" s="33">
        <v>10.61</v>
      </c>
    </row>
    <row r="4" spans="1:11" x14ac:dyDescent="0.25">
      <c r="A4" s="4" t="s">
        <v>83</v>
      </c>
      <c r="B4" s="33" t="s">
        <v>612</v>
      </c>
      <c r="C4" s="33" t="s">
        <v>289</v>
      </c>
      <c r="D4" s="33">
        <v>9580</v>
      </c>
      <c r="E4" s="33">
        <v>9446</v>
      </c>
      <c r="F4" s="33">
        <v>98.600999999999999</v>
      </c>
      <c r="G4" s="33">
        <v>4432</v>
      </c>
      <c r="H4" s="33">
        <v>46.918999999999997</v>
      </c>
      <c r="I4" s="33">
        <v>666</v>
      </c>
      <c r="J4" s="33">
        <v>7.0510000000000002</v>
      </c>
      <c r="K4" s="33">
        <v>15.026999999999999</v>
      </c>
    </row>
    <row r="5" spans="1:11" x14ac:dyDescent="0.25">
      <c r="A5" s="4" t="s">
        <v>83</v>
      </c>
      <c r="B5" s="33" t="s">
        <v>613</v>
      </c>
      <c r="C5" s="33" t="s">
        <v>289</v>
      </c>
      <c r="D5" s="33">
        <v>1222</v>
      </c>
      <c r="E5" s="33">
        <v>1202</v>
      </c>
      <c r="F5" s="33">
        <v>98.363</v>
      </c>
      <c r="G5" s="33">
        <v>793</v>
      </c>
      <c r="H5" s="33">
        <v>65.972999999999999</v>
      </c>
      <c r="I5" s="33">
        <v>339</v>
      </c>
      <c r="J5" s="33">
        <v>28.202999999999999</v>
      </c>
      <c r="K5" s="33">
        <v>42.749000000000002</v>
      </c>
    </row>
    <row r="6" spans="1:11" x14ac:dyDescent="0.25">
      <c r="A6" s="4" t="s">
        <v>83</v>
      </c>
      <c r="B6" s="33" t="s">
        <v>614</v>
      </c>
      <c r="C6" s="33" t="s">
        <v>289</v>
      </c>
      <c r="D6" s="33">
        <v>16678</v>
      </c>
      <c r="E6" s="33">
        <v>16580</v>
      </c>
      <c r="F6" s="33">
        <v>99.412000000000006</v>
      </c>
      <c r="G6" s="33">
        <v>8531</v>
      </c>
      <c r="H6" s="33">
        <v>51.454000000000001</v>
      </c>
      <c r="I6" s="33">
        <v>1070</v>
      </c>
      <c r="J6" s="33">
        <v>6.4539999999999997</v>
      </c>
      <c r="K6" s="33">
        <v>12.542</v>
      </c>
    </row>
    <row r="7" spans="1:11" x14ac:dyDescent="0.25">
      <c r="A7" s="4" t="s">
        <v>83</v>
      </c>
      <c r="B7" s="33" t="s">
        <v>615</v>
      </c>
      <c r="C7" s="33" t="s">
        <v>289</v>
      </c>
      <c r="D7" s="33">
        <v>1051</v>
      </c>
      <c r="E7" s="33">
        <v>1051</v>
      </c>
      <c r="F7" s="33">
        <v>100</v>
      </c>
      <c r="G7" s="33">
        <v>527</v>
      </c>
      <c r="H7" s="33">
        <v>50.143000000000001</v>
      </c>
      <c r="I7" s="33">
        <v>80</v>
      </c>
      <c r="J7" s="33">
        <v>7.6120000000000001</v>
      </c>
      <c r="K7" s="33">
        <v>15.18</v>
      </c>
    </row>
    <row r="8" spans="1:11" x14ac:dyDescent="0.25">
      <c r="A8" s="4" t="s">
        <v>83</v>
      </c>
      <c r="B8" s="33" t="s">
        <v>616</v>
      </c>
      <c r="C8" s="33" t="s">
        <v>289</v>
      </c>
      <c r="D8" s="33">
        <v>926</v>
      </c>
      <c r="E8" s="33">
        <v>908</v>
      </c>
      <c r="F8" s="33">
        <v>98.055999999999997</v>
      </c>
      <c r="G8" s="33">
        <v>541</v>
      </c>
      <c r="H8" s="33">
        <v>59.581000000000003</v>
      </c>
      <c r="I8" s="33">
        <v>144</v>
      </c>
      <c r="J8" s="33">
        <v>15.859</v>
      </c>
      <c r="K8" s="33">
        <v>26.617000000000001</v>
      </c>
    </row>
    <row r="9" spans="1:11" x14ac:dyDescent="0.25">
      <c r="A9" s="4" t="s">
        <v>83</v>
      </c>
      <c r="B9" s="33" t="s">
        <v>617</v>
      </c>
      <c r="C9" s="33" t="s">
        <v>289</v>
      </c>
      <c r="D9" s="33">
        <v>16681</v>
      </c>
      <c r="E9" s="33">
        <v>16584</v>
      </c>
      <c r="F9" s="33">
        <v>99.418999999999997</v>
      </c>
      <c r="G9" s="33">
        <v>11302</v>
      </c>
      <c r="H9" s="33">
        <v>68.150000000000006</v>
      </c>
      <c r="I9" s="33">
        <v>4820</v>
      </c>
      <c r="J9" s="33">
        <v>29.064</v>
      </c>
      <c r="K9" s="33">
        <v>42.646999999999998</v>
      </c>
    </row>
    <row r="10" spans="1:11" x14ac:dyDescent="0.25">
      <c r="A10" s="4" t="s">
        <v>83</v>
      </c>
      <c r="B10" s="33" t="s">
        <v>618</v>
      </c>
      <c r="C10" s="33" t="s">
        <v>289</v>
      </c>
      <c r="D10" s="33">
        <v>16691</v>
      </c>
      <c r="E10" s="33">
        <v>16600</v>
      </c>
      <c r="F10" s="33">
        <v>99.454999999999998</v>
      </c>
      <c r="G10" s="33">
        <v>8133</v>
      </c>
      <c r="H10" s="33">
        <v>48.994</v>
      </c>
      <c r="I10" s="33">
        <v>2123</v>
      </c>
      <c r="J10" s="33">
        <v>12.789</v>
      </c>
      <c r="K10" s="33">
        <v>26.103999999999999</v>
      </c>
    </row>
    <row r="11" spans="1:11" x14ac:dyDescent="0.25">
      <c r="A11" s="4" t="s">
        <v>83</v>
      </c>
      <c r="B11" s="33" t="s">
        <v>619</v>
      </c>
      <c r="C11" s="33" t="s">
        <v>289</v>
      </c>
      <c r="D11" s="33">
        <v>862</v>
      </c>
      <c r="E11" s="33">
        <v>861</v>
      </c>
      <c r="F11" s="33">
        <v>99.884</v>
      </c>
      <c r="G11" s="33">
        <v>623</v>
      </c>
      <c r="H11" s="33">
        <v>72.358000000000004</v>
      </c>
      <c r="I11" s="33">
        <v>122</v>
      </c>
      <c r="J11" s="33">
        <v>14.17</v>
      </c>
      <c r="K11" s="33">
        <v>19.582999999999998</v>
      </c>
    </row>
    <row r="12" spans="1:11" x14ac:dyDescent="0.25">
      <c r="A12" s="4" t="s">
        <v>83</v>
      </c>
      <c r="B12" s="33" t="s">
        <v>620</v>
      </c>
      <c r="C12" s="33" t="s">
        <v>289</v>
      </c>
      <c r="D12" s="33">
        <v>16703</v>
      </c>
      <c r="E12" s="33">
        <v>16622</v>
      </c>
      <c r="F12" s="33">
        <v>99.515000000000001</v>
      </c>
      <c r="G12" s="33">
        <v>9028</v>
      </c>
      <c r="H12" s="33">
        <v>54.314</v>
      </c>
      <c r="I12" s="33">
        <v>2487</v>
      </c>
      <c r="J12" s="33">
        <v>14.962</v>
      </c>
      <c r="K12" s="33">
        <v>27.547999999999998</v>
      </c>
    </row>
    <row r="13" spans="1:11" x14ac:dyDescent="0.25">
      <c r="A13" s="4" t="s">
        <v>83</v>
      </c>
      <c r="B13" s="33" t="s">
        <v>621</v>
      </c>
      <c r="C13" s="33" t="s">
        <v>289</v>
      </c>
      <c r="D13" s="33">
        <v>88</v>
      </c>
      <c r="E13" s="33">
        <v>88</v>
      </c>
      <c r="F13" s="33">
        <v>100</v>
      </c>
      <c r="G13" s="33">
        <v>73</v>
      </c>
      <c r="H13" s="33">
        <v>82.954999999999998</v>
      </c>
      <c r="I13" s="33">
        <v>50</v>
      </c>
      <c r="J13" s="33">
        <v>56.817999999999998</v>
      </c>
      <c r="K13" s="33">
        <v>68.492999999999995</v>
      </c>
    </row>
    <row r="14" spans="1:11" x14ac:dyDescent="0.25">
      <c r="A14" s="4" t="s">
        <v>83</v>
      </c>
      <c r="B14" s="33" t="s">
        <v>622</v>
      </c>
      <c r="C14" s="33" t="s">
        <v>289</v>
      </c>
      <c r="D14" s="33">
        <v>59</v>
      </c>
      <c r="E14" s="33">
        <v>59</v>
      </c>
      <c r="F14" s="33">
        <v>100</v>
      </c>
      <c r="G14" s="33">
        <v>24</v>
      </c>
      <c r="H14" s="33">
        <v>40.677999999999997</v>
      </c>
      <c r="I14" s="33">
        <v>2</v>
      </c>
      <c r="J14" s="33">
        <v>3.39</v>
      </c>
      <c r="K14" s="33">
        <v>8.3330000000000002</v>
      </c>
    </row>
    <row r="15" spans="1:11" x14ac:dyDescent="0.25">
      <c r="A15" s="4" t="s">
        <v>83</v>
      </c>
      <c r="B15" s="33" t="s">
        <v>623</v>
      </c>
      <c r="C15" s="33" t="s">
        <v>289</v>
      </c>
      <c r="D15" s="33">
        <v>617</v>
      </c>
      <c r="E15" s="33">
        <v>617</v>
      </c>
      <c r="F15" s="33">
        <v>100</v>
      </c>
      <c r="G15" s="33">
        <v>378</v>
      </c>
      <c r="H15" s="33">
        <v>61.264000000000003</v>
      </c>
      <c r="I15" s="33">
        <v>240</v>
      </c>
      <c r="J15" s="33">
        <v>38.898000000000003</v>
      </c>
      <c r="K15" s="33">
        <v>63.491999999999997</v>
      </c>
    </row>
    <row r="16" spans="1:11" x14ac:dyDescent="0.25">
      <c r="A16" s="4" t="s">
        <v>83</v>
      </c>
      <c r="B16" s="33" t="s">
        <v>624</v>
      </c>
      <c r="C16" s="33" t="s">
        <v>289</v>
      </c>
      <c r="D16" s="33">
        <v>389</v>
      </c>
      <c r="E16" s="33">
        <v>389</v>
      </c>
      <c r="F16" s="33">
        <v>100</v>
      </c>
      <c r="G16" s="33">
        <v>233</v>
      </c>
      <c r="H16" s="33">
        <v>59.896999999999998</v>
      </c>
      <c r="I16" s="33">
        <v>59</v>
      </c>
      <c r="J16" s="33">
        <v>15.167</v>
      </c>
      <c r="K16" s="33">
        <v>25.321999999999999</v>
      </c>
    </row>
    <row r="17" spans="1:11" x14ac:dyDescent="0.25">
      <c r="A17" s="4" t="s">
        <v>83</v>
      </c>
      <c r="B17" s="33" t="s">
        <v>625</v>
      </c>
      <c r="C17" s="33" t="s">
        <v>289</v>
      </c>
      <c r="D17" s="33">
        <v>1051</v>
      </c>
      <c r="E17" s="33">
        <v>1050</v>
      </c>
      <c r="F17" s="33">
        <v>99.905000000000001</v>
      </c>
      <c r="G17" s="33">
        <v>620</v>
      </c>
      <c r="H17" s="33">
        <v>59.048000000000002</v>
      </c>
      <c r="I17" s="33">
        <v>85</v>
      </c>
      <c r="J17" s="33">
        <v>8.0950000000000006</v>
      </c>
      <c r="K17" s="33">
        <v>13.71</v>
      </c>
    </row>
    <row r="18" spans="1:11" x14ac:dyDescent="0.25">
      <c r="A18" s="4" t="s">
        <v>83</v>
      </c>
      <c r="B18" s="33" t="s">
        <v>626</v>
      </c>
      <c r="C18" s="33" t="s">
        <v>289</v>
      </c>
      <c r="D18" s="33">
        <v>6236</v>
      </c>
      <c r="E18" s="33">
        <v>6223</v>
      </c>
      <c r="F18" s="33">
        <v>99.792000000000002</v>
      </c>
      <c r="G18" s="33">
        <v>2452</v>
      </c>
      <c r="H18" s="33">
        <v>39.402000000000001</v>
      </c>
      <c r="I18" s="33">
        <v>149</v>
      </c>
      <c r="J18" s="33">
        <v>2.3940000000000001</v>
      </c>
      <c r="K18" s="33">
        <v>6.077</v>
      </c>
    </row>
    <row r="19" spans="1:11" x14ac:dyDescent="0.25">
      <c r="A19" s="4" t="s">
        <v>83</v>
      </c>
      <c r="B19" s="33" t="s">
        <v>627</v>
      </c>
      <c r="C19" s="33" t="s">
        <v>289</v>
      </c>
      <c r="D19" s="33">
        <v>11805</v>
      </c>
      <c r="E19" s="33">
        <v>11681</v>
      </c>
      <c r="F19" s="33">
        <v>98.95</v>
      </c>
      <c r="G19" s="33">
        <v>6065</v>
      </c>
      <c r="H19" s="33">
        <v>51.921999999999997</v>
      </c>
      <c r="I19" s="33">
        <v>1139</v>
      </c>
      <c r="J19" s="33">
        <v>9.7509999999999994</v>
      </c>
      <c r="K19" s="33">
        <v>18.78</v>
      </c>
    </row>
    <row r="20" spans="1:11" x14ac:dyDescent="0.25">
      <c r="A20" s="4" t="s">
        <v>83</v>
      </c>
      <c r="B20" s="33" t="s">
        <v>622</v>
      </c>
      <c r="C20" s="33" t="s">
        <v>289</v>
      </c>
      <c r="D20" s="33">
        <v>551</v>
      </c>
      <c r="E20" s="33">
        <v>551</v>
      </c>
      <c r="F20" s="33">
        <v>100</v>
      </c>
      <c r="G20" s="33">
        <v>299</v>
      </c>
      <c r="H20" s="33">
        <v>54.265000000000001</v>
      </c>
      <c r="I20" s="33">
        <v>34</v>
      </c>
      <c r="J20" s="33">
        <v>6.1710000000000003</v>
      </c>
      <c r="K20" s="33">
        <v>11.371</v>
      </c>
    </row>
    <row r="21" spans="1:11" x14ac:dyDescent="0.25">
      <c r="A21" s="4" t="s">
        <v>83</v>
      </c>
      <c r="B21" s="33" t="s">
        <v>628</v>
      </c>
      <c r="C21" s="33" t="s">
        <v>289</v>
      </c>
      <c r="D21" s="33">
        <v>2793</v>
      </c>
      <c r="E21" s="33">
        <v>2792</v>
      </c>
      <c r="F21" s="33">
        <v>99.963999999999999</v>
      </c>
      <c r="G21" s="33">
        <v>2165</v>
      </c>
      <c r="H21" s="33">
        <v>77.543000000000006</v>
      </c>
      <c r="I21" s="33">
        <v>1678</v>
      </c>
      <c r="J21" s="33">
        <v>60.1</v>
      </c>
      <c r="K21" s="33">
        <v>77.506</v>
      </c>
    </row>
    <row r="22" spans="1:11" x14ac:dyDescent="0.25">
      <c r="A22" s="4" t="s">
        <v>83</v>
      </c>
      <c r="B22" s="33" t="s">
        <v>629</v>
      </c>
      <c r="C22" s="33" t="s">
        <v>289</v>
      </c>
      <c r="D22" s="33">
        <v>14167</v>
      </c>
      <c r="E22" s="33">
        <v>14140</v>
      </c>
      <c r="F22" s="33">
        <v>99.808999999999997</v>
      </c>
      <c r="G22" s="33">
        <v>9264</v>
      </c>
      <c r="H22" s="33">
        <v>65.516000000000005</v>
      </c>
      <c r="I22" s="33">
        <v>2781</v>
      </c>
      <c r="J22" s="33">
        <v>19.667999999999999</v>
      </c>
      <c r="K22" s="33">
        <v>30.018999999999998</v>
      </c>
    </row>
    <row r="23" spans="1:11" x14ac:dyDescent="0.25">
      <c r="A23" s="4" t="s">
        <v>83</v>
      </c>
      <c r="B23" s="33" t="s">
        <v>630</v>
      </c>
      <c r="C23" s="33" t="s">
        <v>289</v>
      </c>
      <c r="D23" s="33">
        <v>479</v>
      </c>
      <c r="E23" s="33">
        <v>477</v>
      </c>
      <c r="F23" s="33">
        <v>99.581999999999994</v>
      </c>
      <c r="G23" s="33">
        <v>319</v>
      </c>
      <c r="H23" s="33">
        <v>66.876000000000005</v>
      </c>
      <c r="I23" s="33">
        <v>41</v>
      </c>
      <c r="J23" s="33">
        <v>8.5950000000000006</v>
      </c>
      <c r="K23" s="33">
        <v>12.853</v>
      </c>
    </row>
    <row r="24" spans="1:11" x14ac:dyDescent="0.25">
      <c r="A24" s="4" t="s">
        <v>83</v>
      </c>
      <c r="B24" s="33" t="s">
        <v>631</v>
      </c>
      <c r="C24" s="33" t="s">
        <v>289</v>
      </c>
      <c r="D24" s="33">
        <v>77</v>
      </c>
      <c r="E24" s="33">
        <v>77</v>
      </c>
      <c r="F24" s="33">
        <v>100</v>
      </c>
      <c r="G24" s="33">
        <v>53</v>
      </c>
      <c r="H24" s="33">
        <v>68.831000000000003</v>
      </c>
      <c r="I24" s="33">
        <v>20</v>
      </c>
      <c r="J24" s="33">
        <v>25.974</v>
      </c>
      <c r="K24" s="33">
        <v>37.735999999999997</v>
      </c>
    </row>
    <row r="25" spans="1:11" x14ac:dyDescent="0.25">
      <c r="A25" s="4" t="s">
        <v>607</v>
      </c>
      <c r="B25" s="4" t="s">
        <v>632</v>
      </c>
      <c r="C25" s="4" t="s">
        <v>289</v>
      </c>
      <c r="D25" s="4">
        <v>33412</v>
      </c>
      <c r="E25" s="4">
        <v>33366</v>
      </c>
      <c r="F25" s="4">
        <v>99.861999999999995</v>
      </c>
      <c r="G25" s="4">
        <v>13243</v>
      </c>
      <c r="H25" s="4">
        <v>39.69</v>
      </c>
      <c r="I25" s="4">
        <v>2003</v>
      </c>
      <c r="J25" s="4">
        <v>6.0030000000000001</v>
      </c>
      <c r="K25" s="4">
        <v>15.125</v>
      </c>
    </row>
    <row r="26" spans="1:11" x14ac:dyDescent="0.25">
      <c r="A26" s="4" t="s">
        <v>263</v>
      </c>
      <c r="B26" s="4" t="s">
        <v>633</v>
      </c>
      <c r="C26" s="4" t="s">
        <v>292</v>
      </c>
      <c r="D26" s="4">
        <v>1419</v>
      </c>
      <c r="E26" s="4">
        <v>1419</v>
      </c>
      <c r="F26" s="4">
        <v>100</v>
      </c>
      <c r="G26" s="4">
        <v>725</v>
      </c>
      <c r="H26" s="4">
        <v>51.091999999999999</v>
      </c>
      <c r="I26" s="4">
        <v>161</v>
      </c>
      <c r="J26" s="4">
        <v>11.346</v>
      </c>
      <c r="K26" s="4">
        <v>22.207000000000001</v>
      </c>
    </row>
    <row r="27" spans="1:11" x14ac:dyDescent="0.25">
      <c r="A27" s="4" t="s">
        <v>116</v>
      </c>
      <c r="B27" s="4" t="s">
        <v>640</v>
      </c>
      <c r="C27" s="4" t="s">
        <v>289</v>
      </c>
      <c r="D27" s="4">
        <v>9608</v>
      </c>
      <c r="E27" s="4">
        <v>9571</v>
      </c>
      <c r="F27" s="4">
        <v>99.614999999999995</v>
      </c>
      <c r="G27" s="4">
        <v>3389</v>
      </c>
      <c r="H27" s="4">
        <v>35.408999999999999</v>
      </c>
      <c r="I27" s="4">
        <v>465</v>
      </c>
      <c r="J27" s="4">
        <v>4.8579999999999997</v>
      </c>
      <c r="K27" s="4">
        <v>13.721</v>
      </c>
    </row>
    <row r="28" spans="1:11" x14ac:dyDescent="0.25">
      <c r="A28" s="4" t="s">
        <v>116</v>
      </c>
      <c r="B28" s="4" t="s">
        <v>641</v>
      </c>
      <c r="C28" s="4" t="s">
        <v>289</v>
      </c>
      <c r="D28" s="4">
        <v>7805</v>
      </c>
      <c r="E28" s="4">
        <v>7778</v>
      </c>
      <c r="F28" s="4">
        <v>99.653999999999996</v>
      </c>
      <c r="G28" s="4">
        <v>2648</v>
      </c>
      <c r="H28" s="4">
        <v>34.045000000000002</v>
      </c>
      <c r="I28" s="4">
        <v>265</v>
      </c>
      <c r="J28" s="4">
        <v>3.407</v>
      </c>
      <c r="K28" s="4">
        <v>10.007999999999999</v>
      </c>
    </row>
    <row r="29" spans="1:11" x14ac:dyDescent="0.25">
      <c r="A29" s="4" t="s">
        <v>116</v>
      </c>
      <c r="B29" s="4" t="s">
        <v>642</v>
      </c>
      <c r="C29" s="4" t="s">
        <v>289</v>
      </c>
      <c r="D29" s="4">
        <v>1904</v>
      </c>
      <c r="E29" s="4">
        <v>1900</v>
      </c>
      <c r="F29" s="4">
        <v>99.79</v>
      </c>
      <c r="G29" s="4">
        <v>1073</v>
      </c>
      <c r="H29" s="4">
        <v>56.473999999999997</v>
      </c>
      <c r="I29" s="4">
        <v>150</v>
      </c>
      <c r="J29" s="4">
        <v>7.8949999999999996</v>
      </c>
      <c r="K29" s="4">
        <v>13.978999999999999</v>
      </c>
    </row>
    <row r="30" spans="1:11" x14ac:dyDescent="0.25">
      <c r="A30" s="4" t="s">
        <v>609</v>
      </c>
      <c r="B30" s="4" t="s">
        <v>634</v>
      </c>
      <c r="C30" s="4" t="s">
        <v>289</v>
      </c>
      <c r="D30" s="4">
        <v>16950</v>
      </c>
      <c r="E30" s="4">
        <v>16936</v>
      </c>
      <c r="F30" s="4">
        <v>99.917000000000002</v>
      </c>
      <c r="G30" s="4">
        <v>6499</v>
      </c>
      <c r="H30" s="4">
        <v>38.374000000000002</v>
      </c>
      <c r="I30" s="4">
        <v>548</v>
      </c>
      <c r="J30" s="4">
        <v>3.2360000000000002</v>
      </c>
      <c r="K30" s="4">
        <v>8.4320000000000004</v>
      </c>
    </row>
    <row r="31" spans="1:11" x14ac:dyDescent="0.25">
      <c r="A31" s="4" t="s">
        <v>609</v>
      </c>
      <c r="B31" s="4" t="s">
        <v>635</v>
      </c>
      <c r="C31" s="4" t="s">
        <v>289</v>
      </c>
      <c r="D31" s="4">
        <v>10271</v>
      </c>
      <c r="E31" s="4">
        <v>10237</v>
      </c>
      <c r="F31" s="4">
        <v>99.668999999999997</v>
      </c>
      <c r="G31" s="4">
        <v>4026</v>
      </c>
      <c r="H31" s="4">
        <v>39.328000000000003</v>
      </c>
      <c r="I31" s="4">
        <v>288</v>
      </c>
      <c r="J31" s="4">
        <v>2.8130000000000002</v>
      </c>
      <c r="K31" s="4">
        <v>7.1539999999999999</v>
      </c>
    </row>
    <row r="32" spans="1:11" x14ac:dyDescent="0.25">
      <c r="A32" s="4" t="s">
        <v>609</v>
      </c>
      <c r="B32" s="4" t="s">
        <v>636</v>
      </c>
      <c r="C32" s="4" t="s">
        <v>289</v>
      </c>
      <c r="D32" s="4">
        <v>16385</v>
      </c>
      <c r="E32" s="4">
        <v>16377</v>
      </c>
      <c r="F32" s="4">
        <v>99.950999999999993</v>
      </c>
      <c r="G32" s="4">
        <v>5576</v>
      </c>
      <c r="H32" s="4">
        <v>34.048000000000002</v>
      </c>
      <c r="I32" s="4">
        <v>174</v>
      </c>
      <c r="J32" s="4">
        <v>1.0620000000000001</v>
      </c>
      <c r="K32" s="4">
        <v>3.121</v>
      </c>
    </row>
    <row r="33" spans="1:11" x14ac:dyDescent="0.25">
      <c r="A33" s="4" t="s">
        <v>609</v>
      </c>
      <c r="B33" s="4" t="s">
        <v>637</v>
      </c>
      <c r="C33" s="4" t="s">
        <v>289</v>
      </c>
      <c r="D33" s="4">
        <v>11386</v>
      </c>
      <c r="E33" s="4">
        <v>11353</v>
      </c>
      <c r="F33" s="4">
        <v>99.71</v>
      </c>
      <c r="G33" s="4">
        <v>4887</v>
      </c>
      <c r="H33" s="4">
        <v>43.045999999999999</v>
      </c>
      <c r="I33" s="4">
        <v>608</v>
      </c>
      <c r="J33" s="4">
        <v>5.3550000000000004</v>
      </c>
      <c r="K33" s="4">
        <v>12.441000000000001</v>
      </c>
    </row>
    <row r="34" spans="1:11" x14ac:dyDescent="0.25">
      <c r="A34" s="4" t="s">
        <v>609</v>
      </c>
      <c r="B34" s="4" t="s">
        <v>634</v>
      </c>
      <c r="C34" s="4" t="s">
        <v>638</v>
      </c>
      <c r="D34" s="4">
        <v>4127</v>
      </c>
      <c r="E34" s="4">
        <v>4125</v>
      </c>
      <c r="F34" s="4">
        <v>99.951999999999998</v>
      </c>
      <c r="G34" s="4">
        <v>2529</v>
      </c>
      <c r="H34" s="4">
        <v>61.308999999999997</v>
      </c>
      <c r="I34" s="4">
        <v>386</v>
      </c>
      <c r="J34" s="4">
        <v>9.3580000000000005</v>
      </c>
      <c r="K34" s="4">
        <v>15.263</v>
      </c>
    </row>
    <row r="35" spans="1:11" x14ac:dyDescent="0.25">
      <c r="A35" s="4" t="s">
        <v>609</v>
      </c>
      <c r="B35" s="4" t="s">
        <v>639</v>
      </c>
      <c r="C35" s="4" t="s">
        <v>289</v>
      </c>
      <c r="D35" s="4">
        <v>16997</v>
      </c>
      <c r="E35" s="4">
        <v>16976</v>
      </c>
      <c r="F35" s="4">
        <v>99.876000000000005</v>
      </c>
      <c r="G35" s="4">
        <v>6136</v>
      </c>
      <c r="H35" s="4">
        <v>36.145000000000003</v>
      </c>
      <c r="I35" s="4">
        <v>690</v>
      </c>
      <c r="J35" s="4">
        <v>4.0650000000000004</v>
      </c>
      <c r="K35" s="4">
        <v>11.244999999999999</v>
      </c>
    </row>
    <row r="36" spans="1:11" x14ac:dyDescent="0.25">
      <c r="A36" s="4" t="s">
        <v>75</v>
      </c>
      <c r="B36" s="4" t="s">
        <v>326</v>
      </c>
      <c r="C36" s="4" t="s">
        <v>326</v>
      </c>
      <c r="D36" s="4" t="s">
        <v>326</v>
      </c>
      <c r="E36" s="4" t="s">
        <v>326</v>
      </c>
      <c r="F36" s="4" t="s">
        <v>326</v>
      </c>
      <c r="G36" s="4" t="s">
        <v>326</v>
      </c>
      <c r="H36" s="4" t="s">
        <v>326</v>
      </c>
      <c r="I36" s="4" t="s">
        <v>326</v>
      </c>
      <c r="J36" s="4" t="s">
        <v>326</v>
      </c>
      <c r="K36" s="4" t="s">
        <v>326</v>
      </c>
    </row>
    <row r="37" spans="1:11" x14ac:dyDescent="0.25">
      <c r="A37" s="4" t="s">
        <v>77</v>
      </c>
      <c r="B37" s="4" t="s">
        <v>326</v>
      </c>
      <c r="C37" s="4" t="s">
        <v>326</v>
      </c>
      <c r="D37" s="4" t="s">
        <v>326</v>
      </c>
      <c r="E37" s="4" t="s">
        <v>326</v>
      </c>
      <c r="F37" s="4" t="s">
        <v>326</v>
      </c>
      <c r="G37" s="4" t="s">
        <v>326</v>
      </c>
      <c r="H37" s="4" t="s">
        <v>326</v>
      </c>
      <c r="I37" s="4" t="s">
        <v>326</v>
      </c>
      <c r="J37" s="4" t="s">
        <v>326</v>
      </c>
      <c r="K37" s="4" t="s">
        <v>326</v>
      </c>
    </row>
    <row r="38" spans="1:11" x14ac:dyDescent="0.25">
      <c r="A38" s="4" t="s">
        <v>184</v>
      </c>
      <c r="B38" s="4" t="s">
        <v>326</v>
      </c>
      <c r="C38" s="4" t="s">
        <v>326</v>
      </c>
      <c r="D38" s="4" t="s">
        <v>326</v>
      </c>
      <c r="E38" s="4" t="s">
        <v>326</v>
      </c>
      <c r="F38" s="4" t="s">
        <v>326</v>
      </c>
      <c r="G38" s="4" t="s">
        <v>326</v>
      </c>
      <c r="H38" s="4" t="s">
        <v>326</v>
      </c>
      <c r="I38" s="4" t="s">
        <v>326</v>
      </c>
      <c r="J38" s="4" t="s">
        <v>326</v>
      </c>
      <c r="K38" s="4" t="s">
        <v>326</v>
      </c>
    </row>
    <row r="39" spans="1:11" x14ac:dyDescent="0.25">
      <c r="A39" s="4" t="s">
        <v>274</v>
      </c>
      <c r="B39" s="4" t="s">
        <v>326</v>
      </c>
      <c r="C39" s="4" t="s">
        <v>326</v>
      </c>
      <c r="D39" s="4" t="s">
        <v>326</v>
      </c>
      <c r="E39" s="4" t="s">
        <v>326</v>
      </c>
      <c r="F39" s="4" t="s">
        <v>326</v>
      </c>
      <c r="G39" s="4" t="s">
        <v>326</v>
      </c>
      <c r="H39" s="4" t="s">
        <v>326</v>
      </c>
      <c r="I39" s="4" t="s">
        <v>326</v>
      </c>
      <c r="J39" s="4" t="s">
        <v>326</v>
      </c>
      <c r="K39" s="4" t="s">
        <v>326</v>
      </c>
    </row>
    <row r="40" spans="1:11" x14ac:dyDescent="0.25">
      <c r="A40" s="4" t="s">
        <v>443</v>
      </c>
      <c r="B40" s="4" t="s">
        <v>326</v>
      </c>
      <c r="C40" s="4" t="s">
        <v>326</v>
      </c>
      <c r="D40" s="4" t="s">
        <v>326</v>
      </c>
      <c r="E40" s="4" t="s">
        <v>326</v>
      </c>
      <c r="F40" s="4" t="s">
        <v>326</v>
      </c>
      <c r="G40" s="4" t="s">
        <v>326</v>
      </c>
      <c r="H40" s="4" t="s">
        <v>326</v>
      </c>
      <c r="I40" s="4" t="s">
        <v>326</v>
      </c>
      <c r="J40" s="4" t="s">
        <v>326</v>
      </c>
      <c r="K40" s="4" t="s">
        <v>326</v>
      </c>
    </row>
    <row r="41" spans="1:11" x14ac:dyDescent="0.25">
      <c r="A41" s="4" t="s">
        <v>608</v>
      </c>
      <c r="B41" s="33" t="s">
        <v>643</v>
      </c>
      <c r="C41" s="33" t="s">
        <v>289</v>
      </c>
      <c r="D41" s="4">
        <v>22392</v>
      </c>
      <c r="E41" s="4">
        <v>22325</v>
      </c>
      <c r="F41" s="4">
        <v>99.700999999999993</v>
      </c>
      <c r="G41" s="4">
        <v>9388</v>
      </c>
      <c r="H41" s="4">
        <v>42.052</v>
      </c>
      <c r="I41" s="4">
        <v>1995</v>
      </c>
      <c r="J41" s="4">
        <v>8.9359999999999999</v>
      </c>
      <c r="K41" s="4">
        <v>21.251000000000001</v>
      </c>
    </row>
    <row r="42" spans="1:11" x14ac:dyDescent="0.25">
      <c r="A42" s="4" t="s">
        <v>452</v>
      </c>
      <c r="B42" s="4" t="s">
        <v>326</v>
      </c>
      <c r="C42" s="4" t="s">
        <v>326</v>
      </c>
      <c r="D42" s="4" t="s">
        <v>326</v>
      </c>
      <c r="E42" s="4" t="s">
        <v>326</v>
      </c>
      <c r="F42" s="4" t="s">
        <v>326</v>
      </c>
      <c r="G42" s="4" t="s">
        <v>326</v>
      </c>
      <c r="H42" s="4" t="s">
        <v>326</v>
      </c>
      <c r="I42" s="4" t="s">
        <v>326</v>
      </c>
      <c r="J42" s="4" t="s">
        <v>326</v>
      </c>
      <c r="K42" s="4" t="s">
        <v>326</v>
      </c>
    </row>
    <row r="43" spans="1:11" x14ac:dyDescent="0.25">
      <c r="A43" s="4" t="s">
        <v>85</v>
      </c>
      <c r="B43" s="4" t="s">
        <v>644</v>
      </c>
      <c r="C43" s="4" t="s">
        <v>289</v>
      </c>
      <c r="D43" s="4">
        <v>36224</v>
      </c>
      <c r="E43" s="4">
        <v>35990</v>
      </c>
      <c r="F43" s="4">
        <v>99.353999999999999</v>
      </c>
      <c r="G43" s="4">
        <v>12373</v>
      </c>
      <c r="H43" s="4">
        <v>34.378999999999998</v>
      </c>
      <c r="I43" s="4">
        <v>610</v>
      </c>
      <c r="J43" s="4">
        <v>1.6950000000000001</v>
      </c>
      <c r="K43" s="4">
        <v>4.93</v>
      </c>
    </row>
    <row r="44" spans="1:11" x14ac:dyDescent="0.25">
      <c r="A44" s="4" t="s">
        <v>603</v>
      </c>
      <c r="B44" s="4" t="s">
        <v>645</v>
      </c>
      <c r="C44" s="4" t="s">
        <v>289</v>
      </c>
      <c r="D44" s="4">
        <v>26190</v>
      </c>
      <c r="E44" s="4">
        <v>26178</v>
      </c>
      <c r="F44" s="4">
        <v>99.953999999999994</v>
      </c>
      <c r="G44" s="4">
        <v>12984</v>
      </c>
      <c r="H44" s="4">
        <v>49.598999999999997</v>
      </c>
      <c r="I44" s="4">
        <v>2930</v>
      </c>
      <c r="J44" s="4">
        <v>11.193</v>
      </c>
      <c r="K44" s="4">
        <v>22.565999999999999</v>
      </c>
    </row>
    <row r="45" spans="1:11" x14ac:dyDescent="0.25">
      <c r="A45" s="4" t="s">
        <v>603</v>
      </c>
      <c r="B45" s="4" t="s">
        <v>646</v>
      </c>
      <c r="C45" s="4" t="s">
        <v>289</v>
      </c>
      <c r="D45" s="4">
        <v>7241</v>
      </c>
      <c r="E45" s="4">
        <v>7241</v>
      </c>
      <c r="F45" s="4">
        <v>100</v>
      </c>
      <c r="G45" s="4">
        <v>2689</v>
      </c>
      <c r="H45" s="4">
        <v>37.136000000000003</v>
      </c>
      <c r="I45" s="4">
        <v>685</v>
      </c>
      <c r="J45" s="4">
        <v>9.4600000000000009</v>
      </c>
      <c r="K45" s="4">
        <v>25.474</v>
      </c>
    </row>
    <row r="46" spans="1:11" x14ac:dyDescent="0.25">
      <c r="A46" s="4" t="s">
        <v>603</v>
      </c>
      <c r="B46" s="4" t="s">
        <v>647</v>
      </c>
      <c r="C46" s="4" t="s">
        <v>289</v>
      </c>
      <c r="D46" s="4">
        <v>26246</v>
      </c>
      <c r="E46" s="4">
        <v>26215</v>
      </c>
      <c r="F46" s="4">
        <v>99.882000000000005</v>
      </c>
      <c r="G46" s="4">
        <v>12358</v>
      </c>
      <c r="H46" s="4">
        <v>47.140999999999998</v>
      </c>
      <c r="I46" s="4">
        <v>2786</v>
      </c>
      <c r="J46" s="4">
        <v>10.628</v>
      </c>
      <c r="K46" s="4">
        <v>22.544</v>
      </c>
    </row>
    <row r="47" spans="1:11" x14ac:dyDescent="0.25">
      <c r="A47" s="4" t="s">
        <v>610</v>
      </c>
      <c r="B47" s="4" t="s">
        <v>648</v>
      </c>
      <c r="C47" s="4" t="s">
        <v>289</v>
      </c>
      <c r="D47" s="4">
        <v>19788</v>
      </c>
      <c r="E47" s="4">
        <v>19557</v>
      </c>
      <c r="F47" s="4">
        <v>98.832999999999998</v>
      </c>
      <c r="G47" s="4">
        <v>11131</v>
      </c>
      <c r="H47" s="4">
        <v>56.915999999999997</v>
      </c>
      <c r="I47" s="4">
        <v>1781</v>
      </c>
      <c r="J47" s="4">
        <v>9.1069999999999993</v>
      </c>
      <c r="K47" s="4">
        <v>16</v>
      </c>
    </row>
    <row r="48" spans="1:11" x14ac:dyDescent="0.25">
      <c r="A48" s="4" t="s">
        <v>610</v>
      </c>
      <c r="B48" s="4" t="s">
        <v>649</v>
      </c>
      <c r="C48" s="4" t="s">
        <v>289</v>
      </c>
      <c r="D48" s="4">
        <v>35237</v>
      </c>
      <c r="E48" s="4">
        <v>35097</v>
      </c>
      <c r="F48" s="4">
        <v>99.602999999999994</v>
      </c>
      <c r="G48" s="4">
        <v>16473</v>
      </c>
      <c r="H48" s="4">
        <v>46.936</v>
      </c>
      <c r="I48" s="4">
        <v>3877</v>
      </c>
      <c r="J48" s="4">
        <v>11.047000000000001</v>
      </c>
      <c r="K48" s="4">
        <v>23.535</v>
      </c>
    </row>
    <row r="49" spans="1:11" x14ac:dyDescent="0.25">
      <c r="A49" s="4" t="s">
        <v>610</v>
      </c>
      <c r="B49" s="4" t="s">
        <v>650</v>
      </c>
      <c r="C49" s="4" t="s">
        <v>289</v>
      </c>
      <c r="D49" s="4">
        <v>25075</v>
      </c>
      <c r="E49" s="4">
        <v>25053</v>
      </c>
      <c r="F49" s="4">
        <v>99.912000000000006</v>
      </c>
      <c r="G49" s="4">
        <v>14232</v>
      </c>
      <c r="H49" s="4">
        <v>56.808</v>
      </c>
      <c r="I49" s="4">
        <v>1414</v>
      </c>
      <c r="J49" s="4">
        <v>5.6440000000000001</v>
      </c>
      <c r="K49" s="4">
        <v>9.9350000000000005</v>
      </c>
    </row>
    <row r="50" spans="1:11" x14ac:dyDescent="0.25">
      <c r="A50" s="4" t="s">
        <v>610</v>
      </c>
      <c r="B50" s="4" t="s">
        <v>651</v>
      </c>
      <c r="C50" s="4" t="s">
        <v>289</v>
      </c>
      <c r="D50" s="4">
        <v>33707</v>
      </c>
      <c r="E50" s="4">
        <v>33531</v>
      </c>
      <c r="F50" s="4">
        <v>99.477999999999994</v>
      </c>
      <c r="G50" s="4">
        <v>14317</v>
      </c>
      <c r="H50" s="4">
        <v>42.698</v>
      </c>
      <c r="I50" s="4">
        <v>1252</v>
      </c>
      <c r="J50" s="4">
        <v>3.734</v>
      </c>
      <c r="K50" s="4">
        <v>8.7449999999999992</v>
      </c>
    </row>
    <row r="51" spans="1:11" x14ac:dyDescent="0.25">
      <c r="A51" s="4" t="s">
        <v>88</v>
      </c>
      <c r="B51" s="4" t="s">
        <v>630</v>
      </c>
      <c r="C51" s="4" t="s">
        <v>289</v>
      </c>
      <c r="D51" s="4">
        <v>479</v>
      </c>
      <c r="E51" s="4">
        <v>477</v>
      </c>
      <c r="F51" s="4">
        <v>99.581999999999994</v>
      </c>
      <c r="G51" s="4">
        <v>319</v>
      </c>
      <c r="H51" s="4">
        <v>66.876000000000005</v>
      </c>
      <c r="I51" s="4">
        <v>41</v>
      </c>
      <c r="J51" s="4">
        <v>8.5950000000000006</v>
      </c>
      <c r="K51" s="4">
        <v>12.853</v>
      </c>
    </row>
    <row r="52" spans="1:11" x14ac:dyDescent="0.25">
      <c r="A52" s="4" t="s">
        <v>192</v>
      </c>
      <c r="B52" s="4" t="s">
        <v>326</v>
      </c>
      <c r="C52" s="4" t="s">
        <v>326</v>
      </c>
      <c r="D52" s="4" t="s">
        <v>326</v>
      </c>
      <c r="E52" s="4" t="s">
        <v>326</v>
      </c>
      <c r="F52" s="4" t="s">
        <v>326</v>
      </c>
      <c r="G52" s="4" t="s">
        <v>326</v>
      </c>
      <c r="H52" s="4" t="s">
        <v>326</v>
      </c>
      <c r="I52" s="4" t="s">
        <v>326</v>
      </c>
      <c r="J52" s="4" t="s">
        <v>326</v>
      </c>
      <c r="K52" s="4" t="s">
        <v>326</v>
      </c>
    </row>
    <row r="53" spans="1:11" x14ac:dyDescent="0.25">
      <c r="A53" s="4" t="s">
        <v>277</v>
      </c>
      <c r="B53" s="4" t="s">
        <v>652</v>
      </c>
      <c r="C53" s="4" t="s">
        <v>289</v>
      </c>
      <c r="D53" s="4">
        <v>285</v>
      </c>
      <c r="E53" s="4">
        <v>285</v>
      </c>
      <c r="F53" s="4">
        <v>100</v>
      </c>
      <c r="G53" s="4">
        <v>182</v>
      </c>
      <c r="H53" s="4">
        <v>63.86</v>
      </c>
      <c r="I53" s="4">
        <v>19</v>
      </c>
      <c r="J53" s="4">
        <v>6.6669999999999998</v>
      </c>
      <c r="K53" s="4">
        <v>10.44</v>
      </c>
    </row>
    <row r="54" spans="1:11" x14ac:dyDescent="0.25">
      <c r="A54" s="4" t="s">
        <v>277</v>
      </c>
      <c r="B54" s="4" t="s">
        <v>653</v>
      </c>
      <c r="C54" s="4" t="s">
        <v>289</v>
      </c>
      <c r="D54" s="4">
        <v>3707</v>
      </c>
      <c r="E54" s="4">
        <v>3689</v>
      </c>
      <c r="F54" s="4">
        <v>99.513999999999996</v>
      </c>
      <c r="G54" s="4">
        <v>2332</v>
      </c>
      <c r="H54" s="4">
        <v>63.215000000000003</v>
      </c>
      <c r="I54" s="4">
        <v>225</v>
      </c>
      <c r="J54" s="4">
        <v>6.0990000000000002</v>
      </c>
      <c r="K54" s="4">
        <v>9.6479999999999997</v>
      </c>
    </row>
    <row r="55" spans="1:11" x14ac:dyDescent="0.25">
      <c r="A55" s="4" t="s">
        <v>277</v>
      </c>
      <c r="B55" s="4" t="s">
        <v>654</v>
      </c>
      <c r="C55" s="4" t="s">
        <v>289</v>
      </c>
      <c r="D55" s="4">
        <v>483</v>
      </c>
      <c r="E55" s="4">
        <v>483</v>
      </c>
      <c r="F55" s="4">
        <v>100</v>
      </c>
      <c r="G55" s="4">
        <v>395</v>
      </c>
      <c r="H55" s="4">
        <v>81.781000000000006</v>
      </c>
      <c r="I55" s="4">
        <v>139</v>
      </c>
      <c r="J55" s="4">
        <v>28.777999999999999</v>
      </c>
      <c r="K55" s="4">
        <v>35.19</v>
      </c>
    </row>
    <row r="56" spans="1:11" x14ac:dyDescent="0.25">
      <c r="A56" s="4" t="s">
        <v>277</v>
      </c>
      <c r="B56" s="4" t="s">
        <v>655</v>
      </c>
      <c r="C56" s="4" t="s">
        <v>289</v>
      </c>
      <c r="D56" s="4">
        <v>2</v>
      </c>
      <c r="E56" s="4">
        <v>2</v>
      </c>
      <c r="F56" s="4">
        <v>100</v>
      </c>
      <c r="G56" s="4">
        <v>2</v>
      </c>
      <c r="H56" s="4">
        <v>100</v>
      </c>
      <c r="I56" s="4">
        <v>2</v>
      </c>
      <c r="J56" s="4">
        <v>100</v>
      </c>
      <c r="K56" s="4">
        <v>100</v>
      </c>
    </row>
    <row r="57" spans="1:11" x14ac:dyDescent="0.25">
      <c r="A57" s="4" t="s">
        <v>277</v>
      </c>
      <c r="B57" s="4" t="s">
        <v>656</v>
      </c>
      <c r="C57" s="4" t="s">
        <v>289</v>
      </c>
      <c r="D57" s="4">
        <v>5647</v>
      </c>
      <c r="E57" s="4">
        <v>5606</v>
      </c>
      <c r="F57" s="4">
        <v>99.274000000000001</v>
      </c>
      <c r="G57" s="4">
        <v>3419</v>
      </c>
      <c r="H57" s="4">
        <v>60.988</v>
      </c>
      <c r="I57" s="4">
        <v>697</v>
      </c>
      <c r="J57" s="4">
        <v>12.433</v>
      </c>
      <c r="K57" s="4">
        <v>20.385999999999999</v>
      </c>
    </row>
    <row r="58" spans="1:11" x14ac:dyDescent="0.25">
      <c r="A58" s="4" t="s">
        <v>277</v>
      </c>
      <c r="B58" s="4" t="s">
        <v>655</v>
      </c>
      <c r="C58" s="4" t="s">
        <v>289</v>
      </c>
      <c r="D58" s="4">
        <v>10254</v>
      </c>
      <c r="E58" s="4">
        <v>10154</v>
      </c>
      <c r="F58" s="4">
        <v>99.025000000000006</v>
      </c>
      <c r="G58" s="4">
        <v>5609</v>
      </c>
      <c r="H58" s="4">
        <v>55.238999999999997</v>
      </c>
      <c r="I58" s="4">
        <v>1016</v>
      </c>
      <c r="J58" s="4">
        <v>10.006</v>
      </c>
      <c r="K58" s="4">
        <v>18.114000000000001</v>
      </c>
    </row>
    <row r="59" spans="1:11" x14ac:dyDescent="0.25">
      <c r="A59" s="4" t="s">
        <v>277</v>
      </c>
      <c r="B59" s="4" t="s">
        <v>657</v>
      </c>
      <c r="C59" s="4" t="s">
        <v>289</v>
      </c>
      <c r="D59" s="4">
        <v>187</v>
      </c>
      <c r="E59" s="4">
        <v>130</v>
      </c>
      <c r="F59" s="4">
        <v>69.519000000000005</v>
      </c>
      <c r="G59" s="4">
        <v>55</v>
      </c>
      <c r="H59" s="4">
        <v>42.308</v>
      </c>
      <c r="I59" s="4">
        <v>13</v>
      </c>
      <c r="J59" s="4">
        <v>10</v>
      </c>
      <c r="K59" s="4">
        <v>23.635999999999999</v>
      </c>
    </row>
    <row r="60" spans="1:11" x14ac:dyDescent="0.25">
      <c r="A60" s="4" t="s">
        <v>166</v>
      </c>
      <c r="B60" s="4" t="s">
        <v>326</v>
      </c>
      <c r="C60" s="4" t="s">
        <v>326</v>
      </c>
      <c r="D60" s="4" t="s">
        <v>326</v>
      </c>
      <c r="E60" s="4" t="s">
        <v>326</v>
      </c>
      <c r="F60" s="4" t="s">
        <v>326</v>
      </c>
      <c r="G60" s="4" t="s">
        <v>326</v>
      </c>
      <c r="H60" s="4" t="s">
        <v>326</v>
      </c>
      <c r="I60" s="4" t="s">
        <v>326</v>
      </c>
      <c r="J60" s="4" t="s">
        <v>326</v>
      </c>
      <c r="K60" s="4" t="s">
        <v>326</v>
      </c>
    </row>
    <row r="61" spans="1:11" x14ac:dyDescent="0.25">
      <c r="A61" s="4" t="s">
        <v>84</v>
      </c>
      <c r="B61" s="4" t="s">
        <v>326</v>
      </c>
      <c r="C61" s="4" t="s">
        <v>326</v>
      </c>
      <c r="D61" s="4" t="s">
        <v>326</v>
      </c>
      <c r="E61" s="4" t="s">
        <v>326</v>
      </c>
      <c r="F61" s="4" t="s">
        <v>326</v>
      </c>
      <c r="G61" s="4" t="s">
        <v>326</v>
      </c>
      <c r="H61" s="4" t="s">
        <v>326</v>
      </c>
      <c r="I61" s="4" t="s">
        <v>326</v>
      </c>
      <c r="J61" s="4" t="s">
        <v>326</v>
      </c>
      <c r="K61" s="4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CA7A-F8DD-41A5-9204-8F041F46038B}">
  <dimension ref="A1:K159"/>
  <sheetViews>
    <sheetView zoomScale="110" zoomScaleNormal="110" workbookViewId="0">
      <pane ySplit="1" topLeftCell="A143" activePane="bottomLeft" state="frozen"/>
      <selection pane="bottomLeft" activeCell="B1" sqref="B1"/>
    </sheetView>
  </sheetViews>
  <sheetFormatPr baseColWidth="10" defaultColWidth="11.42578125" defaultRowHeight="15" x14ac:dyDescent="0.25"/>
  <cols>
    <col min="1" max="1" width="28.42578125" customWidth="1"/>
    <col min="2" max="2" width="19" customWidth="1"/>
    <col min="3" max="3" width="5.42578125" customWidth="1"/>
    <col min="4" max="4" width="11.140625" customWidth="1"/>
    <col min="5" max="5" width="9.85546875" customWidth="1"/>
    <col min="6" max="6" width="27.28515625" style="8" bestFit="1" customWidth="1"/>
    <col min="7" max="7" width="39.7109375" bestFit="1" customWidth="1"/>
    <col min="8" max="9" width="10.28515625" customWidth="1"/>
    <col min="10" max="10" width="46.28515625" customWidth="1"/>
    <col min="11" max="11" width="48.7109375" customWidth="1"/>
  </cols>
  <sheetData>
    <row r="1" spans="1:11" s="7" customFormat="1" ht="35.25" customHeight="1" x14ac:dyDescent="0.2">
      <c r="A1" s="5" t="s">
        <v>100</v>
      </c>
      <c r="B1" s="5" t="s">
        <v>531</v>
      </c>
      <c r="C1" s="5" t="s">
        <v>96</v>
      </c>
      <c r="D1" s="5" t="s">
        <v>97</v>
      </c>
      <c r="E1" s="5" t="s">
        <v>98</v>
      </c>
      <c r="F1" s="5" t="s">
        <v>99</v>
      </c>
      <c r="G1" s="5" t="s">
        <v>101</v>
      </c>
      <c r="H1" s="5" t="s">
        <v>102</v>
      </c>
      <c r="I1" s="5" t="s">
        <v>102</v>
      </c>
      <c r="J1" s="6" t="s">
        <v>103</v>
      </c>
      <c r="K1" s="6" t="s">
        <v>104</v>
      </c>
    </row>
    <row r="2" spans="1:11" x14ac:dyDescent="0.25">
      <c r="A2" t="s">
        <v>108</v>
      </c>
      <c r="B2" t="s">
        <v>544</v>
      </c>
      <c r="C2" s="8" t="s">
        <v>105</v>
      </c>
      <c r="D2" t="s">
        <v>106</v>
      </c>
      <c r="E2" t="s">
        <v>107</v>
      </c>
      <c r="F2" s="9" t="str">
        <f t="shared" ref="F2:F15" si="0">C2&amp;"_"&amp;D2&amp;"_"&amp;E2</f>
        <v>TyE_PowerUp_Talento</v>
      </c>
      <c r="G2" t="str">
        <f t="shared" ref="G2:G15" si="1">C2&amp;"_"&amp;E2&amp;"_"&amp;A2</f>
        <v>TyE_Talento_Momentos para conversar</v>
      </c>
      <c r="H2" t="s">
        <v>109</v>
      </c>
      <c r="I2" t="s">
        <v>110</v>
      </c>
      <c r="J2" t="str">
        <f t="shared" ref="J2:J15" si="2">C2&amp;"_"&amp;E2&amp;"_"&amp;A2&amp;"_"&amp;H2</f>
        <v>TyE_Talento_Momentos para conversar_CCTA</v>
      </c>
      <c r="K2" t="str">
        <f t="shared" ref="K2:K15" si="3">C2&amp;"_"&amp;E2&amp;"_"&amp;A2&amp;"_"&amp;I2</f>
        <v>TyE_Talento_Momentos para conversar_SCTA</v>
      </c>
    </row>
    <row r="3" spans="1:11" x14ac:dyDescent="0.25">
      <c r="A3" t="s">
        <v>111</v>
      </c>
      <c r="B3" t="s">
        <v>544</v>
      </c>
      <c r="C3" s="8" t="s">
        <v>105</v>
      </c>
      <c r="D3" t="s">
        <v>106</v>
      </c>
      <c r="E3" t="s">
        <v>107</v>
      </c>
      <c r="F3" s="9" t="str">
        <f t="shared" si="0"/>
        <v>TyE_PowerUp_Talento</v>
      </c>
      <c r="G3" t="str">
        <f t="shared" si="1"/>
        <v>TyE_Talento_Reflexión Final</v>
      </c>
      <c r="H3" t="s">
        <v>109</v>
      </c>
      <c r="I3" t="s">
        <v>110</v>
      </c>
      <c r="J3" t="str">
        <f t="shared" si="2"/>
        <v>TyE_Talento_Reflexión Final_CCTA</v>
      </c>
      <c r="K3" t="str">
        <f t="shared" si="3"/>
        <v>TyE_Talento_Reflexión Final_SCTA</v>
      </c>
    </row>
    <row r="4" spans="1:11" x14ac:dyDescent="0.25">
      <c r="A4" t="s">
        <v>277</v>
      </c>
      <c r="B4" t="s">
        <v>544</v>
      </c>
      <c r="C4" s="8" t="s">
        <v>105</v>
      </c>
      <c r="D4" t="s">
        <v>106</v>
      </c>
      <c r="E4" t="s">
        <v>107</v>
      </c>
      <c r="F4" s="9" t="str">
        <f t="shared" si="0"/>
        <v>TyE_PowerUp_Talento</v>
      </c>
      <c r="G4" t="str">
        <f t="shared" si="1"/>
        <v>TyE_Talento_Mi Plan de Desarrollo</v>
      </c>
      <c r="H4" t="s">
        <v>109</v>
      </c>
      <c r="I4" t="s">
        <v>110</v>
      </c>
      <c r="J4" t="str">
        <f t="shared" si="2"/>
        <v>TyE_Talento_Mi Plan de Desarrollo_CCTA</v>
      </c>
      <c r="K4" t="str">
        <f t="shared" si="3"/>
        <v>TyE_Talento_Mi Plan de Desarrollo_SCTA</v>
      </c>
    </row>
    <row r="5" spans="1:11" x14ac:dyDescent="0.25">
      <c r="A5" t="s">
        <v>112</v>
      </c>
      <c r="B5" t="s">
        <v>544</v>
      </c>
      <c r="C5" s="8" t="s">
        <v>105</v>
      </c>
      <c r="D5" t="s">
        <v>106</v>
      </c>
      <c r="E5" t="s">
        <v>107</v>
      </c>
      <c r="F5" s="9" t="str">
        <f t="shared" si="0"/>
        <v>TyE_PowerUp_Talento</v>
      </c>
      <c r="G5" t="str">
        <f t="shared" si="1"/>
        <v>TyE_Talento_Plan de Mejora</v>
      </c>
      <c r="H5" t="s">
        <v>109</v>
      </c>
      <c r="I5" t="s">
        <v>110</v>
      </c>
      <c r="J5" t="str">
        <f t="shared" si="2"/>
        <v>TyE_Talento_Plan de Mejora_CCTA</v>
      </c>
      <c r="K5" t="str">
        <f t="shared" si="3"/>
        <v>TyE_Talento_Plan de Mejora_SCTA</v>
      </c>
    </row>
    <row r="6" spans="1:11" x14ac:dyDescent="0.25">
      <c r="A6" t="s">
        <v>113</v>
      </c>
      <c r="B6" t="s">
        <v>544</v>
      </c>
      <c r="C6" s="8" t="s">
        <v>105</v>
      </c>
      <c r="D6" t="s">
        <v>106</v>
      </c>
      <c r="E6" t="s">
        <v>107</v>
      </c>
      <c r="F6" s="9" t="str">
        <f t="shared" si="0"/>
        <v>TyE_PowerUp_Talento</v>
      </c>
      <c r="G6" t="str">
        <f t="shared" si="1"/>
        <v>TyE_Talento_Retroalimentación Continua</v>
      </c>
      <c r="H6" t="s">
        <v>109</v>
      </c>
      <c r="I6" t="s">
        <v>110</v>
      </c>
      <c r="J6" t="str">
        <f t="shared" si="2"/>
        <v>TyE_Talento_Retroalimentación Continua_CCTA</v>
      </c>
      <c r="K6" t="str">
        <f t="shared" si="3"/>
        <v>TyE_Talento_Retroalimentación Continua_SCTA</v>
      </c>
    </row>
    <row r="7" spans="1:11" x14ac:dyDescent="0.25">
      <c r="A7" t="s">
        <v>115</v>
      </c>
      <c r="B7" t="s">
        <v>544</v>
      </c>
      <c r="C7" s="8" t="s">
        <v>105</v>
      </c>
      <c r="D7" t="s">
        <v>106</v>
      </c>
      <c r="E7" t="s">
        <v>114</v>
      </c>
      <c r="F7" s="9" t="str">
        <f t="shared" si="0"/>
        <v>TyE_PowerUp_Desarrollo</v>
      </c>
      <c r="G7" t="str">
        <f t="shared" si="1"/>
        <v>TyE_Desarrollo_Learning Hub</v>
      </c>
      <c r="H7" t="s">
        <v>109</v>
      </c>
      <c r="I7" t="s">
        <v>110</v>
      </c>
      <c r="J7" t="str">
        <f t="shared" si="2"/>
        <v>TyE_Desarrollo_Learning Hub_CCTA</v>
      </c>
      <c r="K7" t="str">
        <f t="shared" si="3"/>
        <v>TyE_Desarrollo_Learning Hub_SCTA</v>
      </c>
    </row>
    <row r="8" spans="1:11" x14ac:dyDescent="0.25">
      <c r="A8" s="10" t="s">
        <v>116</v>
      </c>
      <c r="B8" t="s">
        <v>544</v>
      </c>
      <c r="C8" s="8" t="s">
        <v>105</v>
      </c>
      <c r="D8" t="s">
        <v>106</v>
      </c>
      <c r="E8" t="s">
        <v>114</v>
      </c>
      <c r="F8" s="9" t="str">
        <f t="shared" si="0"/>
        <v>TyE_PowerUp_Desarrollo</v>
      </c>
      <c r="G8" t="str">
        <f t="shared" si="1"/>
        <v>TyE_Desarrollo_English@Tec</v>
      </c>
      <c r="H8" t="s">
        <v>109</v>
      </c>
      <c r="I8" t="s">
        <v>110</v>
      </c>
      <c r="J8" t="str">
        <f t="shared" si="2"/>
        <v>TyE_Desarrollo_English@Tec_CCTA</v>
      </c>
      <c r="K8" t="str">
        <f t="shared" si="3"/>
        <v>TyE_Desarrollo_English@Tec_SCTA</v>
      </c>
    </row>
    <row r="9" spans="1:11" x14ac:dyDescent="0.25">
      <c r="A9" t="s">
        <v>117</v>
      </c>
      <c r="B9" t="s">
        <v>544</v>
      </c>
      <c r="C9" s="8" t="s">
        <v>105</v>
      </c>
      <c r="D9" t="s">
        <v>106</v>
      </c>
      <c r="E9" t="s">
        <v>114</v>
      </c>
      <c r="F9" s="9" t="str">
        <f t="shared" si="0"/>
        <v>TyE_PowerUp_Desarrollo</v>
      </c>
      <c r="G9" t="str">
        <f t="shared" si="1"/>
        <v>TyE_Desarrollo_TechSavvy</v>
      </c>
      <c r="H9" t="s">
        <v>109</v>
      </c>
      <c r="I9" t="s">
        <v>110</v>
      </c>
      <c r="J9" t="str">
        <f t="shared" si="2"/>
        <v>TyE_Desarrollo_TechSavvy_CCTA</v>
      </c>
      <c r="K9" t="str">
        <f t="shared" si="3"/>
        <v>TyE_Desarrollo_TechSavvy_SCTA</v>
      </c>
    </row>
    <row r="10" spans="1:11" x14ac:dyDescent="0.25">
      <c r="A10" t="s">
        <v>76</v>
      </c>
      <c r="B10" t="s">
        <v>544</v>
      </c>
      <c r="C10" s="8" t="s">
        <v>105</v>
      </c>
      <c r="D10" t="s">
        <v>106</v>
      </c>
      <c r="E10" t="s">
        <v>118</v>
      </c>
      <c r="F10" s="9" t="str">
        <f t="shared" si="0"/>
        <v>TyE_PowerUp_Bienestar</v>
      </c>
      <c r="G10" t="str">
        <f t="shared" si="1"/>
        <v>TyE_Bienestar_Wellbeing</v>
      </c>
      <c r="H10" t="s">
        <v>109</v>
      </c>
      <c r="I10" t="s">
        <v>110</v>
      </c>
      <c r="J10" t="str">
        <f t="shared" si="2"/>
        <v>TyE_Bienestar_Wellbeing_CCTA</v>
      </c>
      <c r="K10" t="str">
        <f t="shared" si="3"/>
        <v>TyE_Bienestar_Wellbeing_SCTA</v>
      </c>
    </row>
    <row r="11" spans="1:11" x14ac:dyDescent="0.25">
      <c r="A11" s="11" t="s">
        <v>119</v>
      </c>
      <c r="B11" t="s">
        <v>544</v>
      </c>
      <c r="C11" s="8" t="s">
        <v>105</v>
      </c>
      <c r="D11" t="s">
        <v>106</v>
      </c>
      <c r="E11" t="s">
        <v>118</v>
      </c>
      <c r="F11" s="9" t="str">
        <f t="shared" si="0"/>
        <v>TyE_PowerUp_Bienestar</v>
      </c>
      <c r="G11" t="str">
        <f t="shared" si="1"/>
        <v>TyE_Bienestar_Semana Tqueremos</v>
      </c>
      <c r="H11" t="s">
        <v>109</v>
      </c>
      <c r="I11" t="s">
        <v>110</v>
      </c>
      <c r="J11" t="str">
        <f t="shared" si="2"/>
        <v>TyE_Bienestar_Semana Tqueremos_CCTA</v>
      </c>
      <c r="K11" t="str">
        <f t="shared" si="3"/>
        <v>TyE_Bienestar_Semana Tqueremos_SCTA</v>
      </c>
    </row>
    <row r="12" spans="1:11" x14ac:dyDescent="0.25">
      <c r="A12" t="s">
        <v>120</v>
      </c>
      <c r="B12" t="s">
        <v>544</v>
      </c>
      <c r="C12" s="8" t="s">
        <v>105</v>
      </c>
      <c r="D12" t="s">
        <v>106</v>
      </c>
      <c r="E12" t="s">
        <v>118</v>
      </c>
      <c r="F12" s="12" t="str">
        <f t="shared" si="0"/>
        <v>TyE_PowerUp_Bienestar</v>
      </c>
      <c r="G12" t="str">
        <f t="shared" si="1"/>
        <v>TyE_Bienestar_Unidos contigo</v>
      </c>
      <c r="H12" t="s">
        <v>109</v>
      </c>
      <c r="I12" t="s">
        <v>110</v>
      </c>
      <c r="J12" t="str">
        <f t="shared" si="2"/>
        <v>TyE_Bienestar_Unidos contigo_CCTA</v>
      </c>
      <c r="K12" t="str">
        <f t="shared" si="3"/>
        <v>TyE_Bienestar_Unidos contigo_SCTA</v>
      </c>
    </row>
    <row r="13" spans="1:11" x14ac:dyDescent="0.25">
      <c r="A13" t="s">
        <v>121</v>
      </c>
      <c r="B13" t="s">
        <v>544</v>
      </c>
      <c r="C13" s="8" t="s">
        <v>105</v>
      </c>
      <c r="D13" t="s">
        <v>106</v>
      </c>
      <c r="E13" t="s">
        <v>118</v>
      </c>
      <c r="F13" s="9" t="str">
        <f t="shared" si="0"/>
        <v>TyE_PowerUp_Bienestar</v>
      </c>
      <c r="G13" t="str">
        <f t="shared" si="1"/>
        <v>TyE_Bienestar_Cuida tu mente</v>
      </c>
      <c r="H13" t="s">
        <v>109</v>
      </c>
      <c r="I13" t="s">
        <v>110</v>
      </c>
      <c r="J13" t="str">
        <f t="shared" si="2"/>
        <v>TyE_Bienestar_Cuida tu mente_CCTA</v>
      </c>
      <c r="K13" t="str">
        <f t="shared" si="3"/>
        <v>TyE_Bienestar_Cuida tu mente_SCTA</v>
      </c>
    </row>
    <row r="14" spans="1:11" x14ac:dyDescent="0.25">
      <c r="A14" t="s">
        <v>81</v>
      </c>
      <c r="B14" t="s">
        <v>544</v>
      </c>
      <c r="C14" s="8" t="s">
        <v>105</v>
      </c>
      <c r="D14" t="s">
        <v>106</v>
      </c>
      <c r="E14" t="s">
        <v>118</v>
      </c>
      <c r="F14" s="9" t="str">
        <f t="shared" si="0"/>
        <v>TyE_PowerUp_Bienestar</v>
      </c>
      <c r="G14" t="str">
        <f t="shared" si="1"/>
        <v>TyE_Bienestar_Cáncer de mama</v>
      </c>
      <c r="H14" t="s">
        <v>109</v>
      </c>
      <c r="I14" t="s">
        <v>110</v>
      </c>
      <c r="J14" t="str">
        <f t="shared" si="2"/>
        <v>TyE_Bienestar_Cáncer de mama_CCTA</v>
      </c>
      <c r="K14" t="str">
        <f t="shared" si="3"/>
        <v>TyE_Bienestar_Cáncer de mama_SCTA</v>
      </c>
    </row>
    <row r="15" spans="1:11" x14ac:dyDescent="0.25">
      <c r="A15" t="s">
        <v>440</v>
      </c>
      <c r="B15" t="s">
        <v>544</v>
      </c>
      <c r="C15" s="8" t="s">
        <v>105</v>
      </c>
      <c r="D15" t="s">
        <v>106</v>
      </c>
      <c r="E15" t="s">
        <v>118</v>
      </c>
      <c r="F15" s="9" t="str">
        <f t="shared" si="0"/>
        <v>TyE_PowerUp_Bienestar</v>
      </c>
      <c r="G15" t="str">
        <f t="shared" si="1"/>
        <v>TyE_Bienestar_Testamento</v>
      </c>
      <c r="H15" t="s">
        <v>109</v>
      </c>
      <c r="I15" t="s">
        <v>110</v>
      </c>
      <c r="J15" t="str">
        <f t="shared" si="2"/>
        <v>TyE_Bienestar_Testamento_CCTA</v>
      </c>
      <c r="K15" t="str">
        <f t="shared" si="3"/>
        <v>TyE_Bienestar_Testamento_SCTA</v>
      </c>
    </row>
    <row r="16" spans="1:11" x14ac:dyDescent="0.25">
      <c r="A16" s="11" t="s">
        <v>124</v>
      </c>
      <c r="B16" s="11" t="s">
        <v>545</v>
      </c>
      <c r="C16" s="13" t="s">
        <v>105</v>
      </c>
      <c r="D16" t="s">
        <v>122</v>
      </c>
      <c r="E16" t="s">
        <v>123</v>
      </c>
      <c r="F16" s="9" t="str">
        <f t="shared" ref="F16:F36" si="4">C16&amp;"_"&amp;D16&amp;"_"&amp;E16</f>
        <v>TyE_Flexibility_Ben</v>
      </c>
      <c r="G16" s="11" t="str">
        <f t="shared" ref="G16:G29" si="5">C16&amp;"_"&amp;E16&amp;"_"&amp;A16</f>
        <v>TyE_Ben_mi Caja de ahorro</v>
      </c>
      <c r="H16" t="s">
        <v>109</v>
      </c>
      <c r="I16" t="s">
        <v>110</v>
      </c>
      <c r="J16" t="str">
        <f t="shared" ref="J16:J29" si="6">C16&amp;"_"&amp;E16&amp;"_"&amp;A16&amp;"_"&amp;H16</f>
        <v>TyE_Ben_mi Caja de ahorro_CCTA</v>
      </c>
      <c r="K16" t="str">
        <f t="shared" ref="K16:K29" si="7">C16&amp;"_"&amp;E16&amp;"_"&amp;A16&amp;"_"&amp;I16</f>
        <v>TyE_Ben_mi Caja de ahorro_SCTA</v>
      </c>
    </row>
    <row r="17" spans="1:11" ht="19.5" customHeight="1" x14ac:dyDescent="0.25">
      <c r="A17" t="s">
        <v>125</v>
      </c>
      <c r="B17" s="11" t="s">
        <v>545</v>
      </c>
      <c r="C17" s="8" t="s">
        <v>105</v>
      </c>
      <c r="D17" t="s">
        <v>122</v>
      </c>
      <c r="E17" t="s">
        <v>123</v>
      </c>
      <c r="F17" s="9" t="str">
        <f t="shared" si="4"/>
        <v>TyE_Flexibility_Ben</v>
      </c>
      <c r="G17" s="11" t="str">
        <f t="shared" si="5"/>
        <v>TyE_Ben_Seguros voluntarios</v>
      </c>
      <c r="H17" t="s">
        <v>109</v>
      </c>
      <c r="I17" t="s">
        <v>110</v>
      </c>
      <c r="J17" t="str">
        <f t="shared" si="6"/>
        <v>TyE_Ben_Seguros voluntarios_CCTA</v>
      </c>
      <c r="K17" t="str">
        <f t="shared" si="7"/>
        <v>TyE_Ben_Seguros voluntarios_SCTA</v>
      </c>
    </row>
    <row r="18" spans="1:11" x14ac:dyDescent="0.25">
      <c r="A18" t="s">
        <v>126</v>
      </c>
      <c r="B18" s="11" t="s">
        <v>545</v>
      </c>
      <c r="C18" s="8" t="s">
        <v>105</v>
      </c>
      <c r="D18" t="s">
        <v>122</v>
      </c>
      <c r="E18" t="s">
        <v>123</v>
      </c>
      <c r="F18" s="9" t="str">
        <f t="shared" si="4"/>
        <v>TyE_Flexibility_Ben</v>
      </c>
      <c r="G18" s="11" t="str">
        <f t="shared" si="5"/>
        <v>TyE_Ben_BecaPrepanet</v>
      </c>
      <c r="H18" t="s">
        <v>109</v>
      </c>
      <c r="I18" t="s">
        <v>110</v>
      </c>
      <c r="J18" t="str">
        <f t="shared" si="6"/>
        <v>TyE_Ben_BecaPrepanet_CCTA</v>
      </c>
      <c r="K18" t="str">
        <f t="shared" si="7"/>
        <v>TyE_Ben_BecaPrepanet_SCTA</v>
      </c>
    </row>
    <row r="19" spans="1:11" x14ac:dyDescent="0.25">
      <c r="A19" t="s">
        <v>127</v>
      </c>
      <c r="B19" s="11" t="s">
        <v>545</v>
      </c>
      <c r="C19" s="8" t="s">
        <v>105</v>
      </c>
      <c r="D19" t="s">
        <v>122</v>
      </c>
      <c r="E19" t="s">
        <v>123</v>
      </c>
      <c r="F19" s="9" t="str">
        <f t="shared" si="4"/>
        <v>TyE_Flexibility_Ben</v>
      </c>
      <c r="G19" s="11" t="str">
        <f t="shared" si="5"/>
        <v xml:space="preserve">TyE_Ben_Subasta Vehiculos </v>
      </c>
      <c r="H19" t="s">
        <v>109</v>
      </c>
      <c r="J19" t="str">
        <f t="shared" si="6"/>
        <v>TyE_Ben_Subasta Vehiculos _CCTA</v>
      </c>
      <c r="K19" t="str">
        <f t="shared" si="7"/>
        <v>TyE_Ben_Subasta Vehiculos _</v>
      </c>
    </row>
    <row r="20" spans="1:11" x14ac:dyDescent="0.25">
      <c r="A20" t="s">
        <v>128</v>
      </c>
      <c r="B20" s="11" t="s">
        <v>545</v>
      </c>
      <c r="C20" s="8" t="s">
        <v>105</v>
      </c>
      <c r="D20" t="s">
        <v>122</v>
      </c>
      <c r="E20" t="s">
        <v>123</v>
      </c>
      <c r="F20" s="9" t="str">
        <f t="shared" si="4"/>
        <v>TyE_Flexibility_Ben</v>
      </c>
      <c r="G20" s="11" t="str">
        <f t="shared" si="5"/>
        <v>TyE_Ben_Prestamo Tec</v>
      </c>
      <c r="H20" t="s">
        <v>109</v>
      </c>
      <c r="I20" t="s">
        <v>110</v>
      </c>
      <c r="J20" t="str">
        <f t="shared" si="6"/>
        <v>TyE_Ben_Prestamo Tec_CCTA</v>
      </c>
      <c r="K20" t="str">
        <f t="shared" si="7"/>
        <v>TyE_Ben_Prestamo Tec_SCTA</v>
      </c>
    </row>
    <row r="21" spans="1:11" x14ac:dyDescent="0.25">
      <c r="A21" t="s">
        <v>130</v>
      </c>
      <c r="B21" s="11" t="s">
        <v>545</v>
      </c>
      <c r="C21" s="8" t="s">
        <v>105</v>
      </c>
      <c r="D21" t="s">
        <v>122</v>
      </c>
      <c r="E21" t="s">
        <v>129</v>
      </c>
      <c r="F21" s="12" t="str">
        <f t="shared" si="4"/>
        <v>TyE_Flexibility_Comp</v>
      </c>
      <c r="G21" s="11" t="str">
        <f t="shared" si="5"/>
        <v>TyE_Comp_SURA</v>
      </c>
      <c r="H21" t="s">
        <v>109</v>
      </c>
      <c r="I21" t="s">
        <v>110</v>
      </c>
      <c r="J21" t="str">
        <f t="shared" si="6"/>
        <v>TyE_Comp_SURA_CCTA</v>
      </c>
      <c r="K21" t="str">
        <f t="shared" si="7"/>
        <v>TyE_Comp_SURA_SCTA</v>
      </c>
    </row>
    <row r="22" spans="1:11" x14ac:dyDescent="0.25">
      <c r="A22" t="s">
        <v>131</v>
      </c>
      <c r="B22" s="11" t="s">
        <v>545</v>
      </c>
      <c r="C22" s="8" t="s">
        <v>105</v>
      </c>
      <c r="D22" t="s">
        <v>122</v>
      </c>
      <c r="E22" t="s">
        <v>129</v>
      </c>
      <c r="F22" s="9" t="str">
        <f t="shared" si="4"/>
        <v>TyE_Flexibility_Comp</v>
      </c>
      <c r="G22" s="11" t="str">
        <f t="shared" si="5"/>
        <v>TyE_Comp_Apoyo Home Office 2021</v>
      </c>
      <c r="H22" t="s">
        <v>109</v>
      </c>
      <c r="I22" t="s">
        <v>110</v>
      </c>
      <c r="J22" t="str">
        <f t="shared" si="6"/>
        <v>TyE_Comp_Apoyo Home Office 2021_CCTA</v>
      </c>
      <c r="K22" t="str">
        <f t="shared" si="7"/>
        <v>TyE_Comp_Apoyo Home Office 2021_SCTA</v>
      </c>
    </row>
    <row r="23" spans="1:11" x14ac:dyDescent="0.25">
      <c r="A23" t="s">
        <v>132</v>
      </c>
      <c r="B23" s="11" t="s">
        <v>545</v>
      </c>
      <c r="C23" s="8" t="s">
        <v>105</v>
      </c>
      <c r="D23" t="s">
        <v>122</v>
      </c>
      <c r="E23" t="s">
        <v>123</v>
      </c>
      <c r="F23" s="9" t="str">
        <f t="shared" si="4"/>
        <v>TyE_Flexibility_Ben</v>
      </c>
      <c r="G23" s="11" t="str">
        <f t="shared" si="5"/>
        <v>TyE_Ben_Aseguratec</v>
      </c>
      <c r="H23" t="s">
        <v>109</v>
      </c>
      <c r="I23" t="s">
        <v>110</v>
      </c>
      <c r="J23" t="str">
        <f t="shared" si="6"/>
        <v>TyE_Ben_Aseguratec_CCTA</v>
      </c>
      <c r="K23" t="str">
        <f t="shared" si="7"/>
        <v>TyE_Ben_Aseguratec_SCTA</v>
      </c>
    </row>
    <row r="24" spans="1:11" x14ac:dyDescent="0.25">
      <c r="A24" t="s">
        <v>133</v>
      </c>
      <c r="B24" s="11" t="s">
        <v>545</v>
      </c>
      <c r="C24" s="14" t="s">
        <v>105</v>
      </c>
      <c r="D24" t="s">
        <v>122</v>
      </c>
      <c r="E24" t="s">
        <v>129</v>
      </c>
      <c r="F24" s="9" t="str">
        <f t="shared" si="4"/>
        <v>TyE_Flexibility_Comp</v>
      </c>
      <c r="G24" s="11" t="str">
        <f t="shared" si="5"/>
        <v>TyE_Comp_mi Apoyo comida</v>
      </c>
      <c r="H24" t="s">
        <v>109</v>
      </c>
      <c r="I24" t="s">
        <v>110</v>
      </c>
      <c r="J24" t="str">
        <f t="shared" si="6"/>
        <v>TyE_Comp_mi Apoyo comida_CCTA</v>
      </c>
      <c r="K24" t="str">
        <f t="shared" si="7"/>
        <v>TyE_Comp_mi Apoyo comida_SCTA</v>
      </c>
    </row>
    <row r="25" spans="1:11" x14ac:dyDescent="0.25">
      <c r="A25" t="s">
        <v>83</v>
      </c>
      <c r="B25" s="11" t="s">
        <v>545</v>
      </c>
      <c r="C25" s="8" t="s">
        <v>105</v>
      </c>
      <c r="D25" t="s">
        <v>122</v>
      </c>
      <c r="E25" t="s">
        <v>129</v>
      </c>
      <c r="F25" s="9" t="str">
        <f t="shared" si="4"/>
        <v>TyE_Flexibility_Comp</v>
      </c>
      <c r="G25" s="11" t="str">
        <f t="shared" si="5"/>
        <v>TyE_Comp_BeneFlex</v>
      </c>
      <c r="H25" t="s">
        <v>109</v>
      </c>
      <c r="I25" t="s">
        <v>110</v>
      </c>
      <c r="J25" t="str">
        <f t="shared" si="6"/>
        <v>TyE_Comp_BeneFlex_CCTA</v>
      </c>
      <c r="K25" t="str">
        <f t="shared" si="7"/>
        <v>TyE_Comp_BeneFlex_SCTA</v>
      </c>
    </row>
    <row r="26" spans="1:11" x14ac:dyDescent="0.25">
      <c r="A26" t="s">
        <v>134</v>
      </c>
      <c r="B26" s="11" t="s">
        <v>545</v>
      </c>
      <c r="C26" s="8" t="s">
        <v>105</v>
      </c>
      <c r="D26" t="s">
        <v>122</v>
      </c>
      <c r="E26" t="s">
        <v>129</v>
      </c>
      <c r="F26" s="9" t="str">
        <f t="shared" si="4"/>
        <v>TyE_Flexibility_Comp</v>
      </c>
      <c r="G26" s="11" t="str">
        <f t="shared" si="5"/>
        <v>TyE_Comp_Buenas noticias</v>
      </c>
      <c r="H26" t="s">
        <v>109</v>
      </c>
      <c r="I26" t="s">
        <v>110</v>
      </c>
      <c r="J26" t="str">
        <f t="shared" si="6"/>
        <v>TyE_Comp_Buenas noticias_CCTA</v>
      </c>
      <c r="K26" t="str">
        <f t="shared" si="7"/>
        <v>TyE_Comp_Buenas noticias_SCTA</v>
      </c>
    </row>
    <row r="27" spans="1:11" x14ac:dyDescent="0.25">
      <c r="A27" t="s">
        <v>135</v>
      </c>
      <c r="B27" s="11" t="s">
        <v>545</v>
      </c>
      <c r="C27" s="8" t="s">
        <v>105</v>
      </c>
      <c r="D27" t="s">
        <v>122</v>
      </c>
      <c r="E27" t="s">
        <v>129</v>
      </c>
      <c r="F27" s="9" t="str">
        <f t="shared" si="4"/>
        <v>TyE_Flexibility_Comp</v>
      </c>
      <c r="G27" s="11" t="str">
        <f t="shared" si="5"/>
        <v>TyE_Comp_Vacaciones</v>
      </c>
      <c r="H27" t="s">
        <v>109</v>
      </c>
      <c r="I27" t="s">
        <v>110</v>
      </c>
      <c r="J27" t="str">
        <f t="shared" si="6"/>
        <v>TyE_Comp_Vacaciones_CCTA</v>
      </c>
      <c r="K27" t="str">
        <f t="shared" si="7"/>
        <v>TyE_Comp_Vacaciones_SCTA</v>
      </c>
    </row>
    <row r="28" spans="1:11" x14ac:dyDescent="0.25">
      <c r="A28" t="s">
        <v>136</v>
      </c>
      <c r="B28" s="11" t="s">
        <v>545</v>
      </c>
      <c r="C28" s="8" t="s">
        <v>105</v>
      </c>
      <c r="D28" t="s">
        <v>122</v>
      </c>
      <c r="E28" t="s">
        <v>129</v>
      </c>
      <c r="F28" s="12" t="str">
        <f t="shared" si="4"/>
        <v>TyE_Flexibility_Comp</v>
      </c>
      <c r="G28" s="11" t="str">
        <f t="shared" si="5"/>
        <v>TyE_Comp_Vales de Despensa</v>
      </c>
      <c r="H28" t="s">
        <v>109</v>
      </c>
      <c r="I28" t="s">
        <v>110</v>
      </c>
      <c r="J28" t="str">
        <f t="shared" si="6"/>
        <v>TyE_Comp_Vales de Despensa_CCTA</v>
      </c>
      <c r="K28" t="str">
        <f t="shared" si="7"/>
        <v>TyE_Comp_Vales de Despensa_SCTA</v>
      </c>
    </row>
    <row r="29" spans="1:11" x14ac:dyDescent="0.25">
      <c r="A29" t="s">
        <v>137</v>
      </c>
      <c r="B29" s="11" t="s">
        <v>545</v>
      </c>
      <c r="C29" s="8" t="s">
        <v>105</v>
      </c>
      <c r="D29" t="s">
        <v>122</v>
      </c>
      <c r="E29" t="s">
        <v>129</v>
      </c>
      <c r="F29" s="12" t="str">
        <f t="shared" si="4"/>
        <v>TyE_Flexibility_Comp</v>
      </c>
      <c r="G29" s="11" t="str">
        <f t="shared" si="5"/>
        <v>TyE_Comp_CFDI</v>
      </c>
      <c r="H29" t="s">
        <v>109</v>
      </c>
      <c r="I29" t="s">
        <v>110</v>
      </c>
      <c r="J29" t="str">
        <f t="shared" si="6"/>
        <v>TyE_Comp_CFDI_CCTA</v>
      </c>
      <c r="K29" t="str">
        <f t="shared" si="7"/>
        <v>TyE_Comp_CFDI_SCTA</v>
      </c>
    </row>
    <row r="30" spans="1:11" x14ac:dyDescent="0.25">
      <c r="A30" t="s">
        <v>138</v>
      </c>
      <c r="B30" s="11" t="s">
        <v>545</v>
      </c>
      <c r="C30" s="8" t="s">
        <v>105</v>
      </c>
      <c r="D30" t="s">
        <v>122</v>
      </c>
      <c r="E30" t="s">
        <v>129</v>
      </c>
      <c r="F30" s="12" t="str">
        <f t="shared" si="4"/>
        <v>TyE_Flexibility_Comp</v>
      </c>
      <c r="G30" s="11" t="str">
        <f>C30&amp;"_"&amp;A30</f>
        <v xml:space="preserve">TyE_Declaracion Anual </v>
      </c>
      <c r="H30" t="s">
        <v>109</v>
      </c>
      <c r="I30" t="s">
        <v>110</v>
      </c>
      <c r="J30" t="str">
        <f>C30&amp;"_"&amp;A30&amp;"_"&amp;H30</f>
        <v>TyE_Declaracion Anual _CCTA</v>
      </c>
      <c r="K30" t="str">
        <f>C30&amp;"_"&amp;A30&amp;"_"&amp;I30</f>
        <v>TyE_Declaracion Anual _SCTA</v>
      </c>
    </row>
    <row r="31" spans="1:11" x14ac:dyDescent="0.25">
      <c r="A31" s="11" t="s">
        <v>140</v>
      </c>
      <c r="B31" s="11" t="s">
        <v>545</v>
      </c>
      <c r="C31" s="8" t="s">
        <v>105</v>
      </c>
      <c r="D31" t="s">
        <v>122</v>
      </c>
      <c r="E31" t="s">
        <v>139</v>
      </c>
      <c r="F31" s="12" t="str">
        <f t="shared" si="4"/>
        <v>TyE_Flexibility_COVID</v>
      </c>
      <c r="G31" s="11" t="str">
        <f t="shared" ref="G31:G36" si="8">C31&amp;"_"&amp;E31&amp;"_"&amp;A31</f>
        <v>TyE_COVID_Coronavirus</v>
      </c>
      <c r="H31" t="s">
        <v>109</v>
      </c>
      <c r="I31" t="s">
        <v>110</v>
      </c>
      <c r="J31" t="str">
        <f t="shared" ref="J31:J36" si="9">C31&amp;"_"&amp;E31&amp;"_"&amp;A31&amp;"_"&amp;H31</f>
        <v>TyE_COVID_Coronavirus_CCTA</v>
      </c>
      <c r="K31" t="str">
        <f t="shared" ref="K31:K36" si="10">C31&amp;"_"&amp;E31&amp;"_"&amp;A31&amp;"_"&amp;I31</f>
        <v>TyE_COVID_Coronavirus_SCTA</v>
      </c>
    </row>
    <row r="32" spans="1:11" x14ac:dyDescent="0.25">
      <c r="A32" s="11" t="s">
        <v>141</v>
      </c>
      <c r="B32" s="11" t="s">
        <v>545</v>
      </c>
      <c r="C32" s="8" t="s">
        <v>105</v>
      </c>
      <c r="D32" t="s">
        <v>122</v>
      </c>
      <c r="E32" t="s">
        <v>139</v>
      </c>
      <c r="F32" s="12" t="str">
        <f t="shared" si="4"/>
        <v>TyE_Flexibility_COVID</v>
      </c>
      <c r="G32" s="11" t="str">
        <f t="shared" si="8"/>
        <v>TyE_COVID_Acciones 4ta ola</v>
      </c>
      <c r="H32" t="s">
        <v>109</v>
      </c>
      <c r="I32" t="s">
        <v>110</v>
      </c>
      <c r="J32" t="str">
        <f t="shared" si="9"/>
        <v>TyE_COVID_Acciones 4ta ola_CCTA</v>
      </c>
      <c r="K32" t="str">
        <f t="shared" si="10"/>
        <v>TyE_COVID_Acciones 4ta ola_SCTA</v>
      </c>
    </row>
    <row r="33" spans="1:11" x14ac:dyDescent="0.25">
      <c r="A33" s="11" t="s">
        <v>143</v>
      </c>
      <c r="B33" s="11" t="s">
        <v>545</v>
      </c>
      <c r="C33" s="8" t="s">
        <v>105</v>
      </c>
      <c r="D33" t="s">
        <v>122</v>
      </c>
      <c r="E33" t="s">
        <v>142</v>
      </c>
      <c r="F33" s="14" t="str">
        <f t="shared" si="4"/>
        <v>TyE_Flexibility_Trabajo Flexible</v>
      </c>
      <c r="G33" s="11" t="str">
        <f t="shared" si="8"/>
        <v>TyE_Trabajo Flexible_Espacios Flexibles</v>
      </c>
      <c r="H33" t="s">
        <v>109</v>
      </c>
      <c r="I33" t="s">
        <v>110</v>
      </c>
      <c r="J33" t="str">
        <f t="shared" si="9"/>
        <v>TyE_Trabajo Flexible_Espacios Flexibles_CCTA</v>
      </c>
      <c r="K33" t="str">
        <f t="shared" si="10"/>
        <v>TyE_Trabajo Flexible_Espacios Flexibles_SCTA</v>
      </c>
    </row>
    <row r="34" spans="1:11" s="11" customFormat="1" x14ac:dyDescent="0.25">
      <c r="A34" s="11" t="s">
        <v>274</v>
      </c>
      <c r="B34" s="11" t="s">
        <v>545</v>
      </c>
      <c r="C34" s="15" t="s">
        <v>105</v>
      </c>
      <c r="D34" s="11" t="s">
        <v>122</v>
      </c>
      <c r="E34" s="11" t="s">
        <v>142</v>
      </c>
      <c r="F34" s="14" t="str">
        <f t="shared" si="4"/>
        <v>TyE_Flexibility_Trabajo Flexible</v>
      </c>
      <c r="G34" s="11" t="str">
        <f t="shared" si="8"/>
        <v>TyE_Trabajo Flexible_Mis viajes</v>
      </c>
      <c r="H34" s="11" t="s">
        <v>109</v>
      </c>
      <c r="I34" s="11" t="s">
        <v>110</v>
      </c>
      <c r="J34" s="11" t="str">
        <f t="shared" si="9"/>
        <v>TyE_Trabajo Flexible_Mis viajes_CCTA</v>
      </c>
      <c r="K34" s="11" t="str">
        <f t="shared" si="10"/>
        <v>TyE_Trabajo Flexible_Mis viajes_SCTA</v>
      </c>
    </row>
    <row r="35" spans="1:11" s="11" customFormat="1" x14ac:dyDescent="0.25">
      <c r="A35" s="11" t="s">
        <v>88</v>
      </c>
      <c r="B35" s="11" t="s">
        <v>545</v>
      </c>
      <c r="C35" s="15" t="s">
        <v>105</v>
      </c>
      <c r="D35" s="11" t="s">
        <v>122</v>
      </c>
      <c r="E35" s="11" t="s">
        <v>129</v>
      </c>
      <c r="F35" s="14" t="str">
        <f t="shared" si="4"/>
        <v>TyE_Flexibility_Comp</v>
      </c>
      <c r="G35" s="11" t="str">
        <f t="shared" si="8"/>
        <v>TyE_Comp_Mi plan de retiro</v>
      </c>
      <c r="H35" s="11" t="s">
        <v>109</v>
      </c>
      <c r="I35" s="11" t="s">
        <v>110</v>
      </c>
      <c r="J35" s="11" t="str">
        <f t="shared" si="9"/>
        <v>TyE_Comp_Mi plan de retiro_CCTA</v>
      </c>
      <c r="K35" s="11" t="str">
        <f t="shared" si="10"/>
        <v>TyE_Comp_Mi plan de retiro_SCTA</v>
      </c>
    </row>
    <row r="36" spans="1:11" s="11" customFormat="1" x14ac:dyDescent="0.25">
      <c r="A36" s="11" t="s">
        <v>92</v>
      </c>
      <c r="B36" s="11" t="s">
        <v>545</v>
      </c>
      <c r="C36" s="15" t="s">
        <v>105</v>
      </c>
      <c r="D36" s="11" t="s">
        <v>122</v>
      </c>
      <c r="E36" s="11" t="s">
        <v>129</v>
      </c>
      <c r="F36" s="14" t="str">
        <f t="shared" si="4"/>
        <v>TyE_Flexibility_Comp</v>
      </c>
      <c r="G36" s="11" t="str">
        <f t="shared" si="8"/>
        <v>TyE_Comp_Infonavit</v>
      </c>
      <c r="H36" s="11" t="s">
        <v>109</v>
      </c>
      <c r="I36" s="11" t="s">
        <v>110</v>
      </c>
      <c r="J36" s="11" t="str">
        <f t="shared" si="9"/>
        <v>TyE_Comp_Infonavit_CCTA</v>
      </c>
      <c r="K36" s="11" t="str">
        <f t="shared" si="10"/>
        <v>TyE_Comp_Infonavit_SCTA</v>
      </c>
    </row>
    <row r="37" spans="1:11" x14ac:dyDescent="0.25">
      <c r="A37" t="s">
        <v>147</v>
      </c>
      <c r="B37" s="11" t="s">
        <v>144</v>
      </c>
      <c r="C37" s="8" t="s">
        <v>105</v>
      </c>
      <c r="D37" t="s">
        <v>145</v>
      </c>
      <c r="E37" t="s">
        <v>146</v>
      </c>
      <c r="F37" s="12" t="str">
        <f t="shared" ref="F37:F45" si="11">C37&amp;"_"&amp;D37&amp;"_"&amp;E37</f>
        <v>TyE_Enablers_HTI</v>
      </c>
      <c r="G37" s="11" t="str">
        <f t="shared" ref="G37:G45" si="12">C37&amp;"_"&amp;E37&amp;"_"&amp;A37</f>
        <v>TyE_HTI_Concientización</v>
      </c>
      <c r="H37" t="s">
        <v>109</v>
      </c>
      <c r="I37" t="s">
        <v>110</v>
      </c>
      <c r="J37" t="str">
        <f t="shared" ref="J37:J43" si="13">C37&amp;"_"&amp;E37&amp;"_"&amp;A37&amp;"_"&amp;H37</f>
        <v>TyE_HTI_Concientización_CCTA</v>
      </c>
      <c r="K37" t="str">
        <f t="shared" ref="K37:K43" si="14">C37&amp;"_"&amp;E37&amp;"_"&amp;A37&amp;"_"&amp;I37</f>
        <v>TyE_HTI_Concientización_SCTA</v>
      </c>
    </row>
    <row r="38" spans="1:11" x14ac:dyDescent="0.25">
      <c r="A38" t="s">
        <v>275</v>
      </c>
      <c r="B38" s="11" t="s">
        <v>144</v>
      </c>
      <c r="C38" s="8" t="s">
        <v>105</v>
      </c>
      <c r="D38" t="s">
        <v>145</v>
      </c>
      <c r="E38" t="s">
        <v>146</v>
      </c>
      <c r="F38" s="12" t="str">
        <f t="shared" si="11"/>
        <v>TyE_Enablers_HTI</v>
      </c>
      <c r="G38" s="11" t="str">
        <f t="shared" si="12"/>
        <v>TyE_HTI_MiLlaveDigital</v>
      </c>
      <c r="H38" t="s">
        <v>109</v>
      </c>
      <c r="I38" t="s">
        <v>110</v>
      </c>
      <c r="J38" t="str">
        <f t="shared" si="13"/>
        <v>TyE_HTI_MiLlaveDigital_CCTA</v>
      </c>
      <c r="K38" t="str">
        <f t="shared" si="14"/>
        <v>TyE_HTI_MiLlaveDigital_SCTA</v>
      </c>
    </row>
    <row r="39" spans="1:11" x14ac:dyDescent="0.25">
      <c r="A39" t="s">
        <v>148</v>
      </c>
      <c r="B39" s="11" t="s">
        <v>144</v>
      </c>
      <c r="C39" s="8" t="s">
        <v>105</v>
      </c>
      <c r="D39" t="s">
        <v>145</v>
      </c>
      <c r="E39" t="s">
        <v>146</v>
      </c>
      <c r="F39" s="12" t="str">
        <f t="shared" si="11"/>
        <v>TyE_Enablers_HTI</v>
      </c>
      <c r="G39" s="11" t="str">
        <f t="shared" si="12"/>
        <v>TyE_HTI_SEPMobile</v>
      </c>
      <c r="H39" t="s">
        <v>109</v>
      </c>
      <c r="I39" t="s">
        <v>110</v>
      </c>
      <c r="J39" t="str">
        <f t="shared" si="13"/>
        <v>TyE_HTI_SEPMobile_CCTA</v>
      </c>
      <c r="K39" t="str">
        <f t="shared" si="14"/>
        <v>TyE_HTI_SEPMobile_SCTA</v>
      </c>
    </row>
    <row r="40" spans="1:11" x14ac:dyDescent="0.25">
      <c r="A40" t="s">
        <v>276</v>
      </c>
      <c r="B40" s="11" t="s">
        <v>144</v>
      </c>
      <c r="C40" s="8" t="s">
        <v>105</v>
      </c>
      <c r="D40" t="s">
        <v>145</v>
      </c>
      <c r="E40" t="s">
        <v>146</v>
      </c>
      <c r="F40" s="12" t="str">
        <f t="shared" si="11"/>
        <v>TyE_Enablers_HTI</v>
      </c>
      <c r="G40" s="11" t="str">
        <f t="shared" si="12"/>
        <v>TyE_HTI_Mitec</v>
      </c>
      <c r="H40" t="s">
        <v>109</v>
      </c>
      <c r="I40" t="s">
        <v>110</v>
      </c>
      <c r="J40" t="str">
        <f t="shared" si="13"/>
        <v>TyE_HTI_Mitec_CCTA</v>
      </c>
      <c r="K40" t="str">
        <f t="shared" si="14"/>
        <v>TyE_HTI_Mitec_SCTA</v>
      </c>
    </row>
    <row r="41" spans="1:11" x14ac:dyDescent="0.25">
      <c r="A41" t="s">
        <v>451</v>
      </c>
      <c r="B41" s="11" t="s">
        <v>144</v>
      </c>
      <c r="C41" s="8" t="s">
        <v>105</v>
      </c>
      <c r="D41" t="s">
        <v>145</v>
      </c>
      <c r="E41" t="s">
        <v>146</v>
      </c>
      <c r="F41" s="12" t="str">
        <f t="shared" si="11"/>
        <v>TyE_Enablers_HTI</v>
      </c>
      <c r="G41" s="11" t="str">
        <f t="shared" si="12"/>
        <v>TyE_HTI_Mitec - Queremos escucharte</v>
      </c>
      <c r="H41" t="s">
        <v>109</v>
      </c>
      <c r="I41" t="s">
        <v>110</v>
      </c>
      <c r="J41" t="str">
        <f t="shared" si="13"/>
        <v>TyE_HTI_Mitec - Queremos escucharte_CCTA</v>
      </c>
      <c r="K41" t="str">
        <f t="shared" si="14"/>
        <v>TyE_HTI_Mitec - Queremos escucharte_SCTA</v>
      </c>
    </row>
    <row r="42" spans="1:11" x14ac:dyDescent="0.25">
      <c r="A42" t="s">
        <v>149</v>
      </c>
      <c r="B42" s="11" t="s">
        <v>144</v>
      </c>
      <c r="C42" s="8" t="s">
        <v>105</v>
      </c>
      <c r="D42" t="s">
        <v>145</v>
      </c>
      <c r="E42" t="s">
        <v>146</v>
      </c>
      <c r="F42" s="12" t="str">
        <f t="shared" si="11"/>
        <v>TyE_Enablers_HTI</v>
      </c>
      <c r="G42" s="11" t="str">
        <f t="shared" si="12"/>
        <v>TyE_HTI_Techvolution</v>
      </c>
      <c r="H42" t="s">
        <v>109</v>
      </c>
      <c r="I42" t="s">
        <v>110</v>
      </c>
      <c r="J42" t="str">
        <f t="shared" si="13"/>
        <v>TyE_HTI_Techvolution_CCTA</v>
      </c>
      <c r="K42" t="str">
        <f t="shared" si="14"/>
        <v>TyE_HTI_Techvolution_SCTA</v>
      </c>
    </row>
    <row r="43" spans="1:11" x14ac:dyDescent="0.25">
      <c r="A43" t="s">
        <v>150</v>
      </c>
      <c r="B43" s="11" t="s">
        <v>144</v>
      </c>
      <c r="C43" s="8" t="s">
        <v>105</v>
      </c>
      <c r="D43" t="s">
        <v>145</v>
      </c>
      <c r="E43" t="s">
        <v>146</v>
      </c>
      <c r="F43" s="12" t="str">
        <f t="shared" si="11"/>
        <v>TyE_Enablers_HTI</v>
      </c>
      <c r="G43" s="11" t="str">
        <f t="shared" si="12"/>
        <v xml:space="preserve">TyE_HTI_Renovación de línea </v>
      </c>
      <c r="H43" t="s">
        <v>109</v>
      </c>
      <c r="I43" t="s">
        <v>110</v>
      </c>
      <c r="J43" t="str">
        <f t="shared" si="13"/>
        <v>TyE_HTI_Renovación de línea _CCTA</v>
      </c>
      <c r="K43" t="str">
        <f t="shared" si="14"/>
        <v>TyE_HTI_Renovación de línea _SCTA</v>
      </c>
    </row>
    <row r="44" spans="1:11" x14ac:dyDescent="0.25">
      <c r="A44" t="s">
        <v>151</v>
      </c>
      <c r="B44" s="11" t="s">
        <v>144</v>
      </c>
      <c r="C44" s="8" t="s">
        <v>105</v>
      </c>
      <c r="D44" t="s">
        <v>145</v>
      </c>
      <c r="E44" t="s">
        <v>146</v>
      </c>
      <c r="F44" s="12" t="str">
        <f t="shared" si="11"/>
        <v>TyE_Enablers_HTI</v>
      </c>
      <c r="G44" s="11" t="str">
        <f t="shared" si="12"/>
        <v>TyE_HTI_Telefonía</v>
      </c>
      <c r="H44" s="17"/>
      <c r="I44" s="17"/>
    </row>
    <row r="45" spans="1:11" x14ac:dyDescent="0.25">
      <c r="A45" t="s">
        <v>75</v>
      </c>
      <c r="B45" s="11" t="s">
        <v>144</v>
      </c>
      <c r="C45" s="8" t="s">
        <v>105</v>
      </c>
      <c r="D45" t="s">
        <v>145</v>
      </c>
      <c r="E45" t="s">
        <v>146</v>
      </c>
      <c r="F45" s="12" t="str">
        <f t="shared" si="11"/>
        <v>TyE_Enablers_HTI</v>
      </c>
      <c r="G45" s="11" t="str">
        <f t="shared" si="12"/>
        <v>TyE_HTI_Ciberseguridad</v>
      </c>
      <c r="H45" s="17"/>
      <c r="I45" s="17"/>
    </row>
    <row r="46" spans="1:11" x14ac:dyDescent="0.25">
      <c r="A46" t="s">
        <v>154</v>
      </c>
      <c r="B46" t="s">
        <v>546</v>
      </c>
      <c r="C46" s="8" t="s">
        <v>105</v>
      </c>
      <c r="D46" t="s">
        <v>152</v>
      </c>
      <c r="E46" t="s">
        <v>153</v>
      </c>
      <c r="F46" s="9" t="str">
        <f>C46&amp;"_"&amp;D46&amp;"_"&amp;E46</f>
        <v>TyE_Collaboration_TecS</v>
      </c>
      <c r="G46" s="11" t="str">
        <f>C46&amp;"_"&amp;E46&amp;"_"&amp;A46</f>
        <v>TyE_TecS_TECservices</v>
      </c>
      <c r="H46" t="s">
        <v>109</v>
      </c>
      <c r="I46" t="s">
        <v>110</v>
      </c>
      <c r="J46" t="str">
        <f>C46&amp;"_"&amp;E46&amp;"_"&amp;A46&amp;"_"&amp;H46</f>
        <v>TyE_TecS_TECservices_CCTA</v>
      </c>
      <c r="K46" t="str">
        <f>C46&amp;"_"&amp;E46&amp;"_"&amp;A46&amp;"_"&amp;I46</f>
        <v>TyE_TecS_TECservices_SCTA</v>
      </c>
    </row>
    <row r="47" spans="1:11" x14ac:dyDescent="0.25">
      <c r="A47" t="s">
        <v>94</v>
      </c>
      <c r="B47" t="s">
        <v>546</v>
      </c>
      <c r="C47" s="8" t="s">
        <v>105</v>
      </c>
      <c r="D47" t="s">
        <v>152</v>
      </c>
      <c r="E47" t="s">
        <v>153</v>
      </c>
      <c r="F47" s="18" t="str">
        <f>C47&amp;"_"&amp;D47&amp;"_"&amp;E47</f>
        <v>TyE_Collaboration_TecS</v>
      </c>
      <c r="G47" t="str">
        <f>C47&amp;"_"&amp;E47&amp;"_"&amp;A47</f>
        <v>TyE_TecS_Número único</v>
      </c>
      <c r="H47" t="s">
        <v>109</v>
      </c>
      <c r="I47" t="s">
        <v>110</v>
      </c>
      <c r="J47" t="str">
        <f>C47&amp;"_"&amp;E47&amp;"_"&amp;A47&amp;"_"&amp;H47</f>
        <v>TyE_TecS_Número único_CCTA</v>
      </c>
      <c r="K47" t="str">
        <f>C47&amp;"_"&amp;E47&amp;"_"&amp;A47&amp;"_"&amp;I47</f>
        <v>TyE_TecS_Número único_SCTA</v>
      </c>
    </row>
    <row r="48" spans="1:11" x14ac:dyDescent="0.25">
      <c r="A48" t="s">
        <v>155</v>
      </c>
      <c r="B48" t="s">
        <v>546</v>
      </c>
      <c r="C48" s="8" t="s">
        <v>105</v>
      </c>
      <c r="D48" t="s">
        <v>152</v>
      </c>
      <c r="E48" t="s">
        <v>153</v>
      </c>
      <c r="F48" s="18" t="str">
        <f>C48&amp;"_"&amp;D48&amp;"_"&amp;E48</f>
        <v>TyE_Collaboration_TecS</v>
      </c>
      <c r="G48" t="str">
        <f>C48&amp;"_"&amp;E48&amp;"_"&amp;A48</f>
        <v>TyE_TecS_GlobalMobility</v>
      </c>
      <c r="H48" t="s">
        <v>109</v>
      </c>
      <c r="I48" t="s">
        <v>110</v>
      </c>
      <c r="J48" t="str">
        <f>C48&amp;"_"&amp;E48&amp;"_"&amp;A48&amp;"_"&amp;H48</f>
        <v>TyE_TecS_GlobalMobility_CCTA</v>
      </c>
      <c r="K48" t="str">
        <f>C48&amp;"_"&amp;E48&amp;"_"&amp;A48&amp;"_"&amp;I48</f>
        <v>TyE_TecS_GlobalMobility_SCTA</v>
      </c>
    </row>
    <row r="49" spans="1:11" x14ac:dyDescent="0.25">
      <c r="A49" t="s">
        <v>136</v>
      </c>
      <c r="B49" t="s">
        <v>546</v>
      </c>
      <c r="C49" s="8" t="s">
        <v>105</v>
      </c>
      <c r="D49" t="s">
        <v>152</v>
      </c>
      <c r="E49" t="s">
        <v>153</v>
      </c>
      <c r="F49" s="19" t="str">
        <f>C49&amp;"_"&amp;D49&amp;"_"&amp;E49</f>
        <v>TyE_Collaboration_TecS</v>
      </c>
      <c r="G49" t="str">
        <f>C49&amp;"_"&amp;E49&amp;"_"&amp;A49</f>
        <v>TyE_TecS_Vales de Despensa</v>
      </c>
      <c r="H49" t="s">
        <v>109</v>
      </c>
      <c r="I49" t="s">
        <v>110</v>
      </c>
      <c r="J49" t="str">
        <f>C49&amp;"_"&amp;E49&amp;"_"&amp;A49&amp;"_"&amp;H49</f>
        <v>TyE_TecS_Vales de Despensa_CCTA</v>
      </c>
      <c r="K49" t="str">
        <f>C49&amp;"_"&amp;E49&amp;"_"&amp;A49&amp;"_"&amp;I49</f>
        <v>TyE_TecS_Vales de Despensa_SCTA</v>
      </c>
    </row>
    <row r="50" spans="1:11" x14ac:dyDescent="0.25">
      <c r="A50" t="s">
        <v>450</v>
      </c>
      <c r="B50" t="s">
        <v>546</v>
      </c>
      <c r="C50" s="8" t="s">
        <v>105</v>
      </c>
      <c r="D50" t="s">
        <v>152</v>
      </c>
      <c r="E50" t="s">
        <v>153</v>
      </c>
      <c r="F50" s="19" t="str">
        <f>C50&amp;"_"&amp;D50&amp;"_"&amp;E50</f>
        <v>TyE_Collaboration_TecS</v>
      </c>
      <c r="G50" t="str">
        <f>C50&amp;"_"&amp;E50&amp;"_"&amp;A50</f>
        <v>TyE_TecS_TECBot</v>
      </c>
      <c r="H50" t="s">
        <v>109</v>
      </c>
      <c r="I50" t="s">
        <v>110</v>
      </c>
      <c r="J50" t="str">
        <f>C50&amp;"_"&amp;E50&amp;"_"&amp;A50&amp;"_"&amp;H50</f>
        <v>TyE_TecS_TECBot_CCTA</v>
      </c>
      <c r="K50" t="str">
        <f>C50&amp;"_"&amp;E50&amp;"_"&amp;A50&amp;"_"&amp;I50</f>
        <v>TyE_TecS_TECBot_SCTA</v>
      </c>
    </row>
    <row r="51" spans="1:11" x14ac:dyDescent="0.25">
      <c r="A51" s="11" t="s">
        <v>158</v>
      </c>
      <c r="B51" s="11" t="s">
        <v>343</v>
      </c>
      <c r="C51" s="8" t="s">
        <v>105</v>
      </c>
      <c r="D51" t="s">
        <v>156</v>
      </c>
      <c r="E51" t="s">
        <v>157</v>
      </c>
      <c r="F51" s="9" t="str">
        <f t="shared" ref="F51:F72" si="15">C51&amp;"_"&amp;E51</f>
        <v>TyE_Academia</v>
      </c>
      <c r="G51" s="11" t="str">
        <f t="shared" ref="G51:G68" si="16">C51&amp;"_"&amp;D51&amp;"_"&amp;A51</f>
        <v xml:space="preserve">TyE_Aca_Novus </v>
      </c>
      <c r="H51" t="s">
        <v>109</v>
      </c>
      <c r="I51" t="s">
        <v>110</v>
      </c>
      <c r="J51" t="str">
        <f t="shared" ref="J51:J65" si="17">C51&amp;"_"&amp;D51&amp;"_"&amp;A51&amp;"_"&amp;H51</f>
        <v>TyE_Aca_Novus _CCTA</v>
      </c>
      <c r="K51" t="str">
        <f t="shared" ref="K51:K65" si="18">C51&amp;"_"&amp;D51&amp;"_"&amp;A51&amp;"_"&amp;I51</f>
        <v>TyE_Aca_Novus _SCTA</v>
      </c>
    </row>
    <row r="52" spans="1:11" x14ac:dyDescent="0.25">
      <c r="A52" s="11" t="s">
        <v>159</v>
      </c>
      <c r="B52" s="11" t="s">
        <v>343</v>
      </c>
      <c r="C52" s="8" t="s">
        <v>105</v>
      </c>
      <c r="D52" t="s">
        <v>156</v>
      </c>
      <c r="E52" t="s">
        <v>157</v>
      </c>
      <c r="F52" s="9" t="str">
        <f t="shared" si="15"/>
        <v>TyE_Academia</v>
      </c>
      <c r="G52" s="11" t="str">
        <f t="shared" si="16"/>
        <v>TyE_Aca_Profesor Inspirador</v>
      </c>
      <c r="H52" t="s">
        <v>109</v>
      </c>
      <c r="I52" t="s">
        <v>110</v>
      </c>
      <c r="J52" t="str">
        <f t="shared" si="17"/>
        <v>TyE_Aca_Profesor Inspirador_CCTA</v>
      </c>
      <c r="K52" t="str">
        <f t="shared" si="18"/>
        <v>TyE_Aca_Profesor Inspirador_SCTA</v>
      </c>
    </row>
    <row r="53" spans="1:11" x14ac:dyDescent="0.25">
      <c r="A53" s="11" t="s">
        <v>160</v>
      </c>
      <c r="B53" s="11" t="s">
        <v>343</v>
      </c>
      <c r="C53" s="8" t="s">
        <v>105</v>
      </c>
      <c r="D53" t="s">
        <v>156</v>
      </c>
      <c r="E53" t="s">
        <v>157</v>
      </c>
      <c r="F53" s="9" t="str">
        <f t="shared" si="15"/>
        <v>TyE_Academia</v>
      </c>
      <c r="G53" s="11" t="str">
        <f t="shared" si="16"/>
        <v>TyE_Aca_RNP</v>
      </c>
      <c r="H53" t="s">
        <v>109</v>
      </c>
      <c r="I53" t="s">
        <v>110</v>
      </c>
      <c r="J53" t="str">
        <f t="shared" si="17"/>
        <v>TyE_Aca_RNP_CCTA</v>
      </c>
      <c r="K53" t="str">
        <f t="shared" si="18"/>
        <v>TyE_Aca_RNP_SCTA</v>
      </c>
    </row>
    <row r="54" spans="1:11" x14ac:dyDescent="0.25">
      <c r="A54" s="11" t="s">
        <v>161</v>
      </c>
      <c r="B54" s="11" t="s">
        <v>343</v>
      </c>
      <c r="C54" s="8" t="s">
        <v>105</v>
      </c>
      <c r="D54" t="s">
        <v>156</v>
      </c>
      <c r="E54" t="s">
        <v>157</v>
      </c>
      <c r="F54" s="9" t="str">
        <f t="shared" si="15"/>
        <v>TyE_Academia</v>
      </c>
      <c r="G54" s="11" t="str">
        <f t="shared" si="16"/>
        <v>TyE_Aca_Biblioteca</v>
      </c>
      <c r="H54" t="s">
        <v>109</v>
      </c>
      <c r="I54" t="s">
        <v>110</v>
      </c>
      <c r="J54" t="str">
        <f t="shared" si="17"/>
        <v>TyE_Aca_Biblioteca_CCTA</v>
      </c>
      <c r="K54" t="str">
        <f t="shared" si="18"/>
        <v>TyE_Aca_Biblioteca_SCTA</v>
      </c>
    </row>
    <row r="55" spans="1:11" x14ac:dyDescent="0.25">
      <c r="A55" s="11" t="s">
        <v>162</v>
      </c>
      <c r="B55" s="11" t="s">
        <v>343</v>
      </c>
      <c r="C55" s="8" t="s">
        <v>105</v>
      </c>
      <c r="D55" t="s">
        <v>156</v>
      </c>
      <c r="E55" t="s">
        <v>157</v>
      </c>
      <c r="F55" s="9" t="str">
        <f t="shared" si="15"/>
        <v>TyE_Academia</v>
      </c>
      <c r="G55" s="11" t="str">
        <f t="shared" si="16"/>
        <v>TyE_Aca_Clasificación docente</v>
      </c>
      <c r="H55" t="s">
        <v>109</v>
      </c>
      <c r="I55" t="s">
        <v>110</v>
      </c>
      <c r="J55" t="str">
        <f t="shared" si="17"/>
        <v>TyE_Aca_Clasificación docente_CCTA</v>
      </c>
      <c r="K55" t="str">
        <f t="shared" si="18"/>
        <v>TyE_Aca_Clasificación docente_SCTA</v>
      </c>
    </row>
    <row r="56" spans="1:11" x14ac:dyDescent="0.25">
      <c r="A56" s="11" t="s">
        <v>163</v>
      </c>
      <c r="B56" s="11" t="s">
        <v>343</v>
      </c>
      <c r="C56" s="8" t="s">
        <v>105</v>
      </c>
      <c r="D56" t="s">
        <v>156</v>
      </c>
      <c r="E56" t="s">
        <v>157</v>
      </c>
      <c r="F56" s="9" t="str">
        <f t="shared" si="15"/>
        <v>TyE_Academia</v>
      </c>
      <c r="G56" s="11" t="str">
        <f t="shared" si="16"/>
        <v>TyE_Aca_ECOA</v>
      </c>
      <c r="H56" t="s">
        <v>109</v>
      </c>
      <c r="I56" t="s">
        <v>110</v>
      </c>
      <c r="J56" t="str">
        <f t="shared" si="17"/>
        <v>TyE_Aca_ECOA_CCTA</v>
      </c>
      <c r="K56" t="str">
        <f t="shared" si="18"/>
        <v>TyE_Aca_ECOA_SCTA</v>
      </c>
    </row>
    <row r="57" spans="1:11" x14ac:dyDescent="0.25">
      <c r="A57" s="11" t="s">
        <v>164</v>
      </c>
      <c r="B57" s="11" t="s">
        <v>343</v>
      </c>
      <c r="C57" s="8" t="s">
        <v>105</v>
      </c>
      <c r="D57" t="s">
        <v>156</v>
      </c>
      <c r="E57" t="s">
        <v>157</v>
      </c>
      <c r="F57" s="9" t="str">
        <f t="shared" si="15"/>
        <v>TyE_Academia</v>
      </c>
      <c r="G57" s="11" t="str">
        <f t="shared" si="16"/>
        <v>TyE_Aca_Integridad académica</v>
      </c>
      <c r="H57" t="s">
        <v>109</v>
      </c>
      <c r="I57" t="s">
        <v>110</v>
      </c>
      <c r="J57" t="str">
        <f t="shared" si="17"/>
        <v>TyE_Aca_Integridad académica_CCTA</v>
      </c>
      <c r="K57" t="str">
        <f t="shared" si="18"/>
        <v>TyE_Aca_Integridad académica_SCTA</v>
      </c>
    </row>
    <row r="58" spans="1:11" x14ac:dyDescent="0.25">
      <c r="A58" s="11" t="s">
        <v>165</v>
      </c>
      <c r="B58" s="11" t="s">
        <v>343</v>
      </c>
      <c r="C58" s="8" t="s">
        <v>105</v>
      </c>
      <c r="D58" t="s">
        <v>156</v>
      </c>
      <c r="E58" t="s">
        <v>157</v>
      </c>
      <c r="F58" s="9" t="str">
        <f t="shared" si="15"/>
        <v>TyE_Academia</v>
      </c>
      <c r="G58" s="11" t="str">
        <f t="shared" si="16"/>
        <v>TyE_Aca_Jornada académica</v>
      </c>
      <c r="H58" t="s">
        <v>109</v>
      </c>
      <c r="I58" t="s">
        <v>110</v>
      </c>
      <c r="J58" t="str">
        <f t="shared" si="17"/>
        <v>TyE_Aca_Jornada académica_CCTA</v>
      </c>
      <c r="K58" t="str">
        <f t="shared" si="18"/>
        <v>TyE_Aca_Jornada académica_SCTA</v>
      </c>
    </row>
    <row r="59" spans="1:11" x14ac:dyDescent="0.25">
      <c r="A59" s="11" t="s">
        <v>166</v>
      </c>
      <c r="B59" s="11" t="s">
        <v>343</v>
      </c>
      <c r="C59" s="8" t="s">
        <v>105</v>
      </c>
      <c r="D59" t="s">
        <v>156</v>
      </c>
      <c r="E59" t="s">
        <v>157</v>
      </c>
      <c r="F59" s="9" t="str">
        <f t="shared" si="15"/>
        <v>TyE_Academia</v>
      </c>
      <c r="G59" s="11" t="str">
        <f t="shared" si="16"/>
        <v>TyE_Aca_TecSounds</v>
      </c>
      <c r="H59" t="s">
        <v>109</v>
      </c>
      <c r="I59" t="s">
        <v>110</v>
      </c>
      <c r="J59" t="str">
        <f t="shared" si="17"/>
        <v>TyE_Aca_TecSounds_CCTA</v>
      </c>
      <c r="K59" t="str">
        <f t="shared" si="18"/>
        <v>TyE_Aca_TecSounds_SCTA</v>
      </c>
    </row>
    <row r="60" spans="1:11" x14ac:dyDescent="0.25">
      <c r="A60" s="11" t="s">
        <v>167</v>
      </c>
      <c r="B60" s="11" t="s">
        <v>343</v>
      </c>
      <c r="C60" s="8" t="s">
        <v>105</v>
      </c>
      <c r="D60" t="s">
        <v>156</v>
      </c>
      <c r="E60" t="s">
        <v>157</v>
      </c>
      <c r="F60" s="9" t="str">
        <f t="shared" si="15"/>
        <v>TyE_Academia</v>
      </c>
      <c r="G60" s="11" t="str">
        <f t="shared" si="16"/>
        <v>TyE_Aca_CIMA</v>
      </c>
      <c r="H60" t="s">
        <v>109</v>
      </c>
      <c r="I60" t="s">
        <v>110</v>
      </c>
      <c r="J60" t="str">
        <f t="shared" si="17"/>
        <v>TyE_Aca_CIMA_CCTA</v>
      </c>
      <c r="K60" t="str">
        <f t="shared" si="18"/>
        <v>TyE_Aca_CIMA_SCTA</v>
      </c>
    </row>
    <row r="61" spans="1:11" x14ac:dyDescent="0.25">
      <c r="A61" s="11" t="s">
        <v>168</v>
      </c>
      <c r="B61" s="11" t="s">
        <v>343</v>
      </c>
      <c r="C61" s="8" t="s">
        <v>105</v>
      </c>
      <c r="D61" t="s">
        <v>156</v>
      </c>
      <c r="E61" t="s">
        <v>157</v>
      </c>
      <c r="F61" s="9" t="str">
        <f t="shared" si="15"/>
        <v>TyE_Academia</v>
      </c>
      <c r="G61" s="11" t="str">
        <f t="shared" si="16"/>
        <v>TyE_Aca_Mi Trayectoria Tec</v>
      </c>
      <c r="H61" t="s">
        <v>109</v>
      </c>
      <c r="I61" t="s">
        <v>110</v>
      </c>
      <c r="J61" t="str">
        <f t="shared" si="17"/>
        <v>TyE_Aca_Mi Trayectoria Tec_CCTA</v>
      </c>
      <c r="K61" t="str">
        <f t="shared" si="18"/>
        <v>TyE_Aca_Mi Trayectoria Tec_SCTA</v>
      </c>
    </row>
    <row r="62" spans="1:11" x14ac:dyDescent="0.25">
      <c r="A62" s="11" t="s">
        <v>169</v>
      </c>
      <c r="B62" s="11" t="s">
        <v>343</v>
      </c>
      <c r="C62" s="8" t="s">
        <v>105</v>
      </c>
      <c r="D62" t="s">
        <v>156</v>
      </c>
      <c r="E62" t="s">
        <v>157</v>
      </c>
      <c r="F62" s="9" t="str">
        <f t="shared" si="15"/>
        <v>TyE_Academia</v>
      </c>
      <c r="G62" s="11" t="str">
        <f t="shared" si="16"/>
        <v>TyE_Aca_Semana i</v>
      </c>
      <c r="H62" t="s">
        <v>109</v>
      </c>
      <c r="I62" t="s">
        <v>110</v>
      </c>
      <c r="J62" t="str">
        <f t="shared" si="17"/>
        <v>TyE_Aca_Semana i_CCTA</v>
      </c>
      <c r="K62" t="str">
        <f t="shared" si="18"/>
        <v>TyE_Aca_Semana i_SCTA</v>
      </c>
    </row>
    <row r="63" spans="1:11" x14ac:dyDescent="0.25">
      <c r="A63" s="11" t="s">
        <v>170</v>
      </c>
      <c r="B63" s="11" t="s">
        <v>343</v>
      </c>
      <c r="C63" s="8" t="s">
        <v>105</v>
      </c>
      <c r="D63" t="s">
        <v>156</v>
      </c>
      <c r="E63" t="s">
        <v>157</v>
      </c>
      <c r="F63" s="9" t="str">
        <f t="shared" si="15"/>
        <v>TyE_Academia</v>
      </c>
      <c r="G63" s="11" t="str">
        <f t="shared" si="16"/>
        <v>TyE_Aca_Sesión VIENA</v>
      </c>
      <c r="H63" t="s">
        <v>109</v>
      </c>
      <c r="I63" t="s">
        <v>110</v>
      </c>
      <c r="J63" t="str">
        <f t="shared" si="17"/>
        <v>TyE_Aca_Sesión VIENA_CCTA</v>
      </c>
      <c r="K63" t="str">
        <f t="shared" si="18"/>
        <v>TyE_Aca_Sesión VIENA_SCTA</v>
      </c>
    </row>
    <row r="64" spans="1:11" x14ac:dyDescent="0.25">
      <c r="A64" s="11" t="s">
        <v>171</v>
      </c>
      <c r="B64" s="11" t="s">
        <v>343</v>
      </c>
      <c r="C64" s="8" t="s">
        <v>105</v>
      </c>
      <c r="D64" t="s">
        <v>156</v>
      </c>
      <c r="E64" t="s">
        <v>157</v>
      </c>
      <c r="F64" s="9" t="str">
        <f t="shared" si="15"/>
        <v>TyE_Academia</v>
      </c>
      <c r="G64" s="11" t="str">
        <f t="shared" si="16"/>
        <v>TyE_Aca_Tec 21</v>
      </c>
      <c r="H64" t="s">
        <v>109</v>
      </c>
      <c r="I64" t="s">
        <v>110</v>
      </c>
      <c r="J64" t="str">
        <f t="shared" si="17"/>
        <v>TyE_Aca_Tec 21_CCTA</v>
      </c>
      <c r="K64" t="str">
        <f t="shared" si="18"/>
        <v>TyE_Aca_Tec 21_SCTA</v>
      </c>
    </row>
    <row r="65" spans="1:11" x14ac:dyDescent="0.25">
      <c r="A65" s="11" t="s">
        <v>172</v>
      </c>
      <c r="B65" s="11" t="s">
        <v>343</v>
      </c>
      <c r="C65" s="8" t="s">
        <v>105</v>
      </c>
      <c r="D65" t="s">
        <v>156</v>
      </c>
      <c r="E65" t="s">
        <v>157</v>
      </c>
      <c r="F65" s="9" t="str">
        <f t="shared" si="15"/>
        <v>TyE_Academia</v>
      </c>
      <c r="G65" s="11" t="str">
        <f t="shared" si="16"/>
        <v>TyE_Aca_LiFE</v>
      </c>
      <c r="H65" t="s">
        <v>109</v>
      </c>
      <c r="I65" t="s">
        <v>110</v>
      </c>
      <c r="J65" t="str">
        <f t="shared" si="17"/>
        <v>TyE_Aca_LiFE_CCTA</v>
      </c>
      <c r="K65" t="str">
        <f t="shared" si="18"/>
        <v>TyE_Aca_LiFE_SCTA</v>
      </c>
    </row>
    <row r="66" spans="1:11" x14ac:dyDescent="0.25">
      <c r="A66" s="11" t="s">
        <v>85</v>
      </c>
      <c r="B66" s="11" t="s">
        <v>343</v>
      </c>
      <c r="C66" s="8" t="s">
        <v>105</v>
      </c>
      <c r="D66" t="s">
        <v>156</v>
      </c>
      <c r="E66" t="s">
        <v>157</v>
      </c>
      <c r="F66" s="9" t="str">
        <f t="shared" si="15"/>
        <v>TyE_Academia</v>
      </c>
      <c r="G66" s="11" t="str">
        <f t="shared" si="16"/>
        <v>TyE_Aca_INCmty</v>
      </c>
      <c r="H66" t="s">
        <v>109</v>
      </c>
      <c r="I66" t="s">
        <v>110</v>
      </c>
      <c r="J66" t="str">
        <f>C66&amp;"_"&amp;E66&amp;"_"&amp;A66&amp;"_"&amp;H66</f>
        <v>TyE_Academia_INCmty_CCTA</v>
      </c>
      <c r="K66" t="str">
        <f>C66&amp;"_"&amp;A66&amp;"_"&amp;I66</f>
        <v>TyE_INCmty_SCTA</v>
      </c>
    </row>
    <row r="67" spans="1:11" x14ac:dyDescent="0.25">
      <c r="A67" s="11" t="s">
        <v>172</v>
      </c>
      <c r="B67" s="11" t="s">
        <v>343</v>
      </c>
      <c r="C67" s="8" t="s">
        <v>105</v>
      </c>
      <c r="D67" t="s">
        <v>156</v>
      </c>
      <c r="E67" t="s">
        <v>157</v>
      </c>
      <c r="F67" s="9" t="str">
        <f t="shared" si="15"/>
        <v>TyE_Academia</v>
      </c>
      <c r="G67" s="11" t="str">
        <f t="shared" si="16"/>
        <v>TyE_Aca_LiFE</v>
      </c>
      <c r="H67" t="s">
        <v>109</v>
      </c>
      <c r="I67" t="s">
        <v>110</v>
      </c>
      <c r="J67" t="str">
        <f>C67&amp;"_"&amp;E67&amp;"_"&amp;A67&amp;"_"&amp;H67</f>
        <v>TyE_Academia_LiFE_CCTA</v>
      </c>
      <c r="K67" t="str">
        <f>C67&amp;"_"&amp;A67&amp;"_"&amp;I67</f>
        <v>TyE_LiFE_SCTA</v>
      </c>
    </row>
    <row r="68" spans="1:11" x14ac:dyDescent="0.25">
      <c r="A68" t="s">
        <v>444</v>
      </c>
      <c r="B68" s="11" t="s">
        <v>343</v>
      </c>
      <c r="C68" s="8" t="s">
        <v>105</v>
      </c>
      <c r="D68" t="s">
        <v>156</v>
      </c>
      <c r="E68" t="s">
        <v>157</v>
      </c>
      <c r="F68" s="9" t="str">
        <f t="shared" si="15"/>
        <v>TyE_Academia</v>
      </c>
      <c r="G68" s="11" t="str">
        <f t="shared" si="16"/>
        <v>TyE_Aca_Mensaje bienvenida a profesores DG</v>
      </c>
      <c r="H68" t="s">
        <v>109</v>
      </c>
      <c r="I68" t="s">
        <v>110</v>
      </c>
      <c r="J68" t="str">
        <f>C68&amp;"_"&amp;E68&amp;"_"&amp;A68&amp;"_"&amp;H68</f>
        <v>TyE_Academia_Mensaje bienvenida a profesores DG_CCTA</v>
      </c>
      <c r="K68" t="str">
        <f>C68&amp;"_"&amp;A68&amp;"_"&amp;I68</f>
        <v>TyE_Mensaje bienvenida a profesores DG_SCTA</v>
      </c>
    </row>
    <row r="69" spans="1:11" x14ac:dyDescent="0.25">
      <c r="A69" t="s">
        <v>173</v>
      </c>
      <c r="B69" s="11" t="s">
        <v>343</v>
      </c>
      <c r="C69" s="8" t="s">
        <v>105</v>
      </c>
      <c r="D69" t="s">
        <v>156</v>
      </c>
      <c r="E69" t="s">
        <v>157</v>
      </c>
      <c r="F69" s="9" t="str">
        <f t="shared" si="15"/>
        <v>TyE_Academia</v>
      </c>
      <c r="G69" s="20" t="str">
        <f>C69&amp;"_"&amp;E69&amp;"_"&amp;A69</f>
        <v>TyE_Academia_Writing Lab</v>
      </c>
      <c r="H69" t="s">
        <v>109</v>
      </c>
      <c r="I69" t="s">
        <v>110</v>
      </c>
      <c r="J69" t="str">
        <f>C69&amp;"_"&amp;D69&amp;"_"&amp;E69&amp;"_"&amp;A69&amp;"_"&amp;H69</f>
        <v>TyE_Aca_Academia_Writing Lab_CCTA</v>
      </c>
      <c r="K69" t="str">
        <f>C69&amp;"_"&amp;D69&amp;"_"&amp;E69&amp;"_"&amp;A69&amp;"_"&amp;G69&amp;"_"&amp;I69</f>
        <v>TyE_Aca_Academia_Writing Lab_TyE_Academia_Writing Lab_SCTA</v>
      </c>
    </row>
    <row r="70" spans="1:11" x14ac:dyDescent="0.25">
      <c r="A70" s="11" t="s">
        <v>79</v>
      </c>
      <c r="B70" s="11" t="s">
        <v>343</v>
      </c>
      <c r="C70" s="8" t="s">
        <v>105</v>
      </c>
      <c r="D70" t="s">
        <v>156</v>
      </c>
      <c r="E70" t="s">
        <v>157</v>
      </c>
      <c r="F70" s="9" t="str">
        <f t="shared" si="15"/>
        <v>TyE_Academia</v>
      </c>
      <c r="G70" s="20" t="str">
        <f>C70&amp;"_"&amp;E70&amp;"_"&amp;A70</f>
        <v>TyE_Academia_Feria del libro</v>
      </c>
      <c r="H70" t="s">
        <v>109</v>
      </c>
      <c r="I70" t="s">
        <v>110</v>
      </c>
      <c r="J70" t="str">
        <f>C70&amp;"_"&amp;D70&amp;"_"&amp;E70&amp;"_"&amp;A70&amp;"_"&amp;H70</f>
        <v>TyE_Aca_Academia_Feria del libro_CCTA</v>
      </c>
      <c r="K70" t="str">
        <f>C70&amp;"_"&amp;D70&amp;"_"&amp;E70&amp;"_"&amp;A70&amp;"_"&amp;G70&amp;"_"&amp;I70</f>
        <v>TyE_Aca_Academia_Feria del libro_TyE_Academia_Feria del libro_SCTA</v>
      </c>
    </row>
    <row r="71" spans="1:11" x14ac:dyDescent="0.25">
      <c r="A71" s="11" t="s">
        <v>498</v>
      </c>
      <c r="B71" s="11" t="s">
        <v>343</v>
      </c>
      <c r="C71" s="8" t="s">
        <v>105</v>
      </c>
      <c r="D71" t="s">
        <v>156</v>
      </c>
      <c r="E71" t="s">
        <v>157</v>
      </c>
      <c r="F71" s="9" t="str">
        <f t="shared" si="15"/>
        <v>TyE_Academia</v>
      </c>
      <c r="G71" s="20" t="str">
        <f>C71&amp;"_"&amp;E71&amp;"_"&amp;A71</f>
        <v>TyE_Academia_Futuro de las ciudades - Simposio</v>
      </c>
      <c r="H71" t="s">
        <v>109</v>
      </c>
      <c r="I71" t="s">
        <v>110</v>
      </c>
      <c r="J71" t="str">
        <f>C71&amp;"_"&amp;D71&amp;"_"&amp;E71&amp;"_"&amp;A71&amp;"_"&amp;H71</f>
        <v>TyE_Aca_Academia_Futuro de las ciudades - Simposio_CCTA</v>
      </c>
      <c r="K71" t="str">
        <f>C71&amp;"_"&amp;D71&amp;"_"&amp;E71&amp;"_"&amp;A71&amp;"_"&amp;G71&amp;"_"&amp;I71</f>
        <v>TyE_Aca_Academia_Futuro de las ciudades - Simposio_TyE_Academia_Futuro de las ciudades - Simposio_SCTA</v>
      </c>
    </row>
    <row r="72" spans="1:11" x14ac:dyDescent="0.25">
      <c r="A72" s="11" t="s">
        <v>91</v>
      </c>
      <c r="B72" s="11" t="s">
        <v>343</v>
      </c>
      <c r="C72" s="8" t="s">
        <v>105</v>
      </c>
      <c r="D72" t="s">
        <v>156</v>
      </c>
      <c r="E72" t="s">
        <v>157</v>
      </c>
      <c r="F72" s="9" t="str">
        <f t="shared" si="15"/>
        <v>TyE_Academia</v>
      </c>
      <c r="G72" s="20" t="str">
        <f>C72&amp;"_"&amp;E72&amp;"_"&amp;A72</f>
        <v>TyE_Academia_Foro agua</v>
      </c>
      <c r="H72" t="s">
        <v>109</v>
      </c>
      <c r="I72" t="s">
        <v>110</v>
      </c>
      <c r="J72" t="str">
        <f>C72&amp;"_"&amp;D72&amp;"_"&amp;E72&amp;"_"&amp;A72&amp;"_"&amp;H72</f>
        <v>TyE_Aca_Academia_Foro agua_CCTA</v>
      </c>
      <c r="K72" t="str">
        <f>C72&amp;"_"&amp;D72&amp;"_"&amp;E72&amp;"_"&amp;A72&amp;"_"&amp;G72&amp;"_"&amp;I72</f>
        <v>TyE_Aca_Academia_Foro agua_TyE_Academia_Foro agua_SCTA</v>
      </c>
    </row>
    <row r="73" spans="1:11" x14ac:dyDescent="0.25">
      <c r="A73" t="s">
        <v>175</v>
      </c>
      <c r="B73" s="11" t="s">
        <v>547</v>
      </c>
      <c r="C73" s="8" t="s">
        <v>105</v>
      </c>
      <c r="E73" t="s">
        <v>174</v>
      </c>
      <c r="F73" s="9" t="str">
        <f t="shared" ref="F73:F85" si="19">C73&amp;"_"&amp;E73</f>
        <v>TyE_VIISS</v>
      </c>
      <c r="G73" s="11" t="str">
        <f t="shared" ref="G73:G85" si="20">C73&amp;"_"&amp;E73&amp;"_"&amp;A73</f>
        <v>TyE_VIISS_Eventos</v>
      </c>
      <c r="H73" t="s">
        <v>109</v>
      </c>
      <c r="I73" t="s">
        <v>110</v>
      </c>
      <c r="J73" t="str">
        <f t="shared" ref="J73:J83" si="21">C73&amp;"_"&amp;E73&amp;"_"&amp;A73&amp;"_"&amp;H73</f>
        <v>TyE_VIISS_Eventos_CCTA</v>
      </c>
      <c r="K73" t="str">
        <f t="shared" ref="K73:K83" si="22">C73&amp;"_"&amp;A73&amp;"_"&amp;I73</f>
        <v>TyE_Eventos_SCTA</v>
      </c>
    </row>
    <row r="74" spans="1:11" x14ac:dyDescent="0.25">
      <c r="A74" t="s">
        <v>176</v>
      </c>
      <c r="B74" s="11" t="s">
        <v>547</v>
      </c>
      <c r="C74" s="8" t="s">
        <v>105</v>
      </c>
      <c r="D74" s="17"/>
      <c r="E74" t="s">
        <v>174</v>
      </c>
      <c r="F74" s="9" t="str">
        <f t="shared" si="19"/>
        <v>TyE_VIISS</v>
      </c>
      <c r="G74" s="11" t="str">
        <f t="shared" si="20"/>
        <v>TyE_VIISS_Foro Dialogos Abiertos</v>
      </c>
      <c r="H74" t="s">
        <v>109</v>
      </c>
      <c r="I74" t="s">
        <v>110</v>
      </c>
      <c r="J74" t="str">
        <f t="shared" si="21"/>
        <v>TyE_VIISS_Foro Dialogos Abiertos_CCTA</v>
      </c>
      <c r="K74" t="str">
        <f t="shared" si="22"/>
        <v>TyE_Foro Dialogos Abiertos_SCTA</v>
      </c>
    </row>
    <row r="75" spans="1:11" x14ac:dyDescent="0.25">
      <c r="A75" t="s">
        <v>177</v>
      </c>
      <c r="B75" s="11" t="s">
        <v>547</v>
      </c>
      <c r="C75" s="8" t="s">
        <v>105</v>
      </c>
      <c r="D75" s="17"/>
      <c r="E75" t="s">
        <v>174</v>
      </c>
      <c r="F75" s="9" t="str">
        <f t="shared" si="19"/>
        <v>TyE_VIISS</v>
      </c>
      <c r="G75" s="11" t="str">
        <f t="shared" si="20"/>
        <v>TyE_VIISS_Impulsa</v>
      </c>
      <c r="H75" t="s">
        <v>109</v>
      </c>
      <c r="I75" t="s">
        <v>110</v>
      </c>
      <c r="J75" t="str">
        <f t="shared" si="21"/>
        <v>TyE_VIISS_Impulsa_CCTA</v>
      </c>
      <c r="K75" t="str">
        <f t="shared" si="22"/>
        <v>TyE_Impulsa_SCTA</v>
      </c>
    </row>
    <row r="76" spans="1:11" x14ac:dyDescent="0.25">
      <c r="A76" t="s">
        <v>441</v>
      </c>
      <c r="B76" s="11" t="s">
        <v>547</v>
      </c>
      <c r="C76" s="8" t="s">
        <v>105</v>
      </c>
      <c r="D76" s="17"/>
      <c r="E76" t="s">
        <v>174</v>
      </c>
      <c r="F76" s="9" t="str">
        <f t="shared" si="19"/>
        <v>TyE_VIISS</v>
      </c>
      <c r="G76" s="11" t="str">
        <f t="shared" si="20"/>
        <v>TyE_VIISS_Premio Eugenio Garza Sada</v>
      </c>
      <c r="H76" t="s">
        <v>109</v>
      </c>
      <c r="I76" t="s">
        <v>110</v>
      </c>
      <c r="J76" t="str">
        <f t="shared" si="21"/>
        <v>TyE_VIISS_Premio Eugenio Garza Sada_CCTA</v>
      </c>
      <c r="K76" t="str">
        <f t="shared" si="22"/>
        <v>TyE_Premio Eugenio Garza Sada_SCTA</v>
      </c>
    </row>
    <row r="77" spans="1:11" x14ac:dyDescent="0.25">
      <c r="A77" t="s">
        <v>449</v>
      </c>
      <c r="B77" s="11" t="s">
        <v>547</v>
      </c>
      <c r="C77" s="8" t="s">
        <v>105</v>
      </c>
      <c r="D77" s="17"/>
      <c r="E77" t="s">
        <v>174</v>
      </c>
      <c r="F77" s="9" t="str">
        <f t="shared" si="19"/>
        <v>TyE_VIISS</v>
      </c>
      <c r="G77" s="11" t="str">
        <f t="shared" si="20"/>
        <v>TyE_VIISS_Día Internacional de la Mujer</v>
      </c>
      <c r="H77" t="s">
        <v>109</v>
      </c>
      <c r="I77" t="s">
        <v>110</v>
      </c>
      <c r="J77" t="str">
        <f t="shared" si="21"/>
        <v>TyE_VIISS_Día Internacional de la Mujer_CCTA</v>
      </c>
      <c r="K77" t="str">
        <f t="shared" si="22"/>
        <v>TyE_Día Internacional de la Mujer_SCTA</v>
      </c>
    </row>
    <row r="78" spans="1:11" x14ac:dyDescent="0.25">
      <c r="A78" t="s">
        <v>178</v>
      </c>
      <c r="B78" s="11" t="s">
        <v>547</v>
      </c>
      <c r="C78" s="8" t="s">
        <v>105</v>
      </c>
      <c r="D78" s="17"/>
      <c r="E78" t="s">
        <v>174</v>
      </c>
      <c r="F78" s="9" t="str">
        <f t="shared" si="19"/>
        <v>TyE_VIISS</v>
      </c>
      <c r="G78" s="11" t="str">
        <f t="shared" si="20"/>
        <v>TyE_VIISS_Premio Mujer Tec</v>
      </c>
      <c r="H78" t="s">
        <v>109</v>
      </c>
      <c r="I78" t="s">
        <v>110</v>
      </c>
      <c r="J78" t="str">
        <f t="shared" si="21"/>
        <v>TyE_VIISS_Premio Mujer Tec_CCTA</v>
      </c>
      <c r="K78" t="str">
        <f t="shared" si="22"/>
        <v>TyE_Premio Mujer Tec_SCTA</v>
      </c>
    </row>
    <row r="79" spans="1:11" x14ac:dyDescent="0.25">
      <c r="A79" t="s">
        <v>179</v>
      </c>
      <c r="B79" s="11" t="s">
        <v>547</v>
      </c>
      <c r="C79" s="8" t="s">
        <v>105</v>
      </c>
      <c r="D79" s="17"/>
      <c r="E79" t="s">
        <v>174</v>
      </c>
      <c r="F79" s="9" t="str">
        <f t="shared" si="19"/>
        <v>TyE_VIISS</v>
      </c>
      <c r="G79" s="11" t="str">
        <f t="shared" si="20"/>
        <v>TyE_VIISS_Valores y Cultura</v>
      </c>
      <c r="H79" t="s">
        <v>109</v>
      </c>
      <c r="I79" t="s">
        <v>110</v>
      </c>
      <c r="J79" t="str">
        <f t="shared" si="21"/>
        <v>TyE_VIISS_Valores y Cultura_CCTA</v>
      </c>
      <c r="K79" t="str">
        <f t="shared" si="22"/>
        <v>TyE_Valores y Cultura_SCTA</v>
      </c>
    </row>
    <row r="80" spans="1:11" x14ac:dyDescent="0.25">
      <c r="A80" t="s">
        <v>180</v>
      </c>
      <c r="B80" s="11" t="s">
        <v>547</v>
      </c>
      <c r="C80" s="8" t="s">
        <v>105</v>
      </c>
      <c r="D80" s="17"/>
      <c r="E80" t="s">
        <v>174</v>
      </c>
      <c r="F80" s="9" t="str">
        <f t="shared" si="19"/>
        <v>TyE_VIISS</v>
      </c>
      <c r="G80" s="11" t="str">
        <f t="shared" si="20"/>
        <v>TyE_VIISS_Líderes del Mañana</v>
      </c>
      <c r="H80" t="s">
        <v>109</v>
      </c>
      <c r="I80" t="s">
        <v>110</v>
      </c>
      <c r="J80" t="str">
        <f t="shared" si="21"/>
        <v>TyE_VIISS_Líderes del Mañana_CCTA</v>
      </c>
      <c r="K80" t="str">
        <f t="shared" si="22"/>
        <v>TyE_Líderes del Mañana_SCTA</v>
      </c>
    </row>
    <row r="81" spans="1:11" x14ac:dyDescent="0.25">
      <c r="A81" t="s">
        <v>181</v>
      </c>
      <c r="B81" s="11" t="s">
        <v>547</v>
      </c>
      <c r="C81" s="8" t="s">
        <v>105</v>
      </c>
      <c r="D81" s="17"/>
      <c r="E81" t="s">
        <v>174</v>
      </c>
      <c r="F81" s="9" t="str">
        <f t="shared" si="19"/>
        <v>TyE_VIISS</v>
      </c>
      <c r="G81" s="11" t="str">
        <f t="shared" si="20"/>
        <v xml:space="preserve">TyE_VIISS_Voluntariado Tec </v>
      </c>
      <c r="H81" t="s">
        <v>109</v>
      </c>
      <c r="I81" t="s">
        <v>110</v>
      </c>
      <c r="J81" t="str">
        <f t="shared" si="21"/>
        <v>TyE_VIISS_Voluntariado Tec _CCTA</v>
      </c>
      <c r="K81" t="str">
        <f t="shared" si="22"/>
        <v>TyE_Voluntariado Tec _SCTA</v>
      </c>
    </row>
    <row r="82" spans="1:11" x14ac:dyDescent="0.25">
      <c r="A82" t="s">
        <v>182</v>
      </c>
      <c r="B82" s="11" t="s">
        <v>547</v>
      </c>
      <c r="C82" s="8" t="s">
        <v>105</v>
      </c>
      <c r="D82" s="17"/>
      <c r="E82" t="s">
        <v>174</v>
      </c>
      <c r="F82" s="9" t="str">
        <f t="shared" si="19"/>
        <v>TyE_VIISS</v>
      </c>
      <c r="G82" s="11" t="str">
        <f t="shared" si="20"/>
        <v>TyE_VIISS_Inclusión e Integridad</v>
      </c>
      <c r="H82" t="s">
        <v>109</v>
      </c>
      <c r="I82" t="s">
        <v>110</v>
      </c>
      <c r="J82" t="str">
        <f t="shared" si="21"/>
        <v>TyE_VIISS_Inclusión e Integridad_CCTA</v>
      </c>
      <c r="K82" t="str">
        <f t="shared" si="22"/>
        <v>TyE_Inclusión e Integridad_SCTA</v>
      </c>
    </row>
    <row r="83" spans="1:11" x14ac:dyDescent="0.25">
      <c r="A83" t="s">
        <v>183</v>
      </c>
      <c r="B83" s="11" t="s">
        <v>547</v>
      </c>
      <c r="C83" s="8" t="s">
        <v>105</v>
      </c>
      <c r="D83" s="17"/>
      <c r="E83" t="s">
        <v>174</v>
      </c>
      <c r="F83" s="9" t="str">
        <f t="shared" si="19"/>
        <v>TyE_VIISS</v>
      </c>
      <c r="G83" s="11" t="str">
        <f t="shared" si="20"/>
        <v>TyE_VIISS_ETHOS</v>
      </c>
      <c r="H83" t="s">
        <v>109</v>
      </c>
      <c r="I83" t="s">
        <v>110</v>
      </c>
      <c r="J83" t="str">
        <f t="shared" si="21"/>
        <v>TyE_VIISS_ETHOS_CCTA</v>
      </c>
      <c r="K83" t="str">
        <f t="shared" si="22"/>
        <v>TyE_ETHOS_SCTA</v>
      </c>
    </row>
    <row r="84" spans="1:11" x14ac:dyDescent="0.25">
      <c r="A84" t="s">
        <v>184</v>
      </c>
      <c r="B84" s="11" t="s">
        <v>547</v>
      </c>
      <c r="C84" s="8" t="s">
        <v>105</v>
      </c>
      <c r="E84" t="s">
        <v>174</v>
      </c>
      <c r="F84" s="9" t="str">
        <f t="shared" si="19"/>
        <v>TyE_VIISS</v>
      </c>
      <c r="G84" s="11" t="str">
        <f t="shared" si="20"/>
        <v>TyE_VIISS_TecSeguro</v>
      </c>
      <c r="H84" t="s">
        <v>109</v>
      </c>
      <c r="I84" t="s">
        <v>110</v>
      </c>
      <c r="J84" t="str">
        <f>C84&amp;"_"&amp;D84&amp;"_"&amp;E84&amp;"_"&amp;A84&amp;"_"&amp;H84</f>
        <v>TyE__VIISS_TecSeguro_CCTA</v>
      </c>
      <c r="K84" t="str">
        <f>C84&amp;"_"&amp;D84&amp;"_"&amp;E84&amp;"_"&amp;A84&amp;"_"&amp;G84&amp;"_"&amp;I84</f>
        <v>TyE__VIISS_TecSeguro_TyE_VIISS_TecSeguro_SCTA</v>
      </c>
    </row>
    <row r="85" spans="1:11" x14ac:dyDescent="0.25">
      <c r="A85" t="s">
        <v>452</v>
      </c>
      <c r="B85" s="11" t="s">
        <v>547</v>
      </c>
      <c r="C85" s="8" t="s">
        <v>105</v>
      </c>
      <c r="E85" t="s">
        <v>174</v>
      </c>
      <c r="F85" s="9" t="str">
        <f t="shared" si="19"/>
        <v>TyE_VIISS</v>
      </c>
      <c r="G85" s="11" t="str">
        <f t="shared" si="20"/>
        <v>TyE_VIISS_Ruta Azul</v>
      </c>
      <c r="H85" t="s">
        <v>109</v>
      </c>
      <c r="I85" t="s">
        <v>110</v>
      </c>
      <c r="J85" t="str">
        <f>C85&amp;"_"&amp;D85&amp;"_"&amp;E85&amp;"_"&amp;A85&amp;"_"&amp;H85</f>
        <v>TyE__VIISS_Ruta Azul_CCTA</v>
      </c>
      <c r="K85" t="str">
        <f>C85&amp;"_"&amp;D85&amp;"_"&amp;E85&amp;"_"&amp;A85&amp;"_"&amp;G85&amp;"_"&amp;I85</f>
        <v>TyE__VIISS_Ruta Azul_TyE_VIISS_Ruta Azul_SCTA</v>
      </c>
    </row>
    <row r="86" spans="1:11" x14ac:dyDescent="0.25">
      <c r="A86" t="s">
        <v>186</v>
      </c>
      <c r="B86" s="11" t="s">
        <v>547</v>
      </c>
      <c r="C86" s="8" t="s">
        <v>105</v>
      </c>
      <c r="D86" s="17"/>
      <c r="E86" t="s">
        <v>185</v>
      </c>
      <c r="F86" s="15" t="str">
        <f t="shared" ref="F86:F99" si="23">C86&amp;"_"&amp;E86</f>
        <v>TyE_VPICC</v>
      </c>
      <c r="G86" s="11" t="str">
        <f t="shared" ref="G86:G99" si="24">C86&amp;"_"&amp;E86&amp;"_"&amp;A86</f>
        <v>TyE_VPICC_Compromiso con la integridad</v>
      </c>
      <c r="H86" t="s">
        <v>109</v>
      </c>
      <c r="I86" t="s">
        <v>110</v>
      </c>
      <c r="J86" t="str">
        <f>C86&amp;"_"&amp;E86&amp;"_"&amp;A86&amp;"_"&amp;H86</f>
        <v>TyE_VPICC_Compromiso con la integridad_CCTA</v>
      </c>
      <c r="K86" t="str">
        <f>C86&amp;"_"&amp;A86&amp;"_"&amp;I86</f>
        <v>TyE_Compromiso con la integridad_SCTA</v>
      </c>
    </row>
    <row r="87" spans="1:11" x14ac:dyDescent="0.25">
      <c r="A87" t="s">
        <v>188</v>
      </c>
      <c r="B87" s="11" t="s">
        <v>547</v>
      </c>
      <c r="C87" s="8" t="s">
        <v>105</v>
      </c>
      <c r="D87" s="17"/>
      <c r="E87" t="s">
        <v>187</v>
      </c>
      <c r="F87" s="9" t="str">
        <f t="shared" si="23"/>
        <v>TyE_VPD</v>
      </c>
      <c r="G87" s="11" t="str">
        <f t="shared" si="24"/>
        <v>TyE_VPD_Súmate</v>
      </c>
      <c r="H87" t="s">
        <v>109</v>
      </c>
      <c r="I87" t="s">
        <v>110</v>
      </c>
      <c r="J87" t="str">
        <f>C87&amp;"_"&amp;E87&amp;"_"&amp;A87&amp;"_"&amp;H87</f>
        <v>TyE_VPD_Súmate_CCTA</v>
      </c>
      <c r="K87" t="str">
        <f>C87&amp;"_"&amp;A87&amp;"_"&amp;I87</f>
        <v>TyE_Súmate_SCTA</v>
      </c>
    </row>
    <row r="88" spans="1:11" x14ac:dyDescent="0.25">
      <c r="A88" t="s">
        <v>189</v>
      </c>
      <c r="B88" s="11" t="s">
        <v>547</v>
      </c>
      <c r="C88" s="8" t="s">
        <v>105</v>
      </c>
      <c r="D88" s="17"/>
      <c r="E88" t="s">
        <v>187</v>
      </c>
      <c r="F88" s="9" t="str">
        <f t="shared" si="23"/>
        <v>TyE_VPD</v>
      </c>
      <c r="G88" s="11" t="str">
        <f t="shared" si="24"/>
        <v>TyE_VPD_Filantropia</v>
      </c>
      <c r="H88" t="s">
        <v>109</v>
      </c>
      <c r="I88" t="s">
        <v>110</v>
      </c>
      <c r="J88" t="str">
        <f>C88&amp;"_"&amp;E88&amp;"_"&amp;A88&amp;"_"&amp;H88</f>
        <v>TyE_VPD_Filantropia_CCTA</v>
      </c>
      <c r="K88" t="str">
        <f>C88&amp;"_"&amp;A88&amp;"_"&amp;I88</f>
        <v>TyE_Filantropia_SCTA</v>
      </c>
    </row>
    <row r="89" spans="1:11" x14ac:dyDescent="0.25">
      <c r="A89" t="s">
        <v>190</v>
      </c>
      <c r="B89" s="11" t="s">
        <v>547</v>
      </c>
      <c r="C89" s="8" t="s">
        <v>105</v>
      </c>
      <c r="E89" t="s">
        <v>187</v>
      </c>
      <c r="F89" s="15" t="str">
        <f t="shared" si="23"/>
        <v>TyE_VPD</v>
      </c>
      <c r="G89" s="11" t="str">
        <f t="shared" si="24"/>
        <v>TyE_VPD_Exatec</v>
      </c>
      <c r="H89" t="s">
        <v>109</v>
      </c>
      <c r="I89" t="s">
        <v>110</v>
      </c>
      <c r="J89" t="str">
        <f>C89&amp;"_"&amp;D89&amp;"_"&amp;E89&amp;"_"&amp;A89&amp;"_"&amp;H89</f>
        <v>TyE__VPD_Exatec_CCTA</v>
      </c>
      <c r="K89" t="str">
        <f>C89&amp;"_"&amp;D89&amp;"_"&amp;E89&amp;"_"&amp;A89&amp;"_"&amp;G89&amp;"_"&amp;I89</f>
        <v>TyE__VPD_Exatec_TyE_VPD_Exatec_SCTA</v>
      </c>
    </row>
    <row r="90" spans="1:11" x14ac:dyDescent="0.25">
      <c r="A90" s="22" t="s">
        <v>192</v>
      </c>
      <c r="B90" s="11" t="s">
        <v>547</v>
      </c>
      <c r="C90" s="8" t="s">
        <v>105</v>
      </c>
      <c r="E90" t="s">
        <v>191</v>
      </c>
      <c r="F90" s="21" t="str">
        <f t="shared" si="23"/>
        <v>TyE_VPO</v>
      </c>
      <c r="G90" s="20" t="str">
        <f t="shared" si="24"/>
        <v>TyE_VPO_TecFood</v>
      </c>
      <c r="H90" t="s">
        <v>109</v>
      </c>
      <c r="I90" t="s">
        <v>110</v>
      </c>
      <c r="J90" t="str">
        <f>C90&amp;"_"&amp;E90&amp;"_"&amp;A90&amp;"_"&amp;H90</f>
        <v>TyE_VPO_TecFood_CCTA</v>
      </c>
      <c r="K90" t="str">
        <f>C90&amp;"_"&amp;A90&amp;"_"&amp;I90</f>
        <v>TyE_TecFood_SCTA</v>
      </c>
    </row>
    <row r="91" spans="1:11" x14ac:dyDescent="0.25">
      <c r="A91" t="s">
        <v>193</v>
      </c>
      <c r="B91" s="11" t="s">
        <v>547</v>
      </c>
      <c r="C91" s="8" t="s">
        <v>105</v>
      </c>
      <c r="E91" t="s">
        <v>191</v>
      </c>
      <c r="F91" s="8" t="str">
        <f t="shared" si="23"/>
        <v>TyE_VPO</v>
      </c>
      <c r="G91" s="11" t="str">
        <f t="shared" si="24"/>
        <v xml:space="preserve">TyE_VPO_Borregos </v>
      </c>
      <c r="H91" t="s">
        <v>109</v>
      </c>
      <c r="I91" t="s">
        <v>110</v>
      </c>
      <c r="J91" t="str">
        <f>C91&amp;"_"&amp;D91&amp;"_"&amp;E91&amp;"_"&amp;A91&amp;"_"&amp;H91</f>
        <v>TyE__VPO_Borregos _CCTA</v>
      </c>
      <c r="K91" t="str">
        <f>C91&amp;"_"&amp;D91&amp;"_"&amp;E91&amp;"_"&amp;A91&amp;"_"&amp;G91&amp;"_"&amp;I91</f>
        <v>TyE__VPO_Borregos _TyE_VPO_Borregos _SCTA</v>
      </c>
    </row>
    <row r="92" spans="1:11" x14ac:dyDescent="0.25">
      <c r="A92" t="s">
        <v>194</v>
      </c>
      <c r="B92" s="11" t="s">
        <v>547</v>
      </c>
      <c r="C92" s="8" t="s">
        <v>105</v>
      </c>
      <c r="E92" t="s">
        <v>191</v>
      </c>
      <c r="F92" s="8" t="str">
        <f t="shared" si="23"/>
        <v>TyE_VPO</v>
      </c>
      <c r="G92" s="11" t="str">
        <f t="shared" si="24"/>
        <v>TyE_VPO_TecStore</v>
      </c>
      <c r="H92" t="s">
        <v>109</v>
      </c>
      <c r="I92" t="s">
        <v>110</v>
      </c>
      <c r="J92" t="str">
        <f>C92&amp;"_"&amp;D92&amp;"_"&amp;E92&amp;"_"&amp;A92&amp;"_"&amp;H92</f>
        <v>TyE__VPO_TecStore_CCTA</v>
      </c>
      <c r="K92" t="str">
        <f>C92&amp;"_"&amp;D92&amp;"_"&amp;E92&amp;"_"&amp;A92&amp;"_"&amp;G92&amp;"_"&amp;I92</f>
        <v>TyE__VPO_TecStore_TyE_VPO_TecStore_SCTA</v>
      </c>
    </row>
    <row r="93" spans="1:11" x14ac:dyDescent="0.25">
      <c r="A93" t="s">
        <v>78</v>
      </c>
      <c r="B93" s="11" t="s">
        <v>547</v>
      </c>
      <c r="C93" s="8" t="s">
        <v>105</v>
      </c>
      <c r="E93" t="s">
        <v>191</v>
      </c>
      <c r="F93" s="8" t="str">
        <f t="shared" si="23"/>
        <v>TyE_VPO</v>
      </c>
      <c r="G93" s="11" t="str">
        <f t="shared" si="24"/>
        <v>TyE_VPO_FBA</v>
      </c>
      <c r="H93" t="s">
        <v>109</v>
      </c>
      <c r="I93" t="s">
        <v>110</v>
      </c>
      <c r="J93" t="str">
        <f>C93&amp;"_"&amp;D93&amp;"_"&amp;E93&amp;"_"&amp;A93&amp;"_"&amp;H93</f>
        <v>TyE__VPO_FBA_CCTA</v>
      </c>
      <c r="K93" t="str">
        <f>C93&amp;"_"&amp;D93&amp;"_"&amp;E93&amp;"_"&amp;A93&amp;"_"&amp;G93&amp;"_"&amp;I93</f>
        <v>TyE__VPO_FBA_TyE_VPO_FBA_SCTA</v>
      </c>
    </row>
    <row r="94" spans="1:11" x14ac:dyDescent="0.25">
      <c r="A94" t="s">
        <v>196</v>
      </c>
      <c r="B94" s="11" t="s">
        <v>547</v>
      </c>
      <c r="C94" s="8" t="s">
        <v>105</v>
      </c>
      <c r="E94" t="s">
        <v>195</v>
      </c>
      <c r="F94" s="15" t="str">
        <f t="shared" si="23"/>
        <v>TyE_SorteosTec</v>
      </c>
      <c r="G94" s="22" t="str">
        <f t="shared" si="24"/>
        <v>TyE_SorteosTec_Casa sorteos</v>
      </c>
      <c r="H94" t="s">
        <v>109</v>
      </c>
      <c r="I94" t="s">
        <v>110</v>
      </c>
      <c r="J94" t="str">
        <f t="shared" ref="J94:J99" si="25">C94&amp;"_"&amp;E94&amp;"_"&amp;A94&amp;"_"&amp;H94</f>
        <v>TyE_SorteosTec_Casa sorteos_CCTA</v>
      </c>
      <c r="K94" t="str">
        <f t="shared" ref="K94:K99" si="26">C94&amp;"_"&amp;A94&amp;"_"&amp;I94</f>
        <v>TyE_Casa sorteos_SCTA</v>
      </c>
    </row>
    <row r="95" spans="1:11" x14ac:dyDescent="0.25">
      <c r="A95" t="s">
        <v>198</v>
      </c>
      <c r="B95" s="11" t="s">
        <v>547</v>
      </c>
      <c r="C95" s="8" t="s">
        <v>105</v>
      </c>
      <c r="E95" t="s">
        <v>197</v>
      </c>
      <c r="F95" s="9" t="str">
        <f t="shared" si="23"/>
        <v>TyE_Tecmi</v>
      </c>
      <c r="G95" s="11" t="str">
        <f t="shared" si="24"/>
        <v>TyE_Tecmi_Sorteo con Propósito</v>
      </c>
      <c r="H95" t="s">
        <v>109</v>
      </c>
      <c r="I95" t="s">
        <v>110</v>
      </c>
      <c r="J95" t="str">
        <f t="shared" si="25"/>
        <v>TyE_Tecmi_Sorteo con Propósito_CCTA</v>
      </c>
      <c r="K95" t="str">
        <f t="shared" si="26"/>
        <v>TyE_Sorteo con Propósito_SCTA</v>
      </c>
    </row>
    <row r="96" spans="1:11" x14ac:dyDescent="0.25">
      <c r="A96" t="s">
        <v>199</v>
      </c>
      <c r="B96" s="11" t="s">
        <v>547</v>
      </c>
      <c r="C96" s="8" t="s">
        <v>105</v>
      </c>
      <c r="E96" t="s">
        <v>197</v>
      </c>
      <c r="F96" s="9" t="str">
        <f t="shared" si="23"/>
        <v>TyE_Tecmi</v>
      </c>
      <c r="G96" s="11" t="str">
        <f t="shared" si="24"/>
        <v xml:space="preserve">TyE_Tecmi_Sorteo Líder a Líder </v>
      </c>
      <c r="H96" t="s">
        <v>109</v>
      </c>
      <c r="I96" t="s">
        <v>110</v>
      </c>
      <c r="J96" t="str">
        <f t="shared" si="25"/>
        <v>TyE_Tecmi_Sorteo Líder a Líder _CCTA</v>
      </c>
      <c r="K96" t="str">
        <f t="shared" si="26"/>
        <v>TyE_Sorteo Líder a Líder _SCTA</v>
      </c>
    </row>
    <row r="97" spans="1:11" x14ac:dyDescent="0.25">
      <c r="A97" t="s">
        <v>200</v>
      </c>
      <c r="B97" s="11" t="s">
        <v>547</v>
      </c>
      <c r="C97" s="8" t="s">
        <v>105</v>
      </c>
      <c r="E97" t="s">
        <v>197</v>
      </c>
      <c r="F97" s="9" t="str">
        <f t="shared" si="23"/>
        <v>TyE_Tecmi</v>
      </c>
      <c r="G97" s="11" t="str">
        <f t="shared" si="24"/>
        <v>TyE_Tecmi_Wellbeing 360</v>
      </c>
      <c r="H97" t="s">
        <v>109</v>
      </c>
      <c r="I97" t="s">
        <v>110</v>
      </c>
      <c r="J97" t="str">
        <f t="shared" si="25"/>
        <v>TyE_Tecmi_Wellbeing 360_CCTA</v>
      </c>
      <c r="K97" t="str">
        <f t="shared" si="26"/>
        <v>TyE_Wellbeing 360_SCTA</v>
      </c>
    </row>
    <row r="98" spans="1:11" x14ac:dyDescent="0.25">
      <c r="A98" t="s">
        <v>201</v>
      </c>
      <c r="B98" s="11" t="s">
        <v>547</v>
      </c>
      <c r="C98" s="8" t="s">
        <v>105</v>
      </c>
      <c r="E98" t="s">
        <v>197</v>
      </c>
      <c r="F98" s="9" t="str">
        <f t="shared" si="23"/>
        <v>TyE_Tecmi</v>
      </c>
      <c r="G98" s="11" t="str">
        <f t="shared" si="24"/>
        <v>TyE_Tecmi_Semana de la Felicidad</v>
      </c>
      <c r="H98" t="s">
        <v>109</v>
      </c>
      <c r="I98" t="s">
        <v>110</v>
      </c>
      <c r="J98" t="str">
        <f t="shared" si="25"/>
        <v>TyE_Tecmi_Semana de la Felicidad_CCTA</v>
      </c>
      <c r="K98" t="str">
        <f t="shared" si="26"/>
        <v>TyE_Semana de la Felicidad_SCTA</v>
      </c>
    </row>
    <row r="99" spans="1:11" x14ac:dyDescent="0.25">
      <c r="A99" t="s">
        <v>203</v>
      </c>
      <c r="B99" s="11" t="s">
        <v>547</v>
      </c>
      <c r="C99" s="8" t="s">
        <v>105</v>
      </c>
      <c r="E99" t="s">
        <v>202</v>
      </c>
      <c r="F99" s="9" t="str">
        <f t="shared" si="23"/>
        <v>TyE_TecSalud</v>
      </c>
      <c r="G99" s="22" t="str">
        <f t="shared" si="24"/>
        <v>TyE_TecSalud_COVID al día</v>
      </c>
      <c r="H99" t="s">
        <v>109</v>
      </c>
      <c r="I99" t="s">
        <v>110</v>
      </c>
      <c r="J99" t="str">
        <f t="shared" si="25"/>
        <v>TyE_TecSalud_COVID al día_CCTA</v>
      </c>
      <c r="K99" t="str">
        <f t="shared" si="26"/>
        <v>TyE_COVID al día_SCTA</v>
      </c>
    </row>
    <row r="100" spans="1:11" x14ac:dyDescent="0.25">
      <c r="A100" s="16" t="s">
        <v>204</v>
      </c>
      <c r="B100" s="16" t="s">
        <v>542</v>
      </c>
      <c r="C100" s="8" t="s">
        <v>105</v>
      </c>
      <c r="D100" s="17"/>
      <c r="E100" t="s">
        <v>530</v>
      </c>
      <c r="F100" s="9" t="str">
        <f t="shared" ref="F100:F106" si="27">C100&amp;"_"&amp;E100</f>
        <v>TyE_Eventos Institucionales</v>
      </c>
      <c r="G100" s="16" t="str">
        <f t="shared" ref="G100:G106" si="28">C100&amp;"_"&amp;E100&amp;"_"&amp;A100</f>
        <v>TyE_Eventos Institucionales_Día de las Madres</v>
      </c>
      <c r="H100" t="s">
        <v>109</v>
      </c>
      <c r="I100" t="s">
        <v>110</v>
      </c>
      <c r="J100" t="str">
        <f t="shared" ref="J100:J106" si="29">C100&amp;"_"&amp;E100&amp;"_"&amp;A100&amp;"_"&amp;H100</f>
        <v>TyE_Eventos Institucionales_Día de las Madres_CCTA</v>
      </c>
      <c r="K100" t="str">
        <f t="shared" ref="K100:K106" si="30">C100&amp;"_"&amp;A100&amp;"_"&amp;I100</f>
        <v>TyE_Día de las Madres_SCTA</v>
      </c>
    </row>
    <row r="101" spans="1:11" x14ac:dyDescent="0.25">
      <c r="A101" s="16" t="s">
        <v>205</v>
      </c>
      <c r="B101" s="16" t="s">
        <v>542</v>
      </c>
      <c r="C101" s="8" t="s">
        <v>105</v>
      </c>
      <c r="E101" t="s">
        <v>530</v>
      </c>
      <c r="F101" s="9" t="str">
        <f t="shared" si="27"/>
        <v>TyE_Eventos Institucionales</v>
      </c>
      <c r="G101" s="16" t="str">
        <f t="shared" si="28"/>
        <v>TyE_Eventos Institucionales_Día del Padre</v>
      </c>
      <c r="H101" t="s">
        <v>109</v>
      </c>
      <c r="I101" t="s">
        <v>110</v>
      </c>
      <c r="J101" t="str">
        <f t="shared" si="29"/>
        <v>TyE_Eventos Institucionales_Día del Padre_CCTA</v>
      </c>
      <c r="K101" t="str">
        <f t="shared" si="30"/>
        <v>TyE_Día del Padre_SCTA</v>
      </c>
    </row>
    <row r="102" spans="1:11" x14ac:dyDescent="0.25">
      <c r="A102" s="16" t="s">
        <v>84</v>
      </c>
      <c r="B102" s="16" t="s">
        <v>542</v>
      </c>
      <c r="C102" s="8" t="s">
        <v>105</v>
      </c>
      <c r="E102" t="s">
        <v>530</v>
      </c>
      <c r="F102" s="9" t="str">
        <f t="shared" si="27"/>
        <v>TyE_Eventos Institucionales</v>
      </c>
      <c r="G102" s="16" t="str">
        <f t="shared" si="28"/>
        <v>TyE_Eventos Institucionales_Lealtad</v>
      </c>
      <c r="H102" t="s">
        <v>109</v>
      </c>
      <c r="I102" t="s">
        <v>110</v>
      </c>
      <c r="J102" t="str">
        <f t="shared" si="29"/>
        <v>TyE_Eventos Institucionales_Lealtad_CCTA</v>
      </c>
      <c r="K102" t="str">
        <f t="shared" si="30"/>
        <v>TyE_Lealtad_SCTA</v>
      </c>
    </row>
    <row r="103" spans="1:11" x14ac:dyDescent="0.25">
      <c r="A103" s="16" t="s">
        <v>206</v>
      </c>
      <c r="B103" s="16" t="s">
        <v>542</v>
      </c>
      <c r="C103" s="8" t="s">
        <v>105</v>
      </c>
      <c r="E103" t="s">
        <v>530</v>
      </c>
      <c r="F103" s="9" t="str">
        <f t="shared" si="27"/>
        <v>TyE_Eventos Institucionales</v>
      </c>
      <c r="G103" s="16" t="str">
        <f t="shared" si="28"/>
        <v>TyE_Eventos Institucionales_Olimpiadas Tokio 2021</v>
      </c>
      <c r="H103" t="s">
        <v>109</v>
      </c>
      <c r="I103" t="s">
        <v>110</v>
      </c>
      <c r="J103" t="str">
        <f t="shared" si="29"/>
        <v>TyE_Eventos Institucionales_Olimpiadas Tokio 2021_CCTA</v>
      </c>
      <c r="K103" t="str">
        <f t="shared" si="30"/>
        <v>TyE_Olimpiadas Tokio 2021_SCTA</v>
      </c>
    </row>
    <row r="104" spans="1:11" x14ac:dyDescent="0.25">
      <c r="A104" s="16" t="s">
        <v>207</v>
      </c>
      <c r="B104" s="16" t="s">
        <v>542</v>
      </c>
      <c r="C104" s="8" t="s">
        <v>105</v>
      </c>
      <c r="E104" t="s">
        <v>530</v>
      </c>
      <c r="F104" s="9" t="str">
        <f t="shared" si="27"/>
        <v>TyE_Eventos Institucionales</v>
      </c>
      <c r="G104" s="16" t="str">
        <f t="shared" si="28"/>
        <v>TyE_Eventos Institucionales_Día de la familia</v>
      </c>
      <c r="H104" t="s">
        <v>109</v>
      </c>
      <c r="I104" t="s">
        <v>110</v>
      </c>
      <c r="J104" t="str">
        <f t="shared" si="29"/>
        <v>TyE_Eventos Institucionales_Día de la familia_CCTA</v>
      </c>
      <c r="K104" t="str">
        <f t="shared" si="30"/>
        <v>TyE_Día de la familia_SCTA</v>
      </c>
    </row>
    <row r="105" spans="1:11" x14ac:dyDescent="0.25">
      <c r="A105" s="16" t="s">
        <v>208</v>
      </c>
      <c r="B105" s="16" t="s">
        <v>542</v>
      </c>
      <c r="C105" s="8" t="s">
        <v>105</v>
      </c>
      <c r="E105" t="s">
        <v>530</v>
      </c>
      <c r="F105" s="9" t="str">
        <f t="shared" si="27"/>
        <v>TyE_Eventos Institucionales</v>
      </c>
      <c r="G105" s="16" t="str">
        <f t="shared" si="28"/>
        <v>TyE_Eventos Institucionales_Fiestas Tec</v>
      </c>
      <c r="H105" t="s">
        <v>109</v>
      </c>
      <c r="I105" t="s">
        <v>110</v>
      </c>
      <c r="J105" t="str">
        <f t="shared" si="29"/>
        <v>TyE_Eventos Institucionales_Fiestas Tec_CCTA</v>
      </c>
      <c r="K105" t="str">
        <f t="shared" si="30"/>
        <v>TyE_Fiestas Tec_SCTA</v>
      </c>
    </row>
    <row r="106" spans="1:11" x14ac:dyDescent="0.25">
      <c r="A106" s="16" t="s">
        <v>209</v>
      </c>
      <c r="B106" s="16" t="s">
        <v>542</v>
      </c>
      <c r="C106" s="8" t="s">
        <v>105</v>
      </c>
      <c r="E106" t="s">
        <v>530</v>
      </c>
      <c r="F106" s="9" t="str">
        <f t="shared" si="27"/>
        <v>TyE_Eventos Institucionales</v>
      </c>
      <c r="G106" s="16" t="str">
        <f t="shared" si="28"/>
        <v>TyE_Eventos Institucionales_Día del maestro</v>
      </c>
      <c r="H106" t="s">
        <v>109</v>
      </c>
      <c r="I106" t="s">
        <v>110</v>
      </c>
      <c r="J106" t="str">
        <f t="shared" si="29"/>
        <v>TyE_Eventos Institucionales_Día del maestro_CCTA</v>
      </c>
      <c r="K106" t="str">
        <f t="shared" si="30"/>
        <v>TyE_Día del maestro_SCTA</v>
      </c>
    </row>
    <row r="107" spans="1:11" x14ac:dyDescent="0.25">
      <c r="A107" t="s">
        <v>211</v>
      </c>
      <c r="B107" s="16" t="s">
        <v>543</v>
      </c>
      <c r="C107" s="8" t="s">
        <v>105</v>
      </c>
      <c r="E107" t="s">
        <v>210</v>
      </c>
      <c r="F107" s="12" t="str">
        <f>C107&amp;"_"&amp;E107</f>
        <v>TyE_EVP</v>
      </c>
      <c r="G107" t="str">
        <f>C107&amp;"_"&amp;E107&amp;"_"&amp;A107</f>
        <v>TyE_EVP_Refiriendo Talento</v>
      </c>
      <c r="H107" t="s">
        <v>109</v>
      </c>
      <c r="I107" t="s">
        <v>110</v>
      </c>
      <c r="J107" t="str">
        <f>C107&amp;"_"&amp;D107&amp;"_"&amp;E107&amp;"_"&amp;A107&amp;"_"&amp;H107</f>
        <v>TyE__EVP_Refiriendo Talento_CCTA</v>
      </c>
      <c r="K107" t="str">
        <f t="shared" ref="K107:K115" si="31">C107&amp;"_"&amp;D107&amp;"_"&amp;E107&amp;"_"&amp;A107&amp;"_"&amp;G107&amp;"_"&amp;I107</f>
        <v>TyE__EVP_Refiriendo Talento_TyE_EVP_Refiriendo Talento_SCTA</v>
      </c>
    </row>
    <row r="108" spans="1:11" x14ac:dyDescent="0.25">
      <c r="A108" t="s">
        <v>212</v>
      </c>
      <c r="B108" s="16" t="s">
        <v>543</v>
      </c>
      <c r="C108" s="8" t="s">
        <v>105</v>
      </c>
      <c r="E108" t="s">
        <v>210</v>
      </c>
      <c r="F108" s="12" t="str">
        <f>C108&amp;"_"&amp;E108</f>
        <v>TyE_EVP</v>
      </c>
      <c r="G108" t="str">
        <f>C108&amp;"_"&amp;E108&amp;"_"&amp;A108</f>
        <v>TyE_EVP_Asig Temporales</v>
      </c>
      <c r="H108" t="s">
        <v>109</v>
      </c>
      <c r="I108" t="s">
        <v>110</v>
      </c>
      <c r="J108" t="str">
        <f>C108&amp;"_"&amp;D108&amp;"_"&amp;E108&amp;"_"&amp;A108&amp;"_"&amp;H108</f>
        <v>TyE__EVP_Asig Temporales_CCTA</v>
      </c>
      <c r="K108" t="str">
        <f t="shared" si="31"/>
        <v>TyE__EVP_Asig Temporales_TyE_EVP_Asig Temporales_SCTA</v>
      </c>
    </row>
    <row r="109" spans="1:11" x14ac:dyDescent="0.25">
      <c r="A109" t="s">
        <v>213</v>
      </c>
      <c r="B109" s="16" t="s">
        <v>543</v>
      </c>
      <c r="C109" s="8" t="s">
        <v>105</v>
      </c>
      <c r="E109" t="s">
        <v>210</v>
      </c>
      <c r="F109" s="12" t="str">
        <f>C109&amp;"_"&amp;E109</f>
        <v>TyE_EVP</v>
      </c>
      <c r="G109" t="str">
        <f>C109&amp;"_"&amp;E109&amp;"_"&amp;A109</f>
        <v>TyE_EVP_Marca empleadora</v>
      </c>
      <c r="H109" t="s">
        <v>109</v>
      </c>
      <c r="I109" t="s">
        <v>110</v>
      </c>
      <c r="J109" t="str">
        <f>C109&amp;"_"&amp;D109&amp;"_"&amp;E109&amp;"_"&amp;A109&amp;"_"&amp;H109</f>
        <v>TyE__EVP_Marca empleadora_CCTA</v>
      </c>
      <c r="K109" t="str">
        <f t="shared" si="31"/>
        <v>TyE__EVP_Marca empleadora_TyE_EVP_Marca empleadora_SCTA</v>
      </c>
    </row>
    <row r="110" spans="1:11" x14ac:dyDescent="0.25">
      <c r="A110" t="s">
        <v>216</v>
      </c>
      <c r="B110" t="s">
        <v>214</v>
      </c>
      <c r="C110" s="8" t="s">
        <v>105</v>
      </c>
      <c r="E110" s="23" t="s">
        <v>215</v>
      </c>
      <c r="F110" s="12" t="str">
        <f>C110&amp;"_"&amp;E110</f>
        <v>TyE_Boletín Líderes</v>
      </c>
      <c r="G110" t="str">
        <f>C110&amp;"_"&amp;A110</f>
        <v>TyE_LT</v>
      </c>
      <c r="J110" t="str">
        <f>C110&amp;"_"&amp;D110&amp;"_"&amp;E110&amp;"_"&amp;A110&amp;"_"&amp;H110</f>
        <v>TyE__Boletín Líderes_LT_</v>
      </c>
      <c r="K110" t="str">
        <f t="shared" si="31"/>
        <v>TyE__Boletín Líderes_LT_TyE_LT_</v>
      </c>
    </row>
    <row r="111" spans="1:11" x14ac:dyDescent="0.25">
      <c r="A111" t="s">
        <v>218</v>
      </c>
      <c r="B111" t="s">
        <v>214</v>
      </c>
      <c r="C111" s="8" t="s">
        <v>105</v>
      </c>
      <c r="E111" s="23" t="s">
        <v>217</v>
      </c>
      <c r="F111" s="12" t="str">
        <f>C111&amp;"_"&amp;E111</f>
        <v>TyE_Boletín TyE</v>
      </c>
      <c r="G111" t="str">
        <f>C111&amp;"_"&amp;A111</f>
        <v>TyE_News TyE</v>
      </c>
      <c r="J111" t="str">
        <f>C111&amp;"_"&amp;D111&amp;"_"&amp;E111&amp;"_"&amp;A111&amp;"_"&amp;H111</f>
        <v>TyE__Boletín TyE_News TyE_</v>
      </c>
      <c r="K111" t="str">
        <f t="shared" si="31"/>
        <v>TyE__Boletín TyE_News TyE_TyE_News TyE_</v>
      </c>
    </row>
    <row r="112" spans="1:11" x14ac:dyDescent="0.25">
      <c r="A112" t="s">
        <v>221</v>
      </c>
      <c r="B112" t="s">
        <v>219</v>
      </c>
      <c r="C112" s="8" t="s">
        <v>105</v>
      </c>
      <c r="E112" s="23" t="s">
        <v>220</v>
      </c>
      <c r="F112" s="9" t="str">
        <f t="shared" ref="F112:F117" si="32">C112&amp;"_"&amp;E112</f>
        <v>TyE_Top200</v>
      </c>
      <c r="G112" s="22" t="str">
        <f t="shared" ref="G112:G117" si="33">C112&amp;"_"&amp;E112&amp;"_"&amp;A112</f>
        <v>TyE_Top200_Conectar</v>
      </c>
      <c r="H112" t="s">
        <v>109</v>
      </c>
      <c r="I112" t="s">
        <v>110</v>
      </c>
      <c r="J112" t="str">
        <f>C112&amp;"_"&amp;E112&amp;"_"&amp;A112&amp;"_"&amp;H112</f>
        <v>TyE_Top200_Conectar_CCTA</v>
      </c>
      <c r="K112" t="str">
        <f t="shared" si="31"/>
        <v>TyE__Top200_Conectar_TyE_Top200_Conectar_SCTA</v>
      </c>
    </row>
    <row r="113" spans="1:11" x14ac:dyDescent="0.25">
      <c r="A113" s="11" t="s">
        <v>223</v>
      </c>
      <c r="B113" t="s">
        <v>219</v>
      </c>
      <c r="C113" s="8" t="s">
        <v>105</v>
      </c>
      <c r="E113" t="s">
        <v>222</v>
      </c>
      <c r="F113" s="9" t="str">
        <f t="shared" si="32"/>
        <v>TyE_Presidencia</v>
      </c>
      <c r="G113" s="11" t="str">
        <f t="shared" si="33"/>
        <v>TyE_Presidencia_QS</v>
      </c>
      <c r="H113" t="s">
        <v>109</v>
      </c>
      <c r="I113" t="s">
        <v>110</v>
      </c>
      <c r="J113" t="str">
        <f>C113&amp;"_"&amp;E113&amp;"_"&amp;A113&amp;"_"&amp;H113</f>
        <v>TyE_Presidencia_QS_CCTA</v>
      </c>
      <c r="K113" t="str">
        <f t="shared" si="31"/>
        <v>TyE__Presidencia_QS_TyE_Presidencia_QS_SCTA</v>
      </c>
    </row>
    <row r="114" spans="1:11" x14ac:dyDescent="0.25">
      <c r="A114" s="11" t="s">
        <v>225</v>
      </c>
      <c r="B114" t="s">
        <v>219</v>
      </c>
      <c r="C114" s="8" t="s">
        <v>105</v>
      </c>
      <c r="E114" t="s">
        <v>224</v>
      </c>
      <c r="F114" s="15" t="str">
        <f t="shared" si="32"/>
        <v>TyE_Cambios org</v>
      </c>
      <c r="G114" s="11" t="str">
        <f t="shared" si="33"/>
        <v>TyE_Cambios org_Cambios organizacionales</v>
      </c>
      <c r="H114" t="s">
        <v>109</v>
      </c>
      <c r="I114" t="s">
        <v>110</v>
      </c>
      <c r="J114" t="str">
        <f>C114&amp;"_"&amp;E114&amp;"_"&amp;A114&amp;"_"&amp;H114</f>
        <v>TyE_Cambios org_Cambios organizacionales_CCTA</v>
      </c>
      <c r="K114" t="str">
        <f t="shared" si="31"/>
        <v>TyE__Cambios org_Cambios organizacionales_TyE_Cambios org_Cambios organizacionales_SCTA</v>
      </c>
    </row>
    <row r="115" spans="1:11" x14ac:dyDescent="0.25">
      <c r="A115" s="11" t="s">
        <v>226</v>
      </c>
      <c r="B115" t="s">
        <v>219</v>
      </c>
      <c r="C115" s="8" t="s">
        <v>105</v>
      </c>
      <c r="E115" t="s">
        <v>224</v>
      </c>
      <c r="F115" s="15" t="str">
        <f t="shared" si="32"/>
        <v>TyE_Cambios org</v>
      </c>
      <c r="G115" s="11" t="str">
        <f t="shared" si="33"/>
        <v>TyE_Cambios org_TecGlobal</v>
      </c>
      <c r="H115" t="s">
        <v>109</v>
      </c>
      <c r="I115" t="s">
        <v>110</v>
      </c>
      <c r="J115" t="str">
        <f>C115&amp;"_"&amp;E115&amp;"_"&amp;A115&amp;"_"&amp;H115</f>
        <v>TyE_Cambios org_TecGlobal_CCTA</v>
      </c>
      <c r="K115" t="str">
        <f t="shared" si="31"/>
        <v>TyE__Cambios org_TecGlobal_TyE_Cambios org_TecGlobal_SCTA</v>
      </c>
    </row>
    <row r="116" spans="1:11" x14ac:dyDescent="0.25">
      <c r="A116" s="11" t="s">
        <v>228</v>
      </c>
      <c r="B116" t="s">
        <v>219</v>
      </c>
      <c r="C116" s="8" t="s">
        <v>105</v>
      </c>
      <c r="E116" t="s">
        <v>227</v>
      </c>
      <c r="F116" s="15" t="str">
        <f t="shared" si="32"/>
        <v>TyE_TyEAvisos</v>
      </c>
      <c r="G116" s="11" t="str">
        <f t="shared" si="33"/>
        <v>TyE_TyEAvisos_Sesión de talento</v>
      </c>
      <c r="H116" t="s">
        <v>109</v>
      </c>
      <c r="I116" t="s">
        <v>110</v>
      </c>
      <c r="J116" t="str">
        <f t="shared" ref="J116:J117" si="34">C116&amp;"_"&amp;E116&amp;"_"&amp;A116&amp;"_"&amp;H116</f>
        <v>TyE_TyEAvisos_Sesión de talento_CCTA</v>
      </c>
    </row>
    <row r="117" spans="1:11" x14ac:dyDescent="0.25">
      <c r="A117" s="11" t="s">
        <v>80</v>
      </c>
      <c r="B117" t="s">
        <v>219</v>
      </c>
      <c r="C117" s="8" t="s">
        <v>105</v>
      </c>
      <c r="E117" t="s">
        <v>227</v>
      </c>
      <c r="F117" s="15" t="str">
        <f t="shared" si="32"/>
        <v>TyE_TyEAvisos</v>
      </c>
      <c r="G117" s="11" t="str">
        <f t="shared" si="33"/>
        <v>TyE_TyEAvisos_Mi ECO</v>
      </c>
      <c r="H117" t="s">
        <v>109</v>
      </c>
      <c r="I117" t="s">
        <v>110</v>
      </c>
      <c r="J117" t="str">
        <f t="shared" si="34"/>
        <v>TyE_TyEAvisos_Mi ECO_CCTA</v>
      </c>
    </row>
    <row r="118" spans="1:11" x14ac:dyDescent="0.25">
      <c r="A118" t="s">
        <v>231</v>
      </c>
      <c r="B118" t="s">
        <v>532</v>
      </c>
      <c r="C118" s="8" t="s">
        <v>229</v>
      </c>
      <c r="E118" t="s">
        <v>230</v>
      </c>
      <c r="F118" s="15" t="str">
        <f t="shared" ref="F118:F123" si="35">C118&amp;"_"&amp;E118</f>
        <v>UTM_AdC</v>
      </c>
      <c r="G118" s="24" t="str">
        <f t="shared" ref="G118:G123" si="36">C118&amp;"_"&amp;E118&amp;"_"&amp;A118</f>
        <v>UTM_AdC_Gestión cátedras</v>
      </c>
      <c r="H118" t="s">
        <v>109</v>
      </c>
      <c r="I118" t="s">
        <v>110</v>
      </c>
      <c r="J118" t="str">
        <f t="shared" ref="J118:J123" si="37">C118&amp;"_"&amp;D118&amp;"_"&amp;E118&amp;"_"&amp;A118&amp;"_"&amp;H118</f>
        <v>UTM__AdC_Gestión cátedras_CCTA</v>
      </c>
      <c r="K118" t="str">
        <f t="shared" ref="K118:K123" si="38">C118&amp;"_"&amp;D118&amp;"_"&amp;E118&amp;"_"&amp;A118&amp;"_"&amp;G118&amp;"_"&amp;I118</f>
        <v>UTM__AdC_Gestión cátedras_UTM_AdC_Gestión cátedras_SCTA</v>
      </c>
    </row>
    <row r="119" spans="1:11" x14ac:dyDescent="0.25">
      <c r="A119" t="s">
        <v>232</v>
      </c>
      <c r="B119" t="s">
        <v>532</v>
      </c>
      <c r="C119" s="8" t="s">
        <v>229</v>
      </c>
      <c r="E119" t="s">
        <v>230</v>
      </c>
      <c r="F119" s="15" t="str">
        <f t="shared" si="35"/>
        <v>UTM_AdC</v>
      </c>
      <c r="G119" s="24" t="str">
        <f t="shared" si="36"/>
        <v>UTM_AdC_Desarrollo docente</v>
      </c>
      <c r="H119" t="s">
        <v>109</v>
      </c>
      <c r="I119" t="s">
        <v>110</v>
      </c>
      <c r="J119" t="str">
        <f t="shared" si="37"/>
        <v>UTM__AdC_Desarrollo docente_CCTA</v>
      </c>
      <c r="K119" t="str">
        <f t="shared" si="38"/>
        <v>UTM__AdC_Desarrollo docente_UTM_AdC_Desarrollo docente_SCTA</v>
      </c>
    </row>
    <row r="120" spans="1:11" x14ac:dyDescent="0.25">
      <c r="A120" t="s">
        <v>234</v>
      </c>
      <c r="B120" t="s">
        <v>533</v>
      </c>
      <c r="C120" s="8" t="s">
        <v>229</v>
      </c>
      <c r="E120" t="s">
        <v>233</v>
      </c>
      <c r="F120" s="15" t="str">
        <f t="shared" si="35"/>
        <v>UTM_Rectoría</v>
      </c>
      <c r="G120" s="24" t="str">
        <f t="shared" si="36"/>
        <v>UTM_Rectoría_Continuidad académica</v>
      </c>
      <c r="H120" t="s">
        <v>109</v>
      </c>
      <c r="I120" t="s">
        <v>110</v>
      </c>
      <c r="J120" t="str">
        <f t="shared" si="37"/>
        <v>UTM__Rectoría_Continuidad académica_CCTA</v>
      </c>
      <c r="K120" t="str">
        <f t="shared" si="38"/>
        <v>UTM__Rectoría_Continuidad académica_UTM_Rectoría_Continuidad académica_SCTA</v>
      </c>
    </row>
    <row r="121" spans="1:11" x14ac:dyDescent="0.25">
      <c r="A121" t="s">
        <v>235</v>
      </c>
      <c r="B121" t="s">
        <v>533</v>
      </c>
      <c r="C121" s="8" t="s">
        <v>229</v>
      </c>
      <c r="E121" t="s">
        <v>233</v>
      </c>
      <c r="F121" s="15" t="str">
        <f t="shared" si="35"/>
        <v>UTM_Rectoría</v>
      </c>
      <c r="G121" s="24" t="str">
        <f t="shared" si="36"/>
        <v>UTM_Rectoría_Townhalls BZ</v>
      </c>
      <c r="H121" t="s">
        <v>109</v>
      </c>
      <c r="I121" t="s">
        <v>110</v>
      </c>
      <c r="J121" t="str">
        <f t="shared" si="37"/>
        <v>UTM__Rectoría_Townhalls BZ_CCTA</v>
      </c>
      <c r="K121" t="str">
        <f t="shared" si="38"/>
        <v>UTM__Rectoría_Townhalls BZ_UTM_Rectoría_Townhalls BZ_SCTA</v>
      </c>
    </row>
    <row r="122" spans="1:11" x14ac:dyDescent="0.25">
      <c r="A122" t="s">
        <v>236</v>
      </c>
      <c r="B122" t="s">
        <v>533</v>
      </c>
      <c r="C122" s="8" t="s">
        <v>229</v>
      </c>
      <c r="E122" t="s">
        <v>233</v>
      </c>
      <c r="F122" s="15" t="str">
        <f t="shared" si="35"/>
        <v>UTM_Rectoría</v>
      </c>
      <c r="G122" s="24" t="str">
        <f t="shared" si="36"/>
        <v>UTM_Rectoría_Comunicados</v>
      </c>
      <c r="H122" t="s">
        <v>109</v>
      </c>
      <c r="I122" t="s">
        <v>110</v>
      </c>
      <c r="J122" t="str">
        <f t="shared" si="37"/>
        <v>UTM__Rectoría_Comunicados_CCTA</v>
      </c>
      <c r="K122" t="str">
        <f t="shared" si="38"/>
        <v>UTM__Rectoría_Comunicados_UTM_Rectoría_Comunicados_SCTA</v>
      </c>
    </row>
    <row r="123" spans="1:11" x14ac:dyDescent="0.25">
      <c r="A123" t="s">
        <v>167</v>
      </c>
      <c r="B123" t="s">
        <v>533</v>
      </c>
      <c r="C123" s="8" t="s">
        <v>229</v>
      </c>
      <c r="E123" t="s">
        <v>233</v>
      </c>
      <c r="F123" s="15" t="str">
        <f t="shared" si="35"/>
        <v>UTM_Rectoría</v>
      </c>
      <c r="G123" s="24" t="str">
        <f t="shared" si="36"/>
        <v>UTM_Rectoría_CIMA</v>
      </c>
      <c r="H123" t="s">
        <v>109</v>
      </c>
      <c r="I123" t="s">
        <v>110</v>
      </c>
      <c r="J123" t="str">
        <f t="shared" si="37"/>
        <v>UTM__Rectoría_CIMA_CCTA</v>
      </c>
      <c r="K123" t="str">
        <f t="shared" si="38"/>
        <v>UTM__Rectoría_CIMA_UTM_Rectoría_CIMA_SCTA</v>
      </c>
    </row>
    <row r="124" spans="1:11" x14ac:dyDescent="0.25">
      <c r="A124" t="s">
        <v>225</v>
      </c>
      <c r="B124" t="s">
        <v>534</v>
      </c>
      <c r="C124" s="8" t="s">
        <v>229</v>
      </c>
      <c r="E124" t="s">
        <v>105</v>
      </c>
      <c r="F124" s="15" t="str">
        <f t="shared" ref="F124:F130" si="39">C124&amp;"_"&amp;E124</f>
        <v>UTM_TyE</v>
      </c>
      <c r="G124" s="24" t="str">
        <f t="shared" ref="G124:G130" si="40">C124&amp;"_"&amp;E124&amp;"_"&amp;A124</f>
        <v>UTM_TyE_Cambios organizacionales</v>
      </c>
      <c r="H124" t="s">
        <v>109</v>
      </c>
      <c r="I124" t="s">
        <v>110</v>
      </c>
      <c r="J124" t="str">
        <f t="shared" ref="J124:J130" si="41">C124&amp;"_"&amp;D124&amp;"_"&amp;E124&amp;"_"&amp;A124&amp;"_"&amp;H124</f>
        <v>UTM__TyE_Cambios organizacionales_CCTA</v>
      </c>
      <c r="K124" t="str">
        <f t="shared" ref="K124:K130" si="42">C124&amp;"_"&amp;D124&amp;"_"&amp;E124&amp;"_"&amp;A124&amp;"_"&amp;G124&amp;"_"&amp;I124</f>
        <v>UTM__TyE_Cambios organizacionales_UTM_TyE_Cambios organizacionales_SCTA</v>
      </c>
    </row>
    <row r="125" spans="1:11" x14ac:dyDescent="0.25">
      <c r="A125" t="s">
        <v>236</v>
      </c>
      <c r="B125" t="s">
        <v>534</v>
      </c>
      <c r="C125" s="8" t="s">
        <v>229</v>
      </c>
      <c r="E125" t="s">
        <v>105</v>
      </c>
      <c r="F125" s="15" t="str">
        <f t="shared" si="39"/>
        <v>UTM_TyE</v>
      </c>
      <c r="G125" s="24" t="str">
        <f t="shared" si="40"/>
        <v>UTM_TyE_Comunicados</v>
      </c>
      <c r="H125" t="s">
        <v>109</v>
      </c>
      <c r="I125" t="s">
        <v>110</v>
      </c>
      <c r="J125" t="str">
        <f t="shared" si="41"/>
        <v>UTM__TyE_Comunicados_CCTA</v>
      </c>
      <c r="K125" t="str">
        <f t="shared" si="42"/>
        <v>UTM__TyE_Comunicados_UTM_TyE_Comunicados_SCTA</v>
      </c>
    </row>
    <row r="126" spans="1:11" x14ac:dyDescent="0.25">
      <c r="A126" t="s">
        <v>139</v>
      </c>
      <c r="B126" t="s">
        <v>534</v>
      </c>
      <c r="C126" s="8" t="s">
        <v>229</v>
      </c>
      <c r="E126" t="s">
        <v>105</v>
      </c>
      <c r="F126" s="15" t="str">
        <f t="shared" si="39"/>
        <v>UTM_TyE</v>
      </c>
      <c r="G126" s="24" t="str">
        <f t="shared" si="40"/>
        <v>UTM_TyE_COVID</v>
      </c>
      <c r="H126" t="s">
        <v>109</v>
      </c>
      <c r="I126" t="s">
        <v>110</v>
      </c>
      <c r="J126" t="str">
        <f t="shared" si="41"/>
        <v>UTM__TyE_COVID_CCTA</v>
      </c>
      <c r="K126" t="str">
        <f t="shared" si="42"/>
        <v>UTM__TyE_COVID_UTM_TyE_COVID_SCTA</v>
      </c>
    </row>
    <row r="127" spans="1:11" x14ac:dyDescent="0.25">
      <c r="A127" t="s">
        <v>237</v>
      </c>
      <c r="B127" t="s">
        <v>534</v>
      </c>
      <c r="C127" s="8" t="s">
        <v>229</v>
      </c>
      <c r="E127" t="s">
        <v>105</v>
      </c>
      <c r="F127" s="15" t="str">
        <f t="shared" si="39"/>
        <v>UTM_TyE</v>
      </c>
      <c r="G127" s="24" t="str">
        <f t="shared" si="40"/>
        <v>UTM_TyE_Comp y benef</v>
      </c>
      <c r="H127" t="s">
        <v>109</v>
      </c>
      <c r="I127" t="s">
        <v>110</v>
      </c>
      <c r="J127" t="str">
        <f t="shared" si="41"/>
        <v>UTM__TyE_Comp y benef_CCTA</v>
      </c>
      <c r="K127" t="str">
        <f t="shared" si="42"/>
        <v>UTM__TyE_Comp y benef_UTM_TyE_Comp y benef_SCTA</v>
      </c>
    </row>
    <row r="128" spans="1:11" x14ac:dyDescent="0.25">
      <c r="A128" t="s">
        <v>238</v>
      </c>
      <c r="B128" t="s">
        <v>534</v>
      </c>
      <c r="C128" s="8" t="s">
        <v>229</v>
      </c>
      <c r="E128" t="s">
        <v>105</v>
      </c>
      <c r="F128" s="15" t="str">
        <f t="shared" si="39"/>
        <v>UTM_TyE</v>
      </c>
      <c r="G128" s="24" t="str">
        <f t="shared" si="40"/>
        <v>UTM_TyE_Capacitación</v>
      </c>
      <c r="H128" t="s">
        <v>109</v>
      </c>
      <c r="I128" t="s">
        <v>110</v>
      </c>
      <c r="J128" t="str">
        <f t="shared" si="41"/>
        <v>UTM__TyE_Capacitación_CCTA</v>
      </c>
      <c r="K128" t="str">
        <f t="shared" si="42"/>
        <v>UTM__TyE_Capacitación_UTM_TyE_Capacitación_SCTA</v>
      </c>
    </row>
    <row r="129" spans="1:11" x14ac:dyDescent="0.25">
      <c r="A129" t="s">
        <v>239</v>
      </c>
      <c r="B129" t="s">
        <v>534</v>
      </c>
      <c r="C129" s="8" t="s">
        <v>229</v>
      </c>
      <c r="E129" t="s">
        <v>105</v>
      </c>
      <c r="F129" s="15" t="str">
        <f t="shared" si="39"/>
        <v>UTM_TyE</v>
      </c>
      <c r="G129" s="24" t="str">
        <f t="shared" si="40"/>
        <v>UTM_TyE_Equipos Energizantes</v>
      </c>
      <c r="H129" t="s">
        <v>109</v>
      </c>
      <c r="I129" t="s">
        <v>110</v>
      </c>
      <c r="J129" t="str">
        <f t="shared" si="41"/>
        <v>UTM__TyE_Equipos Energizantes_CCTA</v>
      </c>
      <c r="K129" t="str">
        <f t="shared" si="42"/>
        <v>UTM__TyE_Equipos Energizantes_UTM_TyE_Equipos Energizantes_SCTA</v>
      </c>
    </row>
    <row r="130" spans="1:11" x14ac:dyDescent="0.25">
      <c r="A130" t="s">
        <v>240</v>
      </c>
      <c r="B130" t="s">
        <v>534</v>
      </c>
      <c r="C130" s="8" t="s">
        <v>229</v>
      </c>
      <c r="E130" t="s">
        <v>105</v>
      </c>
      <c r="F130" s="15" t="str">
        <f t="shared" si="39"/>
        <v>UTM_TyE</v>
      </c>
      <c r="G130" s="24" t="str">
        <f t="shared" si="40"/>
        <v xml:space="preserve">UTM_TyE_Activaciones </v>
      </c>
      <c r="H130" t="s">
        <v>109</v>
      </c>
      <c r="I130" t="s">
        <v>110</v>
      </c>
      <c r="J130" t="str">
        <f t="shared" si="41"/>
        <v>UTM__TyE_Activaciones _CCTA</v>
      </c>
      <c r="K130" t="str">
        <f t="shared" si="42"/>
        <v>UTM__TyE_Activaciones _UTM_TyE_Activaciones _SCTA</v>
      </c>
    </row>
    <row r="131" spans="1:11" x14ac:dyDescent="0.25">
      <c r="A131" t="s">
        <v>242</v>
      </c>
      <c r="B131" t="s">
        <v>535</v>
      </c>
      <c r="C131" s="8" t="s">
        <v>229</v>
      </c>
      <c r="E131" t="s">
        <v>241</v>
      </c>
      <c r="F131" s="15" t="str">
        <f>C131&amp;"_"&amp;E131</f>
        <v>UTM_ICBF</v>
      </c>
      <c r="G131" s="24" t="str">
        <f>C131&amp;"_"&amp;E131&amp;"_"&amp;A131</f>
        <v>UTM_ICBF_Wellbeing360</v>
      </c>
      <c r="H131" t="s">
        <v>109</v>
      </c>
      <c r="I131" t="s">
        <v>110</v>
      </c>
      <c r="J131" t="str">
        <f>C131&amp;"_"&amp;D131&amp;"_"&amp;E131&amp;"_"&amp;A131&amp;"_"&amp;H131</f>
        <v>UTM__ICBF_Wellbeing360_CCTA</v>
      </c>
      <c r="K131" t="str">
        <f>C131&amp;"_"&amp;D131&amp;"_"&amp;E131&amp;"_"&amp;A131&amp;"_"&amp;G131&amp;"_"&amp;I131</f>
        <v>UTM__ICBF_Wellbeing360_UTM_ICBF_Wellbeing360_SCTA</v>
      </c>
    </row>
    <row r="132" spans="1:11" x14ac:dyDescent="0.25">
      <c r="A132" t="s">
        <v>243</v>
      </c>
      <c r="B132" t="s">
        <v>535</v>
      </c>
      <c r="C132" s="8" t="s">
        <v>229</v>
      </c>
      <c r="E132" t="s">
        <v>241</v>
      </c>
      <c r="F132" s="15" t="str">
        <f>C132&amp;"_"&amp;E132</f>
        <v>UTM_ICBF</v>
      </c>
      <c r="G132" s="24" t="str">
        <f>C132&amp;"_"&amp;E132&amp;"_"&amp;A132</f>
        <v>UTM_ICBF_Organizaciones positivas</v>
      </c>
      <c r="H132" t="s">
        <v>109</v>
      </c>
      <c r="I132" t="s">
        <v>110</v>
      </c>
      <c r="J132" t="str">
        <f>C132&amp;"_"&amp;D132&amp;"_"&amp;E132&amp;"_"&amp;A132&amp;"_"&amp;H132</f>
        <v>UTM__ICBF_Organizaciones positivas_CCTA</v>
      </c>
      <c r="K132" t="str">
        <f>C132&amp;"_"&amp;D132&amp;"_"&amp;E132&amp;"_"&amp;A132&amp;"_"&amp;G132&amp;"_"&amp;I132</f>
        <v>UTM__ICBF_Organizaciones positivas_UTM_ICBF_Organizaciones positivas_SCTA</v>
      </c>
    </row>
    <row r="133" spans="1:11" x14ac:dyDescent="0.25">
      <c r="A133" t="s">
        <v>244</v>
      </c>
      <c r="B133" t="s">
        <v>535</v>
      </c>
      <c r="C133" s="8" t="s">
        <v>229</v>
      </c>
      <c r="E133" t="s">
        <v>241</v>
      </c>
      <c r="F133" s="15" t="str">
        <f>C133&amp;"_"&amp;E133</f>
        <v>UTM_ICBF</v>
      </c>
      <c r="G133" s="24" t="str">
        <f>C133&amp;"_"&amp;E133&amp;"_"&amp;A133</f>
        <v>UTM_ICBF_Familias positivas</v>
      </c>
      <c r="H133" t="s">
        <v>109</v>
      </c>
      <c r="I133" t="s">
        <v>110</v>
      </c>
      <c r="J133" t="str">
        <f>C133&amp;"_"&amp;D133&amp;"_"&amp;E133&amp;"_"&amp;A133&amp;"_"&amp;H133</f>
        <v>UTM__ICBF_Familias positivas_CCTA</v>
      </c>
      <c r="K133" t="str">
        <f>C133&amp;"_"&amp;D133&amp;"_"&amp;E133&amp;"_"&amp;A133&amp;"_"&amp;G133&amp;"_"&amp;I133</f>
        <v>UTM__ICBF_Familias positivas_UTM_ICBF_Familias positivas_SCTA</v>
      </c>
    </row>
    <row r="134" spans="1:11" x14ac:dyDescent="0.25">
      <c r="A134" t="s">
        <v>246</v>
      </c>
      <c r="B134" t="s">
        <v>536</v>
      </c>
      <c r="C134" s="8" t="s">
        <v>229</v>
      </c>
      <c r="E134" t="s">
        <v>245</v>
      </c>
      <c r="F134" s="15" t="str">
        <f t="shared" ref="F134:F140" si="43">C134&amp;"_"&amp;E134</f>
        <v>UTM_MKT</v>
      </c>
      <c r="G134" s="24" t="str">
        <f t="shared" ref="G134:G140" si="44">C134&amp;"_"&amp;E134&amp;"_"&amp;A134</f>
        <v>UTM_MKT_20aniv</v>
      </c>
      <c r="H134" t="s">
        <v>109</v>
      </c>
      <c r="I134" t="s">
        <v>110</v>
      </c>
      <c r="J134" t="str">
        <f t="shared" ref="J134:J140" si="45">C134&amp;"_"&amp;D134&amp;"_"&amp;E134&amp;"_"&amp;A134&amp;"_"&amp;H134</f>
        <v>UTM__MKT_20aniv_CCTA</v>
      </c>
      <c r="K134" t="str">
        <f t="shared" ref="K134:K140" si="46">C134&amp;"_"&amp;D134&amp;"_"&amp;E134&amp;"_"&amp;A134&amp;"_"&amp;G134&amp;"_"&amp;I134</f>
        <v>UTM__MKT_20aniv_UTM_MKT_20aniv_SCTA</v>
      </c>
    </row>
    <row r="135" spans="1:11" x14ac:dyDescent="0.25">
      <c r="A135" t="s">
        <v>247</v>
      </c>
      <c r="B135" t="s">
        <v>536</v>
      </c>
      <c r="C135" s="8" t="s">
        <v>229</v>
      </c>
      <c r="E135" t="s">
        <v>245</v>
      </c>
      <c r="F135" s="15" t="str">
        <f t="shared" si="43"/>
        <v>UTM_MKT</v>
      </c>
      <c r="G135" s="24" t="str">
        <f t="shared" si="44"/>
        <v>UTM_MKT_EXATECMI</v>
      </c>
      <c r="H135" t="s">
        <v>109</v>
      </c>
      <c r="I135" t="s">
        <v>110</v>
      </c>
      <c r="J135" t="str">
        <f t="shared" si="45"/>
        <v>UTM__MKT_EXATECMI_CCTA</v>
      </c>
      <c r="K135" t="str">
        <f t="shared" si="46"/>
        <v>UTM__MKT_EXATECMI_UTM_MKT_EXATECMI_SCTA</v>
      </c>
    </row>
    <row r="136" spans="1:11" x14ac:dyDescent="0.25">
      <c r="A136" t="s">
        <v>248</v>
      </c>
      <c r="B136" t="s">
        <v>536</v>
      </c>
      <c r="C136" s="8" t="s">
        <v>229</v>
      </c>
      <c r="E136" t="s">
        <v>245</v>
      </c>
      <c r="F136" s="15" t="str">
        <f t="shared" si="43"/>
        <v>UTM_MKT</v>
      </c>
      <c r="G136" s="24" t="str">
        <f t="shared" si="44"/>
        <v>UTM_MKT_Prepa Tecmi</v>
      </c>
      <c r="H136" t="s">
        <v>109</v>
      </c>
      <c r="I136" t="s">
        <v>110</v>
      </c>
      <c r="J136" t="str">
        <f t="shared" si="45"/>
        <v>UTM__MKT_Prepa Tecmi_CCTA</v>
      </c>
      <c r="K136" t="str">
        <f t="shared" si="46"/>
        <v>UTM__MKT_Prepa Tecmi_UTM_MKT_Prepa Tecmi_SCTA</v>
      </c>
    </row>
    <row r="137" spans="1:11" x14ac:dyDescent="0.25">
      <c r="A137" t="s">
        <v>249</v>
      </c>
      <c r="B137" t="s">
        <v>536</v>
      </c>
      <c r="C137" s="8" t="s">
        <v>229</v>
      </c>
      <c r="E137" t="s">
        <v>245</v>
      </c>
      <c r="F137" s="15" t="str">
        <f t="shared" si="43"/>
        <v>UTM_MKT</v>
      </c>
      <c r="G137" s="24" t="str">
        <f t="shared" si="44"/>
        <v>UTM_MKT_Halcones</v>
      </c>
      <c r="H137" t="s">
        <v>109</v>
      </c>
      <c r="I137" t="s">
        <v>110</v>
      </c>
      <c r="J137" t="str">
        <f t="shared" si="45"/>
        <v>UTM__MKT_Halcones_CCTA</v>
      </c>
      <c r="K137" t="str">
        <f t="shared" si="46"/>
        <v>UTM__MKT_Halcones_UTM_MKT_Halcones_SCTA</v>
      </c>
    </row>
    <row r="138" spans="1:11" x14ac:dyDescent="0.25">
      <c r="A138" t="s">
        <v>250</v>
      </c>
      <c r="B138" t="s">
        <v>536</v>
      </c>
      <c r="C138" s="8" t="s">
        <v>229</v>
      </c>
      <c r="E138" t="s">
        <v>245</v>
      </c>
      <c r="F138" s="15" t="str">
        <f t="shared" si="43"/>
        <v>UTM_MKT</v>
      </c>
      <c r="G138" s="24" t="str">
        <f t="shared" si="44"/>
        <v>UTM_MKT_Connect</v>
      </c>
      <c r="H138" t="s">
        <v>109</v>
      </c>
      <c r="I138" t="s">
        <v>110</v>
      </c>
      <c r="J138" t="str">
        <f t="shared" si="45"/>
        <v>UTM__MKT_Connect_CCTA</v>
      </c>
      <c r="K138" t="str">
        <f t="shared" si="46"/>
        <v>UTM__MKT_Connect_UTM_MKT_Connect_SCTA</v>
      </c>
    </row>
    <row r="139" spans="1:11" x14ac:dyDescent="0.25">
      <c r="A139" t="s">
        <v>251</v>
      </c>
      <c r="B139" t="s">
        <v>536</v>
      </c>
      <c r="C139" s="8" t="s">
        <v>229</v>
      </c>
      <c r="E139" t="s">
        <v>245</v>
      </c>
      <c r="F139" s="15" t="str">
        <f t="shared" si="43"/>
        <v>UTM_MKT</v>
      </c>
      <c r="G139" s="24" t="str">
        <f t="shared" si="44"/>
        <v>UTM_MKT_CDC</v>
      </c>
      <c r="H139" t="s">
        <v>109</v>
      </c>
      <c r="I139" t="s">
        <v>110</v>
      </c>
      <c r="J139" t="str">
        <f t="shared" si="45"/>
        <v>UTM__MKT_CDC_CCTA</v>
      </c>
      <c r="K139" t="str">
        <f t="shared" si="46"/>
        <v>UTM__MKT_CDC_UTM_MKT_CDC_SCTA</v>
      </c>
    </row>
    <row r="140" spans="1:11" x14ac:dyDescent="0.25">
      <c r="A140" t="s">
        <v>252</v>
      </c>
      <c r="B140" t="s">
        <v>536</v>
      </c>
      <c r="C140" s="8" t="s">
        <v>229</v>
      </c>
      <c r="E140" t="s">
        <v>245</v>
      </c>
      <c r="F140" s="15" t="str">
        <f t="shared" si="43"/>
        <v>UTM_MKT</v>
      </c>
      <c r="G140" s="24" t="str">
        <f t="shared" si="44"/>
        <v>UTM_MKT_Voces Tecmi</v>
      </c>
      <c r="H140" t="s">
        <v>109</v>
      </c>
      <c r="I140" t="s">
        <v>110</v>
      </c>
      <c r="J140" t="str">
        <f t="shared" si="45"/>
        <v>UTM__MKT_Voces Tecmi_CCTA</v>
      </c>
      <c r="K140" t="str">
        <f t="shared" si="46"/>
        <v>UTM__MKT_Voces Tecmi_UTM_MKT_Voces Tecmi_SCTA</v>
      </c>
    </row>
    <row r="141" spans="1:11" x14ac:dyDescent="0.25">
      <c r="A141" t="s">
        <v>254</v>
      </c>
      <c r="B141" t="s">
        <v>537</v>
      </c>
      <c r="C141" s="8" t="s">
        <v>229</v>
      </c>
      <c r="E141" t="s">
        <v>253</v>
      </c>
      <c r="F141" s="15" t="str">
        <f>C141&amp;"_"&amp;E141</f>
        <v>UTM_Filantropía</v>
      </c>
      <c r="G141" s="24" t="str">
        <f>C141&amp;"_"&amp;E141&amp;"_"&amp;A141</f>
        <v>UTM_Filantropía_Sorteo con Prop</v>
      </c>
      <c r="H141" t="s">
        <v>109</v>
      </c>
      <c r="I141" t="s">
        <v>110</v>
      </c>
      <c r="J141" t="str">
        <f>C141&amp;"_"&amp;D141&amp;"_"&amp;E141&amp;"_"&amp;A141&amp;"_"&amp;H141</f>
        <v>UTM__Filantropía_Sorteo con Prop_CCTA</v>
      </c>
    </row>
    <row r="142" spans="1:11" x14ac:dyDescent="0.25">
      <c r="A142" t="s">
        <v>255</v>
      </c>
      <c r="B142" t="s">
        <v>537</v>
      </c>
      <c r="C142" s="8" t="s">
        <v>229</v>
      </c>
      <c r="E142" t="s">
        <v>253</v>
      </c>
      <c r="F142" s="15" t="str">
        <f>C142&amp;"_"&amp;E142</f>
        <v>UTM_Filantropía</v>
      </c>
      <c r="G142" s="24" t="str">
        <f>C142&amp;"_"&amp;E142&amp;"_"&amp;A142</f>
        <v>UTM_Filantropía_Becas con Prop</v>
      </c>
      <c r="H142" t="s">
        <v>109</v>
      </c>
      <c r="I142" t="s">
        <v>110</v>
      </c>
      <c r="J142" t="str">
        <f>C142&amp;"_"&amp;D142&amp;"_"&amp;E142&amp;"_"&amp;A142&amp;"_"&amp;H142</f>
        <v>UTM__Filantropía_Becas con Prop_CCTA</v>
      </c>
    </row>
    <row r="143" spans="1:11" x14ac:dyDescent="0.25">
      <c r="A143" t="s">
        <v>256</v>
      </c>
      <c r="B143" t="s">
        <v>538</v>
      </c>
      <c r="C143" s="8" t="s">
        <v>229</v>
      </c>
      <c r="E143" t="s">
        <v>175</v>
      </c>
      <c r="F143" s="15" t="str">
        <f t="shared" ref="F143:F151" si="47">C143&amp;"_"&amp;E143</f>
        <v>UTM_Eventos</v>
      </c>
      <c r="G143" s="24" t="str">
        <f t="shared" ref="G143:G151" si="48">C143&amp;"_"&amp;E143&amp;"_"&amp;A143</f>
        <v>UTM_Eventos_SDLF</v>
      </c>
      <c r="H143" t="s">
        <v>109</v>
      </c>
      <c r="I143" t="s">
        <v>110</v>
      </c>
      <c r="J143" t="str">
        <f t="shared" ref="J143:J151" si="49">C143&amp;"_"&amp;D143&amp;"_"&amp;E143&amp;"_"&amp;A143&amp;"_"&amp;H143</f>
        <v>UTM__Eventos_SDLF_CCTA</v>
      </c>
      <c r="K143" t="str">
        <f t="shared" ref="K143:K151" si="50">C143&amp;"_"&amp;D143&amp;"_"&amp;E143&amp;"_"&amp;A143&amp;"_"&amp;G143&amp;"_"&amp;I143</f>
        <v>UTM__Eventos_SDLF_UTM_Eventos_SDLF_SCTA</v>
      </c>
    </row>
    <row r="144" spans="1:11" x14ac:dyDescent="0.25">
      <c r="A144" t="s">
        <v>257</v>
      </c>
      <c r="B144" t="s">
        <v>538</v>
      </c>
      <c r="C144" s="8" t="s">
        <v>229</v>
      </c>
      <c r="E144" t="s">
        <v>175</v>
      </c>
      <c r="F144" s="15" t="str">
        <f t="shared" si="47"/>
        <v>UTM_Eventos</v>
      </c>
      <c r="G144" s="24" t="str">
        <f t="shared" si="48"/>
        <v>UTM_Eventos_TECMIFEST</v>
      </c>
      <c r="H144" t="s">
        <v>109</v>
      </c>
      <c r="I144" t="s">
        <v>110</v>
      </c>
      <c r="J144" t="str">
        <f t="shared" si="49"/>
        <v>UTM__Eventos_TECMIFEST_CCTA</v>
      </c>
      <c r="K144" t="str">
        <f t="shared" si="50"/>
        <v>UTM__Eventos_TECMIFEST_UTM_Eventos_TECMIFEST_SCTA</v>
      </c>
    </row>
    <row r="145" spans="1:11" x14ac:dyDescent="0.25">
      <c r="A145" t="s">
        <v>258</v>
      </c>
      <c r="B145" t="s">
        <v>538</v>
      </c>
      <c r="C145" s="8" t="s">
        <v>229</v>
      </c>
      <c r="E145" t="s">
        <v>175</v>
      </c>
      <c r="F145" s="15" t="str">
        <f t="shared" si="47"/>
        <v>UTM_Eventos</v>
      </c>
      <c r="G145" s="24" t="str">
        <f t="shared" si="48"/>
        <v>UTM_Eventos_Horizonte</v>
      </c>
      <c r="H145" t="s">
        <v>109</v>
      </c>
      <c r="I145" t="s">
        <v>110</v>
      </c>
      <c r="J145" t="str">
        <f t="shared" si="49"/>
        <v>UTM__Eventos_Horizonte_CCTA</v>
      </c>
      <c r="K145" t="str">
        <f t="shared" si="50"/>
        <v>UTM__Eventos_Horizonte_UTM_Eventos_Horizonte_SCTA</v>
      </c>
    </row>
    <row r="146" spans="1:11" x14ac:dyDescent="0.25">
      <c r="A146" t="s">
        <v>259</v>
      </c>
      <c r="B146" t="s">
        <v>538</v>
      </c>
      <c r="C146" s="8" t="s">
        <v>229</v>
      </c>
      <c r="E146" t="s">
        <v>175</v>
      </c>
      <c r="F146" s="15" t="str">
        <f t="shared" si="47"/>
        <v>UTM_Eventos</v>
      </c>
      <c r="G146" s="24" t="str">
        <f t="shared" si="48"/>
        <v>UTM_Eventos_Skilling Trip</v>
      </c>
      <c r="H146" t="s">
        <v>109</v>
      </c>
      <c r="I146" t="s">
        <v>110</v>
      </c>
      <c r="J146" t="str">
        <f t="shared" si="49"/>
        <v>UTM__Eventos_Skilling Trip_CCTA</v>
      </c>
      <c r="K146" t="str">
        <f t="shared" si="50"/>
        <v>UTM__Eventos_Skilling Trip_UTM_Eventos_Skilling Trip_SCTA</v>
      </c>
    </row>
    <row r="147" spans="1:11" x14ac:dyDescent="0.25">
      <c r="A147" t="s">
        <v>260</v>
      </c>
      <c r="B147" t="s">
        <v>538</v>
      </c>
      <c r="C147" s="8" t="s">
        <v>229</v>
      </c>
      <c r="E147" t="s">
        <v>175</v>
      </c>
      <c r="F147" s="15" t="str">
        <f t="shared" si="47"/>
        <v>UTM_Eventos</v>
      </c>
      <c r="G147" s="24" t="str">
        <f t="shared" si="48"/>
        <v>UTM_Eventos_Día de la Familia</v>
      </c>
      <c r="H147" t="s">
        <v>109</v>
      </c>
      <c r="I147" t="s">
        <v>110</v>
      </c>
      <c r="J147" t="str">
        <f t="shared" si="49"/>
        <v>UTM__Eventos_Día de la Familia_CCTA</v>
      </c>
      <c r="K147" t="str">
        <f t="shared" si="50"/>
        <v>UTM__Eventos_Día de la Familia_UTM_Eventos_Día de la Familia_SCTA</v>
      </c>
    </row>
    <row r="148" spans="1:11" x14ac:dyDescent="0.25">
      <c r="A148" t="s">
        <v>261</v>
      </c>
      <c r="B148" t="s">
        <v>538</v>
      </c>
      <c r="C148" s="8" t="s">
        <v>229</v>
      </c>
      <c r="E148" t="s">
        <v>175</v>
      </c>
      <c r="F148" s="15" t="str">
        <f t="shared" si="47"/>
        <v>UTM_Eventos</v>
      </c>
      <c r="G148" s="24" t="str">
        <f t="shared" si="48"/>
        <v>UTM_Eventos_Día del Maestro</v>
      </c>
      <c r="H148" t="s">
        <v>109</v>
      </c>
      <c r="I148" t="s">
        <v>110</v>
      </c>
      <c r="J148" t="str">
        <f t="shared" si="49"/>
        <v>UTM__Eventos_Día del Maestro_CCTA</v>
      </c>
      <c r="K148" t="str">
        <f t="shared" si="50"/>
        <v>UTM__Eventos_Día del Maestro_UTM_Eventos_Día del Maestro_SCTA</v>
      </c>
    </row>
    <row r="149" spans="1:11" x14ac:dyDescent="0.25">
      <c r="A149" t="s">
        <v>84</v>
      </c>
      <c r="B149" t="s">
        <v>538</v>
      </c>
      <c r="C149" s="8" t="s">
        <v>229</v>
      </c>
      <c r="E149" t="s">
        <v>175</v>
      </c>
      <c r="F149" s="15" t="str">
        <f t="shared" si="47"/>
        <v>UTM_Eventos</v>
      </c>
      <c r="G149" s="24" t="str">
        <f t="shared" si="48"/>
        <v>UTM_Eventos_Lealtad</v>
      </c>
      <c r="H149" t="s">
        <v>109</v>
      </c>
      <c r="I149" t="s">
        <v>110</v>
      </c>
      <c r="J149" t="str">
        <f t="shared" si="49"/>
        <v>UTM__Eventos_Lealtad_CCTA</v>
      </c>
      <c r="K149" t="str">
        <f t="shared" si="50"/>
        <v>UTM__Eventos_Lealtad_UTM_Eventos_Lealtad_SCTA</v>
      </c>
    </row>
    <row r="150" spans="1:11" x14ac:dyDescent="0.25">
      <c r="A150" t="s">
        <v>262</v>
      </c>
      <c r="B150" t="s">
        <v>538</v>
      </c>
      <c r="C150" s="8" t="s">
        <v>229</v>
      </c>
      <c r="E150" t="s">
        <v>175</v>
      </c>
      <c r="F150" s="15" t="str">
        <f t="shared" si="47"/>
        <v>UTM_Eventos</v>
      </c>
      <c r="G150" s="24" t="str">
        <f t="shared" si="48"/>
        <v>UTM_Eventos_Fiestas Tecmi</v>
      </c>
      <c r="H150" t="s">
        <v>109</v>
      </c>
      <c r="I150" t="s">
        <v>110</v>
      </c>
      <c r="J150" t="str">
        <f t="shared" si="49"/>
        <v>UTM__Eventos_Fiestas Tecmi_CCTA</v>
      </c>
      <c r="K150" t="str">
        <f t="shared" si="50"/>
        <v>UTM__Eventos_Fiestas Tecmi_UTM_Eventos_Fiestas Tecmi_SCTA</v>
      </c>
    </row>
    <row r="151" spans="1:11" x14ac:dyDescent="0.25">
      <c r="A151" t="s">
        <v>263</v>
      </c>
      <c r="B151" t="s">
        <v>538</v>
      </c>
      <c r="C151" s="8" t="s">
        <v>229</v>
      </c>
      <c r="E151" t="s">
        <v>175</v>
      </c>
      <c r="F151" s="15" t="str">
        <f t="shared" si="47"/>
        <v>UTM_Eventos</v>
      </c>
      <c r="G151" s="24" t="str">
        <f t="shared" si="48"/>
        <v>UTM_Eventos_Voluntariado Tec</v>
      </c>
      <c r="H151" t="s">
        <v>109</v>
      </c>
      <c r="I151" t="s">
        <v>110</v>
      </c>
      <c r="J151" t="str">
        <f t="shared" si="49"/>
        <v>UTM__Eventos_Voluntariado Tec_CCTA</v>
      </c>
      <c r="K151" t="str">
        <f t="shared" si="50"/>
        <v>UTM__Eventos_Voluntariado Tec_UTM_Eventos_Voluntariado Tec_SCTA</v>
      </c>
    </row>
    <row r="152" spans="1:11" x14ac:dyDescent="0.25">
      <c r="A152" t="s">
        <v>265</v>
      </c>
      <c r="B152" t="s">
        <v>539</v>
      </c>
      <c r="C152" s="8" t="s">
        <v>229</v>
      </c>
      <c r="E152" t="s">
        <v>264</v>
      </c>
      <c r="F152" s="15" t="str">
        <f t="shared" ref="F152:F157" si="51">C152&amp;"_"&amp;E152</f>
        <v>UTM_CRDH</v>
      </c>
      <c r="G152" s="24" t="str">
        <f t="shared" ref="G152:G157" si="52">C152&amp;"_"&amp;E152&amp;"_"&amp;A152</f>
        <v>UTM_CRDH_Charlas</v>
      </c>
      <c r="H152" t="s">
        <v>109</v>
      </c>
      <c r="I152" t="s">
        <v>110</v>
      </c>
      <c r="J152" t="str">
        <f t="shared" ref="J152:J157" si="53">C152&amp;"_"&amp;D152&amp;"_"&amp;E152&amp;"_"&amp;A152&amp;"_"&amp;H152</f>
        <v>UTM__CRDH_Charlas_CCTA</v>
      </c>
      <c r="K152" t="str">
        <f t="shared" ref="K152:K157" si="54">C152&amp;"_"&amp;D152&amp;"_"&amp;E152&amp;"_"&amp;A152&amp;"_"&amp;G152&amp;"_"&amp;I152</f>
        <v>UTM__CRDH_Charlas_UTM_CRDH_Charlas_SCTA</v>
      </c>
    </row>
    <row r="153" spans="1:11" x14ac:dyDescent="0.25">
      <c r="A153" t="s">
        <v>266</v>
      </c>
      <c r="B153" t="s">
        <v>539</v>
      </c>
      <c r="C153" s="8" t="s">
        <v>229</v>
      </c>
      <c r="E153" t="s">
        <v>264</v>
      </c>
      <c r="F153" s="15" t="str">
        <f t="shared" si="51"/>
        <v>UTM_CRDH</v>
      </c>
      <c r="G153" s="24" t="str">
        <f t="shared" si="52"/>
        <v>UTM_CRDH_TecmiSeguro</v>
      </c>
      <c r="H153" t="s">
        <v>109</v>
      </c>
      <c r="I153" t="s">
        <v>110</v>
      </c>
      <c r="J153" t="str">
        <f t="shared" si="53"/>
        <v>UTM__CRDH_TecmiSeguro_CCTA</v>
      </c>
      <c r="K153" t="str">
        <f t="shared" si="54"/>
        <v>UTM__CRDH_TecmiSeguro_UTM_CRDH_TecmiSeguro_SCTA</v>
      </c>
    </row>
    <row r="154" spans="1:11" x14ac:dyDescent="0.25">
      <c r="A154" t="s">
        <v>267</v>
      </c>
      <c r="B154" t="s">
        <v>540</v>
      </c>
      <c r="C154" s="8" t="s">
        <v>229</v>
      </c>
      <c r="E154" t="s">
        <v>118</v>
      </c>
      <c r="F154" s="15" t="str">
        <f t="shared" si="51"/>
        <v>UTM_Bienestar</v>
      </c>
      <c r="G154" s="24" t="str">
        <f t="shared" si="52"/>
        <v>UTM_Bienestar_TecmiMed</v>
      </c>
      <c r="H154" t="s">
        <v>109</v>
      </c>
      <c r="I154" t="s">
        <v>110</v>
      </c>
      <c r="J154" t="str">
        <f t="shared" si="53"/>
        <v>UTM__Bienestar_TecmiMed_CCTA</v>
      </c>
      <c r="K154" t="str">
        <f t="shared" si="54"/>
        <v>UTM__Bienestar_TecmiMed_UTM_Bienestar_TecmiMed_SCTA</v>
      </c>
    </row>
    <row r="155" spans="1:11" x14ac:dyDescent="0.25">
      <c r="A155" t="s">
        <v>268</v>
      </c>
      <c r="B155" t="s">
        <v>540</v>
      </c>
      <c r="C155" s="8" t="s">
        <v>229</v>
      </c>
      <c r="E155" t="s">
        <v>118</v>
      </c>
      <c r="F155" s="15" t="str">
        <f t="shared" si="51"/>
        <v>UTM_Bienestar</v>
      </c>
      <c r="G155" s="24" t="str">
        <f t="shared" si="52"/>
        <v>UTM_Bienestar_TECMIRUN</v>
      </c>
      <c r="H155" t="s">
        <v>109</v>
      </c>
      <c r="I155" t="s">
        <v>110</v>
      </c>
      <c r="J155" t="str">
        <f t="shared" si="53"/>
        <v>UTM__Bienestar_TECMIRUN_CCTA</v>
      </c>
      <c r="K155" t="str">
        <f t="shared" si="54"/>
        <v>UTM__Bienestar_TECMIRUN_UTM_Bienestar_TECMIRUN_SCTA</v>
      </c>
    </row>
    <row r="156" spans="1:11" x14ac:dyDescent="0.25">
      <c r="A156" t="s">
        <v>269</v>
      </c>
      <c r="B156" t="s">
        <v>540</v>
      </c>
      <c r="C156" s="8" t="s">
        <v>229</v>
      </c>
      <c r="E156" t="s">
        <v>118</v>
      </c>
      <c r="F156" s="15" t="str">
        <f t="shared" si="51"/>
        <v>UTM_Bienestar</v>
      </c>
      <c r="G156" s="24" t="str">
        <f t="shared" si="52"/>
        <v>UTM_Bienestar_Semana del bienestar</v>
      </c>
      <c r="H156" t="s">
        <v>109</v>
      </c>
      <c r="I156" t="s">
        <v>110</v>
      </c>
      <c r="J156" t="str">
        <f t="shared" si="53"/>
        <v>UTM__Bienestar_Semana del bienestar_CCTA</v>
      </c>
      <c r="K156" t="str">
        <f t="shared" si="54"/>
        <v>UTM__Bienestar_Semana del bienestar_UTM_Bienestar_Semana del bienestar_SCTA</v>
      </c>
    </row>
    <row r="157" spans="1:11" x14ac:dyDescent="0.25">
      <c r="A157" t="s">
        <v>271</v>
      </c>
      <c r="B157" t="s">
        <v>541</v>
      </c>
      <c r="C157" s="8" t="s">
        <v>229</v>
      </c>
      <c r="E157" t="s">
        <v>270</v>
      </c>
      <c r="F157" s="15" t="str">
        <f t="shared" si="51"/>
        <v>UTM_DSA</v>
      </c>
      <c r="G157" s="24" t="str">
        <f t="shared" si="52"/>
        <v>UTM_DSA_ProTect</v>
      </c>
      <c r="H157" t="s">
        <v>109</v>
      </c>
      <c r="I157" t="s">
        <v>110</v>
      </c>
      <c r="J157" t="str">
        <f t="shared" si="53"/>
        <v>UTM__DSA_ProTect_CCTA</v>
      </c>
      <c r="K157" t="str">
        <f t="shared" si="54"/>
        <v>UTM__DSA_ProTect_UTM_DSA_ProTect_SCTA</v>
      </c>
    </row>
    <row r="158" spans="1:11" x14ac:dyDescent="0.25">
      <c r="F158" s="15"/>
    </row>
    <row r="159" spans="1:11" x14ac:dyDescent="0.25">
      <c r="F159" s="15"/>
    </row>
  </sheetData>
  <hyperlinks>
    <hyperlink ref="A8" r:id="rId1" xr:uid="{6351DCA1-219B-45D5-BDA3-04C1FE7FFFC7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54AC-0C70-45D2-BB98-287C5FE8DC03}">
  <dimension ref="A1:J5"/>
  <sheetViews>
    <sheetView zoomScale="110" zoomScaleNormal="110" workbookViewId="0">
      <selection activeCell="A2" sqref="A2"/>
    </sheetView>
  </sheetViews>
  <sheetFormatPr baseColWidth="10" defaultRowHeight="15" x14ac:dyDescent="0.25"/>
  <cols>
    <col min="1" max="1" width="16" style="31" customWidth="1"/>
    <col min="2" max="2" width="12.42578125" bestFit="1" customWidth="1"/>
    <col min="3" max="3" width="13.28515625" bestFit="1" customWidth="1"/>
    <col min="4" max="4" width="16.7109375" bestFit="1" customWidth="1"/>
    <col min="5" max="5" width="15.7109375" bestFit="1" customWidth="1"/>
    <col min="6" max="6" width="23.7109375" bestFit="1" customWidth="1"/>
    <col min="7" max="8" width="10.7109375" bestFit="1" customWidth="1"/>
    <col min="9" max="9" width="29.42578125" bestFit="1" customWidth="1"/>
    <col min="10" max="10" width="20.140625" bestFit="1" customWidth="1"/>
  </cols>
  <sheetData>
    <row r="1" spans="1:10" ht="29.25" customHeight="1" x14ac:dyDescent="0.25">
      <c r="B1" s="44" t="s">
        <v>95</v>
      </c>
      <c r="C1" s="44"/>
      <c r="D1" s="44"/>
      <c r="E1" s="44"/>
    </row>
    <row r="2" spans="1:10" s="7" customFormat="1" ht="35.25" customHeight="1" x14ac:dyDescent="0.2">
      <c r="A2" s="36" t="s">
        <v>100</v>
      </c>
      <c r="B2" s="36" t="s">
        <v>96</v>
      </c>
      <c r="C2" s="36" t="s">
        <v>97</v>
      </c>
      <c r="D2" s="36" t="s">
        <v>98</v>
      </c>
      <c r="E2" s="36" t="s">
        <v>99</v>
      </c>
      <c r="F2" s="36" t="s">
        <v>101</v>
      </c>
      <c r="G2" s="36" t="s">
        <v>102</v>
      </c>
      <c r="H2" s="36" t="s">
        <v>102</v>
      </c>
      <c r="I2" s="37" t="s">
        <v>103</v>
      </c>
      <c r="J2" s="37" t="s">
        <v>104</v>
      </c>
    </row>
    <row r="3" spans="1:10" s="8" customFormat="1" x14ac:dyDescent="0.25">
      <c r="A3" s="31" t="s">
        <v>426</v>
      </c>
      <c r="B3" s="8" t="s">
        <v>105</v>
      </c>
      <c r="D3" s="8" t="s">
        <v>191</v>
      </c>
      <c r="E3" s="9" t="str">
        <f>B3&amp;"_"&amp;D3</f>
        <v>TyE_VPO</v>
      </c>
      <c r="F3" s="13" t="str">
        <f>B3&amp;"_"&amp;D3&amp;"_"&amp;A3</f>
        <v>TyE_VPO_TecReview</v>
      </c>
      <c r="G3" s="8" t="s">
        <v>109</v>
      </c>
      <c r="H3" s="8" t="s">
        <v>110</v>
      </c>
      <c r="I3" s="8" t="str">
        <f>B3&amp;"_"&amp;D3&amp;"_"&amp;A3&amp;"_"&amp;G3</f>
        <v>TyE_VPO_TecReview_CCTA</v>
      </c>
      <c r="J3" s="8" t="str">
        <f>B3&amp;"_"&amp;A3&amp;"_"&amp;H3</f>
        <v>TyE_TecReview_SCTA</v>
      </c>
    </row>
    <row r="4" spans="1:10" s="8" customFormat="1" x14ac:dyDescent="0.25">
      <c r="A4" s="31" t="s">
        <v>395</v>
      </c>
      <c r="B4" s="8" t="s">
        <v>105</v>
      </c>
    </row>
    <row r="5" spans="1:10" x14ac:dyDescent="0.25">
      <c r="A5" s="31" t="s">
        <v>448</v>
      </c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9BF-B97D-4E4C-8F9A-C03BF2344550}">
  <dimension ref="A1:C29"/>
  <sheetViews>
    <sheetView workbookViewId="0">
      <selection activeCell="C2" sqref="A2:C2"/>
    </sheetView>
  </sheetViews>
  <sheetFormatPr baseColWidth="10" defaultRowHeight="15" x14ac:dyDescent="0.25"/>
  <cols>
    <col min="1" max="1" width="38.85546875" customWidth="1"/>
    <col min="2" max="2" width="28.28515625" customWidth="1"/>
    <col min="3" max="3" width="25.85546875" customWidth="1"/>
  </cols>
  <sheetData>
    <row r="1" spans="1:3" x14ac:dyDescent="0.25">
      <c r="A1" s="45" t="s">
        <v>40</v>
      </c>
      <c r="B1" s="45"/>
      <c r="C1" s="45"/>
    </row>
    <row r="2" spans="1:3" x14ac:dyDescent="0.25">
      <c r="A2" s="3" t="s">
        <v>72</v>
      </c>
      <c r="B2" s="3" t="s">
        <v>73</v>
      </c>
      <c r="C2" s="3" t="s">
        <v>39</v>
      </c>
    </row>
    <row r="3" spans="1:3" x14ac:dyDescent="0.25">
      <c r="A3" s="2" t="s">
        <v>38</v>
      </c>
      <c r="B3" s="2" t="s">
        <v>37</v>
      </c>
      <c r="C3" s="1">
        <v>2988</v>
      </c>
    </row>
    <row r="4" spans="1:3" x14ac:dyDescent="0.25">
      <c r="A4" s="2" t="s">
        <v>36</v>
      </c>
      <c r="B4" s="2" t="s">
        <v>25</v>
      </c>
      <c r="C4" s="1">
        <v>2847</v>
      </c>
    </row>
    <row r="5" spans="1:3" x14ac:dyDescent="0.25">
      <c r="A5" s="2" t="s">
        <v>35</v>
      </c>
      <c r="B5" s="2" t="s">
        <v>25</v>
      </c>
      <c r="C5" s="1">
        <v>1642</v>
      </c>
    </row>
    <row r="6" spans="1:3" x14ac:dyDescent="0.25">
      <c r="A6" s="2" t="s">
        <v>34</v>
      </c>
      <c r="B6" s="2" t="s">
        <v>2</v>
      </c>
      <c r="C6" s="1">
        <v>1527</v>
      </c>
    </row>
    <row r="7" spans="1:3" x14ac:dyDescent="0.25">
      <c r="A7" s="2" t="s">
        <v>33</v>
      </c>
      <c r="B7" s="2" t="s">
        <v>2</v>
      </c>
      <c r="C7" s="1">
        <v>1138</v>
      </c>
    </row>
    <row r="8" spans="1:3" x14ac:dyDescent="0.25">
      <c r="A8" s="2" t="s">
        <v>32</v>
      </c>
      <c r="B8" s="2" t="s">
        <v>31</v>
      </c>
      <c r="C8" s="1">
        <v>704</v>
      </c>
    </row>
    <row r="9" spans="1:3" x14ac:dyDescent="0.25">
      <c r="A9" s="2" t="s">
        <v>30</v>
      </c>
      <c r="B9" s="2" t="s">
        <v>10</v>
      </c>
      <c r="C9" s="1">
        <v>697</v>
      </c>
    </row>
    <row r="10" spans="1:3" x14ac:dyDescent="0.25">
      <c r="A10" s="2" t="s">
        <v>29</v>
      </c>
      <c r="B10" s="2" t="s">
        <v>6</v>
      </c>
      <c r="C10" s="1">
        <v>654</v>
      </c>
    </row>
    <row r="11" spans="1:3" x14ac:dyDescent="0.25">
      <c r="A11" s="2" t="s">
        <v>28</v>
      </c>
      <c r="B11" s="2" t="s">
        <v>6</v>
      </c>
      <c r="C11" s="1">
        <v>644</v>
      </c>
    </row>
    <row r="12" spans="1:3" x14ac:dyDescent="0.25">
      <c r="A12" s="2" t="s">
        <v>27</v>
      </c>
      <c r="B12" s="2" t="s">
        <v>6</v>
      </c>
      <c r="C12" s="1">
        <v>591</v>
      </c>
    </row>
    <row r="13" spans="1:3" x14ac:dyDescent="0.25">
      <c r="A13" s="2" t="s">
        <v>26</v>
      </c>
      <c r="B13" s="2" t="s">
        <v>25</v>
      </c>
      <c r="C13" s="1">
        <v>568</v>
      </c>
    </row>
    <row r="14" spans="1:3" x14ac:dyDescent="0.25">
      <c r="A14" s="2" t="s">
        <v>24</v>
      </c>
      <c r="B14" s="2" t="s">
        <v>21</v>
      </c>
      <c r="C14" s="1">
        <v>401</v>
      </c>
    </row>
    <row r="15" spans="1:3" x14ac:dyDescent="0.25">
      <c r="A15" s="2" t="s">
        <v>23</v>
      </c>
      <c r="B15" s="2" t="s">
        <v>8</v>
      </c>
      <c r="C15" s="1">
        <v>387</v>
      </c>
    </row>
    <row r="16" spans="1:3" x14ac:dyDescent="0.25">
      <c r="A16" s="2" t="s">
        <v>22</v>
      </c>
      <c r="B16" s="2" t="s">
        <v>21</v>
      </c>
      <c r="C16" s="1">
        <v>379</v>
      </c>
    </row>
    <row r="17" spans="1:3" x14ac:dyDescent="0.25">
      <c r="A17" s="2" t="s">
        <v>20</v>
      </c>
      <c r="B17" s="2" t="s">
        <v>19</v>
      </c>
      <c r="C17" s="1">
        <v>367</v>
      </c>
    </row>
    <row r="18" spans="1:3" x14ac:dyDescent="0.25">
      <c r="A18" s="2" t="s">
        <v>18</v>
      </c>
      <c r="B18" s="2" t="s">
        <v>6</v>
      </c>
      <c r="C18" s="1">
        <v>330</v>
      </c>
    </row>
    <row r="19" spans="1:3" x14ac:dyDescent="0.25">
      <c r="A19" s="2" t="s">
        <v>17</v>
      </c>
      <c r="B19" s="2" t="s">
        <v>4</v>
      </c>
      <c r="C19" s="1">
        <v>329</v>
      </c>
    </row>
    <row r="20" spans="1:3" x14ac:dyDescent="0.25">
      <c r="A20" s="2" t="s">
        <v>16</v>
      </c>
      <c r="B20" s="2" t="s">
        <v>15</v>
      </c>
      <c r="C20" s="1">
        <v>279</v>
      </c>
    </row>
    <row r="21" spans="1:3" x14ac:dyDescent="0.25">
      <c r="A21" s="2" t="s">
        <v>14</v>
      </c>
      <c r="B21" s="2" t="s">
        <v>4</v>
      </c>
      <c r="C21" s="1">
        <v>265</v>
      </c>
    </row>
    <row r="22" spans="1:3" x14ac:dyDescent="0.25">
      <c r="A22" s="2" t="s">
        <v>13</v>
      </c>
      <c r="B22" s="2" t="s">
        <v>0</v>
      </c>
      <c r="C22" s="1">
        <v>243</v>
      </c>
    </row>
    <row r="23" spans="1:3" x14ac:dyDescent="0.25">
      <c r="A23" s="2" t="s">
        <v>12</v>
      </c>
      <c r="B23" s="2" t="s">
        <v>4</v>
      </c>
      <c r="C23" s="1">
        <v>169</v>
      </c>
    </row>
    <row r="24" spans="1:3" x14ac:dyDescent="0.25">
      <c r="A24" s="2" t="s">
        <v>11</v>
      </c>
      <c r="B24" s="2" t="s">
        <v>10</v>
      </c>
      <c r="C24" s="1">
        <v>169</v>
      </c>
    </row>
    <row r="25" spans="1:3" x14ac:dyDescent="0.25">
      <c r="A25" s="2" t="s">
        <v>9</v>
      </c>
      <c r="B25" s="2" t="s">
        <v>8</v>
      </c>
      <c r="C25" s="1">
        <v>153</v>
      </c>
    </row>
    <row r="26" spans="1:3" x14ac:dyDescent="0.25">
      <c r="A26" s="2" t="s">
        <v>7</v>
      </c>
      <c r="B26" s="2" t="s">
        <v>6</v>
      </c>
      <c r="C26" s="1">
        <v>134</v>
      </c>
    </row>
    <row r="27" spans="1:3" x14ac:dyDescent="0.25">
      <c r="A27" s="2" t="s">
        <v>5</v>
      </c>
      <c r="B27" s="2" t="s">
        <v>4</v>
      </c>
      <c r="C27" s="1">
        <v>133</v>
      </c>
    </row>
    <row r="28" spans="1:3" x14ac:dyDescent="0.25">
      <c r="A28" s="2" t="s">
        <v>3</v>
      </c>
      <c r="B28" s="2" t="s">
        <v>2</v>
      </c>
      <c r="C28" s="1">
        <v>126</v>
      </c>
    </row>
    <row r="29" spans="1:3" x14ac:dyDescent="0.25">
      <c r="A29" s="2" t="s">
        <v>1</v>
      </c>
      <c r="B29" s="2" t="s">
        <v>0</v>
      </c>
      <c r="C29" s="1">
        <v>54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1534-B043-42C1-971B-9F03A231734E}">
  <dimension ref="C1:F96"/>
  <sheetViews>
    <sheetView workbookViewId="0">
      <selection activeCell="D1" sqref="D1"/>
    </sheetView>
  </sheetViews>
  <sheetFormatPr baseColWidth="10" defaultRowHeight="15" x14ac:dyDescent="0.25"/>
  <cols>
    <col min="2" max="2" width="10.5703125" customWidth="1"/>
    <col min="3" max="3" width="29.42578125" customWidth="1"/>
    <col min="4" max="4" width="27.5703125" customWidth="1"/>
  </cols>
  <sheetData>
    <row r="1" spans="3:6" x14ac:dyDescent="0.25">
      <c r="C1" t="s">
        <v>352</v>
      </c>
      <c r="D1" t="s">
        <v>2</v>
      </c>
      <c r="E1" s="34">
        <v>3587</v>
      </c>
      <c r="F1" t="s">
        <v>351</v>
      </c>
    </row>
    <row r="2" spans="3:6" x14ac:dyDescent="0.25">
      <c r="C2" t="s">
        <v>33</v>
      </c>
      <c r="D2" t="s">
        <v>2</v>
      </c>
      <c r="E2" s="34">
        <v>2065</v>
      </c>
      <c r="F2" t="s">
        <v>351</v>
      </c>
    </row>
    <row r="3" spans="3:6" x14ac:dyDescent="0.25">
      <c r="C3" t="s">
        <v>353</v>
      </c>
      <c r="D3" t="s">
        <v>8</v>
      </c>
      <c r="E3" s="34">
        <v>1961</v>
      </c>
      <c r="F3" t="s">
        <v>351</v>
      </c>
    </row>
    <row r="4" spans="3:6" x14ac:dyDescent="0.25">
      <c r="C4" t="s">
        <v>354</v>
      </c>
      <c r="D4" t="s">
        <v>25</v>
      </c>
      <c r="E4" s="34">
        <v>1522</v>
      </c>
      <c r="F4" t="s">
        <v>351</v>
      </c>
    </row>
    <row r="5" spans="3:6" x14ac:dyDescent="0.25">
      <c r="C5" t="s">
        <v>355</v>
      </c>
      <c r="D5" t="s">
        <v>6</v>
      </c>
      <c r="E5" s="34">
        <v>1183</v>
      </c>
      <c r="F5" t="s">
        <v>351</v>
      </c>
    </row>
    <row r="6" spans="3:6" x14ac:dyDescent="0.25">
      <c r="C6" t="s">
        <v>356</v>
      </c>
      <c r="D6" t="s">
        <v>6</v>
      </c>
      <c r="E6" s="34">
        <v>1147</v>
      </c>
      <c r="F6" t="s">
        <v>351</v>
      </c>
    </row>
    <row r="7" spans="3:6" x14ac:dyDescent="0.25">
      <c r="C7" t="s">
        <v>357</v>
      </c>
      <c r="D7" t="s">
        <v>2</v>
      </c>
      <c r="E7" s="34">
        <v>887</v>
      </c>
      <c r="F7" t="s">
        <v>351</v>
      </c>
    </row>
    <row r="8" spans="3:6" x14ac:dyDescent="0.25">
      <c r="C8" t="s">
        <v>358</v>
      </c>
      <c r="D8" t="s">
        <v>6</v>
      </c>
      <c r="E8" s="34">
        <v>718</v>
      </c>
      <c r="F8" t="s">
        <v>351</v>
      </c>
    </row>
    <row r="9" spans="3:6" x14ac:dyDescent="0.25">
      <c r="C9" t="s">
        <v>359</v>
      </c>
      <c r="D9" t="s">
        <v>6</v>
      </c>
      <c r="E9" s="34">
        <v>570</v>
      </c>
      <c r="F9" t="s">
        <v>351</v>
      </c>
    </row>
    <row r="10" spans="3:6" x14ac:dyDescent="0.25">
      <c r="C10" t="s">
        <v>173</v>
      </c>
      <c r="D10" t="s">
        <v>6</v>
      </c>
      <c r="E10" s="34">
        <v>436</v>
      </c>
      <c r="F10" t="s">
        <v>351</v>
      </c>
    </row>
    <row r="11" spans="3:6" x14ac:dyDescent="0.25">
      <c r="C11" t="s">
        <v>360</v>
      </c>
      <c r="D11" t="s">
        <v>4</v>
      </c>
      <c r="E11" s="34">
        <v>411</v>
      </c>
      <c r="F11" t="s">
        <v>351</v>
      </c>
    </row>
    <row r="12" spans="3:6" x14ac:dyDescent="0.25">
      <c r="C12" t="s">
        <v>361</v>
      </c>
      <c r="D12" t="s">
        <v>4</v>
      </c>
      <c r="E12" s="34">
        <v>420</v>
      </c>
      <c r="F12" t="s">
        <v>351</v>
      </c>
    </row>
    <row r="13" spans="3:6" x14ac:dyDescent="0.25">
      <c r="C13" t="s">
        <v>362</v>
      </c>
      <c r="D13" t="s">
        <v>25</v>
      </c>
      <c r="E13" s="34">
        <v>377</v>
      </c>
      <c r="F13" t="s">
        <v>351</v>
      </c>
    </row>
    <row r="14" spans="3:6" x14ac:dyDescent="0.25">
      <c r="C14" t="s">
        <v>363</v>
      </c>
      <c r="D14" t="s">
        <v>364</v>
      </c>
      <c r="E14" s="34">
        <v>361</v>
      </c>
      <c r="F14" t="s">
        <v>351</v>
      </c>
    </row>
    <row r="15" spans="3:6" x14ac:dyDescent="0.25">
      <c r="C15" t="s">
        <v>365</v>
      </c>
      <c r="D15" t="s">
        <v>6</v>
      </c>
      <c r="E15" s="34">
        <v>335</v>
      </c>
      <c r="F15" t="s">
        <v>351</v>
      </c>
    </row>
    <row r="16" spans="3:6" x14ac:dyDescent="0.25">
      <c r="C16" t="s">
        <v>366</v>
      </c>
      <c r="D16" t="s">
        <v>25</v>
      </c>
      <c r="E16" s="34">
        <v>301</v>
      </c>
      <c r="F16" t="s">
        <v>351</v>
      </c>
    </row>
    <row r="17" spans="3:6" x14ac:dyDescent="0.25">
      <c r="C17" t="s">
        <v>9</v>
      </c>
      <c r="D17" t="s">
        <v>8</v>
      </c>
      <c r="E17" s="34">
        <v>290</v>
      </c>
      <c r="F17" t="s">
        <v>351</v>
      </c>
    </row>
    <row r="18" spans="3:6" x14ac:dyDescent="0.25">
      <c r="C18" t="s">
        <v>367</v>
      </c>
      <c r="D18" t="s">
        <v>4</v>
      </c>
      <c r="E18" s="34">
        <v>296</v>
      </c>
      <c r="F18" t="s">
        <v>351</v>
      </c>
    </row>
    <row r="19" spans="3:6" x14ac:dyDescent="0.25">
      <c r="C19" t="s">
        <v>368</v>
      </c>
      <c r="D19" t="s">
        <v>6</v>
      </c>
      <c r="E19" s="34">
        <v>259</v>
      </c>
      <c r="F19" t="s">
        <v>351</v>
      </c>
    </row>
    <row r="20" spans="3:6" x14ac:dyDescent="0.25">
      <c r="C20" t="s">
        <v>369</v>
      </c>
      <c r="D20" t="s">
        <v>6</v>
      </c>
      <c r="E20" s="34">
        <v>254</v>
      </c>
      <c r="F20" t="s">
        <v>351</v>
      </c>
    </row>
    <row r="21" spans="3:6" x14ac:dyDescent="0.25">
      <c r="C21" t="s">
        <v>370</v>
      </c>
      <c r="D21" t="s">
        <v>25</v>
      </c>
      <c r="E21" s="34">
        <v>218</v>
      </c>
      <c r="F21" t="s">
        <v>351</v>
      </c>
    </row>
    <row r="22" spans="3:6" x14ac:dyDescent="0.25">
      <c r="C22" t="s">
        <v>371</v>
      </c>
      <c r="D22" t="s">
        <v>2</v>
      </c>
      <c r="E22" s="34">
        <v>222</v>
      </c>
      <c r="F22" t="s">
        <v>351</v>
      </c>
    </row>
    <row r="23" spans="3:6" x14ac:dyDescent="0.25">
      <c r="C23" t="s">
        <v>23</v>
      </c>
      <c r="D23" t="s">
        <v>8</v>
      </c>
      <c r="E23" s="34">
        <v>183</v>
      </c>
      <c r="F23" t="s">
        <v>351</v>
      </c>
    </row>
    <row r="24" spans="3:6" x14ac:dyDescent="0.25">
      <c r="C24" t="s">
        <v>372</v>
      </c>
      <c r="D24" t="s">
        <v>4</v>
      </c>
      <c r="E24" s="34">
        <v>191</v>
      </c>
      <c r="F24" t="s">
        <v>351</v>
      </c>
    </row>
    <row r="25" spans="3:6" x14ac:dyDescent="0.25">
      <c r="C25" t="s">
        <v>373</v>
      </c>
      <c r="D25" t="s">
        <v>6</v>
      </c>
      <c r="E25" s="34">
        <v>36</v>
      </c>
      <c r="F25" t="s">
        <v>351</v>
      </c>
    </row>
    <row r="26" spans="3:6" x14ac:dyDescent="0.25">
      <c r="C26" t="s">
        <v>374</v>
      </c>
      <c r="D26" t="s">
        <v>6</v>
      </c>
      <c r="E26" s="34">
        <v>18</v>
      </c>
      <c r="F26" t="s">
        <v>351</v>
      </c>
    </row>
    <row r="27" spans="3:6" x14ac:dyDescent="0.25">
      <c r="C27" t="s">
        <v>375</v>
      </c>
      <c r="D27" t="s">
        <v>8</v>
      </c>
      <c r="E27" s="34">
        <v>16</v>
      </c>
      <c r="F27" t="s">
        <v>351</v>
      </c>
    </row>
    <row r="28" spans="3:6" x14ac:dyDescent="0.25">
      <c r="C28" t="s">
        <v>376</v>
      </c>
      <c r="D28" t="s">
        <v>37</v>
      </c>
      <c r="E28" s="34">
        <v>773</v>
      </c>
      <c r="F28" t="s">
        <v>350</v>
      </c>
    </row>
    <row r="29" spans="3:6" x14ac:dyDescent="0.25">
      <c r="C29" t="s">
        <v>23</v>
      </c>
      <c r="D29" t="s">
        <v>8</v>
      </c>
      <c r="E29" s="34">
        <v>710</v>
      </c>
      <c r="F29" t="s">
        <v>350</v>
      </c>
    </row>
    <row r="30" spans="3:6" x14ac:dyDescent="0.25">
      <c r="C30" t="s">
        <v>377</v>
      </c>
      <c r="D30" t="s">
        <v>378</v>
      </c>
      <c r="E30" s="34">
        <v>593</v>
      </c>
      <c r="F30" t="s">
        <v>350</v>
      </c>
    </row>
    <row r="31" spans="3:6" x14ac:dyDescent="0.25">
      <c r="C31" t="s">
        <v>379</v>
      </c>
      <c r="D31" t="s">
        <v>6</v>
      </c>
      <c r="E31" s="34">
        <v>417</v>
      </c>
      <c r="F31" t="s">
        <v>350</v>
      </c>
    </row>
    <row r="32" spans="3:6" x14ac:dyDescent="0.25">
      <c r="C32" t="s">
        <v>380</v>
      </c>
      <c r="D32" t="s">
        <v>381</v>
      </c>
      <c r="E32" s="34">
        <v>418</v>
      </c>
      <c r="F32" t="s">
        <v>350</v>
      </c>
    </row>
    <row r="33" spans="3:6" x14ac:dyDescent="0.25">
      <c r="C33" t="s">
        <v>382</v>
      </c>
      <c r="D33" t="s">
        <v>381</v>
      </c>
      <c r="E33" s="34">
        <v>323</v>
      </c>
      <c r="F33" t="s">
        <v>350</v>
      </c>
    </row>
    <row r="34" spans="3:6" x14ac:dyDescent="0.25">
      <c r="C34" t="s">
        <v>383</v>
      </c>
      <c r="D34" t="s">
        <v>6</v>
      </c>
      <c r="E34" s="34">
        <v>290</v>
      </c>
      <c r="F34" t="s">
        <v>350</v>
      </c>
    </row>
    <row r="35" spans="3:6" x14ac:dyDescent="0.25">
      <c r="C35" t="s">
        <v>384</v>
      </c>
      <c r="D35" t="s">
        <v>37</v>
      </c>
      <c r="E35" s="34">
        <v>87</v>
      </c>
      <c r="F35" t="s">
        <v>350</v>
      </c>
    </row>
    <row r="36" spans="3:6" x14ac:dyDescent="0.25">
      <c r="C36" t="s">
        <v>385</v>
      </c>
      <c r="D36" t="s">
        <v>8</v>
      </c>
      <c r="E36" s="34">
        <v>3209</v>
      </c>
      <c r="F36" t="s">
        <v>349</v>
      </c>
    </row>
    <row r="37" spans="3:6" x14ac:dyDescent="0.25">
      <c r="C37" t="s">
        <v>386</v>
      </c>
      <c r="D37" t="s">
        <v>6</v>
      </c>
      <c r="E37" s="34">
        <v>1663</v>
      </c>
      <c r="F37" t="s">
        <v>349</v>
      </c>
    </row>
    <row r="38" spans="3:6" x14ac:dyDescent="0.25">
      <c r="C38" t="s">
        <v>194</v>
      </c>
      <c r="D38" t="s">
        <v>25</v>
      </c>
      <c r="E38" s="34">
        <v>1415</v>
      </c>
      <c r="F38" t="s">
        <v>349</v>
      </c>
    </row>
    <row r="39" spans="3:6" x14ac:dyDescent="0.25">
      <c r="C39" t="s">
        <v>387</v>
      </c>
      <c r="D39" t="s">
        <v>37</v>
      </c>
      <c r="E39" s="34">
        <v>1190</v>
      </c>
      <c r="F39" t="s">
        <v>349</v>
      </c>
    </row>
    <row r="40" spans="3:6" x14ac:dyDescent="0.25">
      <c r="C40" t="s">
        <v>388</v>
      </c>
      <c r="D40" t="s">
        <v>8</v>
      </c>
      <c r="E40" s="34">
        <v>1084</v>
      </c>
      <c r="F40" t="s">
        <v>349</v>
      </c>
    </row>
    <row r="41" spans="3:6" x14ac:dyDescent="0.25">
      <c r="C41" t="s">
        <v>389</v>
      </c>
      <c r="D41" t="s">
        <v>6</v>
      </c>
      <c r="E41" s="34">
        <v>827</v>
      </c>
      <c r="F41" t="s">
        <v>349</v>
      </c>
    </row>
    <row r="42" spans="3:6" x14ac:dyDescent="0.25">
      <c r="C42" t="s">
        <v>390</v>
      </c>
      <c r="D42" t="s">
        <v>381</v>
      </c>
      <c r="E42" s="34">
        <v>716</v>
      </c>
      <c r="F42" t="s">
        <v>349</v>
      </c>
    </row>
    <row r="43" spans="3:6" x14ac:dyDescent="0.25">
      <c r="C43" t="s">
        <v>391</v>
      </c>
      <c r="D43" t="s">
        <v>2</v>
      </c>
      <c r="E43" s="34">
        <v>654</v>
      </c>
      <c r="F43" t="s">
        <v>349</v>
      </c>
    </row>
    <row r="44" spans="3:6" x14ac:dyDescent="0.25">
      <c r="C44" t="s">
        <v>392</v>
      </c>
      <c r="D44" t="s">
        <v>8</v>
      </c>
      <c r="E44" s="34">
        <v>649</v>
      </c>
      <c r="F44" t="s">
        <v>349</v>
      </c>
    </row>
    <row r="45" spans="3:6" x14ac:dyDescent="0.25">
      <c r="C45" t="s">
        <v>393</v>
      </c>
      <c r="D45" t="s">
        <v>8</v>
      </c>
      <c r="E45" s="34">
        <v>589</v>
      </c>
      <c r="F45" t="s">
        <v>349</v>
      </c>
    </row>
    <row r="46" spans="3:6" x14ac:dyDescent="0.25">
      <c r="C46" t="s">
        <v>394</v>
      </c>
      <c r="D46" t="s">
        <v>25</v>
      </c>
      <c r="E46" s="34">
        <v>546</v>
      </c>
      <c r="F46" t="s">
        <v>349</v>
      </c>
    </row>
    <row r="47" spans="3:6" x14ac:dyDescent="0.25">
      <c r="C47" t="s">
        <v>395</v>
      </c>
      <c r="D47" t="s">
        <v>2</v>
      </c>
      <c r="E47" s="34">
        <v>473</v>
      </c>
      <c r="F47" t="s">
        <v>349</v>
      </c>
    </row>
    <row r="48" spans="3:6" x14ac:dyDescent="0.25">
      <c r="C48" t="s">
        <v>396</v>
      </c>
      <c r="D48" t="s">
        <v>37</v>
      </c>
      <c r="E48" s="34">
        <v>431</v>
      </c>
      <c r="F48" t="s">
        <v>349</v>
      </c>
    </row>
    <row r="49" spans="3:6" x14ac:dyDescent="0.25">
      <c r="C49" t="s">
        <v>397</v>
      </c>
      <c r="D49" t="s">
        <v>398</v>
      </c>
      <c r="E49" s="34">
        <v>394</v>
      </c>
      <c r="F49" t="s">
        <v>349</v>
      </c>
    </row>
    <row r="50" spans="3:6" x14ac:dyDescent="0.25">
      <c r="C50" t="s">
        <v>399</v>
      </c>
      <c r="D50" t="s">
        <v>6</v>
      </c>
      <c r="E50" s="34">
        <v>306</v>
      </c>
      <c r="F50" t="s">
        <v>349</v>
      </c>
    </row>
    <row r="51" spans="3:6" x14ac:dyDescent="0.25">
      <c r="C51" t="s">
        <v>400</v>
      </c>
      <c r="D51" t="s">
        <v>37</v>
      </c>
      <c r="E51" s="34">
        <v>173</v>
      </c>
      <c r="F51" t="s">
        <v>349</v>
      </c>
    </row>
    <row r="52" spans="3:6" x14ac:dyDescent="0.25">
      <c r="C52" t="s">
        <v>401</v>
      </c>
      <c r="D52" t="s">
        <v>6</v>
      </c>
      <c r="E52" s="34">
        <v>156</v>
      </c>
      <c r="F52" t="s">
        <v>349</v>
      </c>
    </row>
    <row r="53" spans="3:6" x14ac:dyDescent="0.25">
      <c r="C53" t="s">
        <v>402</v>
      </c>
      <c r="D53" t="s">
        <v>8</v>
      </c>
      <c r="E53" s="34">
        <v>119</v>
      </c>
      <c r="F53" t="s">
        <v>349</v>
      </c>
    </row>
    <row r="54" spans="3:6" x14ac:dyDescent="0.25">
      <c r="C54" t="s">
        <v>403</v>
      </c>
      <c r="D54" t="s">
        <v>404</v>
      </c>
      <c r="E54" s="34">
        <v>114</v>
      </c>
      <c r="F54" t="s">
        <v>349</v>
      </c>
    </row>
    <row r="55" spans="3:6" x14ac:dyDescent="0.25">
      <c r="C55" t="s">
        <v>405</v>
      </c>
      <c r="D55" t="s">
        <v>37</v>
      </c>
      <c r="E55" s="34">
        <v>105</v>
      </c>
      <c r="F55" t="s">
        <v>349</v>
      </c>
    </row>
    <row r="56" spans="3:6" x14ac:dyDescent="0.25">
      <c r="C56" t="s">
        <v>406</v>
      </c>
      <c r="D56" t="s">
        <v>37</v>
      </c>
      <c r="E56" s="34">
        <v>93</v>
      </c>
      <c r="F56" t="s">
        <v>349</v>
      </c>
    </row>
    <row r="57" spans="3:6" x14ac:dyDescent="0.25">
      <c r="C57" t="s">
        <v>407</v>
      </c>
      <c r="D57" t="s">
        <v>37</v>
      </c>
      <c r="E57" s="34">
        <v>72</v>
      </c>
      <c r="F57" t="s">
        <v>349</v>
      </c>
    </row>
    <row r="58" spans="3:6" x14ac:dyDescent="0.25">
      <c r="C58" t="s">
        <v>408</v>
      </c>
      <c r="D58" t="s">
        <v>37</v>
      </c>
      <c r="E58" s="34">
        <v>10</v>
      </c>
      <c r="F58" t="s">
        <v>349</v>
      </c>
    </row>
    <row r="59" spans="3:6" x14ac:dyDescent="0.25">
      <c r="C59" t="s">
        <v>409</v>
      </c>
      <c r="D59" t="s">
        <v>409</v>
      </c>
    </row>
    <row r="60" spans="3:6" x14ac:dyDescent="0.25">
      <c r="C60" t="s">
        <v>409</v>
      </c>
      <c r="D60" t="s">
        <v>409</v>
      </c>
    </row>
    <row r="61" spans="3:6" x14ac:dyDescent="0.25">
      <c r="C61" s="34" t="s">
        <v>410</v>
      </c>
      <c r="D61" t="s">
        <v>411</v>
      </c>
      <c r="E61" s="34">
        <v>3765</v>
      </c>
      <c r="F61" t="s">
        <v>348</v>
      </c>
    </row>
    <row r="62" spans="3:6" x14ac:dyDescent="0.25">
      <c r="C62" t="s">
        <v>137</v>
      </c>
      <c r="D62" t="s">
        <v>8</v>
      </c>
      <c r="E62" s="34">
        <v>2398</v>
      </c>
      <c r="F62" t="s">
        <v>348</v>
      </c>
    </row>
    <row r="63" spans="3:6" x14ac:dyDescent="0.25">
      <c r="C63" t="s">
        <v>410</v>
      </c>
      <c r="D63" t="s">
        <v>411</v>
      </c>
      <c r="E63" s="34">
        <v>1321</v>
      </c>
      <c r="F63" t="s">
        <v>348</v>
      </c>
    </row>
    <row r="64" spans="3:6" x14ac:dyDescent="0.25">
      <c r="C64" s="34" t="s">
        <v>117</v>
      </c>
      <c r="D64" t="s">
        <v>381</v>
      </c>
      <c r="E64" s="34">
        <v>1000</v>
      </c>
      <c r="F64" t="s">
        <v>348</v>
      </c>
    </row>
    <row r="65" spans="3:6" x14ac:dyDescent="0.25">
      <c r="C65" t="s">
        <v>412</v>
      </c>
      <c r="D65" t="s">
        <v>381</v>
      </c>
      <c r="E65" s="34">
        <v>977</v>
      </c>
      <c r="F65" t="s">
        <v>348</v>
      </c>
    </row>
    <row r="66" spans="3:6" x14ac:dyDescent="0.25">
      <c r="C66" t="s">
        <v>117</v>
      </c>
      <c r="D66" t="s">
        <v>381</v>
      </c>
      <c r="E66" s="34">
        <v>724</v>
      </c>
      <c r="F66" t="s">
        <v>348</v>
      </c>
    </row>
    <row r="67" spans="3:6" x14ac:dyDescent="0.25">
      <c r="C67" t="s">
        <v>403</v>
      </c>
      <c r="D67" t="s">
        <v>404</v>
      </c>
      <c r="E67" s="34">
        <v>717</v>
      </c>
      <c r="F67" t="s">
        <v>348</v>
      </c>
    </row>
    <row r="68" spans="3:6" x14ac:dyDescent="0.25">
      <c r="C68" t="s">
        <v>413</v>
      </c>
      <c r="D68" t="s">
        <v>37</v>
      </c>
      <c r="E68" s="34">
        <v>691</v>
      </c>
      <c r="F68" t="s">
        <v>348</v>
      </c>
    </row>
    <row r="69" spans="3:6" x14ac:dyDescent="0.25">
      <c r="C69" s="34" t="s">
        <v>414</v>
      </c>
      <c r="D69" t="s">
        <v>415</v>
      </c>
      <c r="E69" s="34">
        <v>506</v>
      </c>
      <c r="F69" t="s">
        <v>348</v>
      </c>
    </row>
    <row r="70" spans="3:6" x14ac:dyDescent="0.25">
      <c r="C70" t="s">
        <v>416</v>
      </c>
      <c r="D70" t="s">
        <v>6</v>
      </c>
      <c r="E70" s="34">
        <v>486</v>
      </c>
      <c r="F70" t="s">
        <v>348</v>
      </c>
    </row>
    <row r="71" spans="3:6" x14ac:dyDescent="0.25">
      <c r="C71" t="s">
        <v>436</v>
      </c>
      <c r="D71" t="s">
        <v>437</v>
      </c>
      <c r="E71" s="34">
        <v>477</v>
      </c>
      <c r="F71" t="s">
        <v>348</v>
      </c>
    </row>
    <row r="72" spans="3:6" x14ac:dyDescent="0.25">
      <c r="C72" t="s">
        <v>417</v>
      </c>
      <c r="D72" t="s">
        <v>404</v>
      </c>
      <c r="E72" s="34">
        <v>383</v>
      </c>
      <c r="F72" t="s">
        <v>348</v>
      </c>
    </row>
    <row r="73" spans="3:6" x14ac:dyDescent="0.25">
      <c r="C73" t="s">
        <v>418</v>
      </c>
      <c r="D73" t="s">
        <v>381</v>
      </c>
      <c r="E73" s="34">
        <v>330</v>
      </c>
      <c r="F73" t="s">
        <v>348</v>
      </c>
    </row>
    <row r="74" spans="3:6" x14ac:dyDescent="0.25">
      <c r="C74" s="34" t="s">
        <v>419</v>
      </c>
      <c r="D74" t="s">
        <v>381</v>
      </c>
      <c r="E74" s="34">
        <v>307</v>
      </c>
      <c r="F74" t="s">
        <v>348</v>
      </c>
    </row>
    <row r="75" spans="3:6" x14ac:dyDescent="0.25">
      <c r="C75" s="34" t="s">
        <v>387</v>
      </c>
      <c r="D75" t="s">
        <v>37</v>
      </c>
      <c r="E75" s="34">
        <v>264</v>
      </c>
      <c r="F75" t="s">
        <v>348</v>
      </c>
    </row>
    <row r="76" spans="3:6" x14ac:dyDescent="0.25">
      <c r="C76" s="34" t="s">
        <v>420</v>
      </c>
      <c r="D76" t="s">
        <v>2</v>
      </c>
      <c r="E76" s="34">
        <v>163</v>
      </c>
      <c r="F76" t="s">
        <v>348</v>
      </c>
    </row>
    <row r="77" spans="3:6" x14ac:dyDescent="0.25">
      <c r="C77" t="s">
        <v>421</v>
      </c>
      <c r="D77" t="s">
        <v>6</v>
      </c>
      <c r="E77" s="34">
        <v>157</v>
      </c>
      <c r="F77" t="s">
        <v>348</v>
      </c>
    </row>
    <row r="78" spans="3:6" x14ac:dyDescent="0.25">
      <c r="C78" s="34" t="s">
        <v>422</v>
      </c>
      <c r="D78" t="s">
        <v>381</v>
      </c>
      <c r="E78" s="34">
        <v>126</v>
      </c>
      <c r="F78" t="s">
        <v>348</v>
      </c>
    </row>
    <row r="79" spans="3:6" x14ac:dyDescent="0.25">
      <c r="C79" t="s">
        <v>423</v>
      </c>
      <c r="D79" t="s">
        <v>6</v>
      </c>
      <c r="E79" s="34">
        <v>114</v>
      </c>
      <c r="F79" t="s">
        <v>348</v>
      </c>
    </row>
    <row r="80" spans="3:6" x14ac:dyDescent="0.25">
      <c r="C80" t="s">
        <v>424</v>
      </c>
      <c r="D80" t="s">
        <v>2</v>
      </c>
      <c r="E80" s="34">
        <v>96</v>
      </c>
      <c r="F80" t="s">
        <v>348</v>
      </c>
    </row>
    <row r="81" spans="3:6" x14ac:dyDescent="0.25">
      <c r="C81" t="s">
        <v>408</v>
      </c>
      <c r="D81" t="s">
        <v>37</v>
      </c>
      <c r="E81" s="34">
        <v>32</v>
      </c>
      <c r="F81" t="s">
        <v>348</v>
      </c>
    </row>
    <row r="82" spans="3:6" x14ac:dyDescent="0.25">
      <c r="C82" t="s">
        <v>425</v>
      </c>
      <c r="D82" t="s">
        <v>37</v>
      </c>
      <c r="E82" s="34">
        <v>19</v>
      </c>
      <c r="F82" t="s">
        <v>348</v>
      </c>
    </row>
    <row r="83" spans="3:6" x14ac:dyDescent="0.25">
      <c r="C83" s="34" t="s">
        <v>426</v>
      </c>
      <c r="D83" t="s">
        <v>381</v>
      </c>
      <c r="E83" s="34">
        <v>1</v>
      </c>
      <c r="F83" t="s">
        <v>348</v>
      </c>
    </row>
    <row r="84" spans="3:6" x14ac:dyDescent="0.25">
      <c r="C84" s="34" t="s">
        <v>410</v>
      </c>
      <c r="D84" t="s">
        <v>411</v>
      </c>
      <c r="E84" s="35">
        <v>12414</v>
      </c>
      <c r="F84" t="s">
        <v>347</v>
      </c>
    </row>
    <row r="85" spans="3:6" x14ac:dyDescent="0.25">
      <c r="C85" s="34" t="s">
        <v>77</v>
      </c>
      <c r="D85" t="s">
        <v>427</v>
      </c>
      <c r="E85" s="35">
        <v>1669</v>
      </c>
      <c r="F85" t="s">
        <v>347</v>
      </c>
    </row>
    <row r="86" spans="3:6" x14ac:dyDescent="0.25">
      <c r="C86" s="34" t="s">
        <v>421</v>
      </c>
      <c r="D86" t="s">
        <v>6</v>
      </c>
      <c r="E86" s="35">
        <v>984</v>
      </c>
      <c r="F86" t="s">
        <v>347</v>
      </c>
    </row>
    <row r="87" spans="3:6" x14ac:dyDescent="0.25">
      <c r="C87" s="34" t="s">
        <v>428</v>
      </c>
      <c r="D87" t="s">
        <v>2</v>
      </c>
      <c r="E87" s="35">
        <v>846</v>
      </c>
      <c r="F87" t="s">
        <v>347</v>
      </c>
    </row>
    <row r="88" spans="3:6" x14ac:dyDescent="0.25">
      <c r="C88" s="34" t="s">
        <v>429</v>
      </c>
      <c r="D88" t="s">
        <v>430</v>
      </c>
      <c r="E88" s="35">
        <v>836</v>
      </c>
      <c r="F88" t="s">
        <v>347</v>
      </c>
    </row>
    <row r="89" spans="3:6" x14ac:dyDescent="0.25">
      <c r="C89" s="34" t="s">
        <v>431</v>
      </c>
      <c r="D89" t="s">
        <v>381</v>
      </c>
      <c r="E89" s="35">
        <v>714</v>
      </c>
      <c r="F89" t="s">
        <v>347</v>
      </c>
    </row>
    <row r="90" spans="3:6" x14ac:dyDescent="0.25">
      <c r="C90" s="34" t="s">
        <v>432</v>
      </c>
      <c r="D90" t="s">
        <v>433</v>
      </c>
      <c r="E90" s="35">
        <v>648</v>
      </c>
      <c r="F90" t="s">
        <v>347</v>
      </c>
    </row>
    <row r="91" spans="3:6" x14ac:dyDescent="0.25">
      <c r="C91" s="34" t="s">
        <v>426</v>
      </c>
      <c r="D91" t="s">
        <v>381</v>
      </c>
      <c r="E91" s="35">
        <v>542</v>
      </c>
      <c r="F91" t="s">
        <v>347</v>
      </c>
    </row>
    <row r="92" spans="3:6" x14ac:dyDescent="0.25">
      <c r="C92" s="34" t="s">
        <v>387</v>
      </c>
      <c r="D92" t="s">
        <v>37</v>
      </c>
      <c r="E92" s="35">
        <v>530</v>
      </c>
      <c r="F92" t="s">
        <v>347</v>
      </c>
    </row>
    <row r="93" spans="3:6" x14ac:dyDescent="0.25">
      <c r="C93" s="34" t="s">
        <v>422</v>
      </c>
      <c r="D93" t="s">
        <v>381</v>
      </c>
      <c r="E93" s="35">
        <v>433</v>
      </c>
      <c r="F93" t="s">
        <v>347</v>
      </c>
    </row>
    <row r="94" spans="3:6" x14ac:dyDescent="0.25">
      <c r="C94" s="34" t="s">
        <v>429</v>
      </c>
      <c r="D94" t="s">
        <v>25</v>
      </c>
      <c r="E94" s="35">
        <v>410</v>
      </c>
      <c r="F94" t="s">
        <v>347</v>
      </c>
    </row>
    <row r="95" spans="3:6" x14ac:dyDescent="0.25">
      <c r="C95" s="34" t="s">
        <v>434</v>
      </c>
      <c r="D95" t="s">
        <v>25</v>
      </c>
      <c r="E95" s="35">
        <v>327</v>
      </c>
      <c r="F95" t="s">
        <v>347</v>
      </c>
    </row>
    <row r="96" spans="3:6" x14ac:dyDescent="0.25">
      <c r="C96" s="34" t="s">
        <v>435</v>
      </c>
      <c r="D96" t="s">
        <v>2</v>
      </c>
      <c r="E96" s="35">
        <v>148</v>
      </c>
      <c r="F96" t="s">
        <v>347</v>
      </c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51B0-DB04-459E-B14C-444D0B48935F}">
  <dimension ref="A1:B23"/>
  <sheetViews>
    <sheetView workbookViewId="0">
      <selection activeCell="E20" sqref="E20"/>
    </sheetView>
  </sheetViews>
  <sheetFormatPr baseColWidth="10" defaultRowHeight="15" x14ac:dyDescent="0.25"/>
  <cols>
    <col min="1" max="1" width="22.42578125" customWidth="1"/>
    <col min="2" max="2" width="30.42578125" customWidth="1"/>
  </cols>
  <sheetData>
    <row r="1" spans="1:2" x14ac:dyDescent="0.25">
      <c r="A1" s="30" t="s">
        <v>278</v>
      </c>
      <c r="B1" t="s">
        <v>280</v>
      </c>
    </row>
    <row r="2" spans="1:2" x14ac:dyDescent="0.25">
      <c r="A2" s="31" t="s">
        <v>83</v>
      </c>
      <c r="B2" s="32">
        <v>5251</v>
      </c>
    </row>
    <row r="3" spans="1:2" x14ac:dyDescent="0.25">
      <c r="A3" s="31" t="s">
        <v>81</v>
      </c>
      <c r="B3" s="32">
        <v>115</v>
      </c>
    </row>
    <row r="4" spans="1:2" x14ac:dyDescent="0.25">
      <c r="A4" s="31" t="s">
        <v>75</v>
      </c>
      <c r="B4" s="32">
        <v>560.66666666666663</v>
      </c>
    </row>
    <row r="5" spans="1:2" x14ac:dyDescent="0.25">
      <c r="A5" s="31" t="s">
        <v>93</v>
      </c>
      <c r="B5" s="32">
        <v>255</v>
      </c>
    </row>
    <row r="6" spans="1:2" x14ac:dyDescent="0.25">
      <c r="A6" s="31" t="s">
        <v>78</v>
      </c>
      <c r="B6" s="32">
        <v>256</v>
      </c>
    </row>
    <row r="7" spans="1:2" x14ac:dyDescent="0.25">
      <c r="A7" s="31" t="s">
        <v>79</v>
      </c>
      <c r="B7" s="32">
        <v>122</v>
      </c>
    </row>
    <row r="8" spans="1:2" x14ac:dyDescent="0.25">
      <c r="A8" s="31" t="s">
        <v>91</v>
      </c>
      <c r="B8" s="32">
        <v>248</v>
      </c>
    </row>
    <row r="9" spans="1:2" x14ac:dyDescent="0.25">
      <c r="A9" s="31" t="s">
        <v>87</v>
      </c>
      <c r="B9" s="32">
        <v>660</v>
      </c>
    </row>
    <row r="10" spans="1:2" x14ac:dyDescent="0.25">
      <c r="A10" s="31" t="s">
        <v>92</v>
      </c>
      <c r="B10" s="32">
        <v>277</v>
      </c>
    </row>
    <row r="11" spans="1:2" x14ac:dyDescent="0.25">
      <c r="A11" s="31" t="s">
        <v>84</v>
      </c>
      <c r="B11" s="32">
        <v>2358</v>
      </c>
    </row>
    <row r="12" spans="1:2" x14ac:dyDescent="0.25">
      <c r="A12" s="31" t="s">
        <v>80</v>
      </c>
      <c r="B12" s="32">
        <v>915.25</v>
      </c>
    </row>
    <row r="13" spans="1:2" x14ac:dyDescent="0.25">
      <c r="A13" s="31" t="s">
        <v>277</v>
      </c>
      <c r="B13" s="32">
        <v>100</v>
      </c>
    </row>
    <row r="14" spans="1:2" x14ac:dyDescent="0.25">
      <c r="A14" s="31" t="s">
        <v>88</v>
      </c>
      <c r="B14" s="32">
        <v>599</v>
      </c>
    </row>
    <row r="15" spans="1:2" x14ac:dyDescent="0.25">
      <c r="A15" s="31" t="s">
        <v>274</v>
      </c>
      <c r="B15" s="32">
        <v>229</v>
      </c>
    </row>
    <row r="16" spans="1:2" x14ac:dyDescent="0.25">
      <c r="A16" s="31" t="s">
        <v>94</v>
      </c>
      <c r="B16" s="32">
        <v>15</v>
      </c>
    </row>
    <row r="17" spans="1:2" x14ac:dyDescent="0.25">
      <c r="A17" s="31" t="s">
        <v>89</v>
      </c>
      <c r="B17" s="32">
        <v>568</v>
      </c>
    </row>
    <row r="18" spans="1:2" x14ac:dyDescent="0.25">
      <c r="A18" s="31" t="s">
        <v>90</v>
      </c>
      <c r="B18" s="32">
        <v>422</v>
      </c>
    </row>
    <row r="19" spans="1:2" x14ac:dyDescent="0.25">
      <c r="A19" s="31" t="s">
        <v>86</v>
      </c>
      <c r="B19" s="32">
        <v>33</v>
      </c>
    </row>
    <row r="20" spans="1:2" x14ac:dyDescent="0.25">
      <c r="A20" s="31" t="s">
        <v>77</v>
      </c>
      <c r="B20" s="32">
        <v>848</v>
      </c>
    </row>
    <row r="21" spans="1:2" x14ac:dyDescent="0.25">
      <c r="A21" s="31" t="s">
        <v>82</v>
      </c>
      <c r="B21" s="32">
        <v>950.66666666666663</v>
      </c>
    </row>
    <row r="22" spans="1:2" x14ac:dyDescent="0.25">
      <c r="A22" s="31" t="s">
        <v>76</v>
      </c>
      <c r="B22" s="32">
        <v>755</v>
      </c>
    </row>
    <row r="23" spans="1:2" x14ac:dyDescent="0.25">
      <c r="A23" s="31" t="s">
        <v>279</v>
      </c>
      <c r="B23" s="32">
        <v>698.64516129032256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044B-A688-4C6D-913C-44E2C215E94C}">
  <dimension ref="A1:S223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38" bestFit="1" customWidth="1"/>
    <col min="4" max="4" width="43.8554687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29" t="s">
        <v>100</v>
      </c>
      <c r="B1" s="29" t="s">
        <v>346</v>
      </c>
      <c r="C1" s="39" t="s">
        <v>550</v>
      </c>
      <c r="D1" s="29" t="s">
        <v>281</v>
      </c>
      <c r="E1" s="29" t="s">
        <v>73</v>
      </c>
      <c r="F1" s="29" t="s">
        <v>293</v>
      </c>
      <c r="G1" s="29" t="s">
        <v>294</v>
      </c>
      <c r="H1" s="29" t="s">
        <v>295</v>
      </c>
      <c r="I1" s="29" t="s">
        <v>296</v>
      </c>
      <c r="J1" s="29" t="s">
        <v>297</v>
      </c>
      <c r="K1" s="29" t="s">
        <v>300</v>
      </c>
      <c r="L1" s="29" t="s">
        <v>298</v>
      </c>
      <c r="M1" s="29" t="s">
        <v>299</v>
      </c>
    </row>
    <row r="2" spans="1:13" x14ac:dyDescent="0.25">
      <c r="A2" s="4" t="s">
        <v>83</v>
      </c>
      <c r="B2" s="4" t="str">
        <f t="shared" ref="B2:B65" si="0">TEXT(C2,"mmmm")</f>
        <v>noviembre</v>
      </c>
      <c r="C2" s="38">
        <v>44866</v>
      </c>
      <c r="D2" s="4" t="s">
        <v>611</v>
      </c>
      <c r="E2" s="4" t="s">
        <v>289</v>
      </c>
      <c r="F2" s="4">
        <v>16676</v>
      </c>
      <c r="G2" s="4">
        <v>16576</v>
      </c>
      <c r="H2" s="4">
        <v>99.4</v>
      </c>
      <c r="I2" s="4">
        <v>8407</v>
      </c>
      <c r="J2" s="4">
        <v>50.718000000000004</v>
      </c>
      <c r="K2" s="4">
        <v>892</v>
      </c>
      <c r="L2" s="4">
        <v>5.3810000000000002</v>
      </c>
      <c r="M2" s="4">
        <v>10.61</v>
      </c>
    </row>
    <row r="3" spans="1:13" x14ac:dyDescent="0.25">
      <c r="A3" s="4" t="s">
        <v>83</v>
      </c>
      <c r="B3" s="4" t="str">
        <f t="shared" si="0"/>
        <v>noviembre</v>
      </c>
      <c r="C3" s="38">
        <v>44866</v>
      </c>
      <c r="D3" s="4" t="s">
        <v>612</v>
      </c>
      <c r="E3" s="4" t="s">
        <v>289</v>
      </c>
      <c r="F3" s="4">
        <v>9580</v>
      </c>
      <c r="G3" s="4">
        <v>9446</v>
      </c>
      <c r="H3" s="4">
        <v>98.600999999999999</v>
      </c>
      <c r="I3" s="4">
        <v>4432</v>
      </c>
      <c r="J3" s="4">
        <v>46.918999999999997</v>
      </c>
      <c r="K3" s="4">
        <v>666</v>
      </c>
      <c r="L3" s="4">
        <v>7.0510000000000002</v>
      </c>
      <c r="M3" s="4">
        <v>15.026999999999999</v>
      </c>
    </row>
    <row r="4" spans="1:13" x14ac:dyDescent="0.25">
      <c r="A4" s="4" t="s">
        <v>83</v>
      </c>
      <c r="B4" s="4" t="str">
        <f t="shared" si="0"/>
        <v>noviembre</v>
      </c>
      <c r="C4" s="38">
        <v>44866</v>
      </c>
      <c r="D4" s="4" t="s">
        <v>613</v>
      </c>
      <c r="E4" s="4" t="s">
        <v>289</v>
      </c>
      <c r="F4" s="4">
        <v>1222</v>
      </c>
      <c r="G4" s="4">
        <v>1202</v>
      </c>
      <c r="H4" s="4">
        <v>98.363</v>
      </c>
      <c r="I4" s="4">
        <v>793</v>
      </c>
      <c r="J4" s="4">
        <v>65.972999999999999</v>
      </c>
      <c r="K4" s="4">
        <v>339</v>
      </c>
      <c r="L4" s="4">
        <v>28.202999999999999</v>
      </c>
      <c r="M4" s="4">
        <v>42.749000000000002</v>
      </c>
    </row>
    <row r="5" spans="1:13" x14ac:dyDescent="0.25">
      <c r="A5" s="4" t="s">
        <v>83</v>
      </c>
      <c r="B5" s="4" t="str">
        <f t="shared" si="0"/>
        <v>noviembre</v>
      </c>
      <c r="C5" s="38">
        <v>44866</v>
      </c>
      <c r="D5" s="4" t="s">
        <v>614</v>
      </c>
      <c r="E5" s="4" t="s">
        <v>289</v>
      </c>
      <c r="F5" s="4">
        <v>16678</v>
      </c>
      <c r="G5" s="4">
        <v>16580</v>
      </c>
      <c r="H5" s="4">
        <v>99.412000000000006</v>
      </c>
      <c r="I5" s="4">
        <v>8531</v>
      </c>
      <c r="J5" s="4">
        <v>51.454000000000001</v>
      </c>
      <c r="K5" s="4">
        <v>1070</v>
      </c>
      <c r="L5" s="4">
        <v>6.4539999999999997</v>
      </c>
      <c r="M5" s="4">
        <v>12.542</v>
      </c>
    </row>
    <row r="6" spans="1:13" x14ac:dyDescent="0.25">
      <c r="A6" s="4" t="s">
        <v>83</v>
      </c>
      <c r="B6" s="4" t="str">
        <f t="shared" si="0"/>
        <v>noviembre</v>
      </c>
      <c r="C6" s="38">
        <v>44866</v>
      </c>
      <c r="D6" s="4" t="s">
        <v>615</v>
      </c>
      <c r="E6" s="4" t="s">
        <v>289</v>
      </c>
      <c r="F6" s="4">
        <v>1051</v>
      </c>
      <c r="G6" s="4">
        <v>1051</v>
      </c>
      <c r="H6" s="4">
        <v>100</v>
      </c>
      <c r="I6" s="4">
        <v>527</v>
      </c>
      <c r="J6" s="4">
        <v>50.143000000000001</v>
      </c>
      <c r="K6" s="4">
        <v>80</v>
      </c>
      <c r="L6" s="4">
        <v>7.6120000000000001</v>
      </c>
      <c r="M6" s="4">
        <v>15.18</v>
      </c>
    </row>
    <row r="7" spans="1:13" x14ac:dyDescent="0.25">
      <c r="A7" s="4" t="s">
        <v>83</v>
      </c>
      <c r="B7" s="4" t="str">
        <f t="shared" si="0"/>
        <v>noviembre</v>
      </c>
      <c r="C7" s="38">
        <v>44866</v>
      </c>
      <c r="D7" s="4" t="s">
        <v>616</v>
      </c>
      <c r="E7" s="4" t="s">
        <v>289</v>
      </c>
      <c r="F7" s="4">
        <v>926</v>
      </c>
      <c r="G7" s="4">
        <v>908</v>
      </c>
      <c r="H7" s="4">
        <v>98.055999999999997</v>
      </c>
      <c r="I7" s="4">
        <v>541</v>
      </c>
      <c r="J7" s="4">
        <v>59.581000000000003</v>
      </c>
      <c r="K7" s="4">
        <v>144</v>
      </c>
      <c r="L7" s="4">
        <v>15.859</v>
      </c>
      <c r="M7" s="4">
        <v>26.617000000000001</v>
      </c>
    </row>
    <row r="8" spans="1:13" x14ac:dyDescent="0.25">
      <c r="A8" s="4" t="s">
        <v>83</v>
      </c>
      <c r="B8" s="4" t="str">
        <f t="shared" si="0"/>
        <v>noviembre</v>
      </c>
      <c r="C8" s="38">
        <v>44866</v>
      </c>
      <c r="D8" s="4" t="s">
        <v>617</v>
      </c>
      <c r="E8" s="4" t="s">
        <v>289</v>
      </c>
      <c r="F8" s="4">
        <v>16681</v>
      </c>
      <c r="G8" s="4">
        <v>16584</v>
      </c>
      <c r="H8" s="4">
        <v>99.418999999999997</v>
      </c>
      <c r="I8" s="4">
        <v>11302</v>
      </c>
      <c r="J8" s="4">
        <v>68.150000000000006</v>
      </c>
      <c r="K8" s="4">
        <v>4820</v>
      </c>
      <c r="L8" s="4">
        <v>29.064</v>
      </c>
      <c r="M8" s="4">
        <v>42.646999999999998</v>
      </c>
    </row>
    <row r="9" spans="1:13" x14ac:dyDescent="0.25">
      <c r="A9" s="4" t="s">
        <v>83</v>
      </c>
      <c r="B9" s="4" t="str">
        <f t="shared" si="0"/>
        <v>noviembre</v>
      </c>
      <c r="C9" s="38">
        <v>44866</v>
      </c>
      <c r="D9" s="4" t="s">
        <v>618</v>
      </c>
      <c r="E9" s="4" t="s">
        <v>289</v>
      </c>
      <c r="F9" s="4">
        <v>16691</v>
      </c>
      <c r="G9" s="4">
        <v>16600</v>
      </c>
      <c r="H9" s="4">
        <v>99.454999999999998</v>
      </c>
      <c r="I9" s="4">
        <v>8133</v>
      </c>
      <c r="J9" s="4">
        <v>48.994</v>
      </c>
      <c r="K9" s="4">
        <v>2123</v>
      </c>
      <c r="L9" s="4">
        <v>12.789</v>
      </c>
      <c r="M9" s="4">
        <v>26.103999999999999</v>
      </c>
    </row>
    <row r="10" spans="1:13" x14ac:dyDescent="0.25">
      <c r="A10" s="4" t="s">
        <v>83</v>
      </c>
      <c r="B10" s="4" t="str">
        <f t="shared" si="0"/>
        <v>noviembre</v>
      </c>
      <c r="C10" s="38">
        <v>44866</v>
      </c>
      <c r="D10" s="4" t="s">
        <v>619</v>
      </c>
      <c r="E10" s="4" t="s">
        <v>289</v>
      </c>
      <c r="F10" s="4">
        <v>862</v>
      </c>
      <c r="G10" s="4">
        <v>861</v>
      </c>
      <c r="H10" s="4">
        <v>99.884</v>
      </c>
      <c r="I10" s="4">
        <v>623</v>
      </c>
      <c r="J10" s="4">
        <v>72.358000000000004</v>
      </c>
      <c r="K10" s="4">
        <v>122</v>
      </c>
      <c r="L10" s="4">
        <v>14.17</v>
      </c>
      <c r="M10" s="4">
        <v>19.582999999999998</v>
      </c>
    </row>
    <row r="11" spans="1:13" x14ac:dyDescent="0.25">
      <c r="A11" s="4" t="s">
        <v>83</v>
      </c>
      <c r="B11" s="4" t="str">
        <f t="shared" si="0"/>
        <v>noviembre</v>
      </c>
      <c r="C11" s="38">
        <v>44866</v>
      </c>
      <c r="D11" s="4" t="s">
        <v>620</v>
      </c>
      <c r="E11" s="4" t="s">
        <v>289</v>
      </c>
      <c r="F11" s="4">
        <v>16703</v>
      </c>
      <c r="G11" s="4">
        <v>16622</v>
      </c>
      <c r="H11" s="4">
        <v>99.515000000000001</v>
      </c>
      <c r="I11" s="4">
        <v>9028</v>
      </c>
      <c r="J11" s="4">
        <v>54.314</v>
      </c>
      <c r="K11" s="4">
        <v>2487</v>
      </c>
      <c r="L11" s="4">
        <v>14.962</v>
      </c>
      <c r="M11" s="4">
        <v>27.547999999999998</v>
      </c>
    </row>
    <row r="12" spans="1:13" x14ac:dyDescent="0.25">
      <c r="A12" s="4" t="s">
        <v>83</v>
      </c>
      <c r="B12" s="4" t="str">
        <f t="shared" si="0"/>
        <v>noviembre</v>
      </c>
      <c r="C12" s="38">
        <v>44866</v>
      </c>
      <c r="D12" s="4" t="s">
        <v>621</v>
      </c>
      <c r="E12" s="4" t="s">
        <v>289</v>
      </c>
      <c r="F12" s="4">
        <v>88</v>
      </c>
      <c r="G12" s="4">
        <v>88</v>
      </c>
      <c r="H12" s="4">
        <v>100</v>
      </c>
      <c r="I12" s="4">
        <v>73</v>
      </c>
      <c r="J12" s="4">
        <v>82.954999999999998</v>
      </c>
      <c r="K12" s="4">
        <v>50</v>
      </c>
      <c r="L12" s="4">
        <v>56.817999999999998</v>
      </c>
      <c r="M12" s="4">
        <v>68.492999999999995</v>
      </c>
    </row>
    <row r="13" spans="1:13" x14ac:dyDescent="0.25">
      <c r="A13" s="4" t="s">
        <v>83</v>
      </c>
      <c r="B13" s="4" t="str">
        <f t="shared" si="0"/>
        <v>noviembre</v>
      </c>
      <c r="C13" s="38">
        <v>44866</v>
      </c>
      <c r="D13" s="4" t="s">
        <v>622</v>
      </c>
      <c r="E13" s="4" t="s">
        <v>289</v>
      </c>
      <c r="F13" s="4">
        <v>59</v>
      </c>
      <c r="G13" s="4">
        <v>59</v>
      </c>
      <c r="H13" s="4">
        <v>100</v>
      </c>
      <c r="I13" s="4">
        <v>24</v>
      </c>
      <c r="J13" s="4">
        <v>40.677999999999997</v>
      </c>
      <c r="K13" s="4">
        <v>2</v>
      </c>
      <c r="L13" s="4">
        <v>3.39</v>
      </c>
      <c r="M13" s="4">
        <v>8.3330000000000002</v>
      </c>
    </row>
    <row r="14" spans="1:13" x14ac:dyDescent="0.25">
      <c r="A14" s="4" t="s">
        <v>83</v>
      </c>
      <c r="B14" s="4" t="str">
        <f t="shared" si="0"/>
        <v>noviembre</v>
      </c>
      <c r="C14" s="38">
        <v>44866</v>
      </c>
      <c r="D14" s="4" t="s">
        <v>623</v>
      </c>
      <c r="E14" s="4" t="s">
        <v>289</v>
      </c>
      <c r="F14" s="4">
        <v>617</v>
      </c>
      <c r="G14" s="4">
        <v>617</v>
      </c>
      <c r="H14" s="4">
        <v>100</v>
      </c>
      <c r="I14" s="4">
        <v>378</v>
      </c>
      <c r="J14" s="4">
        <v>61.264000000000003</v>
      </c>
      <c r="K14" s="4">
        <v>240</v>
      </c>
      <c r="L14" s="4">
        <v>38.898000000000003</v>
      </c>
      <c r="M14" s="4">
        <v>63.491999999999997</v>
      </c>
    </row>
    <row r="15" spans="1:13" x14ac:dyDescent="0.25">
      <c r="A15" s="4" t="s">
        <v>83</v>
      </c>
      <c r="B15" s="4" t="str">
        <f t="shared" si="0"/>
        <v>noviembre</v>
      </c>
      <c r="C15" s="38">
        <v>44866</v>
      </c>
      <c r="D15" s="4" t="s">
        <v>624</v>
      </c>
      <c r="E15" s="4" t="s">
        <v>289</v>
      </c>
      <c r="F15" s="4">
        <v>389</v>
      </c>
      <c r="G15" s="4">
        <v>389</v>
      </c>
      <c r="H15" s="4">
        <v>100</v>
      </c>
      <c r="I15" s="4">
        <v>233</v>
      </c>
      <c r="J15" s="4">
        <v>59.896999999999998</v>
      </c>
      <c r="K15" s="4">
        <v>59</v>
      </c>
      <c r="L15" s="4">
        <v>15.167</v>
      </c>
      <c r="M15" s="4">
        <v>25.321999999999999</v>
      </c>
    </row>
    <row r="16" spans="1:13" x14ac:dyDescent="0.25">
      <c r="A16" s="4" t="s">
        <v>83</v>
      </c>
      <c r="B16" s="4" t="str">
        <f t="shared" si="0"/>
        <v>noviembre</v>
      </c>
      <c r="C16" s="38">
        <v>44866</v>
      </c>
      <c r="D16" s="4" t="s">
        <v>625</v>
      </c>
      <c r="E16" s="4" t="s">
        <v>289</v>
      </c>
      <c r="F16" s="4">
        <v>1051</v>
      </c>
      <c r="G16" s="4">
        <v>1050</v>
      </c>
      <c r="H16" s="4">
        <v>99.905000000000001</v>
      </c>
      <c r="I16" s="4">
        <v>620</v>
      </c>
      <c r="J16" s="4">
        <v>59.048000000000002</v>
      </c>
      <c r="K16" s="4">
        <v>85</v>
      </c>
      <c r="L16" s="4">
        <v>8.0950000000000006</v>
      </c>
      <c r="M16" s="4">
        <v>13.71</v>
      </c>
    </row>
    <row r="17" spans="1:13" x14ac:dyDescent="0.25">
      <c r="A17" s="4" t="s">
        <v>83</v>
      </c>
      <c r="B17" s="4" t="str">
        <f t="shared" si="0"/>
        <v>noviembre</v>
      </c>
      <c r="C17" s="38">
        <v>44866</v>
      </c>
      <c r="D17" s="4" t="s">
        <v>626</v>
      </c>
      <c r="E17" s="4" t="s">
        <v>289</v>
      </c>
      <c r="F17" s="4">
        <v>6236</v>
      </c>
      <c r="G17" s="4">
        <v>6223</v>
      </c>
      <c r="H17" s="4">
        <v>99.792000000000002</v>
      </c>
      <c r="I17" s="4">
        <v>2452</v>
      </c>
      <c r="J17" s="4">
        <v>39.402000000000001</v>
      </c>
      <c r="K17" s="4">
        <v>149</v>
      </c>
      <c r="L17" s="4">
        <v>2.3940000000000001</v>
      </c>
      <c r="M17" s="4">
        <v>6.077</v>
      </c>
    </row>
    <row r="18" spans="1:13" x14ac:dyDescent="0.25">
      <c r="A18" s="4" t="s">
        <v>83</v>
      </c>
      <c r="B18" s="4" t="str">
        <f t="shared" si="0"/>
        <v>noviembre</v>
      </c>
      <c r="C18" s="38">
        <v>44866</v>
      </c>
      <c r="D18" s="4" t="s">
        <v>627</v>
      </c>
      <c r="E18" s="4" t="s">
        <v>289</v>
      </c>
      <c r="F18" s="4">
        <v>11805</v>
      </c>
      <c r="G18" s="4">
        <v>11681</v>
      </c>
      <c r="H18" s="4">
        <v>98.95</v>
      </c>
      <c r="I18" s="4">
        <v>6065</v>
      </c>
      <c r="J18" s="4">
        <v>51.921999999999997</v>
      </c>
      <c r="K18" s="4">
        <v>1139</v>
      </c>
      <c r="L18" s="4">
        <v>9.7509999999999994</v>
      </c>
      <c r="M18" s="4">
        <v>18.78</v>
      </c>
    </row>
    <row r="19" spans="1:13" x14ac:dyDescent="0.25">
      <c r="A19" s="4" t="s">
        <v>83</v>
      </c>
      <c r="B19" s="4" t="str">
        <f t="shared" si="0"/>
        <v>noviembre</v>
      </c>
      <c r="C19" s="38">
        <v>44866</v>
      </c>
      <c r="D19" s="4" t="s">
        <v>622</v>
      </c>
      <c r="E19" s="4" t="s">
        <v>289</v>
      </c>
      <c r="F19" s="4">
        <v>551</v>
      </c>
      <c r="G19" s="4">
        <v>551</v>
      </c>
      <c r="H19" s="4">
        <v>100</v>
      </c>
      <c r="I19" s="4">
        <v>299</v>
      </c>
      <c r="J19" s="4">
        <v>54.265000000000001</v>
      </c>
      <c r="K19" s="4">
        <v>34</v>
      </c>
      <c r="L19" s="4">
        <v>6.1710000000000003</v>
      </c>
      <c r="M19" s="4">
        <v>11.371</v>
      </c>
    </row>
    <row r="20" spans="1:13" x14ac:dyDescent="0.25">
      <c r="A20" s="4" t="s">
        <v>83</v>
      </c>
      <c r="B20" s="4" t="str">
        <f t="shared" si="0"/>
        <v>noviembre</v>
      </c>
      <c r="C20" s="38">
        <v>44866</v>
      </c>
      <c r="D20" s="4" t="s">
        <v>628</v>
      </c>
      <c r="E20" s="4" t="s">
        <v>289</v>
      </c>
      <c r="F20" s="4">
        <v>2793</v>
      </c>
      <c r="G20" s="4">
        <v>2792</v>
      </c>
      <c r="H20" s="4">
        <v>99.963999999999999</v>
      </c>
      <c r="I20" s="4">
        <v>2165</v>
      </c>
      <c r="J20" s="4">
        <v>77.543000000000006</v>
      </c>
      <c r="K20" s="4">
        <v>1678</v>
      </c>
      <c r="L20" s="4">
        <v>60.1</v>
      </c>
      <c r="M20" s="4">
        <v>77.506</v>
      </c>
    </row>
    <row r="21" spans="1:13" x14ac:dyDescent="0.25">
      <c r="A21" s="4" t="s">
        <v>83</v>
      </c>
      <c r="B21" s="4" t="str">
        <f t="shared" si="0"/>
        <v>noviembre</v>
      </c>
      <c r="C21" s="38">
        <v>44866</v>
      </c>
      <c r="D21" s="4" t="s">
        <v>629</v>
      </c>
      <c r="E21" s="4" t="s">
        <v>289</v>
      </c>
      <c r="F21" s="4">
        <v>14167</v>
      </c>
      <c r="G21" s="4">
        <v>14140</v>
      </c>
      <c r="H21" s="4">
        <v>99.808999999999997</v>
      </c>
      <c r="I21" s="4">
        <v>9264</v>
      </c>
      <c r="J21" s="4">
        <v>65.516000000000005</v>
      </c>
      <c r="K21" s="4">
        <v>2781</v>
      </c>
      <c r="L21" s="4">
        <v>19.667999999999999</v>
      </c>
      <c r="M21" s="4">
        <v>30.018999999999998</v>
      </c>
    </row>
    <row r="22" spans="1:13" x14ac:dyDescent="0.25">
      <c r="A22" s="4" t="s">
        <v>83</v>
      </c>
      <c r="B22" s="4" t="str">
        <f t="shared" si="0"/>
        <v>noviembre</v>
      </c>
      <c r="C22" s="38">
        <v>44866</v>
      </c>
      <c r="D22" s="4" t="s">
        <v>630</v>
      </c>
      <c r="E22" s="4" t="s">
        <v>289</v>
      </c>
      <c r="F22" s="4">
        <v>479</v>
      </c>
      <c r="G22" s="4">
        <v>477</v>
      </c>
      <c r="H22" s="4">
        <v>99.581999999999994</v>
      </c>
      <c r="I22" s="4">
        <v>319</v>
      </c>
      <c r="J22" s="4">
        <v>66.876000000000005</v>
      </c>
      <c r="K22" s="4">
        <v>41</v>
      </c>
      <c r="L22" s="4">
        <v>8.5950000000000006</v>
      </c>
      <c r="M22" s="4">
        <v>12.853</v>
      </c>
    </row>
    <row r="23" spans="1:13" x14ac:dyDescent="0.25">
      <c r="A23" s="4" t="s">
        <v>83</v>
      </c>
      <c r="B23" s="4" t="str">
        <f t="shared" si="0"/>
        <v>noviembre</v>
      </c>
      <c r="C23" s="38">
        <v>44866</v>
      </c>
      <c r="D23" s="4" t="s">
        <v>631</v>
      </c>
      <c r="E23" s="4" t="s">
        <v>289</v>
      </c>
      <c r="F23" s="4">
        <v>77</v>
      </c>
      <c r="G23" s="4">
        <v>77</v>
      </c>
      <c r="H23" s="4">
        <v>100</v>
      </c>
      <c r="I23" s="4">
        <v>53</v>
      </c>
      <c r="J23" s="4">
        <v>68.831000000000003</v>
      </c>
      <c r="K23" s="4">
        <v>20</v>
      </c>
      <c r="L23" s="4">
        <v>25.974</v>
      </c>
      <c r="M23" s="4">
        <v>37.735999999999997</v>
      </c>
    </row>
    <row r="24" spans="1:13" x14ac:dyDescent="0.25">
      <c r="A24" s="4" t="s">
        <v>607</v>
      </c>
      <c r="B24" s="4" t="str">
        <f t="shared" si="0"/>
        <v>noviembre</v>
      </c>
      <c r="C24" s="38">
        <v>44866</v>
      </c>
      <c r="D24" s="4" t="s">
        <v>632</v>
      </c>
      <c r="E24" s="4" t="s">
        <v>289</v>
      </c>
      <c r="F24" s="4">
        <v>33412</v>
      </c>
      <c r="G24" s="4">
        <v>33366</v>
      </c>
      <c r="H24" s="4">
        <v>99.861999999999995</v>
      </c>
      <c r="I24" s="4">
        <v>13243</v>
      </c>
      <c r="J24" s="4">
        <v>39.69</v>
      </c>
      <c r="K24" s="4">
        <v>2003</v>
      </c>
      <c r="L24" s="4">
        <v>6.0030000000000001</v>
      </c>
      <c r="M24" s="4">
        <v>15.125</v>
      </c>
    </row>
    <row r="25" spans="1:13" x14ac:dyDescent="0.25">
      <c r="A25" s="4" t="s">
        <v>263</v>
      </c>
      <c r="B25" s="4" t="str">
        <f t="shared" si="0"/>
        <v>noviembre</v>
      </c>
      <c r="C25" s="38">
        <v>44866</v>
      </c>
      <c r="D25" s="4" t="s">
        <v>633</v>
      </c>
      <c r="E25" s="4" t="s">
        <v>292</v>
      </c>
      <c r="F25" s="4">
        <v>1419</v>
      </c>
      <c r="G25" s="4">
        <v>1419</v>
      </c>
      <c r="H25" s="4">
        <v>100</v>
      </c>
      <c r="I25" s="4">
        <v>725</v>
      </c>
      <c r="J25" s="4">
        <v>51.091999999999999</v>
      </c>
      <c r="K25" s="4">
        <v>161</v>
      </c>
      <c r="L25" s="4">
        <v>11.346</v>
      </c>
      <c r="M25" s="4">
        <v>22.207000000000001</v>
      </c>
    </row>
    <row r="26" spans="1:13" x14ac:dyDescent="0.25">
      <c r="A26" s="4" t="s">
        <v>116</v>
      </c>
      <c r="B26" s="4" t="str">
        <f t="shared" si="0"/>
        <v>noviembre</v>
      </c>
      <c r="C26" s="38">
        <v>44866</v>
      </c>
      <c r="D26" s="4" t="s">
        <v>640</v>
      </c>
      <c r="E26" s="4" t="s">
        <v>289</v>
      </c>
      <c r="F26" s="4">
        <v>9608</v>
      </c>
      <c r="G26" s="4">
        <v>9571</v>
      </c>
      <c r="H26" s="4">
        <v>99.614999999999995</v>
      </c>
      <c r="I26" s="4">
        <v>3389</v>
      </c>
      <c r="J26" s="4">
        <v>35.408999999999999</v>
      </c>
      <c r="K26" s="4">
        <v>465</v>
      </c>
      <c r="L26" s="4">
        <v>4.8579999999999997</v>
      </c>
      <c r="M26" s="4">
        <v>13.721</v>
      </c>
    </row>
    <row r="27" spans="1:13" x14ac:dyDescent="0.25">
      <c r="A27" s="4" t="s">
        <v>116</v>
      </c>
      <c r="B27" s="4" t="str">
        <f t="shared" si="0"/>
        <v>noviembre</v>
      </c>
      <c r="C27" s="38">
        <v>44866</v>
      </c>
      <c r="D27" s="4" t="s">
        <v>641</v>
      </c>
      <c r="E27" s="4" t="s">
        <v>289</v>
      </c>
      <c r="F27" s="4">
        <v>7805</v>
      </c>
      <c r="G27" s="4">
        <v>7778</v>
      </c>
      <c r="H27" s="4">
        <v>99.653999999999996</v>
      </c>
      <c r="I27" s="4">
        <v>2648</v>
      </c>
      <c r="J27" s="4">
        <v>34.045000000000002</v>
      </c>
      <c r="K27" s="4">
        <v>265</v>
      </c>
      <c r="L27" s="4">
        <v>3.407</v>
      </c>
      <c r="M27" s="4">
        <v>10.007999999999999</v>
      </c>
    </row>
    <row r="28" spans="1:13" x14ac:dyDescent="0.25">
      <c r="A28" s="4" t="s">
        <v>116</v>
      </c>
      <c r="B28" s="4" t="str">
        <f t="shared" si="0"/>
        <v>noviembre</v>
      </c>
      <c r="C28" s="38">
        <v>44866</v>
      </c>
      <c r="D28" s="4" t="s">
        <v>642</v>
      </c>
      <c r="E28" s="4" t="s">
        <v>289</v>
      </c>
      <c r="F28" s="4">
        <v>1904</v>
      </c>
      <c r="G28" s="4">
        <v>1900</v>
      </c>
      <c r="H28" s="4">
        <v>99.79</v>
      </c>
      <c r="I28" s="4">
        <v>1073</v>
      </c>
      <c r="J28" s="4">
        <v>56.473999999999997</v>
      </c>
      <c r="K28" s="4">
        <v>150</v>
      </c>
      <c r="L28" s="4">
        <v>7.8949999999999996</v>
      </c>
      <c r="M28" s="4">
        <v>13.978999999999999</v>
      </c>
    </row>
    <row r="29" spans="1:13" x14ac:dyDescent="0.25">
      <c r="A29" s="4" t="s">
        <v>609</v>
      </c>
      <c r="B29" s="4" t="str">
        <f t="shared" si="0"/>
        <v>noviembre</v>
      </c>
      <c r="C29" s="38">
        <v>44866</v>
      </c>
      <c r="D29" s="4" t="s">
        <v>634</v>
      </c>
      <c r="E29" s="4" t="s">
        <v>289</v>
      </c>
      <c r="F29" s="4">
        <v>16950</v>
      </c>
      <c r="G29" s="4">
        <v>16936</v>
      </c>
      <c r="H29" s="4">
        <v>99.917000000000002</v>
      </c>
      <c r="I29" s="4">
        <v>6499</v>
      </c>
      <c r="J29" s="4">
        <v>38.374000000000002</v>
      </c>
      <c r="K29" s="4">
        <v>548</v>
      </c>
      <c r="L29" s="4">
        <v>3.2360000000000002</v>
      </c>
      <c r="M29" s="4">
        <v>8.4320000000000004</v>
      </c>
    </row>
    <row r="30" spans="1:13" x14ac:dyDescent="0.25">
      <c r="A30" s="4" t="s">
        <v>609</v>
      </c>
      <c r="B30" s="4" t="str">
        <f t="shared" si="0"/>
        <v>noviembre</v>
      </c>
      <c r="C30" s="38">
        <v>44866</v>
      </c>
      <c r="D30" s="4" t="s">
        <v>635</v>
      </c>
      <c r="E30" s="4" t="s">
        <v>289</v>
      </c>
      <c r="F30" s="4">
        <v>10271</v>
      </c>
      <c r="G30" s="4">
        <v>10237</v>
      </c>
      <c r="H30" s="4">
        <v>99.668999999999997</v>
      </c>
      <c r="I30" s="4">
        <v>4026</v>
      </c>
      <c r="J30" s="4">
        <v>39.328000000000003</v>
      </c>
      <c r="K30" s="4">
        <v>288</v>
      </c>
      <c r="L30" s="4">
        <v>2.8130000000000002</v>
      </c>
      <c r="M30" s="4">
        <v>7.1539999999999999</v>
      </c>
    </row>
    <row r="31" spans="1:13" x14ac:dyDescent="0.25">
      <c r="A31" s="4" t="s">
        <v>609</v>
      </c>
      <c r="B31" s="4" t="str">
        <f t="shared" si="0"/>
        <v>noviembre</v>
      </c>
      <c r="C31" s="38">
        <v>44866</v>
      </c>
      <c r="D31" s="4" t="s">
        <v>636</v>
      </c>
      <c r="E31" s="4" t="s">
        <v>289</v>
      </c>
      <c r="F31" s="4">
        <v>16385</v>
      </c>
      <c r="G31" s="4">
        <v>16377</v>
      </c>
      <c r="H31" s="4">
        <v>99.950999999999993</v>
      </c>
      <c r="I31" s="4">
        <v>5576</v>
      </c>
      <c r="J31" s="4">
        <v>34.048000000000002</v>
      </c>
      <c r="K31" s="4">
        <v>174</v>
      </c>
      <c r="L31" s="4">
        <v>1.0620000000000001</v>
      </c>
      <c r="M31" s="4">
        <v>3.121</v>
      </c>
    </row>
    <row r="32" spans="1:13" x14ac:dyDescent="0.25">
      <c r="A32" s="4" t="s">
        <v>609</v>
      </c>
      <c r="B32" s="4" t="str">
        <f t="shared" si="0"/>
        <v>noviembre</v>
      </c>
      <c r="C32" s="38">
        <v>44866</v>
      </c>
      <c r="D32" s="4" t="s">
        <v>637</v>
      </c>
      <c r="E32" s="4" t="s">
        <v>289</v>
      </c>
      <c r="F32" s="4">
        <v>11386</v>
      </c>
      <c r="G32" s="4">
        <v>11353</v>
      </c>
      <c r="H32" s="4">
        <v>99.71</v>
      </c>
      <c r="I32" s="4">
        <v>4887</v>
      </c>
      <c r="J32" s="4">
        <v>43.045999999999999</v>
      </c>
      <c r="K32" s="4">
        <v>608</v>
      </c>
      <c r="L32" s="4">
        <v>5.3550000000000004</v>
      </c>
      <c r="M32" s="4">
        <v>12.441000000000001</v>
      </c>
    </row>
    <row r="33" spans="1:13" x14ac:dyDescent="0.25">
      <c r="A33" s="4" t="s">
        <v>609</v>
      </c>
      <c r="B33" s="4" t="str">
        <f t="shared" si="0"/>
        <v>noviembre</v>
      </c>
      <c r="C33" s="38">
        <v>44866</v>
      </c>
      <c r="D33" s="4" t="s">
        <v>634</v>
      </c>
      <c r="E33" s="4" t="s">
        <v>638</v>
      </c>
      <c r="F33" s="4">
        <v>4127</v>
      </c>
      <c r="G33" s="4">
        <v>4125</v>
      </c>
      <c r="H33" s="4">
        <v>99.951999999999998</v>
      </c>
      <c r="I33" s="4">
        <v>2529</v>
      </c>
      <c r="J33" s="4">
        <v>61.308999999999997</v>
      </c>
      <c r="K33" s="4">
        <v>386</v>
      </c>
      <c r="L33" s="4">
        <v>9.3580000000000005</v>
      </c>
      <c r="M33" s="4">
        <v>15.263</v>
      </c>
    </row>
    <row r="34" spans="1:13" x14ac:dyDescent="0.25">
      <c r="A34" s="4" t="s">
        <v>609</v>
      </c>
      <c r="B34" s="4" t="str">
        <f t="shared" si="0"/>
        <v>noviembre</v>
      </c>
      <c r="C34" s="38">
        <v>44866</v>
      </c>
      <c r="D34" s="4" t="s">
        <v>639</v>
      </c>
      <c r="E34" s="4" t="s">
        <v>289</v>
      </c>
      <c r="F34" s="4">
        <v>16997</v>
      </c>
      <c r="G34" s="4">
        <v>16976</v>
      </c>
      <c r="H34" s="4">
        <v>99.876000000000005</v>
      </c>
      <c r="I34" s="4">
        <v>6136</v>
      </c>
      <c r="J34" s="4">
        <v>36.145000000000003</v>
      </c>
      <c r="K34" s="4">
        <v>690</v>
      </c>
      <c r="L34" s="4">
        <v>4.0650000000000004</v>
      </c>
      <c r="M34" s="4">
        <v>11.244999999999999</v>
      </c>
    </row>
    <row r="35" spans="1:13" x14ac:dyDescent="0.25">
      <c r="A35" s="4" t="s">
        <v>75</v>
      </c>
      <c r="B35" s="4" t="str">
        <f t="shared" si="0"/>
        <v>noviembre</v>
      </c>
      <c r="C35" s="38">
        <v>44866</v>
      </c>
      <c r="D35" s="4" t="s">
        <v>326</v>
      </c>
      <c r="E35" s="4" t="s">
        <v>326</v>
      </c>
      <c r="F35" s="4" t="s">
        <v>326</v>
      </c>
      <c r="G35" s="4" t="s">
        <v>326</v>
      </c>
      <c r="H35" s="4" t="s">
        <v>326</v>
      </c>
      <c r="I35" s="4" t="s">
        <v>326</v>
      </c>
      <c r="J35" s="4" t="s">
        <v>326</v>
      </c>
      <c r="K35" s="4" t="s">
        <v>326</v>
      </c>
      <c r="L35" s="4" t="s">
        <v>326</v>
      </c>
      <c r="M35" s="4" t="s">
        <v>326</v>
      </c>
    </row>
    <row r="36" spans="1:13" x14ac:dyDescent="0.25">
      <c r="A36" s="4" t="s">
        <v>77</v>
      </c>
      <c r="B36" s="4" t="str">
        <f t="shared" si="0"/>
        <v>noviembre</v>
      </c>
      <c r="C36" s="38">
        <v>44866</v>
      </c>
      <c r="D36" s="4" t="s">
        <v>326</v>
      </c>
      <c r="E36" s="4" t="s">
        <v>326</v>
      </c>
      <c r="F36" s="4" t="s">
        <v>326</v>
      </c>
      <c r="G36" s="4" t="s">
        <v>326</v>
      </c>
      <c r="H36" s="4" t="s">
        <v>326</v>
      </c>
      <c r="I36" s="4" t="s">
        <v>326</v>
      </c>
      <c r="J36" s="4" t="s">
        <v>326</v>
      </c>
      <c r="K36" s="4" t="s">
        <v>326</v>
      </c>
      <c r="L36" s="4" t="s">
        <v>326</v>
      </c>
      <c r="M36" s="4" t="s">
        <v>326</v>
      </c>
    </row>
    <row r="37" spans="1:13" x14ac:dyDescent="0.25">
      <c r="A37" s="4" t="s">
        <v>184</v>
      </c>
      <c r="B37" s="4" t="str">
        <f t="shared" si="0"/>
        <v>noviembre</v>
      </c>
      <c r="C37" s="38">
        <v>44866</v>
      </c>
      <c r="D37" s="4" t="s">
        <v>326</v>
      </c>
      <c r="E37" s="4" t="s">
        <v>326</v>
      </c>
      <c r="F37" s="4" t="s">
        <v>326</v>
      </c>
      <c r="G37" s="4" t="s">
        <v>326</v>
      </c>
      <c r="H37" s="4" t="s">
        <v>326</v>
      </c>
      <c r="I37" s="4" t="s">
        <v>326</v>
      </c>
      <c r="J37" s="4" t="s">
        <v>326</v>
      </c>
      <c r="K37" s="4" t="s">
        <v>326</v>
      </c>
      <c r="L37" s="4" t="s">
        <v>326</v>
      </c>
      <c r="M37" s="4" t="s">
        <v>326</v>
      </c>
    </row>
    <row r="38" spans="1:13" x14ac:dyDescent="0.25">
      <c r="A38" s="4" t="s">
        <v>274</v>
      </c>
      <c r="B38" s="4" t="str">
        <f t="shared" si="0"/>
        <v>noviembre</v>
      </c>
      <c r="C38" s="38">
        <v>44866</v>
      </c>
      <c r="D38" s="4" t="s">
        <v>326</v>
      </c>
      <c r="E38" s="4" t="s">
        <v>326</v>
      </c>
      <c r="F38" s="4" t="s">
        <v>326</v>
      </c>
      <c r="G38" s="4" t="s">
        <v>326</v>
      </c>
      <c r="H38" s="4" t="s">
        <v>326</v>
      </c>
      <c r="I38" s="4" t="s">
        <v>326</v>
      </c>
      <c r="J38" s="4" t="s">
        <v>326</v>
      </c>
      <c r="K38" s="4" t="s">
        <v>326</v>
      </c>
      <c r="L38" s="4" t="s">
        <v>326</v>
      </c>
      <c r="M38" s="4" t="s">
        <v>326</v>
      </c>
    </row>
    <row r="39" spans="1:13" x14ac:dyDescent="0.25">
      <c r="A39" s="4" t="s">
        <v>443</v>
      </c>
      <c r="B39" s="4" t="str">
        <f t="shared" si="0"/>
        <v>noviembre</v>
      </c>
      <c r="C39" s="38">
        <v>44866</v>
      </c>
      <c r="D39" s="4" t="s">
        <v>326</v>
      </c>
      <c r="E39" s="4" t="s">
        <v>326</v>
      </c>
      <c r="F39" s="4" t="s">
        <v>326</v>
      </c>
      <c r="G39" s="4" t="s">
        <v>326</v>
      </c>
      <c r="H39" s="4" t="s">
        <v>326</v>
      </c>
      <c r="I39" s="4" t="s">
        <v>326</v>
      </c>
      <c r="J39" s="4" t="s">
        <v>326</v>
      </c>
      <c r="K39" s="4" t="s">
        <v>326</v>
      </c>
      <c r="L39" s="4" t="s">
        <v>326</v>
      </c>
      <c r="M39" s="4" t="s">
        <v>326</v>
      </c>
    </row>
    <row r="40" spans="1:13" x14ac:dyDescent="0.25">
      <c r="A40" s="4" t="s">
        <v>608</v>
      </c>
      <c r="B40" s="4" t="str">
        <f t="shared" si="0"/>
        <v>noviembre</v>
      </c>
      <c r="C40" s="38">
        <v>44866</v>
      </c>
      <c r="D40" s="4" t="s">
        <v>643</v>
      </c>
      <c r="E40" s="4" t="s">
        <v>289</v>
      </c>
      <c r="F40" s="4">
        <v>22392</v>
      </c>
      <c r="G40" s="4">
        <v>22325</v>
      </c>
      <c r="H40" s="4">
        <v>99.700999999999993</v>
      </c>
      <c r="I40" s="4">
        <v>9388</v>
      </c>
      <c r="J40" s="4">
        <v>42.052</v>
      </c>
      <c r="K40" s="4">
        <v>1995</v>
      </c>
      <c r="L40" s="4">
        <v>8.9359999999999999</v>
      </c>
      <c r="M40" s="4">
        <v>21.251000000000001</v>
      </c>
    </row>
    <row r="41" spans="1:13" x14ac:dyDescent="0.25">
      <c r="A41" s="4" t="s">
        <v>452</v>
      </c>
      <c r="B41" s="4" t="str">
        <f t="shared" si="0"/>
        <v>noviembre</v>
      </c>
      <c r="C41" s="38">
        <v>44866</v>
      </c>
      <c r="D41" s="4" t="s">
        <v>326</v>
      </c>
      <c r="E41" s="4" t="s">
        <v>326</v>
      </c>
      <c r="F41" s="4" t="s">
        <v>326</v>
      </c>
      <c r="G41" s="4" t="s">
        <v>326</v>
      </c>
      <c r="H41" s="4" t="s">
        <v>326</v>
      </c>
      <c r="I41" s="4" t="s">
        <v>326</v>
      </c>
      <c r="J41" s="4" t="s">
        <v>326</v>
      </c>
      <c r="K41" s="4" t="s">
        <v>326</v>
      </c>
      <c r="L41" s="4" t="s">
        <v>326</v>
      </c>
      <c r="M41" s="4" t="s">
        <v>326</v>
      </c>
    </row>
    <row r="42" spans="1:13" x14ac:dyDescent="0.25">
      <c r="A42" s="4" t="s">
        <v>85</v>
      </c>
      <c r="B42" s="4" t="str">
        <f t="shared" si="0"/>
        <v>noviembre</v>
      </c>
      <c r="C42" s="38">
        <v>44866</v>
      </c>
      <c r="D42" s="4" t="s">
        <v>644</v>
      </c>
      <c r="E42" s="4" t="s">
        <v>289</v>
      </c>
      <c r="F42" s="4">
        <v>36224</v>
      </c>
      <c r="G42" s="4">
        <v>35990</v>
      </c>
      <c r="H42" s="4">
        <v>99.353999999999999</v>
      </c>
      <c r="I42" s="4">
        <v>12373</v>
      </c>
      <c r="J42" s="4">
        <v>34.378999999999998</v>
      </c>
      <c r="K42" s="4">
        <v>610</v>
      </c>
      <c r="L42" s="4">
        <v>1.6950000000000001</v>
      </c>
      <c r="M42" s="4">
        <v>4.93</v>
      </c>
    </row>
    <row r="43" spans="1:13" x14ac:dyDescent="0.25">
      <c r="A43" s="4" t="s">
        <v>603</v>
      </c>
      <c r="B43" s="4" t="str">
        <f t="shared" si="0"/>
        <v>noviembre</v>
      </c>
      <c r="C43" s="38">
        <v>44866</v>
      </c>
      <c r="D43" s="4" t="s">
        <v>645</v>
      </c>
      <c r="E43" s="4" t="s">
        <v>289</v>
      </c>
      <c r="F43" s="4">
        <v>26190</v>
      </c>
      <c r="G43" s="4">
        <v>26178</v>
      </c>
      <c r="H43" s="4">
        <v>99.953999999999994</v>
      </c>
      <c r="I43" s="4">
        <v>12984</v>
      </c>
      <c r="J43" s="4">
        <v>49.598999999999997</v>
      </c>
      <c r="K43" s="4">
        <v>2930</v>
      </c>
      <c r="L43" s="4">
        <v>11.193</v>
      </c>
      <c r="M43" s="4">
        <v>22.565999999999999</v>
      </c>
    </row>
    <row r="44" spans="1:13" x14ac:dyDescent="0.25">
      <c r="A44" s="4" t="s">
        <v>603</v>
      </c>
      <c r="B44" s="4" t="str">
        <f t="shared" si="0"/>
        <v>noviembre</v>
      </c>
      <c r="C44" s="38">
        <v>44866</v>
      </c>
      <c r="D44" s="4" t="s">
        <v>646</v>
      </c>
      <c r="E44" s="4" t="s">
        <v>289</v>
      </c>
      <c r="F44" s="4">
        <v>7241</v>
      </c>
      <c r="G44" s="4">
        <v>7241</v>
      </c>
      <c r="H44" s="4">
        <v>100</v>
      </c>
      <c r="I44" s="4">
        <v>2689</v>
      </c>
      <c r="J44" s="4">
        <v>37.136000000000003</v>
      </c>
      <c r="K44" s="4">
        <v>685</v>
      </c>
      <c r="L44" s="4">
        <v>9.4600000000000009</v>
      </c>
      <c r="M44" s="4">
        <v>25.474</v>
      </c>
    </row>
    <row r="45" spans="1:13" x14ac:dyDescent="0.25">
      <c r="A45" s="4" t="s">
        <v>603</v>
      </c>
      <c r="B45" s="4" t="str">
        <f t="shared" si="0"/>
        <v>noviembre</v>
      </c>
      <c r="C45" s="38">
        <v>44866</v>
      </c>
      <c r="D45" s="4" t="s">
        <v>647</v>
      </c>
      <c r="E45" s="4" t="s">
        <v>289</v>
      </c>
      <c r="F45" s="4">
        <v>26246</v>
      </c>
      <c r="G45" s="4">
        <v>26215</v>
      </c>
      <c r="H45" s="4">
        <v>99.882000000000005</v>
      </c>
      <c r="I45" s="4">
        <v>12358</v>
      </c>
      <c r="J45" s="4">
        <v>47.140999999999998</v>
      </c>
      <c r="K45" s="4">
        <v>2786</v>
      </c>
      <c r="L45" s="4">
        <v>10.628</v>
      </c>
      <c r="M45" s="4">
        <v>22.544</v>
      </c>
    </row>
    <row r="46" spans="1:13" x14ac:dyDescent="0.25">
      <c r="A46" s="4" t="s">
        <v>610</v>
      </c>
      <c r="B46" s="4" t="str">
        <f t="shared" si="0"/>
        <v>noviembre</v>
      </c>
      <c r="C46" s="38">
        <v>44866</v>
      </c>
      <c r="D46" s="4" t="s">
        <v>648</v>
      </c>
      <c r="E46" s="4" t="s">
        <v>289</v>
      </c>
      <c r="F46" s="4">
        <v>19788</v>
      </c>
      <c r="G46" s="4">
        <v>19557</v>
      </c>
      <c r="H46" s="4">
        <v>98.832999999999998</v>
      </c>
      <c r="I46" s="4">
        <v>11131</v>
      </c>
      <c r="J46" s="4">
        <v>56.915999999999997</v>
      </c>
      <c r="K46" s="4">
        <v>1781</v>
      </c>
      <c r="L46" s="4">
        <v>9.1069999999999993</v>
      </c>
      <c r="M46" s="4">
        <v>16</v>
      </c>
    </row>
    <row r="47" spans="1:13" x14ac:dyDescent="0.25">
      <c r="A47" s="4" t="s">
        <v>610</v>
      </c>
      <c r="B47" s="4" t="str">
        <f t="shared" si="0"/>
        <v>noviembre</v>
      </c>
      <c r="C47" s="38">
        <v>44866</v>
      </c>
      <c r="D47" s="4" t="s">
        <v>649</v>
      </c>
      <c r="E47" s="4" t="s">
        <v>289</v>
      </c>
      <c r="F47" s="4">
        <v>35237</v>
      </c>
      <c r="G47" s="4">
        <v>35097</v>
      </c>
      <c r="H47" s="4">
        <v>99.602999999999994</v>
      </c>
      <c r="I47" s="4">
        <v>16473</v>
      </c>
      <c r="J47" s="4">
        <v>46.936</v>
      </c>
      <c r="K47" s="4">
        <v>3877</v>
      </c>
      <c r="L47" s="4">
        <v>11.047000000000001</v>
      </c>
      <c r="M47" s="4">
        <v>23.535</v>
      </c>
    </row>
    <row r="48" spans="1:13" x14ac:dyDescent="0.25">
      <c r="A48" s="4" t="s">
        <v>610</v>
      </c>
      <c r="B48" s="4" t="str">
        <f t="shared" si="0"/>
        <v>noviembre</v>
      </c>
      <c r="C48" s="38">
        <v>44866</v>
      </c>
      <c r="D48" s="4" t="s">
        <v>650</v>
      </c>
      <c r="E48" s="4" t="s">
        <v>289</v>
      </c>
      <c r="F48" s="4">
        <v>25075</v>
      </c>
      <c r="G48" s="4">
        <v>25053</v>
      </c>
      <c r="H48" s="4">
        <v>99.912000000000006</v>
      </c>
      <c r="I48" s="4">
        <v>14232</v>
      </c>
      <c r="J48" s="4">
        <v>56.808</v>
      </c>
      <c r="K48" s="4">
        <v>1414</v>
      </c>
      <c r="L48" s="4">
        <v>5.6440000000000001</v>
      </c>
      <c r="M48" s="4">
        <v>9.9350000000000005</v>
      </c>
    </row>
    <row r="49" spans="1:13" x14ac:dyDescent="0.25">
      <c r="A49" s="4" t="s">
        <v>610</v>
      </c>
      <c r="B49" s="4" t="str">
        <f t="shared" si="0"/>
        <v>noviembre</v>
      </c>
      <c r="C49" s="38">
        <v>44866</v>
      </c>
      <c r="D49" s="4" t="s">
        <v>651</v>
      </c>
      <c r="E49" s="4" t="s">
        <v>289</v>
      </c>
      <c r="F49" s="4">
        <v>33707</v>
      </c>
      <c r="G49" s="4">
        <v>33531</v>
      </c>
      <c r="H49" s="4">
        <v>99.477999999999994</v>
      </c>
      <c r="I49" s="4">
        <v>14317</v>
      </c>
      <c r="J49" s="4">
        <v>42.698</v>
      </c>
      <c r="K49" s="4">
        <v>1252</v>
      </c>
      <c r="L49" s="4">
        <v>3.734</v>
      </c>
      <c r="M49" s="4">
        <v>8.7449999999999992</v>
      </c>
    </row>
    <row r="50" spans="1:13" x14ac:dyDescent="0.25">
      <c r="A50" s="4" t="s">
        <v>88</v>
      </c>
      <c r="B50" s="4" t="str">
        <f t="shared" si="0"/>
        <v>noviembre</v>
      </c>
      <c r="C50" s="38">
        <v>44866</v>
      </c>
      <c r="D50" s="4" t="s">
        <v>630</v>
      </c>
      <c r="E50" s="4" t="s">
        <v>289</v>
      </c>
      <c r="F50" s="4">
        <v>479</v>
      </c>
      <c r="G50" s="4">
        <v>477</v>
      </c>
      <c r="H50" s="4">
        <v>99.581999999999994</v>
      </c>
      <c r="I50" s="4">
        <v>319</v>
      </c>
      <c r="J50" s="4">
        <v>66.876000000000005</v>
      </c>
      <c r="K50" s="4">
        <v>41</v>
      </c>
      <c r="L50" s="4">
        <v>8.5950000000000006</v>
      </c>
      <c r="M50" s="4">
        <v>12.853</v>
      </c>
    </row>
    <row r="51" spans="1:13" x14ac:dyDescent="0.25">
      <c r="A51" s="4" t="s">
        <v>192</v>
      </c>
      <c r="B51" s="4" t="str">
        <f t="shared" si="0"/>
        <v>noviembre</v>
      </c>
      <c r="C51" s="38">
        <v>44866</v>
      </c>
      <c r="D51" s="4" t="s">
        <v>326</v>
      </c>
      <c r="E51" s="4" t="s">
        <v>326</v>
      </c>
      <c r="F51" s="4" t="s">
        <v>326</v>
      </c>
      <c r="G51" s="4" t="s">
        <v>326</v>
      </c>
      <c r="H51" s="4" t="s">
        <v>326</v>
      </c>
      <c r="I51" s="4" t="s">
        <v>326</v>
      </c>
      <c r="J51" s="4" t="s">
        <v>326</v>
      </c>
      <c r="K51" s="4" t="s">
        <v>326</v>
      </c>
      <c r="L51" s="4" t="s">
        <v>326</v>
      </c>
      <c r="M51" s="4" t="s">
        <v>326</v>
      </c>
    </row>
    <row r="52" spans="1:13" x14ac:dyDescent="0.25">
      <c r="A52" s="4" t="s">
        <v>277</v>
      </c>
      <c r="B52" s="4" t="str">
        <f t="shared" si="0"/>
        <v>noviembre</v>
      </c>
      <c r="C52" s="38">
        <v>44866</v>
      </c>
      <c r="D52" s="4" t="s">
        <v>652</v>
      </c>
      <c r="E52" s="4" t="s">
        <v>289</v>
      </c>
      <c r="F52" s="4">
        <v>285</v>
      </c>
      <c r="G52" s="4">
        <v>285</v>
      </c>
      <c r="H52" s="4">
        <v>100</v>
      </c>
      <c r="I52" s="4">
        <v>182</v>
      </c>
      <c r="J52" s="4">
        <v>63.86</v>
      </c>
      <c r="K52" s="4">
        <v>19</v>
      </c>
      <c r="L52" s="4">
        <v>6.6669999999999998</v>
      </c>
      <c r="M52" s="4">
        <v>10.44</v>
      </c>
    </row>
    <row r="53" spans="1:13" x14ac:dyDescent="0.25">
      <c r="A53" s="4" t="s">
        <v>277</v>
      </c>
      <c r="B53" s="4" t="str">
        <f t="shared" si="0"/>
        <v>noviembre</v>
      </c>
      <c r="C53" s="38">
        <v>44866</v>
      </c>
      <c r="D53" s="4" t="s">
        <v>653</v>
      </c>
      <c r="E53" s="4" t="s">
        <v>289</v>
      </c>
      <c r="F53" s="4">
        <v>3707</v>
      </c>
      <c r="G53" s="4">
        <v>3689</v>
      </c>
      <c r="H53" s="4">
        <v>99.513999999999996</v>
      </c>
      <c r="I53" s="4">
        <v>2332</v>
      </c>
      <c r="J53" s="4">
        <v>63.215000000000003</v>
      </c>
      <c r="K53" s="4">
        <v>225</v>
      </c>
      <c r="L53" s="4">
        <v>6.0990000000000002</v>
      </c>
      <c r="M53" s="4">
        <v>9.6479999999999997</v>
      </c>
    </row>
    <row r="54" spans="1:13" x14ac:dyDescent="0.25">
      <c r="A54" s="4" t="s">
        <v>277</v>
      </c>
      <c r="B54" s="4" t="str">
        <f t="shared" si="0"/>
        <v>noviembre</v>
      </c>
      <c r="C54" s="38">
        <v>44866</v>
      </c>
      <c r="D54" s="4" t="s">
        <v>654</v>
      </c>
      <c r="E54" s="4" t="s">
        <v>289</v>
      </c>
      <c r="F54" s="4">
        <v>483</v>
      </c>
      <c r="G54" s="4">
        <v>483</v>
      </c>
      <c r="H54" s="4">
        <v>100</v>
      </c>
      <c r="I54" s="4">
        <v>395</v>
      </c>
      <c r="J54" s="4">
        <v>81.781000000000006</v>
      </c>
      <c r="K54" s="4">
        <v>139</v>
      </c>
      <c r="L54" s="4">
        <v>28.777999999999999</v>
      </c>
      <c r="M54" s="4">
        <v>35.19</v>
      </c>
    </row>
    <row r="55" spans="1:13" x14ac:dyDescent="0.25">
      <c r="A55" s="4" t="s">
        <v>277</v>
      </c>
      <c r="B55" s="4" t="str">
        <f t="shared" si="0"/>
        <v>noviembre</v>
      </c>
      <c r="C55" s="38">
        <v>44866</v>
      </c>
      <c r="D55" s="4" t="s">
        <v>655</v>
      </c>
      <c r="E55" s="4" t="s">
        <v>289</v>
      </c>
      <c r="F55" s="4">
        <v>2</v>
      </c>
      <c r="G55" s="4">
        <v>2</v>
      </c>
      <c r="H55" s="4">
        <v>100</v>
      </c>
      <c r="I55" s="4">
        <v>2</v>
      </c>
      <c r="J55" s="4">
        <v>100</v>
      </c>
      <c r="K55" s="4">
        <v>2</v>
      </c>
      <c r="L55" s="4">
        <v>100</v>
      </c>
      <c r="M55" s="4">
        <v>100</v>
      </c>
    </row>
    <row r="56" spans="1:13" x14ac:dyDescent="0.25">
      <c r="A56" s="4" t="s">
        <v>277</v>
      </c>
      <c r="B56" s="4" t="str">
        <f t="shared" si="0"/>
        <v>noviembre</v>
      </c>
      <c r="C56" s="38">
        <v>44866</v>
      </c>
      <c r="D56" s="4" t="s">
        <v>656</v>
      </c>
      <c r="E56" s="4" t="s">
        <v>289</v>
      </c>
      <c r="F56" s="4">
        <v>5647</v>
      </c>
      <c r="G56" s="4">
        <v>5606</v>
      </c>
      <c r="H56" s="4">
        <v>99.274000000000001</v>
      </c>
      <c r="I56" s="4">
        <v>3419</v>
      </c>
      <c r="J56" s="4">
        <v>60.988</v>
      </c>
      <c r="K56" s="4">
        <v>697</v>
      </c>
      <c r="L56" s="4">
        <v>12.433</v>
      </c>
      <c r="M56" s="4">
        <v>20.385999999999999</v>
      </c>
    </row>
    <row r="57" spans="1:13" x14ac:dyDescent="0.25">
      <c r="A57" s="4" t="s">
        <v>277</v>
      </c>
      <c r="B57" s="4" t="str">
        <f t="shared" si="0"/>
        <v>noviembre</v>
      </c>
      <c r="C57" s="38">
        <v>44866</v>
      </c>
      <c r="D57" s="4" t="s">
        <v>655</v>
      </c>
      <c r="E57" s="4" t="s">
        <v>289</v>
      </c>
      <c r="F57" s="4">
        <v>10254</v>
      </c>
      <c r="G57" s="4">
        <v>10154</v>
      </c>
      <c r="H57" s="4">
        <v>99.025000000000006</v>
      </c>
      <c r="I57" s="4">
        <v>5609</v>
      </c>
      <c r="J57" s="4">
        <v>55.238999999999997</v>
      </c>
      <c r="K57" s="4">
        <v>1016</v>
      </c>
      <c r="L57" s="4">
        <v>10.006</v>
      </c>
      <c r="M57" s="4">
        <v>18.114000000000001</v>
      </c>
    </row>
    <row r="58" spans="1:13" x14ac:dyDescent="0.25">
      <c r="A58" s="4" t="s">
        <v>277</v>
      </c>
      <c r="B58" s="4" t="str">
        <f t="shared" si="0"/>
        <v>noviembre</v>
      </c>
      <c r="C58" s="38">
        <v>44866</v>
      </c>
      <c r="D58" s="4" t="s">
        <v>657</v>
      </c>
      <c r="E58" s="4" t="s">
        <v>289</v>
      </c>
      <c r="F58" s="4">
        <v>187</v>
      </c>
      <c r="G58" s="4">
        <v>130</v>
      </c>
      <c r="H58" s="4">
        <v>69.519000000000005</v>
      </c>
      <c r="I58" s="4">
        <v>55</v>
      </c>
      <c r="J58" s="4">
        <v>42.308</v>
      </c>
      <c r="K58" s="4">
        <v>13</v>
      </c>
      <c r="L58" s="4">
        <v>10</v>
      </c>
      <c r="M58" s="4">
        <v>23.635999999999999</v>
      </c>
    </row>
    <row r="59" spans="1:13" x14ac:dyDescent="0.25">
      <c r="A59" s="4" t="s">
        <v>166</v>
      </c>
      <c r="B59" s="4" t="str">
        <f t="shared" si="0"/>
        <v>noviembre</v>
      </c>
      <c r="C59" s="38">
        <v>44866</v>
      </c>
      <c r="D59" s="4" t="s">
        <v>326</v>
      </c>
      <c r="E59" s="4" t="s">
        <v>326</v>
      </c>
      <c r="F59" s="4" t="s">
        <v>326</v>
      </c>
      <c r="G59" s="4" t="s">
        <v>326</v>
      </c>
      <c r="H59" s="4" t="s">
        <v>326</v>
      </c>
      <c r="I59" s="4" t="s">
        <v>326</v>
      </c>
      <c r="J59" s="4" t="s">
        <v>326</v>
      </c>
      <c r="K59" s="4" t="s">
        <v>326</v>
      </c>
      <c r="L59" s="4" t="s">
        <v>326</v>
      </c>
      <c r="M59" s="4" t="s">
        <v>326</v>
      </c>
    </row>
    <row r="60" spans="1:13" x14ac:dyDescent="0.25">
      <c r="A60" s="4" t="s">
        <v>84</v>
      </c>
      <c r="B60" s="4" t="str">
        <f t="shared" si="0"/>
        <v>noviembre</v>
      </c>
      <c r="C60" s="38">
        <v>44866</v>
      </c>
      <c r="D60" s="4" t="s">
        <v>326</v>
      </c>
      <c r="E60" s="4" t="s">
        <v>326</v>
      </c>
      <c r="F60" s="4" t="s">
        <v>326</v>
      </c>
      <c r="G60" s="4" t="s">
        <v>326</v>
      </c>
      <c r="H60" s="4" t="s">
        <v>326</v>
      </c>
      <c r="I60" s="4" t="s">
        <v>326</v>
      </c>
      <c r="J60" s="4" t="s">
        <v>326</v>
      </c>
      <c r="K60" s="4" t="s">
        <v>326</v>
      </c>
      <c r="L60" s="4" t="s">
        <v>326</v>
      </c>
      <c r="M60" s="4" t="s">
        <v>326</v>
      </c>
    </row>
    <row r="61" spans="1:13" x14ac:dyDescent="0.25">
      <c r="A61" s="4" t="s">
        <v>80</v>
      </c>
      <c r="B61" s="4" t="str">
        <f t="shared" si="0"/>
        <v>octubre</v>
      </c>
      <c r="C61" s="38">
        <v>44835</v>
      </c>
      <c r="D61" s="4" t="s">
        <v>282</v>
      </c>
      <c r="E61" s="4" t="s">
        <v>288</v>
      </c>
      <c r="F61" s="4">
        <v>33809</v>
      </c>
      <c r="G61" s="4">
        <v>33687</v>
      </c>
      <c r="H61" s="4">
        <v>99.638999999999996</v>
      </c>
      <c r="I61" s="4">
        <v>11393</v>
      </c>
      <c r="J61" s="4">
        <v>33.82</v>
      </c>
      <c r="K61" s="4">
        <v>1119</v>
      </c>
      <c r="L61" s="4">
        <v>3.3220000000000001</v>
      </c>
      <c r="M61" s="4">
        <v>9.8219999999999992</v>
      </c>
    </row>
    <row r="62" spans="1:13" x14ac:dyDescent="0.25">
      <c r="A62" s="4" t="s">
        <v>80</v>
      </c>
      <c r="B62" s="4" t="str">
        <f t="shared" si="0"/>
        <v>octubre</v>
      </c>
      <c r="C62" s="38">
        <v>44835</v>
      </c>
      <c r="D62" s="4" t="s">
        <v>283</v>
      </c>
      <c r="E62" s="4" t="s">
        <v>289</v>
      </c>
      <c r="F62" s="4">
        <v>33905</v>
      </c>
      <c r="G62" s="4">
        <v>33773</v>
      </c>
      <c r="H62" s="4">
        <v>99.611000000000004</v>
      </c>
      <c r="I62" s="4">
        <v>12708</v>
      </c>
      <c r="J62" s="4">
        <v>37.628</v>
      </c>
      <c r="K62" s="4">
        <v>1459</v>
      </c>
      <c r="L62" s="4">
        <v>4.32</v>
      </c>
      <c r="M62" s="4">
        <v>11.481</v>
      </c>
    </row>
    <row r="63" spans="1:13" x14ac:dyDescent="0.25">
      <c r="A63" s="4" t="s">
        <v>80</v>
      </c>
      <c r="B63" s="4" t="str">
        <f t="shared" si="0"/>
        <v>octubre</v>
      </c>
      <c r="C63" s="38">
        <v>44835</v>
      </c>
      <c r="D63" s="4" t="s">
        <v>285</v>
      </c>
      <c r="E63" s="4" t="s">
        <v>289</v>
      </c>
      <c r="F63" s="4">
        <v>24924</v>
      </c>
      <c r="G63" s="4">
        <v>24898</v>
      </c>
      <c r="H63" s="4">
        <v>99.896000000000001</v>
      </c>
      <c r="I63" s="4">
        <v>12351</v>
      </c>
      <c r="J63" s="4">
        <v>49.606000000000002</v>
      </c>
      <c r="K63" s="4">
        <v>1900</v>
      </c>
      <c r="L63" s="4">
        <v>7.6310000000000002</v>
      </c>
      <c r="M63" s="4">
        <v>15.382999999999999</v>
      </c>
    </row>
    <row r="64" spans="1:13" x14ac:dyDescent="0.25">
      <c r="A64" s="4" t="s">
        <v>80</v>
      </c>
      <c r="B64" s="4" t="str">
        <f t="shared" si="0"/>
        <v>octubre</v>
      </c>
      <c r="C64" s="38">
        <v>44835</v>
      </c>
      <c r="D64" s="4" t="s">
        <v>287</v>
      </c>
      <c r="E64" s="4" t="s">
        <v>292</v>
      </c>
      <c r="F64" s="4">
        <v>229</v>
      </c>
      <c r="G64" s="4">
        <v>228</v>
      </c>
      <c r="H64" s="4">
        <v>99.563000000000002</v>
      </c>
      <c r="I64" s="4">
        <v>125</v>
      </c>
      <c r="J64" s="4">
        <v>54.825000000000003</v>
      </c>
      <c r="K64" s="4">
        <v>21</v>
      </c>
      <c r="L64" s="4">
        <v>9.2110000000000003</v>
      </c>
      <c r="M64" s="4">
        <v>16.8</v>
      </c>
    </row>
    <row r="65" spans="1:13" x14ac:dyDescent="0.25">
      <c r="A65" s="4" t="s">
        <v>75</v>
      </c>
      <c r="B65" s="4" t="str">
        <f t="shared" si="0"/>
        <v>octubre</v>
      </c>
      <c r="C65" s="38">
        <v>44835</v>
      </c>
      <c r="D65" s="4" t="s">
        <v>301</v>
      </c>
      <c r="E65" s="4" t="s">
        <v>289</v>
      </c>
      <c r="F65" s="4">
        <v>36583</v>
      </c>
      <c r="G65" s="4">
        <v>34876</v>
      </c>
      <c r="H65" s="4">
        <v>95.334000000000003</v>
      </c>
      <c r="I65" s="4">
        <v>12470</v>
      </c>
      <c r="J65" s="4">
        <v>35.755000000000003</v>
      </c>
      <c r="K65" s="4">
        <v>352</v>
      </c>
      <c r="L65" s="4">
        <v>1.0089999999999999</v>
      </c>
      <c r="M65" s="4">
        <v>2.823</v>
      </c>
    </row>
    <row r="66" spans="1:13" x14ac:dyDescent="0.25">
      <c r="A66" s="4" t="s">
        <v>75</v>
      </c>
      <c r="B66" s="4" t="str">
        <f t="shared" ref="B66:B129" si="1">TEXT(C66,"mmmm")</f>
        <v>octubre</v>
      </c>
      <c r="C66" s="38">
        <v>44835</v>
      </c>
      <c r="D66" s="4" t="s">
        <v>302</v>
      </c>
      <c r="E66" s="4" t="s">
        <v>289</v>
      </c>
      <c r="F66" s="4">
        <v>32747</v>
      </c>
      <c r="G66" s="4">
        <v>32682</v>
      </c>
      <c r="H66" s="4">
        <v>99.802000000000007</v>
      </c>
      <c r="I66" s="4">
        <v>12376</v>
      </c>
      <c r="J66" s="4">
        <v>37.868000000000002</v>
      </c>
      <c r="K66" s="4">
        <v>533</v>
      </c>
      <c r="L66" s="4">
        <v>1.631</v>
      </c>
      <c r="M66" s="4">
        <v>4.3070000000000004</v>
      </c>
    </row>
    <row r="67" spans="1:13" x14ac:dyDescent="0.25">
      <c r="A67" s="4" t="s">
        <v>79</v>
      </c>
      <c r="B67" s="4" t="str">
        <f t="shared" si="1"/>
        <v>octubre</v>
      </c>
      <c r="C67" s="38">
        <v>44835</v>
      </c>
      <c r="D67" s="4" t="s">
        <v>303</v>
      </c>
      <c r="E67" s="4" t="s">
        <v>289</v>
      </c>
      <c r="F67" s="4">
        <v>14559</v>
      </c>
      <c r="G67" s="4">
        <v>14522</v>
      </c>
      <c r="H67" s="4">
        <v>99.745999999999995</v>
      </c>
      <c r="I67" s="4">
        <v>4945</v>
      </c>
      <c r="J67" s="4">
        <v>34.052</v>
      </c>
      <c r="K67" s="4">
        <v>197</v>
      </c>
      <c r="L67" s="4">
        <v>1.357</v>
      </c>
      <c r="M67" s="4">
        <v>3.984</v>
      </c>
    </row>
    <row r="68" spans="1:13" x14ac:dyDescent="0.25">
      <c r="A68" s="4" t="s">
        <v>81</v>
      </c>
      <c r="B68" s="4" t="str">
        <f t="shared" si="1"/>
        <v>octubre</v>
      </c>
      <c r="C68" s="38">
        <v>44835</v>
      </c>
      <c r="D68" s="4" t="s">
        <v>305</v>
      </c>
      <c r="E68" s="4" t="s">
        <v>289</v>
      </c>
      <c r="F68" s="4">
        <v>21338</v>
      </c>
      <c r="G68" s="4">
        <v>21282</v>
      </c>
      <c r="H68" s="4">
        <v>99.738</v>
      </c>
      <c r="I68" s="4">
        <v>8400</v>
      </c>
      <c r="J68" s="4">
        <v>39.47</v>
      </c>
      <c r="K68" s="4">
        <v>566</v>
      </c>
      <c r="L68" s="4">
        <v>2.66</v>
      </c>
      <c r="M68" s="4">
        <v>6.7380000000000004</v>
      </c>
    </row>
    <row r="69" spans="1:13" x14ac:dyDescent="0.25">
      <c r="A69" s="4" t="s">
        <v>81</v>
      </c>
      <c r="B69" s="4" t="str">
        <f t="shared" si="1"/>
        <v>octubre</v>
      </c>
      <c r="C69" s="38">
        <v>44835</v>
      </c>
      <c r="D69" s="4" t="s">
        <v>306</v>
      </c>
      <c r="E69" s="4" t="s">
        <v>289</v>
      </c>
      <c r="F69" s="4">
        <v>21564</v>
      </c>
      <c r="G69" s="4">
        <v>21509</v>
      </c>
      <c r="H69" s="4">
        <v>99.745000000000005</v>
      </c>
      <c r="I69" s="4">
        <v>9619</v>
      </c>
      <c r="J69" s="4">
        <v>44.720999999999997</v>
      </c>
      <c r="K69" s="4">
        <v>893</v>
      </c>
      <c r="L69" s="4">
        <v>4.1520000000000001</v>
      </c>
      <c r="M69" s="4">
        <v>9.2840000000000007</v>
      </c>
    </row>
    <row r="70" spans="1:13" x14ac:dyDescent="0.25">
      <c r="A70" s="4" t="s">
        <v>81</v>
      </c>
      <c r="B70" s="4" t="str">
        <f t="shared" si="1"/>
        <v>octubre</v>
      </c>
      <c r="C70" s="38">
        <v>44835</v>
      </c>
      <c r="D70" s="4" t="s">
        <v>308</v>
      </c>
      <c r="E70" s="4" t="s">
        <v>289</v>
      </c>
      <c r="F70" s="4">
        <v>6234</v>
      </c>
      <c r="G70" s="4">
        <v>6217</v>
      </c>
      <c r="H70" s="4">
        <v>99.727000000000004</v>
      </c>
      <c r="I70" s="4">
        <v>2798</v>
      </c>
      <c r="J70" s="4">
        <v>45.006</v>
      </c>
      <c r="K70" s="4">
        <v>1280</v>
      </c>
      <c r="L70" s="4">
        <v>20.588999999999999</v>
      </c>
      <c r="M70" s="4">
        <v>45.747</v>
      </c>
    </row>
    <row r="71" spans="1:13" x14ac:dyDescent="0.25">
      <c r="A71" s="4" t="s">
        <v>263</v>
      </c>
      <c r="B71" s="4" t="str">
        <f t="shared" si="1"/>
        <v>octubre</v>
      </c>
      <c r="C71" s="38">
        <v>44835</v>
      </c>
      <c r="D71" s="33" t="s">
        <v>309</v>
      </c>
      <c r="E71" s="33" t="s">
        <v>289</v>
      </c>
      <c r="F71" s="4">
        <v>32736</v>
      </c>
      <c r="G71" s="4">
        <v>32648</v>
      </c>
      <c r="H71" s="4">
        <v>99.730999999999995</v>
      </c>
      <c r="I71" s="4">
        <v>11331</v>
      </c>
      <c r="J71" s="4">
        <v>34.707000000000001</v>
      </c>
      <c r="K71" s="4">
        <v>1044</v>
      </c>
      <c r="L71" s="4">
        <v>3.198</v>
      </c>
      <c r="M71" s="4">
        <v>9.2140000000000004</v>
      </c>
    </row>
    <row r="72" spans="1:13" x14ac:dyDescent="0.25">
      <c r="A72" s="4" t="s">
        <v>263</v>
      </c>
      <c r="B72" s="4" t="str">
        <f t="shared" si="1"/>
        <v>octubre</v>
      </c>
      <c r="C72" s="38">
        <v>44835</v>
      </c>
      <c r="D72" s="33" t="s">
        <v>310</v>
      </c>
      <c r="E72" s="33" t="s">
        <v>289</v>
      </c>
      <c r="F72" s="4">
        <v>32745</v>
      </c>
      <c r="G72" s="4">
        <v>32678</v>
      </c>
      <c r="H72" s="4">
        <v>99.795000000000002</v>
      </c>
      <c r="I72" s="4">
        <v>15243</v>
      </c>
      <c r="J72" s="4">
        <v>46.646000000000001</v>
      </c>
      <c r="K72" s="4">
        <v>2227</v>
      </c>
      <c r="L72" s="4">
        <v>6.8150000000000004</v>
      </c>
      <c r="M72" s="4">
        <v>14.61</v>
      </c>
    </row>
    <row r="73" spans="1:13" x14ac:dyDescent="0.25">
      <c r="A73" s="4" t="s">
        <v>263</v>
      </c>
      <c r="B73" s="4" t="str">
        <f t="shared" si="1"/>
        <v>octubre</v>
      </c>
      <c r="C73" s="38">
        <v>44835</v>
      </c>
      <c r="D73" s="33" t="s">
        <v>311</v>
      </c>
      <c r="E73" s="33" t="s">
        <v>289</v>
      </c>
      <c r="F73" s="4">
        <v>26310</v>
      </c>
      <c r="G73" s="4">
        <v>26224</v>
      </c>
      <c r="H73" s="4">
        <v>99.673000000000002</v>
      </c>
      <c r="I73" s="4">
        <v>9327</v>
      </c>
      <c r="J73" s="4">
        <v>35.567</v>
      </c>
      <c r="K73" s="4">
        <v>1605</v>
      </c>
      <c r="L73" s="4">
        <v>6.12</v>
      </c>
      <c r="M73" s="4">
        <v>17.207999999999998</v>
      </c>
    </row>
    <row r="74" spans="1:13" x14ac:dyDescent="0.25">
      <c r="A74" s="4" t="s">
        <v>83</v>
      </c>
      <c r="B74" s="4" t="str">
        <f t="shared" si="1"/>
        <v>octubre</v>
      </c>
      <c r="C74" s="38">
        <v>44835</v>
      </c>
      <c r="D74" s="4" t="s">
        <v>312</v>
      </c>
      <c r="E74" s="4" t="s">
        <v>313</v>
      </c>
      <c r="F74" s="4">
        <v>37</v>
      </c>
      <c r="G74" s="4">
        <v>37</v>
      </c>
      <c r="H74" s="4">
        <v>100</v>
      </c>
      <c r="I74" s="4">
        <v>29</v>
      </c>
      <c r="J74" s="4">
        <v>78.378</v>
      </c>
      <c r="K74" s="4">
        <v>27</v>
      </c>
      <c r="L74" s="4">
        <v>72.972999999999999</v>
      </c>
      <c r="M74" s="4">
        <v>93.102999999999994</v>
      </c>
    </row>
    <row r="75" spans="1:13" x14ac:dyDescent="0.25">
      <c r="A75" s="4" t="s">
        <v>83</v>
      </c>
      <c r="B75" s="4" t="str">
        <f t="shared" si="1"/>
        <v>octubre</v>
      </c>
      <c r="C75" s="38">
        <v>44835</v>
      </c>
      <c r="D75" s="4" t="s">
        <v>314</v>
      </c>
      <c r="E75" s="4" t="s">
        <v>289</v>
      </c>
      <c r="F75" s="4">
        <v>14436</v>
      </c>
      <c r="G75" s="4">
        <v>14427</v>
      </c>
      <c r="H75" s="4">
        <v>99.938000000000002</v>
      </c>
      <c r="I75" s="4">
        <v>8409</v>
      </c>
      <c r="J75" s="4">
        <v>58.286999999999999</v>
      </c>
      <c r="K75" s="4">
        <v>2432</v>
      </c>
      <c r="L75" s="4">
        <v>16.856999999999999</v>
      </c>
      <c r="M75" s="4">
        <v>28.920999999999999</v>
      </c>
    </row>
    <row r="76" spans="1:13" x14ac:dyDescent="0.25">
      <c r="A76" s="4" t="s">
        <v>83</v>
      </c>
      <c r="B76" s="4" t="str">
        <f t="shared" si="1"/>
        <v>octubre</v>
      </c>
      <c r="C76" s="38">
        <v>44835</v>
      </c>
      <c r="D76" s="4" t="s">
        <v>315</v>
      </c>
      <c r="E76" s="4" t="s">
        <v>289</v>
      </c>
      <c r="F76" s="4">
        <v>16711</v>
      </c>
      <c r="G76" s="4">
        <v>16665</v>
      </c>
      <c r="H76" s="4">
        <v>99.724999999999994</v>
      </c>
      <c r="I76" s="4">
        <v>8749</v>
      </c>
      <c r="J76" s="4">
        <v>52.499000000000002</v>
      </c>
      <c r="K76" s="4">
        <v>1650</v>
      </c>
      <c r="L76" s="4">
        <v>9.9009999999999998</v>
      </c>
      <c r="M76" s="4">
        <v>18.859000000000002</v>
      </c>
    </row>
    <row r="77" spans="1:13" x14ac:dyDescent="0.25">
      <c r="A77" s="4" t="s">
        <v>83</v>
      </c>
      <c r="B77" s="4" t="str">
        <f t="shared" si="1"/>
        <v>octubre</v>
      </c>
      <c r="C77" s="38">
        <v>44835</v>
      </c>
      <c r="D77" s="4" t="s">
        <v>316</v>
      </c>
      <c r="E77" s="4" t="s">
        <v>317</v>
      </c>
      <c r="F77" s="4">
        <v>107</v>
      </c>
      <c r="G77" s="4">
        <v>107</v>
      </c>
      <c r="H77" s="4">
        <v>100</v>
      </c>
      <c r="I77" s="4">
        <v>83</v>
      </c>
      <c r="J77" s="4">
        <v>77.569999999999993</v>
      </c>
      <c r="K77" s="4">
        <v>56</v>
      </c>
      <c r="L77" s="4">
        <v>52.335999999999999</v>
      </c>
      <c r="M77" s="4">
        <v>67.47</v>
      </c>
    </row>
    <row r="78" spans="1:13" x14ac:dyDescent="0.25">
      <c r="A78" s="4" t="s">
        <v>83</v>
      </c>
      <c r="B78" s="4" t="str">
        <f t="shared" si="1"/>
        <v>octubre</v>
      </c>
      <c r="C78" s="38">
        <v>44835</v>
      </c>
      <c r="D78" s="4" t="s">
        <v>318</v>
      </c>
      <c r="E78" s="4" t="s">
        <v>288</v>
      </c>
      <c r="F78" s="4">
        <v>15</v>
      </c>
      <c r="G78" s="4">
        <v>15</v>
      </c>
      <c r="H78" s="4">
        <v>100</v>
      </c>
      <c r="I78" s="4">
        <v>14</v>
      </c>
      <c r="J78" s="4">
        <v>93.332999999999998</v>
      </c>
      <c r="K78" s="4">
        <v>9</v>
      </c>
      <c r="L78" s="4">
        <v>60</v>
      </c>
      <c r="M78" s="4">
        <v>64.286000000000001</v>
      </c>
    </row>
    <row r="79" spans="1:13" x14ac:dyDescent="0.25">
      <c r="A79" s="4" t="s">
        <v>83</v>
      </c>
      <c r="B79" s="4" t="str">
        <f t="shared" si="1"/>
        <v>octubre</v>
      </c>
      <c r="C79" s="38">
        <v>44835</v>
      </c>
      <c r="D79" s="4" t="s">
        <v>319</v>
      </c>
      <c r="E79" s="4" t="s">
        <v>288</v>
      </c>
      <c r="F79" s="4">
        <v>701</v>
      </c>
      <c r="G79" s="4">
        <v>699</v>
      </c>
      <c r="H79" s="4">
        <v>99.715000000000003</v>
      </c>
      <c r="I79" s="4">
        <v>511</v>
      </c>
      <c r="J79" s="4">
        <v>73.103999999999999</v>
      </c>
      <c r="K79" s="4">
        <v>303</v>
      </c>
      <c r="L79" s="4">
        <v>43.347999999999999</v>
      </c>
      <c r="M79" s="4">
        <v>59.295000000000002</v>
      </c>
    </row>
    <row r="80" spans="1:13" x14ac:dyDescent="0.25">
      <c r="A80" s="4" t="s">
        <v>83</v>
      </c>
      <c r="B80" s="4" t="str">
        <f t="shared" si="1"/>
        <v>octubre</v>
      </c>
      <c r="C80" s="38">
        <v>44835</v>
      </c>
      <c r="D80" s="4" t="s">
        <v>320</v>
      </c>
      <c r="E80" s="4" t="s">
        <v>321</v>
      </c>
      <c r="F80" s="4">
        <v>16715</v>
      </c>
      <c r="G80" s="4">
        <v>16668</v>
      </c>
      <c r="H80" s="4">
        <v>99.718999999999994</v>
      </c>
      <c r="I80" s="4">
        <v>9526</v>
      </c>
      <c r="J80" s="4">
        <v>57.151000000000003</v>
      </c>
      <c r="K80" s="4">
        <v>2206</v>
      </c>
      <c r="L80" s="4">
        <v>13.234999999999999</v>
      </c>
      <c r="M80" s="4">
        <v>23.158000000000001</v>
      </c>
    </row>
    <row r="81" spans="1:13" x14ac:dyDescent="0.25">
      <c r="A81" s="4" t="s">
        <v>83</v>
      </c>
      <c r="B81" s="4" t="str">
        <f t="shared" si="1"/>
        <v>octubre</v>
      </c>
      <c r="C81" s="38">
        <v>44835</v>
      </c>
      <c r="D81" s="4" t="s">
        <v>322</v>
      </c>
      <c r="E81" s="4" t="s">
        <v>288</v>
      </c>
      <c r="F81" s="4">
        <v>12</v>
      </c>
      <c r="G81" s="4">
        <v>12</v>
      </c>
      <c r="H81" s="4">
        <v>100</v>
      </c>
      <c r="I81" s="4">
        <v>10</v>
      </c>
      <c r="J81" s="4">
        <v>83.332999999999998</v>
      </c>
      <c r="K81" s="4">
        <v>2</v>
      </c>
      <c r="L81" s="4">
        <v>16.667000000000002</v>
      </c>
      <c r="M81" s="4">
        <v>20</v>
      </c>
    </row>
    <row r="82" spans="1:13" x14ac:dyDescent="0.25">
      <c r="A82" s="4" t="s">
        <v>84</v>
      </c>
      <c r="B82" s="4" t="str">
        <f t="shared" si="1"/>
        <v>octubre</v>
      </c>
      <c r="C82" s="38">
        <v>44835</v>
      </c>
      <c r="D82" s="4" t="s">
        <v>325</v>
      </c>
      <c r="E82" s="4" t="s">
        <v>289</v>
      </c>
      <c r="F82" s="4">
        <v>580</v>
      </c>
      <c r="G82" s="4">
        <v>576</v>
      </c>
      <c r="H82" s="4">
        <v>99.31</v>
      </c>
      <c r="I82" s="4">
        <v>450</v>
      </c>
      <c r="J82" s="4">
        <v>78.125</v>
      </c>
      <c r="K82" s="4">
        <v>178</v>
      </c>
      <c r="L82" s="4">
        <v>30.902999999999999</v>
      </c>
      <c r="M82" s="4">
        <v>39.555999999999997</v>
      </c>
    </row>
    <row r="83" spans="1:13" x14ac:dyDescent="0.25">
      <c r="A83" s="4" t="s">
        <v>450</v>
      </c>
      <c r="B83" s="4" t="str">
        <f t="shared" si="1"/>
        <v>octubre</v>
      </c>
      <c r="C83" s="38">
        <v>44835</v>
      </c>
      <c r="D83" s="4" t="s">
        <v>326</v>
      </c>
      <c r="E83" s="4" t="s">
        <v>326</v>
      </c>
      <c r="F83" s="4" t="s">
        <v>326</v>
      </c>
      <c r="G83" s="4" t="s">
        <v>326</v>
      </c>
      <c r="H83" s="4" t="s">
        <v>326</v>
      </c>
      <c r="I83" s="4" t="s">
        <v>326</v>
      </c>
      <c r="J83" s="4" t="s">
        <v>326</v>
      </c>
      <c r="K83" s="4" t="s">
        <v>326</v>
      </c>
      <c r="L83" s="4" t="s">
        <v>326</v>
      </c>
      <c r="M83" s="4" t="s">
        <v>326</v>
      </c>
    </row>
    <row r="84" spans="1:13" x14ac:dyDescent="0.25">
      <c r="A84" s="4" t="s">
        <v>76</v>
      </c>
      <c r="B84" s="4" t="str">
        <f t="shared" si="1"/>
        <v>octubre</v>
      </c>
      <c r="C84" s="38">
        <v>44835</v>
      </c>
      <c r="D84" s="4" t="s">
        <v>333</v>
      </c>
      <c r="E84" s="4" t="s">
        <v>289</v>
      </c>
      <c r="F84" s="4">
        <v>21732</v>
      </c>
      <c r="G84" s="4">
        <v>21663</v>
      </c>
      <c r="H84" s="4">
        <v>99.682000000000002</v>
      </c>
      <c r="I84" s="4">
        <v>9492</v>
      </c>
      <c r="J84" s="4">
        <v>43.817</v>
      </c>
      <c r="K84" s="4">
        <v>968</v>
      </c>
      <c r="L84" s="4">
        <v>4.468</v>
      </c>
      <c r="M84" s="4">
        <v>10.198</v>
      </c>
    </row>
    <row r="85" spans="1:13" x14ac:dyDescent="0.25">
      <c r="A85" s="4" t="s">
        <v>85</v>
      </c>
      <c r="B85" s="4" t="str">
        <f t="shared" si="1"/>
        <v>octubre</v>
      </c>
      <c r="C85" s="38">
        <v>44835</v>
      </c>
      <c r="D85" s="4" t="s">
        <v>335</v>
      </c>
      <c r="E85" s="4" t="s">
        <v>289</v>
      </c>
      <c r="F85" s="4">
        <v>32229</v>
      </c>
      <c r="G85" s="4">
        <v>32100</v>
      </c>
      <c r="H85" s="4">
        <v>99.6</v>
      </c>
      <c r="I85" s="4">
        <v>12046</v>
      </c>
      <c r="J85" s="4">
        <v>37.526000000000003</v>
      </c>
      <c r="K85" s="4">
        <v>1370</v>
      </c>
      <c r="L85" s="4">
        <v>4.2679999999999998</v>
      </c>
      <c r="M85" s="4">
        <v>11.372999999999999</v>
      </c>
    </row>
    <row r="86" spans="1:13" x14ac:dyDescent="0.25">
      <c r="A86" s="4" t="s">
        <v>88</v>
      </c>
      <c r="B86" s="4" t="str">
        <f t="shared" si="1"/>
        <v>octubre</v>
      </c>
      <c r="C86" s="38">
        <v>44835</v>
      </c>
      <c r="D86" s="4" t="s">
        <v>326</v>
      </c>
      <c r="E86" s="4" t="s">
        <v>326</v>
      </c>
      <c r="F86" s="4" t="s">
        <v>326</v>
      </c>
      <c r="G86" s="4" t="s">
        <v>326</v>
      </c>
      <c r="H86" s="4" t="s">
        <v>326</v>
      </c>
      <c r="I86" s="4" t="s">
        <v>326</v>
      </c>
      <c r="J86" s="4" t="s">
        <v>326</v>
      </c>
      <c r="K86" s="4" t="s">
        <v>326</v>
      </c>
      <c r="L86" s="4" t="s">
        <v>326</v>
      </c>
      <c r="M86" s="4" t="s">
        <v>326</v>
      </c>
    </row>
    <row r="87" spans="1:13" x14ac:dyDescent="0.25">
      <c r="A87" s="4" t="s">
        <v>451</v>
      </c>
      <c r="B87" s="4" t="str">
        <f t="shared" si="1"/>
        <v>octubre</v>
      </c>
      <c r="C87" s="38">
        <v>44835</v>
      </c>
      <c r="D87" s="4" t="s">
        <v>326</v>
      </c>
      <c r="E87" s="4" t="s">
        <v>326</v>
      </c>
      <c r="F87" s="4" t="s">
        <v>326</v>
      </c>
      <c r="G87" s="4" t="s">
        <v>326</v>
      </c>
      <c r="H87" s="4" t="s">
        <v>326</v>
      </c>
      <c r="I87" s="4" t="s">
        <v>326</v>
      </c>
      <c r="J87" s="4" t="s">
        <v>326</v>
      </c>
      <c r="K87" s="4" t="s">
        <v>326</v>
      </c>
      <c r="L87" s="4" t="s">
        <v>326</v>
      </c>
      <c r="M87" s="4" t="s">
        <v>326</v>
      </c>
    </row>
    <row r="88" spans="1:13" x14ac:dyDescent="0.25">
      <c r="A88" s="4" t="s">
        <v>452</v>
      </c>
      <c r="B88" s="4" t="str">
        <f t="shared" si="1"/>
        <v>octubre</v>
      </c>
      <c r="C88" s="38">
        <v>44835</v>
      </c>
      <c r="D88" s="4" t="s">
        <v>326</v>
      </c>
      <c r="E88" s="4" t="s">
        <v>326</v>
      </c>
      <c r="F88" s="4" t="s">
        <v>326</v>
      </c>
      <c r="G88" s="4" t="s">
        <v>326</v>
      </c>
      <c r="H88" s="4" t="s">
        <v>326</v>
      </c>
      <c r="I88" s="4" t="s">
        <v>326</v>
      </c>
      <c r="J88" s="4" t="s">
        <v>326</v>
      </c>
      <c r="K88" s="4" t="s">
        <v>326</v>
      </c>
      <c r="L88" s="4" t="s">
        <v>326</v>
      </c>
      <c r="M88" s="4" t="s">
        <v>326</v>
      </c>
    </row>
    <row r="89" spans="1:13" x14ac:dyDescent="0.25">
      <c r="A89" s="4" t="s">
        <v>92</v>
      </c>
      <c r="B89" s="4" t="str">
        <f t="shared" si="1"/>
        <v>octubre</v>
      </c>
      <c r="C89" s="38">
        <v>44835</v>
      </c>
      <c r="D89" s="4" t="s">
        <v>336</v>
      </c>
      <c r="E89" s="4" t="s">
        <v>289</v>
      </c>
      <c r="F89" s="4">
        <v>32597</v>
      </c>
      <c r="G89" s="4">
        <v>32563</v>
      </c>
      <c r="H89" s="4">
        <v>99.896000000000001</v>
      </c>
      <c r="I89" s="4">
        <v>14867</v>
      </c>
      <c r="J89" s="4">
        <v>45.655999999999999</v>
      </c>
      <c r="K89" s="4">
        <v>2555</v>
      </c>
      <c r="L89" s="4">
        <v>7.8460000000000001</v>
      </c>
      <c r="M89" s="4">
        <v>17.186</v>
      </c>
    </row>
    <row r="90" spans="1:13" x14ac:dyDescent="0.25">
      <c r="A90" s="4" t="s">
        <v>91</v>
      </c>
      <c r="B90" s="4" t="str">
        <f t="shared" si="1"/>
        <v>octubre</v>
      </c>
      <c r="C90" s="38">
        <v>44835</v>
      </c>
      <c r="D90" s="4" t="s">
        <v>342</v>
      </c>
      <c r="E90" s="4" t="s">
        <v>289</v>
      </c>
      <c r="F90" s="4">
        <v>14140</v>
      </c>
      <c r="G90" s="4">
        <v>14103</v>
      </c>
      <c r="H90" s="4">
        <v>99.738</v>
      </c>
      <c r="I90" s="4">
        <v>4893</v>
      </c>
      <c r="J90" s="4">
        <v>34.695</v>
      </c>
      <c r="K90" s="4">
        <v>127</v>
      </c>
      <c r="L90" s="4">
        <v>0.90100000000000002</v>
      </c>
      <c r="M90" s="4">
        <v>2.5960000000000001</v>
      </c>
    </row>
    <row r="91" spans="1:13" x14ac:dyDescent="0.25">
      <c r="A91" s="4" t="s">
        <v>93</v>
      </c>
      <c r="B91" s="4" t="str">
        <f t="shared" si="1"/>
        <v>octubre</v>
      </c>
      <c r="C91" s="38">
        <v>44835</v>
      </c>
      <c r="D91" s="4" t="s">
        <v>326</v>
      </c>
      <c r="E91" s="4" t="s">
        <v>326</v>
      </c>
      <c r="F91" s="4" t="s">
        <v>326</v>
      </c>
      <c r="G91" s="4" t="s">
        <v>326</v>
      </c>
      <c r="H91" s="4" t="s">
        <v>326</v>
      </c>
      <c r="I91" s="4" t="s">
        <v>326</v>
      </c>
      <c r="J91" s="4" t="s">
        <v>326</v>
      </c>
      <c r="K91" s="4" t="s">
        <v>326</v>
      </c>
      <c r="L91" s="4" t="s">
        <v>326</v>
      </c>
      <c r="M91" s="4" t="s">
        <v>326</v>
      </c>
    </row>
    <row r="92" spans="1:13" x14ac:dyDescent="0.25">
      <c r="A92" s="4" t="s">
        <v>274</v>
      </c>
      <c r="B92" s="4" t="str">
        <f t="shared" si="1"/>
        <v>octubre</v>
      </c>
      <c r="C92" s="38">
        <v>44835</v>
      </c>
      <c r="D92" s="4" t="s">
        <v>326</v>
      </c>
      <c r="E92" s="4" t="s">
        <v>326</v>
      </c>
      <c r="F92" s="4" t="s">
        <v>326</v>
      </c>
      <c r="G92" s="4" t="s">
        <v>326</v>
      </c>
      <c r="H92" s="4" t="s">
        <v>326</v>
      </c>
      <c r="I92" s="4" t="s">
        <v>326</v>
      </c>
      <c r="J92" s="4" t="s">
        <v>326</v>
      </c>
      <c r="K92" s="4" t="s">
        <v>326</v>
      </c>
      <c r="L92" s="4" t="s">
        <v>326</v>
      </c>
      <c r="M92" s="4" t="s">
        <v>326</v>
      </c>
    </row>
    <row r="93" spans="1:13" x14ac:dyDescent="0.25">
      <c r="A93" s="4" t="s">
        <v>277</v>
      </c>
      <c r="B93" s="4" t="str">
        <f t="shared" si="1"/>
        <v>octubre</v>
      </c>
      <c r="C93" s="38">
        <v>44835</v>
      </c>
      <c r="D93" s="4" t="s">
        <v>491</v>
      </c>
      <c r="E93" s="4" t="s">
        <v>289</v>
      </c>
      <c r="F93" s="4">
        <v>10329</v>
      </c>
      <c r="G93" s="4">
        <v>10260</v>
      </c>
      <c r="H93" s="4">
        <v>99.331999999999994</v>
      </c>
      <c r="I93" s="4">
        <v>4253</v>
      </c>
      <c r="J93" s="4">
        <v>41.451999999999998</v>
      </c>
      <c r="K93" s="4">
        <v>494</v>
      </c>
      <c r="L93" s="4">
        <v>4.8150000000000004</v>
      </c>
      <c r="M93" s="4">
        <v>11.615</v>
      </c>
    </row>
    <row r="94" spans="1:13" x14ac:dyDescent="0.25">
      <c r="A94" s="4" t="s">
        <v>277</v>
      </c>
      <c r="B94" s="4" t="str">
        <f t="shared" si="1"/>
        <v>octubre</v>
      </c>
      <c r="C94" s="38">
        <v>44835</v>
      </c>
      <c r="D94" s="4" t="s">
        <v>492</v>
      </c>
      <c r="E94" s="4" t="s">
        <v>289</v>
      </c>
      <c r="F94" s="4">
        <v>10413</v>
      </c>
      <c r="G94" s="4">
        <v>10353</v>
      </c>
      <c r="H94" s="4">
        <v>99.424000000000007</v>
      </c>
      <c r="I94" s="4">
        <v>5300</v>
      </c>
      <c r="J94" s="4">
        <v>51.192999999999998</v>
      </c>
      <c r="K94" s="4">
        <v>754</v>
      </c>
      <c r="L94" s="4">
        <v>7.2830000000000004</v>
      </c>
      <c r="M94" s="4">
        <v>14.226000000000001</v>
      </c>
    </row>
    <row r="95" spans="1:13" x14ac:dyDescent="0.25">
      <c r="A95" s="4" t="s">
        <v>277</v>
      </c>
      <c r="B95" s="4" t="str">
        <f t="shared" si="1"/>
        <v>octubre</v>
      </c>
      <c r="C95" s="38">
        <v>44835</v>
      </c>
      <c r="D95" s="4" t="s">
        <v>493</v>
      </c>
      <c r="E95" s="4" t="s">
        <v>289</v>
      </c>
      <c r="F95" s="4">
        <v>10487</v>
      </c>
      <c r="G95" s="4">
        <v>10452</v>
      </c>
      <c r="H95" s="4">
        <v>99.665999999999997</v>
      </c>
      <c r="I95" s="4">
        <v>5762</v>
      </c>
      <c r="J95" s="4">
        <v>55.128</v>
      </c>
      <c r="K95" s="4">
        <v>832</v>
      </c>
      <c r="L95" s="4">
        <v>7.96</v>
      </c>
      <c r="M95" s="4">
        <v>14.439</v>
      </c>
    </row>
    <row r="96" spans="1:13" x14ac:dyDescent="0.25">
      <c r="A96" s="4" t="s">
        <v>277</v>
      </c>
      <c r="B96" s="4" t="str">
        <f t="shared" si="1"/>
        <v>octubre</v>
      </c>
      <c r="C96" s="38">
        <v>44835</v>
      </c>
      <c r="D96" s="4" t="s">
        <v>494</v>
      </c>
      <c r="E96" s="4" t="s">
        <v>289</v>
      </c>
      <c r="F96" s="4">
        <v>10325</v>
      </c>
      <c r="G96" s="4">
        <v>10256</v>
      </c>
      <c r="H96" s="4">
        <v>99.331999999999994</v>
      </c>
      <c r="I96" s="4">
        <v>5255</v>
      </c>
      <c r="J96" s="4">
        <v>51.238</v>
      </c>
      <c r="K96" s="4">
        <v>470</v>
      </c>
      <c r="L96" s="4">
        <v>4.5830000000000002</v>
      </c>
      <c r="M96" s="4">
        <v>8.9440000000000008</v>
      </c>
    </row>
    <row r="97" spans="1:13" x14ac:dyDescent="0.25">
      <c r="A97" s="4" t="s">
        <v>277</v>
      </c>
      <c r="B97" s="4" t="str">
        <f t="shared" si="1"/>
        <v>octubre</v>
      </c>
      <c r="C97" s="38">
        <v>44835</v>
      </c>
      <c r="D97" s="4" t="s">
        <v>495</v>
      </c>
      <c r="E97" s="4" t="s">
        <v>289</v>
      </c>
      <c r="F97" s="4">
        <v>10398</v>
      </c>
      <c r="G97" s="4">
        <v>10332</v>
      </c>
      <c r="H97" s="4">
        <v>99.364999999999995</v>
      </c>
      <c r="I97" s="4">
        <v>5450</v>
      </c>
      <c r="J97" s="4">
        <v>52.749000000000002</v>
      </c>
      <c r="K97" s="4">
        <v>592</v>
      </c>
      <c r="L97" s="4">
        <v>5.73</v>
      </c>
      <c r="M97" s="4">
        <v>10.862</v>
      </c>
    </row>
    <row r="98" spans="1:13" x14ac:dyDescent="0.25">
      <c r="A98" s="4" t="s">
        <v>277</v>
      </c>
      <c r="B98" s="4" t="str">
        <f t="shared" si="1"/>
        <v>octubre</v>
      </c>
      <c r="C98" s="38">
        <v>44835</v>
      </c>
      <c r="D98" s="4" t="s">
        <v>496</v>
      </c>
      <c r="E98" s="4" t="s">
        <v>289</v>
      </c>
      <c r="F98" s="4">
        <v>10485</v>
      </c>
      <c r="G98" s="4">
        <v>10451</v>
      </c>
      <c r="H98" s="4">
        <v>99.676000000000002</v>
      </c>
      <c r="I98" s="4">
        <v>5989</v>
      </c>
      <c r="J98" s="4">
        <v>57.305999999999997</v>
      </c>
      <c r="K98" s="4">
        <v>727</v>
      </c>
      <c r="L98" s="4">
        <v>6.9560000000000004</v>
      </c>
      <c r="M98" s="4">
        <v>12.138999999999999</v>
      </c>
    </row>
    <row r="99" spans="1:13" x14ac:dyDescent="0.25">
      <c r="A99" s="4" t="s">
        <v>277</v>
      </c>
      <c r="B99" s="4" t="str">
        <f t="shared" si="1"/>
        <v>octubre</v>
      </c>
      <c r="C99" s="38">
        <v>44835</v>
      </c>
      <c r="D99" s="4" t="s">
        <v>497</v>
      </c>
      <c r="E99" s="4" t="s">
        <v>289</v>
      </c>
      <c r="F99" s="4">
        <v>10323</v>
      </c>
      <c r="G99" s="4">
        <v>10236</v>
      </c>
      <c r="H99" s="4">
        <v>99.156999999999996</v>
      </c>
      <c r="I99" s="4">
        <v>5095</v>
      </c>
      <c r="J99" s="4">
        <v>49.774999999999999</v>
      </c>
      <c r="K99" s="4">
        <v>586</v>
      </c>
      <c r="L99" s="4">
        <v>5.7249999999999996</v>
      </c>
      <c r="M99" s="4">
        <v>11.500999999999999</v>
      </c>
    </row>
    <row r="100" spans="1:13" x14ac:dyDescent="0.25">
      <c r="A100" s="4" t="s">
        <v>498</v>
      </c>
      <c r="B100" s="4" t="str">
        <f t="shared" si="1"/>
        <v>octubre</v>
      </c>
      <c r="C100" s="38">
        <v>44835</v>
      </c>
      <c r="D100" s="4" t="s">
        <v>499</v>
      </c>
      <c r="E100" s="4" t="s">
        <v>289</v>
      </c>
      <c r="F100" s="4">
        <v>12969</v>
      </c>
      <c r="G100" s="4">
        <v>12930</v>
      </c>
      <c r="H100" s="4">
        <v>99.698999999999998</v>
      </c>
      <c r="I100" s="4">
        <v>4754</v>
      </c>
      <c r="J100" s="4">
        <v>36.767000000000003</v>
      </c>
      <c r="K100" s="4">
        <v>174</v>
      </c>
      <c r="L100" s="4">
        <v>1.3460000000000001</v>
      </c>
      <c r="M100" s="4">
        <v>3.66</v>
      </c>
    </row>
    <row r="101" spans="1:13" x14ac:dyDescent="0.25">
      <c r="A101" s="4" t="s">
        <v>498</v>
      </c>
      <c r="B101" s="4" t="str">
        <f t="shared" si="1"/>
        <v>octubre</v>
      </c>
      <c r="C101" s="38">
        <v>44835</v>
      </c>
      <c r="D101" s="4" t="s">
        <v>500</v>
      </c>
      <c r="E101" s="4" t="s">
        <v>289</v>
      </c>
      <c r="F101" s="4">
        <v>13011</v>
      </c>
      <c r="G101" s="4">
        <v>12975</v>
      </c>
      <c r="H101" s="4">
        <v>99.722999999999999</v>
      </c>
      <c r="I101" s="4">
        <v>4722</v>
      </c>
      <c r="J101" s="4">
        <v>36.393000000000001</v>
      </c>
      <c r="K101" s="4">
        <v>278</v>
      </c>
      <c r="L101" s="4">
        <v>2.1429999999999998</v>
      </c>
      <c r="M101" s="4">
        <v>5.8869999999999996</v>
      </c>
    </row>
    <row r="102" spans="1:13" x14ac:dyDescent="0.25">
      <c r="A102" s="4" t="s">
        <v>94</v>
      </c>
      <c r="B102" s="4" t="str">
        <f t="shared" si="1"/>
        <v>octubre</v>
      </c>
      <c r="C102" s="38">
        <v>44835</v>
      </c>
      <c r="D102" s="4" t="s">
        <v>326</v>
      </c>
      <c r="E102" s="4" t="s">
        <v>326</v>
      </c>
      <c r="F102" s="4" t="s">
        <v>326</v>
      </c>
      <c r="G102" s="4" t="s">
        <v>326</v>
      </c>
      <c r="H102" s="4" t="s">
        <v>326</v>
      </c>
      <c r="I102" s="4" t="s">
        <v>326</v>
      </c>
      <c r="J102" s="4" t="s">
        <v>326</v>
      </c>
      <c r="K102" s="4" t="s">
        <v>326</v>
      </c>
      <c r="L102" s="4" t="s">
        <v>326</v>
      </c>
      <c r="M102" s="4" t="s">
        <v>326</v>
      </c>
    </row>
    <row r="103" spans="1:13" x14ac:dyDescent="0.25">
      <c r="A103" s="4" t="s">
        <v>80</v>
      </c>
      <c r="B103" s="4" t="str">
        <f t="shared" si="1"/>
        <v>septiembre</v>
      </c>
      <c r="C103" s="38">
        <v>44805</v>
      </c>
      <c r="D103" s="4" t="s">
        <v>456</v>
      </c>
      <c r="E103" s="4" t="s">
        <v>289</v>
      </c>
      <c r="F103" s="4">
        <v>35216</v>
      </c>
      <c r="G103" s="4">
        <v>35140</v>
      </c>
      <c r="H103" s="4">
        <v>99.784000000000006</v>
      </c>
      <c r="I103" s="4">
        <v>13915</v>
      </c>
      <c r="J103" s="4">
        <v>39.598999999999997</v>
      </c>
      <c r="K103" s="4">
        <v>3015</v>
      </c>
      <c r="L103" s="4">
        <v>8.58</v>
      </c>
      <c r="M103" s="4">
        <v>21.667000000000002</v>
      </c>
    </row>
    <row r="104" spans="1:13" x14ac:dyDescent="0.25">
      <c r="A104" s="4" t="s">
        <v>80</v>
      </c>
      <c r="B104" s="4" t="str">
        <f t="shared" si="1"/>
        <v>septiembre</v>
      </c>
      <c r="C104" s="38">
        <v>44805</v>
      </c>
      <c r="D104" s="4" t="s">
        <v>457</v>
      </c>
      <c r="E104" s="4" t="s">
        <v>289</v>
      </c>
      <c r="F104" s="4">
        <v>32206</v>
      </c>
      <c r="G104" s="4">
        <v>32039</v>
      </c>
      <c r="H104" s="4">
        <v>99.480999999999995</v>
      </c>
      <c r="I104" s="4">
        <v>13989</v>
      </c>
      <c r="J104" s="4">
        <v>43.661999999999999</v>
      </c>
      <c r="K104" s="4">
        <v>3272</v>
      </c>
      <c r="L104" s="4">
        <v>10.212999999999999</v>
      </c>
      <c r="M104" s="4">
        <v>23.39</v>
      </c>
    </row>
    <row r="105" spans="1:13" x14ac:dyDescent="0.25">
      <c r="A105" s="4" t="s">
        <v>80</v>
      </c>
      <c r="B105" s="4" t="str">
        <f t="shared" si="1"/>
        <v>septiembre</v>
      </c>
      <c r="C105" s="38">
        <v>44805</v>
      </c>
      <c r="D105" s="4" t="s">
        <v>458</v>
      </c>
      <c r="E105" s="4" t="s">
        <v>289</v>
      </c>
      <c r="F105" s="4">
        <v>32199</v>
      </c>
      <c r="G105" s="4">
        <v>31992</v>
      </c>
      <c r="H105" s="4">
        <v>99.356999999999999</v>
      </c>
      <c r="I105" s="4">
        <v>12333</v>
      </c>
      <c r="J105" s="4">
        <v>38.549999999999997</v>
      </c>
      <c r="K105" s="4">
        <v>2487</v>
      </c>
      <c r="L105" s="4">
        <v>7.774</v>
      </c>
      <c r="M105" s="4">
        <v>20.164999999999999</v>
      </c>
    </row>
    <row r="106" spans="1:13" x14ac:dyDescent="0.25">
      <c r="A106" s="4" t="s">
        <v>80</v>
      </c>
      <c r="B106" s="4" t="str">
        <f t="shared" si="1"/>
        <v>septiembre</v>
      </c>
      <c r="C106" s="38">
        <v>44805</v>
      </c>
      <c r="D106" s="4" t="s">
        <v>456</v>
      </c>
      <c r="E106" s="4" t="s">
        <v>289</v>
      </c>
      <c r="F106" s="4">
        <v>35302</v>
      </c>
      <c r="G106" s="4">
        <v>35223</v>
      </c>
      <c r="H106" s="4">
        <v>99.775999999999996</v>
      </c>
      <c r="I106" s="4">
        <v>13857</v>
      </c>
      <c r="J106" s="4">
        <v>39.341000000000001</v>
      </c>
      <c r="K106" s="4">
        <v>1987</v>
      </c>
      <c r="L106" s="4">
        <v>5.641</v>
      </c>
      <c r="M106" s="4">
        <v>14.339</v>
      </c>
    </row>
    <row r="107" spans="1:13" x14ac:dyDescent="0.25">
      <c r="A107" s="4" t="s">
        <v>80</v>
      </c>
      <c r="B107" s="4" t="str">
        <f t="shared" si="1"/>
        <v>septiembre</v>
      </c>
      <c r="C107" s="38">
        <v>44805</v>
      </c>
      <c r="D107" s="4" t="s">
        <v>459</v>
      </c>
      <c r="E107" s="4" t="s">
        <v>288</v>
      </c>
      <c r="F107" s="4">
        <v>35029</v>
      </c>
      <c r="G107" s="4">
        <v>34962</v>
      </c>
      <c r="H107" s="4">
        <v>99.808999999999997</v>
      </c>
      <c r="I107" s="4">
        <v>14517</v>
      </c>
      <c r="J107" s="4">
        <v>41.521999999999998</v>
      </c>
      <c r="K107" s="4">
        <v>1651</v>
      </c>
      <c r="L107" s="4">
        <v>4.7220000000000004</v>
      </c>
      <c r="M107" s="4">
        <v>11.372999999999999</v>
      </c>
    </row>
    <row r="108" spans="1:13" x14ac:dyDescent="0.25">
      <c r="A108" s="4" t="s">
        <v>117</v>
      </c>
      <c r="B108" s="4" t="str">
        <f t="shared" si="1"/>
        <v>septiembre</v>
      </c>
      <c r="C108" s="38">
        <v>44805</v>
      </c>
      <c r="D108" s="4" t="s">
        <v>460</v>
      </c>
      <c r="E108" s="4" t="s">
        <v>289</v>
      </c>
      <c r="F108" s="4">
        <v>817</v>
      </c>
      <c r="G108" s="4">
        <v>812</v>
      </c>
      <c r="H108" s="4">
        <v>99.388000000000005</v>
      </c>
      <c r="I108" s="4">
        <v>687</v>
      </c>
      <c r="J108" s="4">
        <v>84.605999999999995</v>
      </c>
      <c r="K108" s="4">
        <v>512</v>
      </c>
      <c r="L108" s="4">
        <v>63.054000000000002</v>
      </c>
      <c r="M108" s="4">
        <v>74.527000000000001</v>
      </c>
    </row>
    <row r="109" spans="1:13" x14ac:dyDescent="0.25">
      <c r="A109" s="4" t="s">
        <v>117</v>
      </c>
      <c r="B109" s="4" t="str">
        <f t="shared" si="1"/>
        <v>septiembre</v>
      </c>
      <c r="C109" s="38">
        <v>44805</v>
      </c>
      <c r="D109" s="4" t="s">
        <v>461</v>
      </c>
      <c r="E109" s="4" t="s">
        <v>289</v>
      </c>
      <c r="F109" s="4">
        <v>20951</v>
      </c>
      <c r="G109" s="4">
        <v>20810</v>
      </c>
      <c r="H109" s="4">
        <v>99.326999999999998</v>
      </c>
      <c r="I109" s="4">
        <v>8741</v>
      </c>
      <c r="J109" s="4">
        <v>42.003999999999998</v>
      </c>
      <c r="K109" s="4">
        <v>1260</v>
      </c>
      <c r="L109" s="4">
        <v>6.0549999999999997</v>
      </c>
      <c r="M109" s="4">
        <v>14.414999999999999</v>
      </c>
    </row>
    <row r="110" spans="1:13" x14ac:dyDescent="0.25">
      <c r="A110" s="4" t="s">
        <v>117</v>
      </c>
      <c r="B110" s="4" t="str">
        <f t="shared" si="1"/>
        <v>septiembre</v>
      </c>
      <c r="C110" s="38">
        <v>44805</v>
      </c>
      <c r="D110" s="4" t="s">
        <v>462</v>
      </c>
      <c r="E110" s="4" t="s">
        <v>289</v>
      </c>
      <c r="F110" s="4">
        <v>2286</v>
      </c>
      <c r="G110" s="4">
        <v>2286</v>
      </c>
      <c r="H110" s="4">
        <v>100</v>
      </c>
      <c r="I110" s="4">
        <v>1907</v>
      </c>
      <c r="J110" s="4">
        <v>83.421000000000006</v>
      </c>
      <c r="K110" s="4">
        <v>1255</v>
      </c>
      <c r="L110" s="4">
        <v>54.899000000000001</v>
      </c>
      <c r="M110" s="4">
        <v>65.81</v>
      </c>
    </row>
    <row r="111" spans="1:13" x14ac:dyDescent="0.25">
      <c r="A111" s="4" t="s">
        <v>117</v>
      </c>
      <c r="B111" s="4" t="str">
        <f t="shared" si="1"/>
        <v>septiembre</v>
      </c>
      <c r="C111" s="38">
        <v>44805</v>
      </c>
      <c r="D111" s="4" t="s">
        <v>463</v>
      </c>
      <c r="E111" s="4" t="s">
        <v>289</v>
      </c>
      <c r="F111" s="4">
        <v>23585</v>
      </c>
      <c r="G111" s="4">
        <v>23476</v>
      </c>
      <c r="H111" s="4">
        <v>99.537999999999997</v>
      </c>
      <c r="I111" s="4">
        <v>11299</v>
      </c>
      <c r="J111" s="4">
        <v>48.13</v>
      </c>
      <c r="K111" s="4">
        <v>2408</v>
      </c>
      <c r="L111" s="4">
        <v>10.257</v>
      </c>
      <c r="M111" s="4">
        <v>21.312000000000001</v>
      </c>
    </row>
    <row r="112" spans="1:13" x14ac:dyDescent="0.25">
      <c r="A112" s="4" t="s">
        <v>117</v>
      </c>
      <c r="B112" s="4" t="str">
        <f t="shared" si="1"/>
        <v>septiembre</v>
      </c>
      <c r="C112" s="38">
        <v>44805</v>
      </c>
      <c r="D112" s="4" t="s">
        <v>464</v>
      </c>
      <c r="E112" s="4" t="s">
        <v>289</v>
      </c>
      <c r="F112" s="4">
        <v>22006</v>
      </c>
      <c r="G112" s="4">
        <v>21879</v>
      </c>
      <c r="H112" s="4">
        <v>99.423000000000002</v>
      </c>
      <c r="I112" s="4">
        <v>9306</v>
      </c>
      <c r="J112" s="4">
        <v>42.533999999999999</v>
      </c>
      <c r="K112" s="4">
        <v>1672</v>
      </c>
      <c r="L112" s="4">
        <v>7.6420000000000003</v>
      </c>
      <c r="M112" s="4">
        <v>17.966999999999999</v>
      </c>
    </row>
    <row r="113" spans="1:13" x14ac:dyDescent="0.25">
      <c r="A113" s="4" t="s">
        <v>117</v>
      </c>
      <c r="B113" s="4" t="str">
        <f t="shared" si="1"/>
        <v>septiembre</v>
      </c>
      <c r="C113" s="38">
        <v>44805</v>
      </c>
      <c r="D113" s="4" t="s">
        <v>465</v>
      </c>
      <c r="E113" s="4" t="s">
        <v>289</v>
      </c>
      <c r="F113" s="4">
        <v>2323</v>
      </c>
      <c r="G113" s="4">
        <v>2323</v>
      </c>
      <c r="H113" s="4">
        <v>100</v>
      </c>
      <c r="I113" s="4">
        <v>1759</v>
      </c>
      <c r="J113" s="4">
        <v>75.721000000000004</v>
      </c>
      <c r="K113" s="4">
        <v>870</v>
      </c>
      <c r="L113" s="4">
        <v>37.451999999999998</v>
      </c>
      <c r="M113" s="4">
        <v>49.46</v>
      </c>
    </row>
    <row r="114" spans="1:13" x14ac:dyDescent="0.25">
      <c r="A114" s="4" t="s">
        <v>116</v>
      </c>
      <c r="B114" s="4" t="str">
        <f t="shared" si="1"/>
        <v>septiembre</v>
      </c>
      <c r="C114" s="38">
        <v>44805</v>
      </c>
      <c r="D114" s="4" t="s">
        <v>466</v>
      </c>
      <c r="E114" s="4" t="s">
        <v>289</v>
      </c>
      <c r="F114" s="4">
        <v>22207</v>
      </c>
      <c r="G114" s="4">
        <v>21141</v>
      </c>
      <c r="H114" s="4">
        <v>95.2</v>
      </c>
      <c r="I114" s="4">
        <v>8694</v>
      </c>
      <c r="J114" s="4">
        <v>41.124000000000002</v>
      </c>
      <c r="K114" s="4">
        <v>1466</v>
      </c>
      <c r="L114" s="4">
        <v>6.9340000000000002</v>
      </c>
      <c r="M114" s="4">
        <v>16.861999999999998</v>
      </c>
    </row>
    <row r="115" spans="1:13" x14ac:dyDescent="0.25">
      <c r="A115" s="4" t="s">
        <v>132</v>
      </c>
      <c r="B115" s="4" t="str">
        <f t="shared" si="1"/>
        <v>septiembre</v>
      </c>
      <c r="C115" s="38">
        <v>44805</v>
      </c>
      <c r="D115" s="4" t="s">
        <v>467</v>
      </c>
      <c r="E115" s="4" t="s">
        <v>289</v>
      </c>
      <c r="F115" s="4">
        <v>34052</v>
      </c>
      <c r="G115" s="4">
        <v>34007</v>
      </c>
      <c r="H115" s="4">
        <v>99.867999999999995</v>
      </c>
      <c r="I115" s="4">
        <v>11652</v>
      </c>
      <c r="J115" s="4">
        <v>34.264000000000003</v>
      </c>
      <c r="K115" s="4">
        <v>865</v>
      </c>
      <c r="L115" s="4">
        <v>2.544</v>
      </c>
      <c r="M115" s="4">
        <v>7.4240000000000004</v>
      </c>
    </row>
    <row r="116" spans="1:13" x14ac:dyDescent="0.25">
      <c r="A116" s="4" t="s">
        <v>132</v>
      </c>
      <c r="B116" s="4" t="str">
        <f t="shared" si="1"/>
        <v>septiembre</v>
      </c>
      <c r="C116" s="38">
        <v>44805</v>
      </c>
      <c r="D116" s="4" t="s">
        <v>468</v>
      </c>
      <c r="E116" s="4" t="s">
        <v>289</v>
      </c>
      <c r="F116" s="4">
        <v>17567</v>
      </c>
      <c r="G116" s="4">
        <v>17560</v>
      </c>
      <c r="H116" s="4">
        <v>99.96</v>
      </c>
      <c r="I116" s="4">
        <v>8451</v>
      </c>
      <c r="J116" s="4">
        <v>48.125999999999998</v>
      </c>
      <c r="K116" s="4">
        <v>1161</v>
      </c>
      <c r="L116" s="4">
        <v>6.6120000000000001</v>
      </c>
      <c r="M116" s="4">
        <v>13.738</v>
      </c>
    </row>
    <row r="117" spans="1:13" x14ac:dyDescent="0.25">
      <c r="A117" s="4" t="s">
        <v>132</v>
      </c>
      <c r="B117" s="4" t="str">
        <f t="shared" si="1"/>
        <v>septiembre</v>
      </c>
      <c r="C117" s="38">
        <v>44805</v>
      </c>
      <c r="D117" s="4" t="s">
        <v>469</v>
      </c>
      <c r="E117" s="4" t="s">
        <v>289</v>
      </c>
      <c r="F117" s="4">
        <v>4336</v>
      </c>
      <c r="G117" s="4">
        <v>4326</v>
      </c>
      <c r="H117" s="4">
        <v>99.769000000000005</v>
      </c>
      <c r="I117" s="4">
        <v>2133</v>
      </c>
      <c r="J117" s="4">
        <v>49.307000000000002</v>
      </c>
      <c r="K117" s="4">
        <v>409</v>
      </c>
      <c r="L117" s="4">
        <v>9.4540000000000006</v>
      </c>
      <c r="M117" s="4">
        <v>19.175000000000001</v>
      </c>
    </row>
    <row r="118" spans="1:13" x14ac:dyDescent="0.25">
      <c r="A118" s="4" t="s">
        <v>132</v>
      </c>
      <c r="B118" s="4" t="str">
        <f t="shared" si="1"/>
        <v>septiembre</v>
      </c>
      <c r="C118" s="38">
        <v>44805</v>
      </c>
      <c r="D118" s="4" t="s">
        <v>470</v>
      </c>
      <c r="E118" s="4" t="s">
        <v>289</v>
      </c>
      <c r="F118" s="4">
        <v>16784</v>
      </c>
      <c r="G118" s="4">
        <v>16740</v>
      </c>
      <c r="H118" s="4">
        <v>99.738</v>
      </c>
      <c r="I118" s="4">
        <v>4497</v>
      </c>
      <c r="J118" s="4">
        <v>26.864000000000001</v>
      </c>
      <c r="K118" s="4">
        <v>212</v>
      </c>
      <c r="L118" s="4">
        <v>1.266</v>
      </c>
      <c r="M118" s="4">
        <v>4.7140000000000004</v>
      </c>
    </row>
    <row r="119" spans="1:13" x14ac:dyDescent="0.25">
      <c r="A119" s="4" t="s">
        <v>132</v>
      </c>
      <c r="B119" s="4" t="str">
        <f t="shared" si="1"/>
        <v>septiembre</v>
      </c>
      <c r="C119" s="38">
        <v>44805</v>
      </c>
      <c r="D119" s="4" t="s">
        <v>471</v>
      </c>
      <c r="E119" s="4" t="s">
        <v>289</v>
      </c>
      <c r="F119" s="4">
        <v>33836</v>
      </c>
      <c r="G119" s="4">
        <v>33788</v>
      </c>
      <c r="H119" s="4">
        <v>99.858000000000004</v>
      </c>
      <c r="I119" s="4">
        <v>11280</v>
      </c>
      <c r="J119" s="4">
        <v>33.384999999999998</v>
      </c>
      <c r="K119" s="4">
        <v>794</v>
      </c>
      <c r="L119" s="4">
        <v>2.35</v>
      </c>
      <c r="M119" s="4">
        <v>7.0389999999999997</v>
      </c>
    </row>
    <row r="120" spans="1:13" x14ac:dyDescent="0.25">
      <c r="A120" s="4" t="s">
        <v>132</v>
      </c>
      <c r="B120" s="4" t="str">
        <f t="shared" si="1"/>
        <v>septiembre</v>
      </c>
      <c r="C120" s="38">
        <v>44805</v>
      </c>
      <c r="D120" s="4" t="s">
        <v>472</v>
      </c>
      <c r="E120" s="4" t="s">
        <v>289</v>
      </c>
      <c r="F120" s="4">
        <v>33816</v>
      </c>
      <c r="G120" s="4">
        <v>33772</v>
      </c>
      <c r="H120" s="4">
        <v>99.87</v>
      </c>
      <c r="I120" s="4">
        <v>11534</v>
      </c>
      <c r="J120" s="4">
        <v>34.152999999999999</v>
      </c>
      <c r="K120" s="4">
        <v>980</v>
      </c>
      <c r="L120" s="4">
        <v>2.9020000000000001</v>
      </c>
      <c r="M120" s="4">
        <v>8.4969999999999999</v>
      </c>
    </row>
    <row r="121" spans="1:13" x14ac:dyDescent="0.25">
      <c r="A121" s="4" t="s">
        <v>132</v>
      </c>
      <c r="B121" s="4" t="str">
        <f t="shared" si="1"/>
        <v>septiembre</v>
      </c>
      <c r="C121" s="38">
        <v>44805</v>
      </c>
      <c r="D121" s="4" t="s">
        <v>473</v>
      </c>
      <c r="E121" s="4" t="s">
        <v>289</v>
      </c>
      <c r="F121" s="4">
        <v>27557</v>
      </c>
      <c r="G121" s="4">
        <v>27370</v>
      </c>
      <c r="H121" s="4">
        <v>99.320999999999998</v>
      </c>
      <c r="I121" s="4">
        <v>11252</v>
      </c>
      <c r="J121" s="4">
        <v>41.110999999999997</v>
      </c>
      <c r="K121" s="4">
        <v>1382</v>
      </c>
      <c r="L121" s="4">
        <v>5.0490000000000004</v>
      </c>
      <c r="M121" s="4">
        <v>12.282</v>
      </c>
    </row>
    <row r="122" spans="1:13" x14ac:dyDescent="0.25">
      <c r="A122" s="4" t="s">
        <v>263</v>
      </c>
      <c r="B122" s="4" t="str">
        <f t="shared" si="1"/>
        <v>septiembre</v>
      </c>
      <c r="C122" s="38">
        <v>44805</v>
      </c>
      <c r="D122" s="4" t="s">
        <v>474</v>
      </c>
      <c r="E122" s="4" t="s">
        <v>289</v>
      </c>
      <c r="F122" s="4">
        <v>30972</v>
      </c>
      <c r="G122" s="4">
        <v>30932</v>
      </c>
      <c r="H122" s="4">
        <v>99.870999999999995</v>
      </c>
      <c r="I122" s="4">
        <v>12063</v>
      </c>
      <c r="J122" s="4">
        <v>38.997999999999998</v>
      </c>
      <c r="K122" s="4">
        <v>1567</v>
      </c>
      <c r="L122" s="4">
        <v>5.0659999999999998</v>
      </c>
      <c r="M122" s="4">
        <v>12.99</v>
      </c>
    </row>
    <row r="123" spans="1:13" x14ac:dyDescent="0.25">
      <c r="A123" s="4" t="s">
        <v>452</v>
      </c>
      <c r="B123" s="4" t="str">
        <f t="shared" si="1"/>
        <v>septiembre</v>
      </c>
      <c r="C123" s="38">
        <v>44805</v>
      </c>
      <c r="D123" s="4" t="s">
        <v>326</v>
      </c>
      <c r="E123" s="4" t="s">
        <v>326</v>
      </c>
      <c r="F123" s="4" t="s">
        <v>326</v>
      </c>
      <c r="G123" s="4" t="s">
        <v>326</v>
      </c>
      <c r="H123" s="4" t="s">
        <v>326</v>
      </c>
      <c r="I123" s="4" t="s">
        <v>326</v>
      </c>
      <c r="J123" s="4" t="s">
        <v>326</v>
      </c>
      <c r="K123" s="4" t="s">
        <v>326</v>
      </c>
      <c r="L123" s="4" t="s">
        <v>326</v>
      </c>
      <c r="M123" s="4" t="s">
        <v>326</v>
      </c>
    </row>
    <row r="124" spans="1:13" x14ac:dyDescent="0.25">
      <c r="A124" s="4" t="s">
        <v>274</v>
      </c>
      <c r="B124" s="4" t="str">
        <f t="shared" si="1"/>
        <v>septiembre</v>
      </c>
      <c r="C124" s="38">
        <v>44805</v>
      </c>
      <c r="D124" s="4" t="s">
        <v>326</v>
      </c>
      <c r="E124" s="4" t="s">
        <v>326</v>
      </c>
      <c r="F124" s="4" t="s">
        <v>326</v>
      </c>
      <c r="G124" s="4" t="s">
        <v>326</v>
      </c>
      <c r="H124" s="4" t="s">
        <v>326</v>
      </c>
      <c r="I124" s="4" t="s">
        <v>326</v>
      </c>
      <c r="J124" s="4" t="s">
        <v>326</v>
      </c>
      <c r="K124" s="4" t="s">
        <v>326</v>
      </c>
      <c r="L124" s="4" t="s">
        <v>326</v>
      </c>
      <c r="M124" s="4" t="s">
        <v>326</v>
      </c>
    </row>
    <row r="125" spans="1:13" x14ac:dyDescent="0.25">
      <c r="A125" s="4" t="s">
        <v>438</v>
      </c>
      <c r="B125" s="4" t="str">
        <f t="shared" si="1"/>
        <v>septiembre</v>
      </c>
      <c r="C125" s="38">
        <v>44805</v>
      </c>
      <c r="D125" s="4" t="s">
        <v>475</v>
      </c>
      <c r="E125" s="4" t="s">
        <v>289</v>
      </c>
      <c r="F125" s="4">
        <v>2312</v>
      </c>
      <c r="G125" s="4">
        <v>2307</v>
      </c>
      <c r="H125" s="4">
        <v>99.784000000000006</v>
      </c>
      <c r="I125" s="4">
        <v>1228</v>
      </c>
      <c r="J125" s="4">
        <v>53.228999999999999</v>
      </c>
      <c r="K125" s="4">
        <v>46</v>
      </c>
      <c r="L125" s="4">
        <v>1.994</v>
      </c>
      <c r="M125" s="4">
        <v>3.746</v>
      </c>
    </row>
    <row r="126" spans="1:13" x14ac:dyDescent="0.25">
      <c r="A126" s="4" t="s">
        <v>438</v>
      </c>
      <c r="B126" s="4" t="str">
        <f t="shared" si="1"/>
        <v>septiembre</v>
      </c>
      <c r="C126" s="38">
        <v>44805</v>
      </c>
      <c r="D126" s="4" t="s">
        <v>476</v>
      </c>
      <c r="E126" s="4" t="s">
        <v>289</v>
      </c>
      <c r="F126" s="4">
        <v>14421</v>
      </c>
      <c r="G126" s="4">
        <v>14324</v>
      </c>
      <c r="H126" s="4">
        <v>99.326999999999998</v>
      </c>
      <c r="I126" s="4">
        <v>8946</v>
      </c>
      <c r="J126" s="4">
        <v>62.454999999999998</v>
      </c>
      <c r="K126" s="4">
        <v>465</v>
      </c>
      <c r="L126" s="4">
        <v>3.246</v>
      </c>
      <c r="M126" s="4">
        <v>5.1980000000000004</v>
      </c>
    </row>
    <row r="127" spans="1:13" x14ac:dyDescent="0.25">
      <c r="A127" s="4" t="s">
        <v>438</v>
      </c>
      <c r="B127" s="4" t="str">
        <f t="shared" si="1"/>
        <v>septiembre</v>
      </c>
      <c r="C127" s="38">
        <v>44805</v>
      </c>
      <c r="D127" s="4" t="s">
        <v>477</v>
      </c>
      <c r="E127" s="4" t="s">
        <v>289</v>
      </c>
      <c r="F127" s="4">
        <v>10751</v>
      </c>
      <c r="G127" s="4">
        <v>10696</v>
      </c>
      <c r="H127" s="4">
        <v>99.488</v>
      </c>
      <c r="I127" s="4">
        <v>5153</v>
      </c>
      <c r="J127" s="4">
        <v>48.177</v>
      </c>
      <c r="K127" s="4">
        <v>144</v>
      </c>
      <c r="L127" s="4">
        <v>1.3460000000000001</v>
      </c>
      <c r="M127" s="4">
        <v>2.794</v>
      </c>
    </row>
    <row r="128" spans="1:13" x14ac:dyDescent="0.25">
      <c r="A128" s="4" t="s">
        <v>438</v>
      </c>
      <c r="B128" s="4" t="str">
        <f t="shared" si="1"/>
        <v>septiembre</v>
      </c>
      <c r="C128" s="38">
        <v>44805</v>
      </c>
      <c r="D128" s="4" t="s">
        <v>478</v>
      </c>
      <c r="E128" s="4" t="s">
        <v>289</v>
      </c>
      <c r="F128" s="4">
        <v>1576</v>
      </c>
      <c r="G128" s="4">
        <v>1575</v>
      </c>
      <c r="H128" s="4">
        <v>99.936999999999998</v>
      </c>
      <c r="I128" s="4">
        <v>895</v>
      </c>
      <c r="J128" s="4">
        <v>56.825000000000003</v>
      </c>
      <c r="K128" s="4">
        <v>18</v>
      </c>
      <c r="L128" s="4">
        <v>1.143</v>
      </c>
      <c r="M128" s="4">
        <v>2.0110000000000001</v>
      </c>
    </row>
    <row r="129" spans="1:13" x14ac:dyDescent="0.25">
      <c r="A129" s="4" t="s">
        <v>438</v>
      </c>
      <c r="B129" s="4" t="str">
        <f t="shared" si="1"/>
        <v>septiembre</v>
      </c>
      <c r="C129" s="38">
        <v>44805</v>
      </c>
      <c r="D129" s="4" t="s">
        <v>479</v>
      </c>
      <c r="E129" s="4" t="s">
        <v>289</v>
      </c>
      <c r="F129" s="4">
        <v>2047</v>
      </c>
      <c r="G129" s="4">
        <v>2044</v>
      </c>
      <c r="H129" s="4">
        <v>99.852999999999994</v>
      </c>
      <c r="I129" s="4">
        <v>1016</v>
      </c>
      <c r="J129" s="4">
        <v>49.706000000000003</v>
      </c>
      <c r="K129" s="4">
        <v>90</v>
      </c>
      <c r="L129" s="4">
        <v>4.4029999999999996</v>
      </c>
      <c r="M129" s="4">
        <v>8.8580000000000005</v>
      </c>
    </row>
    <row r="130" spans="1:13" x14ac:dyDescent="0.25">
      <c r="A130" s="4" t="s">
        <v>438</v>
      </c>
      <c r="B130" s="4" t="str">
        <f t="shared" ref="B130:B193" si="2">TEXT(C130,"mmmm")</f>
        <v>septiembre</v>
      </c>
      <c r="C130" s="38">
        <v>44805</v>
      </c>
      <c r="D130" s="4" t="s">
        <v>480</v>
      </c>
      <c r="E130" s="4" t="s">
        <v>289</v>
      </c>
      <c r="F130" s="4">
        <v>9120</v>
      </c>
      <c r="G130" s="4">
        <v>9112</v>
      </c>
      <c r="H130" s="4">
        <v>99.912000000000006</v>
      </c>
      <c r="I130" s="4">
        <v>4597</v>
      </c>
      <c r="J130" s="4">
        <v>50.45</v>
      </c>
      <c r="K130" s="4">
        <v>243</v>
      </c>
      <c r="L130" s="4">
        <v>2.6669999999999998</v>
      </c>
      <c r="M130" s="4">
        <v>5.2859999999999996</v>
      </c>
    </row>
    <row r="131" spans="1:13" x14ac:dyDescent="0.25">
      <c r="A131" s="4" t="s">
        <v>438</v>
      </c>
      <c r="B131" s="4" t="str">
        <f t="shared" si="2"/>
        <v>septiembre</v>
      </c>
      <c r="C131" s="38">
        <v>44805</v>
      </c>
      <c r="D131" s="4" t="s">
        <v>481</v>
      </c>
      <c r="E131" s="4" t="s">
        <v>289</v>
      </c>
      <c r="F131" s="4">
        <v>9652</v>
      </c>
      <c r="G131" s="4">
        <v>9645</v>
      </c>
      <c r="H131" s="4">
        <v>99.927000000000007</v>
      </c>
      <c r="I131" s="4">
        <v>4884</v>
      </c>
      <c r="J131" s="4">
        <v>50.637999999999998</v>
      </c>
      <c r="K131" s="4">
        <v>900</v>
      </c>
      <c r="L131" s="4">
        <v>9.3309999999999995</v>
      </c>
      <c r="M131" s="4">
        <v>18.428000000000001</v>
      </c>
    </row>
    <row r="132" spans="1:13" x14ac:dyDescent="0.25">
      <c r="A132" s="4" t="s">
        <v>438</v>
      </c>
      <c r="B132" s="4" t="str">
        <f t="shared" si="2"/>
        <v>septiembre</v>
      </c>
      <c r="C132" s="38">
        <v>44805</v>
      </c>
      <c r="D132" s="4" t="s">
        <v>482</v>
      </c>
      <c r="E132" s="4" t="s">
        <v>289</v>
      </c>
      <c r="F132" s="4">
        <v>2553</v>
      </c>
      <c r="G132" s="4">
        <v>2552</v>
      </c>
      <c r="H132" s="4">
        <v>99.960999999999999</v>
      </c>
      <c r="I132" s="4">
        <v>1356</v>
      </c>
      <c r="J132" s="4">
        <v>53.134999999999998</v>
      </c>
      <c r="K132" s="4">
        <v>52</v>
      </c>
      <c r="L132" s="4">
        <v>2.0379999999999998</v>
      </c>
      <c r="M132" s="4">
        <v>3.835</v>
      </c>
    </row>
    <row r="133" spans="1:13" x14ac:dyDescent="0.25">
      <c r="A133" s="4" t="s">
        <v>438</v>
      </c>
      <c r="B133" s="4" t="str">
        <f t="shared" si="2"/>
        <v>septiembre</v>
      </c>
      <c r="C133" s="38">
        <v>44805</v>
      </c>
      <c r="D133" s="4" t="s">
        <v>483</v>
      </c>
      <c r="E133" s="4" t="s">
        <v>289</v>
      </c>
      <c r="F133" s="4">
        <v>4421</v>
      </c>
      <c r="G133" s="4">
        <v>4413</v>
      </c>
      <c r="H133" s="4">
        <v>99.819000000000003</v>
      </c>
      <c r="I133" s="4">
        <v>2548</v>
      </c>
      <c r="J133" s="4">
        <v>57.738</v>
      </c>
      <c r="K133" s="4">
        <v>94</v>
      </c>
      <c r="L133" s="4">
        <v>2.13</v>
      </c>
      <c r="M133" s="4">
        <v>3.6890000000000001</v>
      </c>
    </row>
    <row r="134" spans="1:13" x14ac:dyDescent="0.25">
      <c r="A134" s="4" t="s">
        <v>88</v>
      </c>
      <c r="B134" s="4" t="str">
        <f t="shared" si="2"/>
        <v>septiembre</v>
      </c>
      <c r="C134" s="38">
        <v>44805</v>
      </c>
      <c r="D134" s="4" t="s">
        <v>484</v>
      </c>
      <c r="E134" s="4" t="s">
        <v>289</v>
      </c>
      <c r="F134" s="4">
        <v>235</v>
      </c>
      <c r="G134" s="4">
        <v>234</v>
      </c>
      <c r="H134" s="4">
        <v>99.573999999999998</v>
      </c>
      <c r="I134" s="4">
        <v>183</v>
      </c>
      <c r="J134" s="4">
        <v>78.204999999999998</v>
      </c>
      <c r="K134" s="4">
        <v>7</v>
      </c>
      <c r="L134" s="4">
        <v>2.9910000000000001</v>
      </c>
      <c r="M134" s="4">
        <v>3.8250000000000002</v>
      </c>
    </row>
    <row r="135" spans="1:13" x14ac:dyDescent="0.25">
      <c r="A135" s="4" t="s">
        <v>75</v>
      </c>
      <c r="B135" s="4" t="str">
        <f t="shared" si="2"/>
        <v>septiembre</v>
      </c>
      <c r="C135" s="38">
        <v>44805</v>
      </c>
      <c r="D135" s="4" t="s">
        <v>485</v>
      </c>
      <c r="E135" s="4" t="s">
        <v>289</v>
      </c>
      <c r="F135" s="4">
        <v>31097</v>
      </c>
      <c r="G135" s="4">
        <v>31058</v>
      </c>
      <c r="H135" s="4">
        <v>99.875</v>
      </c>
      <c r="I135" s="4">
        <v>13884</v>
      </c>
      <c r="J135" s="4">
        <v>44.703000000000003</v>
      </c>
      <c r="K135" s="4">
        <v>809</v>
      </c>
      <c r="L135" s="4">
        <v>2.605</v>
      </c>
      <c r="M135" s="4">
        <v>5.827</v>
      </c>
    </row>
    <row r="136" spans="1:13" x14ac:dyDescent="0.25">
      <c r="A136" s="4" t="s">
        <v>439</v>
      </c>
      <c r="B136" s="4" t="str">
        <f t="shared" si="2"/>
        <v>septiembre</v>
      </c>
      <c r="C136" s="38">
        <v>44805</v>
      </c>
      <c r="D136" s="4" t="s">
        <v>326</v>
      </c>
      <c r="E136" s="4" t="s">
        <v>326</v>
      </c>
      <c r="F136" s="4" t="s">
        <v>326</v>
      </c>
      <c r="G136" s="4" t="s">
        <v>326</v>
      </c>
      <c r="H136" s="4" t="s">
        <v>326</v>
      </c>
      <c r="I136" s="4" t="s">
        <v>326</v>
      </c>
      <c r="J136" s="4" t="s">
        <v>326</v>
      </c>
      <c r="K136" s="4" t="s">
        <v>326</v>
      </c>
      <c r="L136" s="4" t="s">
        <v>326</v>
      </c>
      <c r="M136" s="4" t="s">
        <v>326</v>
      </c>
    </row>
    <row r="137" spans="1:13" x14ac:dyDescent="0.25">
      <c r="A137" s="4" t="s">
        <v>271</v>
      </c>
      <c r="B137" s="4" t="str">
        <f t="shared" si="2"/>
        <v>septiembre</v>
      </c>
      <c r="C137" s="38">
        <v>44805</v>
      </c>
      <c r="D137" s="4" t="s">
        <v>486</v>
      </c>
      <c r="E137" s="4" t="s">
        <v>289</v>
      </c>
      <c r="F137" s="4">
        <v>12977</v>
      </c>
      <c r="G137" s="4">
        <v>12394</v>
      </c>
      <c r="H137" s="4">
        <v>95.507000000000005</v>
      </c>
      <c r="I137" s="4">
        <v>4175</v>
      </c>
      <c r="J137" s="4">
        <v>33.686</v>
      </c>
      <c r="K137" s="4">
        <v>673</v>
      </c>
      <c r="L137" s="4">
        <v>5.43</v>
      </c>
      <c r="M137" s="4">
        <v>16.12</v>
      </c>
    </row>
    <row r="138" spans="1:13" x14ac:dyDescent="0.25">
      <c r="A138" s="4" t="s">
        <v>487</v>
      </c>
      <c r="B138" s="4" t="str">
        <f t="shared" si="2"/>
        <v>septiembre</v>
      </c>
      <c r="C138" s="38">
        <v>44805</v>
      </c>
      <c r="D138" s="4" t="s">
        <v>326</v>
      </c>
      <c r="E138" s="4" t="s">
        <v>326</v>
      </c>
      <c r="F138" s="4" t="s">
        <v>326</v>
      </c>
      <c r="G138" s="4" t="s">
        <v>326</v>
      </c>
      <c r="H138" s="4" t="s">
        <v>326</v>
      </c>
      <c r="I138" s="4" t="s">
        <v>326</v>
      </c>
      <c r="J138" s="4" t="s">
        <v>326</v>
      </c>
      <c r="K138" s="4" t="s">
        <v>326</v>
      </c>
      <c r="L138" s="4" t="s">
        <v>326</v>
      </c>
      <c r="M138" s="4" t="s">
        <v>326</v>
      </c>
    </row>
    <row r="139" spans="1:13" x14ac:dyDescent="0.25">
      <c r="A139" s="4" t="s">
        <v>440</v>
      </c>
      <c r="B139" s="4" t="str">
        <f t="shared" si="2"/>
        <v>septiembre</v>
      </c>
      <c r="C139" s="38">
        <v>44805</v>
      </c>
      <c r="D139" s="4" t="s">
        <v>490</v>
      </c>
      <c r="E139" s="4" t="s">
        <v>289</v>
      </c>
      <c r="F139" s="4">
        <v>27562</v>
      </c>
      <c r="G139" s="4">
        <v>27401</v>
      </c>
      <c r="H139" s="4">
        <v>99.415999999999997</v>
      </c>
      <c r="I139" s="4">
        <v>11645</v>
      </c>
      <c r="J139" s="4">
        <v>42.497999999999998</v>
      </c>
      <c r="K139" s="4">
        <v>1747</v>
      </c>
      <c r="L139" s="4">
        <v>6.3760000000000003</v>
      </c>
      <c r="M139" s="4">
        <v>15.002000000000001</v>
      </c>
    </row>
    <row r="140" spans="1:13" x14ac:dyDescent="0.25">
      <c r="A140" s="4" t="s">
        <v>441</v>
      </c>
      <c r="B140" s="4" t="str">
        <f t="shared" si="2"/>
        <v>septiembre</v>
      </c>
      <c r="C140" s="38">
        <v>44805</v>
      </c>
      <c r="D140" s="4" t="s">
        <v>326</v>
      </c>
      <c r="E140" s="4" t="s">
        <v>326</v>
      </c>
      <c r="F140" s="4" t="s">
        <v>326</v>
      </c>
      <c r="G140" s="4" t="s">
        <v>326</v>
      </c>
      <c r="H140" s="4" t="s">
        <v>326</v>
      </c>
      <c r="I140" s="4" t="s">
        <v>326</v>
      </c>
      <c r="J140" s="4" t="s">
        <v>326</v>
      </c>
      <c r="K140" s="4" t="s">
        <v>326</v>
      </c>
      <c r="L140" s="4" t="s">
        <v>326</v>
      </c>
      <c r="M140" s="4" t="s">
        <v>326</v>
      </c>
    </row>
    <row r="141" spans="1:13" x14ac:dyDescent="0.25">
      <c r="A141" s="4" t="s">
        <v>94</v>
      </c>
      <c r="B141" s="4" t="str">
        <f t="shared" si="2"/>
        <v>septiembre</v>
      </c>
      <c r="C141" s="38">
        <v>44805</v>
      </c>
      <c r="D141" s="4" t="s">
        <v>326</v>
      </c>
      <c r="E141" s="4" t="s">
        <v>326</v>
      </c>
      <c r="F141" s="4" t="s">
        <v>326</v>
      </c>
      <c r="G141" s="4" t="s">
        <v>326</v>
      </c>
      <c r="H141" s="4" t="s">
        <v>326</v>
      </c>
      <c r="I141" s="4" t="s">
        <v>326</v>
      </c>
      <c r="J141" s="4" t="s">
        <v>326</v>
      </c>
      <c r="K141" s="4" t="s">
        <v>326</v>
      </c>
      <c r="L141" s="4" t="s">
        <v>326</v>
      </c>
      <c r="M141" s="4" t="s">
        <v>326</v>
      </c>
    </row>
    <row r="142" spans="1:13" x14ac:dyDescent="0.25">
      <c r="A142" s="4" t="s">
        <v>116</v>
      </c>
      <c r="B142" s="4" t="str">
        <f t="shared" si="2"/>
        <v>agosto</v>
      </c>
      <c r="C142" s="38">
        <v>44774</v>
      </c>
      <c r="D142" s="4" t="s">
        <v>501</v>
      </c>
      <c r="E142" s="4" t="s">
        <v>289</v>
      </c>
      <c r="F142" s="4">
        <v>14995</v>
      </c>
      <c r="G142" s="4">
        <v>14947</v>
      </c>
      <c r="H142" s="4">
        <v>99.68</v>
      </c>
      <c r="I142" s="4">
        <v>5086</v>
      </c>
      <c r="J142" s="4">
        <v>34.027000000000001</v>
      </c>
      <c r="K142" s="4">
        <v>651</v>
      </c>
      <c r="L142" s="4">
        <v>4.3550000000000004</v>
      </c>
      <c r="M142" s="4">
        <v>12.8</v>
      </c>
    </row>
    <row r="143" spans="1:13" x14ac:dyDescent="0.25">
      <c r="A143" s="4" t="s">
        <v>116</v>
      </c>
      <c r="B143" s="4" t="str">
        <f t="shared" si="2"/>
        <v>agosto</v>
      </c>
      <c r="C143" s="38">
        <v>44774</v>
      </c>
      <c r="D143" s="4" t="s">
        <v>502</v>
      </c>
      <c r="E143" s="4" t="s">
        <v>289</v>
      </c>
      <c r="F143" s="4">
        <v>10087</v>
      </c>
      <c r="G143" s="4">
        <v>9993</v>
      </c>
      <c r="H143" s="4">
        <v>99.067999999999998</v>
      </c>
      <c r="I143" s="4">
        <v>5997</v>
      </c>
      <c r="J143" s="4">
        <v>60.012</v>
      </c>
      <c r="K143" s="4">
        <v>1124</v>
      </c>
      <c r="L143" s="4">
        <v>11.247999999999999</v>
      </c>
      <c r="M143" s="4">
        <v>18.742999999999999</v>
      </c>
    </row>
    <row r="144" spans="1:13" x14ac:dyDescent="0.25">
      <c r="A144" s="4" t="s">
        <v>442</v>
      </c>
      <c r="B144" s="4" t="str">
        <f t="shared" si="2"/>
        <v>agosto</v>
      </c>
      <c r="C144" s="38">
        <v>44774</v>
      </c>
      <c r="D144" s="4" t="s">
        <v>503</v>
      </c>
      <c r="E144" s="4" t="s">
        <v>289</v>
      </c>
      <c r="F144" s="4">
        <v>27045</v>
      </c>
      <c r="G144" s="4">
        <v>26907</v>
      </c>
      <c r="H144" s="4">
        <v>99.49</v>
      </c>
      <c r="I144" s="4">
        <v>13203</v>
      </c>
      <c r="J144" s="4">
        <v>49.069000000000003</v>
      </c>
      <c r="K144" s="4">
        <v>2801</v>
      </c>
      <c r="L144" s="4">
        <v>10.41</v>
      </c>
      <c r="M144" s="4">
        <v>21.215</v>
      </c>
    </row>
    <row r="145" spans="1:13" x14ac:dyDescent="0.25">
      <c r="A145" s="4" t="s">
        <v>443</v>
      </c>
      <c r="B145" s="4" t="str">
        <f t="shared" si="2"/>
        <v>agosto</v>
      </c>
      <c r="C145" s="38">
        <v>44774</v>
      </c>
      <c r="D145" s="4" t="s">
        <v>326</v>
      </c>
      <c r="E145" s="4" t="s">
        <v>326</v>
      </c>
      <c r="F145" s="4" t="s">
        <v>326</v>
      </c>
      <c r="G145" s="4" t="s">
        <v>326</v>
      </c>
      <c r="H145" s="4" t="s">
        <v>326</v>
      </c>
      <c r="I145" s="4" t="s">
        <v>326</v>
      </c>
      <c r="J145" s="4" t="s">
        <v>326</v>
      </c>
      <c r="K145" s="4" t="s">
        <v>326</v>
      </c>
      <c r="L145" s="4" t="s">
        <v>326</v>
      </c>
      <c r="M145" s="4" t="s">
        <v>326</v>
      </c>
    </row>
    <row r="146" spans="1:13" x14ac:dyDescent="0.25">
      <c r="A146" s="4" t="s">
        <v>275</v>
      </c>
      <c r="B146" s="4" t="str">
        <f t="shared" si="2"/>
        <v>agosto</v>
      </c>
      <c r="C146" s="38">
        <v>44774</v>
      </c>
      <c r="D146" s="4" t="s">
        <v>506</v>
      </c>
      <c r="E146" s="4" t="s">
        <v>289</v>
      </c>
      <c r="F146" s="4">
        <v>34369</v>
      </c>
      <c r="G146" s="4">
        <v>34305</v>
      </c>
      <c r="H146" s="4">
        <v>99.813999999999993</v>
      </c>
      <c r="I146" s="4">
        <v>14143</v>
      </c>
      <c r="J146" s="4">
        <v>41.226999999999997</v>
      </c>
      <c r="K146" s="4">
        <v>640</v>
      </c>
      <c r="L146" s="4">
        <v>1.8660000000000001</v>
      </c>
      <c r="M146" s="4">
        <v>4.5250000000000004</v>
      </c>
    </row>
    <row r="147" spans="1:13" x14ac:dyDescent="0.25">
      <c r="A147" s="4" t="s">
        <v>275</v>
      </c>
      <c r="B147" s="4" t="str">
        <f t="shared" si="2"/>
        <v>agosto</v>
      </c>
      <c r="C147" s="38">
        <v>44774</v>
      </c>
      <c r="D147" s="4" t="s">
        <v>506</v>
      </c>
      <c r="E147" s="4" t="s">
        <v>289</v>
      </c>
      <c r="F147" s="4">
        <v>1302</v>
      </c>
      <c r="G147" s="4">
        <v>1297</v>
      </c>
      <c r="H147" s="4">
        <v>99.616</v>
      </c>
      <c r="I147" s="4">
        <v>628</v>
      </c>
      <c r="J147" s="4">
        <v>48.418999999999997</v>
      </c>
      <c r="K147" s="4">
        <v>19</v>
      </c>
      <c r="L147" s="4">
        <v>1.4650000000000001</v>
      </c>
      <c r="M147" s="4">
        <v>3.0249999999999999</v>
      </c>
    </row>
    <row r="148" spans="1:13" x14ac:dyDescent="0.25">
      <c r="A148" s="4" t="s">
        <v>211</v>
      </c>
      <c r="B148" s="4" t="str">
        <f t="shared" si="2"/>
        <v>agosto</v>
      </c>
      <c r="C148" s="38">
        <v>44774</v>
      </c>
      <c r="D148" s="4" t="s">
        <v>507</v>
      </c>
      <c r="E148" s="4" t="s">
        <v>289</v>
      </c>
      <c r="F148" s="4">
        <v>22836</v>
      </c>
      <c r="G148" s="4">
        <v>22809</v>
      </c>
      <c r="H148" s="4">
        <v>99.882000000000005</v>
      </c>
      <c r="I148" s="4">
        <v>10945</v>
      </c>
      <c r="J148" s="4">
        <v>47.984999999999999</v>
      </c>
      <c r="K148" s="4">
        <v>1215</v>
      </c>
      <c r="L148" s="4">
        <v>5.327</v>
      </c>
      <c r="M148" s="4">
        <v>11.101000000000001</v>
      </c>
    </row>
    <row r="149" spans="1:13" x14ac:dyDescent="0.25">
      <c r="A149" s="4" t="s">
        <v>180</v>
      </c>
      <c r="B149" s="4" t="str">
        <f t="shared" si="2"/>
        <v>agosto</v>
      </c>
      <c r="C149" s="38">
        <v>44774</v>
      </c>
      <c r="D149" s="4" t="s">
        <v>508</v>
      </c>
      <c r="E149" s="4" t="s">
        <v>289</v>
      </c>
      <c r="F149" s="4">
        <v>22655</v>
      </c>
      <c r="G149" s="4">
        <v>22490</v>
      </c>
      <c r="H149" s="4">
        <v>99.272000000000006</v>
      </c>
      <c r="I149" s="4">
        <v>9825</v>
      </c>
      <c r="J149" s="4">
        <v>43.686</v>
      </c>
      <c r="K149" s="4">
        <v>467</v>
      </c>
      <c r="L149" s="4">
        <v>2.0760000000000001</v>
      </c>
      <c r="M149" s="4">
        <v>4.7530000000000001</v>
      </c>
    </row>
    <row r="150" spans="1:13" x14ac:dyDescent="0.25">
      <c r="A150" s="4" t="s">
        <v>274</v>
      </c>
      <c r="B150" s="4" t="str">
        <f t="shared" si="2"/>
        <v>agosto</v>
      </c>
      <c r="C150" s="38">
        <v>44774</v>
      </c>
      <c r="D150" s="4" t="s">
        <v>326</v>
      </c>
      <c r="E150" s="4" t="s">
        <v>326</v>
      </c>
      <c r="F150" s="4" t="s">
        <v>326</v>
      </c>
      <c r="G150" s="4" t="s">
        <v>326</v>
      </c>
      <c r="H150" s="4" t="s">
        <v>326</v>
      </c>
      <c r="I150" s="4" t="s">
        <v>326</v>
      </c>
      <c r="J150" s="4" t="s">
        <v>326</v>
      </c>
      <c r="K150" s="4" t="s">
        <v>326</v>
      </c>
      <c r="L150" s="4" t="s">
        <v>326</v>
      </c>
      <c r="M150" s="4" t="s">
        <v>326</v>
      </c>
    </row>
    <row r="151" spans="1:13" x14ac:dyDescent="0.25">
      <c r="A151" s="4" t="s">
        <v>173</v>
      </c>
      <c r="B151" s="4" t="str">
        <f t="shared" si="2"/>
        <v>agosto</v>
      </c>
      <c r="C151" s="38">
        <v>44774</v>
      </c>
      <c r="D151" s="4" t="s">
        <v>326</v>
      </c>
      <c r="E151" s="4" t="s">
        <v>326</v>
      </c>
      <c r="F151" s="4" t="s">
        <v>326</v>
      </c>
      <c r="G151" s="4" t="s">
        <v>326</v>
      </c>
      <c r="H151" s="4" t="s">
        <v>326</v>
      </c>
      <c r="I151" s="4" t="s">
        <v>326</v>
      </c>
      <c r="J151" s="4" t="s">
        <v>326</v>
      </c>
      <c r="K151" s="4" t="s">
        <v>326</v>
      </c>
      <c r="L151" s="4" t="s">
        <v>326</v>
      </c>
      <c r="M151" s="4" t="s">
        <v>326</v>
      </c>
    </row>
    <row r="152" spans="1:13" x14ac:dyDescent="0.25">
      <c r="A152" s="4" t="s">
        <v>445</v>
      </c>
      <c r="B152" s="4" t="str">
        <f t="shared" si="2"/>
        <v>agosto</v>
      </c>
      <c r="C152" s="38">
        <v>44774</v>
      </c>
      <c r="D152" s="4" t="s">
        <v>326</v>
      </c>
      <c r="E152" s="4" t="s">
        <v>326</v>
      </c>
      <c r="F152" s="4" t="s">
        <v>326</v>
      </c>
      <c r="G152" s="4" t="s">
        <v>326</v>
      </c>
      <c r="H152" s="4" t="s">
        <v>326</v>
      </c>
      <c r="I152" s="4" t="s">
        <v>326</v>
      </c>
      <c r="J152" s="4" t="s">
        <v>326</v>
      </c>
      <c r="K152" s="4" t="s">
        <v>326</v>
      </c>
      <c r="L152" s="4" t="s">
        <v>326</v>
      </c>
      <c r="M152" s="4" t="s">
        <v>326</v>
      </c>
    </row>
    <row r="153" spans="1:13" x14ac:dyDescent="0.25">
      <c r="A153" s="4" t="s">
        <v>441</v>
      </c>
      <c r="B153" s="4" t="str">
        <f t="shared" si="2"/>
        <v>agosto</v>
      </c>
      <c r="C153" s="38">
        <v>44774</v>
      </c>
      <c r="D153" s="4" t="s">
        <v>326</v>
      </c>
      <c r="E153" s="4" t="s">
        <v>326</v>
      </c>
      <c r="F153" s="4" t="s">
        <v>326</v>
      </c>
      <c r="G153" s="4" t="s">
        <v>326</v>
      </c>
      <c r="H153" s="4" t="s">
        <v>326</v>
      </c>
      <c r="I153" s="4" t="s">
        <v>326</v>
      </c>
      <c r="J153" s="4" t="s">
        <v>326</v>
      </c>
      <c r="K153" s="4" t="s">
        <v>326</v>
      </c>
      <c r="L153" s="4" t="s">
        <v>326</v>
      </c>
      <c r="M153" s="4" t="s">
        <v>326</v>
      </c>
    </row>
    <row r="154" spans="1:13" x14ac:dyDescent="0.25">
      <c r="A154" s="4" t="s">
        <v>75</v>
      </c>
      <c r="B154" s="4" t="str">
        <f t="shared" si="2"/>
        <v>agosto</v>
      </c>
      <c r="C154" s="38">
        <v>44774</v>
      </c>
      <c r="D154" s="4" t="s">
        <v>509</v>
      </c>
      <c r="E154" s="4" t="s">
        <v>289</v>
      </c>
      <c r="F154" s="4">
        <v>22907</v>
      </c>
      <c r="G154" s="4">
        <v>22859</v>
      </c>
      <c r="H154" s="4">
        <v>99.79</v>
      </c>
      <c r="I154" s="4">
        <v>11484</v>
      </c>
      <c r="J154" s="4">
        <v>50.238</v>
      </c>
      <c r="K154" s="4">
        <v>1568</v>
      </c>
      <c r="L154" s="4">
        <v>6.859</v>
      </c>
      <c r="M154" s="4">
        <v>13.654</v>
      </c>
    </row>
    <row r="155" spans="1:13" x14ac:dyDescent="0.25">
      <c r="A155" s="4" t="s">
        <v>75</v>
      </c>
      <c r="B155" s="4" t="str">
        <f t="shared" si="2"/>
        <v>agosto</v>
      </c>
      <c r="C155" s="38">
        <v>44774</v>
      </c>
      <c r="D155" s="4" t="s">
        <v>510</v>
      </c>
      <c r="E155" s="4" t="s">
        <v>289</v>
      </c>
      <c r="F155" s="4">
        <v>22903</v>
      </c>
      <c r="G155" s="4">
        <v>22867</v>
      </c>
      <c r="H155" s="4">
        <v>99.843000000000004</v>
      </c>
      <c r="I155" s="4">
        <v>12034</v>
      </c>
      <c r="J155" s="4">
        <v>52.625999999999998</v>
      </c>
      <c r="K155" s="4">
        <v>2644</v>
      </c>
      <c r="L155" s="4">
        <v>11.563000000000001</v>
      </c>
      <c r="M155" s="4">
        <v>21.971</v>
      </c>
    </row>
    <row r="156" spans="1:13" x14ac:dyDescent="0.25">
      <c r="A156" s="4" t="s">
        <v>75</v>
      </c>
      <c r="B156" s="4" t="str">
        <f t="shared" si="2"/>
        <v>agosto</v>
      </c>
      <c r="C156" s="38">
        <v>44774</v>
      </c>
      <c r="D156" s="4" t="s">
        <v>511</v>
      </c>
      <c r="E156" s="4" t="s">
        <v>289</v>
      </c>
      <c r="F156" s="4">
        <v>22837</v>
      </c>
      <c r="G156" s="4">
        <v>22813</v>
      </c>
      <c r="H156" s="4">
        <v>99.894999999999996</v>
      </c>
      <c r="I156" s="4">
        <v>10884</v>
      </c>
      <c r="J156" s="4">
        <v>47.71</v>
      </c>
      <c r="K156" s="4">
        <v>578</v>
      </c>
      <c r="L156" s="4">
        <v>2.5339999999999998</v>
      </c>
      <c r="M156" s="4">
        <v>5.3109999999999999</v>
      </c>
    </row>
    <row r="157" spans="1:13" x14ac:dyDescent="0.25">
      <c r="A157" s="4" t="s">
        <v>452</v>
      </c>
      <c r="B157" s="4" t="str">
        <f t="shared" si="2"/>
        <v>agosto</v>
      </c>
      <c r="C157" s="38">
        <v>44774</v>
      </c>
      <c r="D157" s="4" t="s">
        <v>326</v>
      </c>
      <c r="E157" s="4" t="s">
        <v>326</v>
      </c>
      <c r="F157" s="4" t="s">
        <v>326</v>
      </c>
      <c r="G157" s="4" t="s">
        <v>326</v>
      </c>
      <c r="H157" s="4" t="s">
        <v>326</v>
      </c>
      <c r="I157" s="4" t="s">
        <v>326</v>
      </c>
      <c r="J157" s="4" t="s">
        <v>326</v>
      </c>
      <c r="K157" s="4" t="s">
        <v>326</v>
      </c>
      <c r="L157" s="4" t="s">
        <v>326</v>
      </c>
      <c r="M157" s="4" t="s">
        <v>326</v>
      </c>
    </row>
    <row r="158" spans="1:13" x14ac:dyDescent="0.25">
      <c r="A158" s="4" t="s">
        <v>446</v>
      </c>
      <c r="B158" s="4" t="str">
        <f t="shared" si="2"/>
        <v>agosto</v>
      </c>
      <c r="C158" s="38">
        <v>44774</v>
      </c>
      <c r="D158" s="4" t="s">
        <v>326</v>
      </c>
      <c r="E158" s="4" t="s">
        <v>326</v>
      </c>
      <c r="F158" s="4" t="s">
        <v>326</v>
      </c>
      <c r="G158" s="4" t="s">
        <v>326</v>
      </c>
      <c r="H158" s="4" t="s">
        <v>326</v>
      </c>
      <c r="I158" s="4" t="s">
        <v>326</v>
      </c>
      <c r="J158" s="4" t="s">
        <v>326</v>
      </c>
      <c r="K158" s="4" t="s">
        <v>326</v>
      </c>
      <c r="L158" s="4" t="s">
        <v>326</v>
      </c>
      <c r="M158" s="4" t="s">
        <v>326</v>
      </c>
    </row>
    <row r="159" spans="1:13" x14ac:dyDescent="0.25">
      <c r="A159" s="4" t="s">
        <v>88</v>
      </c>
      <c r="B159" s="4" t="str">
        <f t="shared" si="2"/>
        <v>agosto</v>
      </c>
      <c r="C159" s="38">
        <v>44774</v>
      </c>
      <c r="D159" s="4" t="s">
        <v>326</v>
      </c>
      <c r="E159" s="4" t="s">
        <v>326</v>
      </c>
      <c r="F159" s="4" t="s">
        <v>326</v>
      </c>
      <c r="G159" s="4" t="s">
        <v>326</v>
      </c>
      <c r="H159" s="4" t="s">
        <v>326</v>
      </c>
      <c r="I159" s="4" t="s">
        <v>326</v>
      </c>
      <c r="J159" s="4" t="s">
        <v>326</v>
      </c>
      <c r="K159" s="4" t="s">
        <v>326</v>
      </c>
      <c r="L159" s="4" t="s">
        <v>326</v>
      </c>
      <c r="M159" s="4" t="s">
        <v>326</v>
      </c>
    </row>
    <row r="160" spans="1:13" x14ac:dyDescent="0.25">
      <c r="A160" s="4" t="s">
        <v>85</v>
      </c>
      <c r="B160" s="4" t="str">
        <f t="shared" si="2"/>
        <v>agosto</v>
      </c>
      <c r="C160" s="38">
        <v>44774</v>
      </c>
      <c r="D160" s="4" t="s">
        <v>512</v>
      </c>
      <c r="E160" s="4" t="s">
        <v>289</v>
      </c>
      <c r="F160" s="4">
        <v>28846</v>
      </c>
      <c r="G160" s="4">
        <v>28780</v>
      </c>
      <c r="H160" s="4">
        <v>99.771000000000001</v>
      </c>
      <c r="I160" s="4">
        <v>10993</v>
      </c>
      <c r="J160" s="4">
        <v>38.197000000000003</v>
      </c>
      <c r="K160" s="4">
        <v>511</v>
      </c>
      <c r="L160" s="4">
        <v>1.776</v>
      </c>
      <c r="M160" s="4">
        <v>4.6479999999999997</v>
      </c>
    </row>
    <row r="161" spans="1:13" x14ac:dyDescent="0.25">
      <c r="A161" s="4" t="s">
        <v>263</v>
      </c>
      <c r="B161" s="4" t="str">
        <f t="shared" si="2"/>
        <v>agosto</v>
      </c>
      <c r="C161" s="38">
        <v>44774</v>
      </c>
      <c r="D161" s="4" t="s">
        <v>326</v>
      </c>
      <c r="E161" s="4" t="s">
        <v>326</v>
      </c>
      <c r="F161" s="4" t="s">
        <v>326</v>
      </c>
      <c r="G161" s="4" t="s">
        <v>326</v>
      </c>
      <c r="H161" s="4" t="s">
        <v>326</v>
      </c>
      <c r="I161" s="4" t="s">
        <v>326</v>
      </c>
      <c r="J161" s="4" t="s">
        <v>326</v>
      </c>
      <c r="K161" s="4" t="s">
        <v>326</v>
      </c>
      <c r="L161" s="4" t="s">
        <v>326</v>
      </c>
      <c r="M161" s="4" t="s">
        <v>326</v>
      </c>
    </row>
    <row r="162" spans="1:13" x14ac:dyDescent="0.25">
      <c r="A162" s="4" t="s">
        <v>83</v>
      </c>
      <c r="B162" s="4" t="str">
        <f t="shared" si="2"/>
        <v>agosto</v>
      </c>
      <c r="C162" s="38">
        <v>44774</v>
      </c>
      <c r="D162" s="4" t="s">
        <v>513</v>
      </c>
      <c r="E162" s="4" t="s">
        <v>289</v>
      </c>
      <c r="F162" s="4">
        <v>1961</v>
      </c>
      <c r="G162" s="4">
        <v>1958</v>
      </c>
      <c r="H162" s="4">
        <v>99.846999999999994</v>
      </c>
      <c r="I162" s="4">
        <v>1153</v>
      </c>
      <c r="J162" s="4">
        <v>58.887</v>
      </c>
      <c r="K162" s="4">
        <v>49</v>
      </c>
      <c r="L162" s="4">
        <v>2.5030000000000001</v>
      </c>
      <c r="M162" s="4">
        <v>4.25</v>
      </c>
    </row>
    <row r="163" spans="1:13" x14ac:dyDescent="0.25">
      <c r="A163" s="4" t="s">
        <v>83</v>
      </c>
      <c r="B163" s="4" t="str">
        <f t="shared" si="2"/>
        <v>agosto</v>
      </c>
      <c r="C163" s="38">
        <v>44774</v>
      </c>
      <c r="D163" s="4" t="s">
        <v>514</v>
      </c>
      <c r="E163" s="4" t="s">
        <v>289</v>
      </c>
      <c r="F163" s="4">
        <v>167</v>
      </c>
      <c r="G163" s="4">
        <v>167</v>
      </c>
      <c r="H163" s="4">
        <v>100</v>
      </c>
      <c r="I163" s="4">
        <v>117</v>
      </c>
      <c r="J163" s="4">
        <v>70.06</v>
      </c>
      <c r="K163" s="4">
        <v>68</v>
      </c>
      <c r="L163" s="4">
        <v>40.719000000000001</v>
      </c>
      <c r="M163" s="4">
        <v>58.12</v>
      </c>
    </row>
    <row r="164" spans="1:13" x14ac:dyDescent="0.25">
      <c r="A164" s="4" t="s">
        <v>83</v>
      </c>
      <c r="B164" s="4" t="str">
        <f t="shared" si="2"/>
        <v>agosto</v>
      </c>
      <c r="C164" s="38">
        <v>44774</v>
      </c>
      <c r="D164" s="4" t="s">
        <v>515</v>
      </c>
      <c r="E164" s="4" t="s">
        <v>289</v>
      </c>
      <c r="F164" s="4">
        <v>206</v>
      </c>
      <c r="G164" s="4">
        <v>204</v>
      </c>
      <c r="H164" s="4">
        <v>99.028999999999996</v>
      </c>
      <c r="I164" s="4">
        <v>125</v>
      </c>
      <c r="J164" s="4">
        <v>61.274999999999999</v>
      </c>
      <c r="K164" s="4">
        <v>1</v>
      </c>
      <c r="L164" s="4">
        <v>0.49</v>
      </c>
      <c r="M164" s="4">
        <v>0.8</v>
      </c>
    </row>
    <row r="165" spans="1:13" x14ac:dyDescent="0.25">
      <c r="A165" s="4" t="s">
        <v>83</v>
      </c>
      <c r="B165" s="4" t="str">
        <f t="shared" si="2"/>
        <v>agosto</v>
      </c>
      <c r="C165" s="38">
        <v>44774</v>
      </c>
      <c r="D165" s="4" t="s">
        <v>516</v>
      </c>
      <c r="E165" s="4" t="s">
        <v>289</v>
      </c>
      <c r="F165" s="4">
        <v>134</v>
      </c>
      <c r="G165" s="4">
        <v>134</v>
      </c>
      <c r="H165" s="4">
        <v>100</v>
      </c>
      <c r="I165" s="4">
        <v>95</v>
      </c>
      <c r="J165" s="4">
        <v>70.896000000000001</v>
      </c>
      <c r="K165" s="4">
        <v>35</v>
      </c>
      <c r="L165" s="4">
        <v>26.119</v>
      </c>
      <c r="M165" s="4">
        <v>36.841999999999999</v>
      </c>
    </row>
    <row r="166" spans="1:13" x14ac:dyDescent="0.25">
      <c r="A166" s="4" t="s">
        <v>83</v>
      </c>
      <c r="B166" s="4" t="str">
        <f t="shared" si="2"/>
        <v>agosto</v>
      </c>
      <c r="C166" s="38">
        <v>44774</v>
      </c>
      <c r="D166" s="4" t="s">
        <v>517</v>
      </c>
      <c r="E166" s="4" t="s">
        <v>289</v>
      </c>
      <c r="F166" s="4">
        <v>1597</v>
      </c>
      <c r="G166" s="4">
        <v>1596</v>
      </c>
      <c r="H166" s="4">
        <v>99.936999999999998</v>
      </c>
      <c r="I166" s="4">
        <v>1023</v>
      </c>
      <c r="J166" s="4">
        <v>64.097999999999999</v>
      </c>
      <c r="K166" s="4">
        <v>234</v>
      </c>
      <c r="L166" s="4">
        <v>14.662000000000001</v>
      </c>
      <c r="M166" s="4">
        <v>22.873999999999999</v>
      </c>
    </row>
    <row r="167" spans="1:13" x14ac:dyDescent="0.25">
      <c r="A167" s="4" t="s">
        <v>83</v>
      </c>
      <c r="B167" s="4" t="str">
        <f t="shared" si="2"/>
        <v>agosto</v>
      </c>
      <c r="C167" s="38">
        <v>44774</v>
      </c>
      <c r="D167" s="4" t="s">
        <v>518</v>
      </c>
      <c r="E167" s="4" t="s">
        <v>289</v>
      </c>
      <c r="F167" s="4">
        <v>832</v>
      </c>
      <c r="G167" s="4">
        <v>831</v>
      </c>
      <c r="H167" s="4">
        <v>99.88</v>
      </c>
      <c r="I167" s="4">
        <v>498</v>
      </c>
      <c r="J167" s="4">
        <v>59.927999999999997</v>
      </c>
      <c r="K167" s="4">
        <v>137</v>
      </c>
      <c r="L167" s="4">
        <v>16.486000000000001</v>
      </c>
      <c r="M167" s="4">
        <v>27.51</v>
      </c>
    </row>
    <row r="168" spans="1:13" x14ac:dyDescent="0.25">
      <c r="A168" s="4" t="s">
        <v>83</v>
      </c>
      <c r="B168" s="4" t="str">
        <f t="shared" si="2"/>
        <v>agosto</v>
      </c>
      <c r="C168" s="38">
        <v>44774</v>
      </c>
      <c r="D168" s="4" t="s">
        <v>519</v>
      </c>
      <c r="E168" s="4" t="s">
        <v>289</v>
      </c>
      <c r="F168" s="4">
        <v>1548</v>
      </c>
      <c r="G168" s="4">
        <v>1547</v>
      </c>
      <c r="H168" s="4">
        <v>99.935000000000002</v>
      </c>
      <c r="I168" s="4">
        <v>789</v>
      </c>
      <c r="J168" s="4">
        <v>51.002000000000002</v>
      </c>
      <c r="K168" s="4">
        <v>48</v>
      </c>
      <c r="L168" s="4">
        <v>3.1030000000000002</v>
      </c>
      <c r="M168" s="4">
        <v>6.0839999999999996</v>
      </c>
    </row>
    <row r="169" spans="1:13" x14ac:dyDescent="0.25">
      <c r="A169" s="4" t="s">
        <v>83</v>
      </c>
      <c r="B169" s="4" t="str">
        <f t="shared" si="2"/>
        <v>agosto</v>
      </c>
      <c r="C169" s="38">
        <v>44774</v>
      </c>
      <c r="D169" s="4" t="s">
        <v>520</v>
      </c>
      <c r="E169" s="4" t="s">
        <v>289</v>
      </c>
      <c r="F169" s="4">
        <v>2390</v>
      </c>
      <c r="G169" s="4">
        <v>2388</v>
      </c>
      <c r="H169" s="4">
        <v>99.915999999999997</v>
      </c>
      <c r="I169" s="4">
        <v>1600</v>
      </c>
      <c r="J169" s="4">
        <v>67.001999999999995</v>
      </c>
      <c r="K169" s="4">
        <v>88</v>
      </c>
      <c r="L169" s="4">
        <v>3.6850000000000001</v>
      </c>
      <c r="M169" s="4">
        <v>5.5</v>
      </c>
    </row>
    <row r="170" spans="1:13" x14ac:dyDescent="0.25">
      <c r="A170" s="4" t="s">
        <v>83</v>
      </c>
      <c r="B170" s="4" t="str">
        <f t="shared" si="2"/>
        <v>agosto</v>
      </c>
      <c r="C170" s="38">
        <v>44774</v>
      </c>
      <c r="D170" s="4" t="s">
        <v>521</v>
      </c>
      <c r="E170" s="4" t="s">
        <v>289</v>
      </c>
      <c r="F170" s="4">
        <v>559</v>
      </c>
      <c r="G170" s="4">
        <v>558</v>
      </c>
      <c r="H170" s="4">
        <v>99.820999999999998</v>
      </c>
      <c r="I170" s="4">
        <v>318</v>
      </c>
      <c r="J170" s="4">
        <v>56.988999999999997</v>
      </c>
      <c r="K170" s="4">
        <v>9</v>
      </c>
      <c r="L170" s="4">
        <v>1.613</v>
      </c>
      <c r="M170" s="4">
        <v>2.83</v>
      </c>
    </row>
    <row r="171" spans="1:13" x14ac:dyDescent="0.25">
      <c r="A171" s="4" t="s">
        <v>83</v>
      </c>
      <c r="B171" s="4" t="str">
        <f t="shared" si="2"/>
        <v>agosto</v>
      </c>
      <c r="C171" s="38">
        <v>44774</v>
      </c>
      <c r="D171" s="4" t="s">
        <v>522</v>
      </c>
      <c r="E171" s="4" t="s">
        <v>289</v>
      </c>
      <c r="F171" s="4">
        <v>2382</v>
      </c>
      <c r="G171" s="4">
        <v>2380</v>
      </c>
      <c r="H171" s="4">
        <v>99.915999999999997</v>
      </c>
      <c r="I171" s="4">
        <v>1458</v>
      </c>
      <c r="J171" s="4">
        <v>61.261000000000003</v>
      </c>
      <c r="K171" s="4">
        <v>76</v>
      </c>
      <c r="L171" s="4">
        <v>3.1930000000000001</v>
      </c>
      <c r="M171" s="4">
        <v>5.2130000000000001</v>
      </c>
    </row>
    <row r="172" spans="1:13" x14ac:dyDescent="0.25">
      <c r="A172" s="4" t="s">
        <v>83</v>
      </c>
      <c r="B172" s="4" t="str">
        <f t="shared" si="2"/>
        <v>agosto</v>
      </c>
      <c r="C172" s="38">
        <v>44774</v>
      </c>
      <c r="D172" s="4" t="s">
        <v>523</v>
      </c>
      <c r="E172" s="4" t="s">
        <v>289</v>
      </c>
      <c r="F172" s="4">
        <v>832</v>
      </c>
      <c r="G172" s="4">
        <v>831</v>
      </c>
      <c r="H172" s="4">
        <v>99.88</v>
      </c>
      <c r="I172" s="4">
        <v>375</v>
      </c>
      <c r="J172" s="4">
        <v>45.125999999999998</v>
      </c>
      <c r="K172" s="4">
        <v>33</v>
      </c>
      <c r="L172" s="4">
        <v>3.9710000000000001</v>
      </c>
      <c r="M172" s="4">
        <v>8.8000000000000007</v>
      </c>
    </row>
    <row r="173" spans="1:13" x14ac:dyDescent="0.25">
      <c r="A173" s="4" t="s">
        <v>83</v>
      </c>
      <c r="B173" s="4" t="str">
        <f t="shared" si="2"/>
        <v>agosto</v>
      </c>
      <c r="C173" s="38">
        <v>44774</v>
      </c>
      <c r="D173" s="4" t="s">
        <v>524</v>
      </c>
      <c r="E173" s="4" t="s">
        <v>289</v>
      </c>
      <c r="F173" s="4">
        <v>1635</v>
      </c>
      <c r="G173" s="4">
        <v>1633</v>
      </c>
      <c r="H173" s="4">
        <v>99.878</v>
      </c>
      <c r="I173" s="4">
        <v>964</v>
      </c>
      <c r="J173" s="4">
        <v>59.031999999999996</v>
      </c>
      <c r="K173" s="4">
        <v>184</v>
      </c>
      <c r="L173" s="4">
        <v>11.268000000000001</v>
      </c>
      <c r="M173" s="4">
        <v>19.087</v>
      </c>
    </row>
    <row r="174" spans="1:13" x14ac:dyDescent="0.25">
      <c r="A174" s="4" t="s">
        <v>83</v>
      </c>
      <c r="B174" s="4" t="str">
        <f t="shared" si="2"/>
        <v>agosto</v>
      </c>
      <c r="C174" s="38">
        <v>44774</v>
      </c>
      <c r="D174" s="4" t="s">
        <v>525</v>
      </c>
      <c r="E174" s="4" t="s">
        <v>289</v>
      </c>
      <c r="F174" s="4">
        <v>1548</v>
      </c>
      <c r="G174" s="4">
        <v>1546</v>
      </c>
      <c r="H174" s="4">
        <v>99.870999999999995</v>
      </c>
      <c r="I174" s="4">
        <v>793</v>
      </c>
      <c r="J174" s="4">
        <v>51.293999999999997</v>
      </c>
      <c r="K174" s="4">
        <v>21</v>
      </c>
      <c r="L174" s="4">
        <v>1.3580000000000001</v>
      </c>
      <c r="M174" s="4">
        <v>2.6480000000000001</v>
      </c>
    </row>
    <row r="175" spans="1:13" x14ac:dyDescent="0.25">
      <c r="A175" s="4" t="s">
        <v>83</v>
      </c>
      <c r="B175" s="4" t="str">
        <f t="shared" si="2"/>
        <v>agosto</v>
      </c>
      <c r="C175" s="38">
        <v>44774</v>
      </c>
      <c r="D175" s="4" t="s">
        <v>526</v>
      </c>
      <c r="E175" s="4" t="s">
        <v>289</v>
      </c>
      <c r="F175" s="4">
        <v>103</v>
      </c>
      <c r="G175" s="4">
        <v>103</v>
      </c>
      <c r="H175" s="4">
        <v>100</v>
      </c>
      <c r="I175" s="4">
        <v>49</v>
      </c>
      <c r="J175" s="4">
        <v>47.573</v>
      </c>
      <c r="K175" s="4">
        <v>7</v>
      </c>
      <c r="L175" s="4">
        <v>6.7960000000000003</v>
      </c>
      <c r="M175" s="4">
        <v>14.286</v>
      </c>
    </row>
    <row r="176" spans="1:13" x14ac:dyDescent="0.25">
      <c r="A176" s="4" t="s">
        <v>83</v>
      </c>
      <c r="B176" s="4" t="str">
        <f t="shared" si="2"/>
        <v>agosto</v>
      </c>
      <c r="C176" s="38">
        <v>44774</v>
      </c>
      <c r="D176" s="4" t="s">
        <v>527</v>
      </c>
      <c r="E176" s="4" t="s">
        <v>289</v>
      </c>
      <c r="F176" s="4">
        <v>1610</v>
      </c>
      <c r="G176" s="4">
        <v>1609</v>
      </c>
      <c r="H176" s="4">
        <v>99.938000000000002</v>
      </c>
      <c r="I176" s="4">
        <v>983</v>
      </c>
      <c r="J176" s="4">
        <v>61.094000000000001</v>
      </c>
      <c r="K176" s="4">
        <v>276</v>
      </c>
      <c r="L176" s="4">
        <v>17.154</v>
      </c>
      <c r="M176" s="4">
        <v>28.077000000000002</v>
      </c>
    </row>
    <row r="177" spans="1:13" x14ac:dyDescent="0.25">
      <c r="A177" s="4" t="s">
        <v>83</v>
      </c>
      <c r="B177" s="4" t="str">
        <f t="shared" si="2"/>
        <v>agosto</v>
      </c>
      <c r="C177" s="38">
        <v>44774</v>
      </c>
      <c r="D177" s="4" t="s">
        <v>528</v>
      </c>
      <c r="E177" s="4" t="s">
        <v>289</v>
      </c>
      <c r="F177" s="4">
        <v>817</v>
      </c>
      <c r="G177" s="4">
        <v>816</v>
      </c>
      <c r="H177" s="4">
        <v>99.878</v>
      </c>
      <c r="I177" s="4">
        <v>377</v>
      </c>
      <c r="J177" s="4">
        <v>46.201000000000001</v>
      </c>
      <c r="K177" s="4">
        <v>19</v>
      </c>
      <c r="L177" s="4">
        <v>2.3279999999999998</v>
      </c>
      <c r="M177" s="4">
        <v>5.04</v>
      </c>
    </row>
    <row r="178" spans="1:13" x14ac:dyDescent="0.25">
      <c r="A178" s="4" t="s">
        <v>83</v>
      </c>
      <c r="B178" s="4" t="str">
        <f t="shared" si="2"/>
        <v>agosto</v>
      </c>
      <c r="C178" s="38">
        <v>44774</v>
      </c>
      <c r="D178" s="4" t="s">
        <v>529</v>
      </c>
      <c r="E178" s="4" t="s">
        <v>289</v>
      </c>
      <c r="F178" s="4">
        <v>2281</v>
      </c>
      <c r="G178" s="4">
        <v>2278</v>
      </c>
      <c r="H178" s="4">
        <v>99.867999999999995</v>
      </c>
      <c r="I178" s="4">
        <v>1473</v>
      </c>
      <c r="J178" s="4">
        <v>64.662000000000006</v>
      </c>
      <c r="K178" s="4">
        <v>417</v>
      </c>
      <c r="L178" s="4">
        <v>18.306000000000001</v>
      </c>
      <c r="M178" s="4">
        <v>28.31</v>
      </c>
    </row>
    <row r="179" spans="1:13" x14ac:dyDescent="0.25">
      <c r="A179" s="4" t="s">
        <v>172</v>
      </c>
      <c r="B179" s="4" t="str">
        <f t="shared" si="2"/>
        <v>julio</v>
      </c>
      <c r="C179" s="38">
        <v>44743</v>
      </c>
      <c r="D179" s="4" t="s">
        <v>326</v>
      </c>
      <c r="E179" s="4" t="s">
        <v>326</v>
      </c>
      <c r="F179" s="4" t="s">
        <v>326</v>
      </c>
      <c r="G179" s="4" t="s">
        <v>326</v>
      </c>
      <c r="H179" s="4" t="s">
        <v>326</v>
      </c>
      <c r="I179" s="4" t="s">
        <v>326</v>
      </c>
      <c r="J179" s="4" t="s">
        <v>326</v>
      </c>
      <c r="K179" s="4" t="s">
        <v>326</v>
      </c>
      <c r="L179" s="4" t="s">
        <v>326</v>
      </c>
      <c r="M179" s="4" t="s">
        <v>326</v>
      </c>
    </row>
    <row r="180" spans="1:13" x14ac:dyDescent="0.25">
      <c r="A180" s="4" t="s">
        <v>88</v>
      </c>
      <c r="B180" s="4" t="str">
        <f t="shared" si="2"/>
        <v>julio</v>
      </c>
      <c r="C180" s="38">
        <v>44743</v>
      </c>
      <c r="D180" s="4" t="s">
        <v>326</v>
      </c>
      <c r="E180" s="4" t="s">
        <v>326</v>
      </c>
      <c r="F180" s="4" t="s">
        <v>326</v>
      </c>
      <c r="G180" s="4" t="s">
        <v>326</v>
      </c>
      <c r="H180" s="4" t="s">
        <v>326</v>
      </c>
      <c r="I180" s="4" t="s">
        <v>326</v>
      </c>
      <c r="J180" s="4" t="s">
        <v>326</v>
      </c>
      <c r="K180" s="4" t="s">
        <v>326</v>
      </c>
      <c r="L180" s="4" t="s">
        <v>326</v>
      </c>
      <c r="M180" s="4" t="s">
        <v>326</v>
      </c>
    </row>
    <row r="181" spans="1:13" x14ac:dyDescent="0.25">
      <c r="A181" s="4" t="s">
        <v>447</v>
      </c>
      <c r="B181" s="4" t="str">
        <f t="shared" si="2"/>
        <v>julio</v>
      </c>
      <c r="C181" s="38">
        <v>44743</v>
      </c>
      <c r="D181" s="4" t="s">
        <v>326</v>
      </c>
      <c r="E181" s="4" t="s">
        <v>326</v>
      </c>
      <c r="F181" s="4" t="s">
        <v>326</v>
      </c>
      <c r="G181" s="4" t="s">
        <v>326</v>
      </c>
      <c r="H181" s="4" t="s">
        <v>326</v>
      </c>
      <c r="I181" s="4" t="s">
        <v>326</v>
      </c>
      <c r="J181" s="4" t="s">
        <v>326</v>
      </c>
      <c r="K181" s="4" t="s">
        <v>326</v>
      </c>
      <c r="L181" s="4" t="s">
        <v>326</v>
      </c>
      <c r="M181" s="4" t="s">
        <v>326</v>
      </c>
    </row>
    <row r="182" spans="1:13" x14ac:dyDescent="0.25">
      <c r="A182" s="4" t="s">
        <v>75</v>
      </c>
      <c r="B182" s="4" t="str">
        <f t="shared" si="2"/>
        <v>julio</v>
      </c>
      <c r="C182" s="38">
        <v>44743</v>
      </c>
      <c r="D182" s="4" t="s">
        <v>552</v>
      </c>
      <c r="E182" s="4" t="s">
        <v>289</v>
      </c>
      <c r="F182" s="4">
        <v>27023</v>
      </c>
      <c r="G182" s="4">
        <v>26956</v>
      </c>
      <c r="H182" s="4">
        <v>99.751999999999995</v>
      </c>
      <c r="I182" s="4">
        <v>14028</v>
      </c>
      <c r="J182" s="4">
        <v>52.04</v>
      </c>
      <c r="K182" s="4">
        <v>1673</v>
      </c>
      <c r="L182" s="4">
        <v>6.2060000000000004</v>
      </c>
      <c r="M182" s="4">
        <v>11.926</v>
      </c>
    </row>
    <row r="183" spans="1:13" x14ac:dyDescent="0.25">
      <c r="A183" s="4" t="s">
        <v>75</v>
      </c>
      <c r="B183" s="4" t="str">
        <f t="shared" si="2"/>
        <v>julio</v>
      </c>
      <c r="C183" s="38">
        <v>44743</v>
      </c>
      <c r="D183" s="4" t="s">
        <v>553</v>
      </c>
      <c r="E183" s="4" t="s">
        <v>289</v>
      </c>
      <c r="F183" s="4">
        <v>782</v>
      </c>
      <c r="G183" s="4">
        <v>767</v>
      </c>
      <c r="H183" s="4">
        <v>98.081999999999994</v>
      </c>
      <c r="I183" s="4">
        <v>367</v>
      </c>
      <c r="J183" s="4">
        <v>47.848999999999997</v>
      </c>
      <c r="K183" s="4">
        <v>48</v>
      </c>
      <c r="L183" s="4">
        <v>6.258</v>
      </c>
      <c r="M183" s="4">
        <v>13.079000000000001</v>
      </c>
    </row>
    <row r="184" spans="1:13" x14ac:dyDescent="0.25">
      <c r="A184" s="4" t="s">
        <v>193</v>
      </c>
      <c r="B184" s="4" t="str">
        <f t="shared" si="2"/>
        <v>julio</v>
      </c>
      <c r="C184" s="38">
        <v>44743</v>
      </c>
      <c r="D184" s="4" t="s">
        <v>326</v>
      </c>
      <c r="E184" s="4" t="s">
        <v>326</v>
      </c>
      <c r="F184" s="4" t="s">
        <v>326</v>
      </c>
      <c r="G184" s="4" t="s">
        <v>326</v>
      </c>
      <c r="H184" s="4" t="s">
        <v>326</v>
      </c>
      <c r="I184" s="4" t="s">
        <v>326</v>
      </c>
      <c r="J184" s="4" t="s">
        <v>326</v>
      </c>
      <c r="K184" s="4" t="s">
        <v>326</v>
      </c>
      <c r="L184" s="4" t="s">
        <v>326</v>
      </c>
      <c r="M184" s="4" t="s">
        <v>326</v>
      </c>
    </row>
    <row r="185" spans="1:13" x14ac:dyDescent="0.25">
      <c r="A185" s="4" t="s">
        <v>426</v>
      </c>
      <c r="B185" s="4" t="str">
        <f t="shared" si="2"/>
        <v>julio</v>
      </c>
      <c r="C185" s="38">
        <v>44743</v>
      </c>
      <c r="D185" s="4" t="s">
        <v>326</v>
      </c>
      <c r="E185" s="4" t="s">
        <v>326</v>
      </c>
      <c r="F185" s="4" t="s">
        <v>326</v>
      </c>
      <c r="G185" s="4" t="s">
        <v>326</v>
      </c>
      <c r="H185" s="4" t="s">
        <v>326</v>
      </c>
      <c r="I185" s="4" t="s">
        <v>326</v>
      </c>
      <c r="J185" s="4" t="s">
        <v>326</v>
      </c>
      <c r="K185" s="4" t="s">
        <v>326</v>
      </c>
      <c r="L185" s="4" t="s">
        <v>326</v>
      </c>
      <c r="M185" s="4" t="s">
        <v>326</v>
      </c>
    </row>
    <row r="186" spans="1:13" x14ac:dyDescent="0.25">
      <c r="A186" s="4" t="s">
        <v>137</v>
      </c>
      <c r="B186" s="4" t="str">
        <f t="shared" si="2"/>
        <v>mayo</v>
      </c>
      <c r="C186" s="38">
        <v>44682</v>
      </c>
      <c r="D186" s="4" t="s">
        <v>326</v>
      </c>
      <c r="E186" s="4" t="s">
        <v>326</v>
      </c>
      <c r="F186" s="4" t="s">
        <v>326</v>
      </c>
      <c r="G186" s="4" t="s">
        <v>326</v>
      </c>
      <c r="H186" s="4" t="s">
        <v>326</v>
      </c>
      <c r="I186" s="4" t="s">
        <v>326</v>
      </c>
      <c r="J186" s="4" t="s">
        <v>326</v>
      </c>
      <c r="K186" s="4" t="s">
        <v>326</v>
      </c>
      <c r="L186" s="4" t="s">
        <v>326</v>
      </c>
      <c r="M186" s="4" t="s">
        <v>326</v>
      </c>
    </row>
    <row r="187" spans="1:13" x14ac:dyDescent="0.25">
      <c r="A187" s="4" t="s">
        <v>274</v>
      </c>
      <c r="B187" s="4" t="str">
        <f t="shared" si="2"/>
        <v>mayo</v>
      </c>
      <c r="C187" s="38">
        <v>44682</v>
      </c>
      <c r="D187" s="4" t="s">
        <v>326</v>
      </c>
      <c r="E187" s="4" t="s">
        <v>326</v>
      </c>
      <c r="F187" s="4" t="s">
        <v>326</v>
      </c>
      <c r="G187" s="4" t="s">
        <v>326</v>
      </c>
      <c r="H187" s="4" t="s">
        <v>326</v>
      </c>
      <c r="I187" s="4" t="s">
        <v>326</v>
      </c>
      <c r="J187" s="4" t="s">
        <v>326</v>
      </c>
      <c r="K187" s="4" t="s">
        <v>326</v>
      </c>
      <c r="L187" s="4" t="s">
        <v>326</v>
      </c>
      <c r="M187" s="4" t="s">
        <v>326</v>
      </c>
    </row>
    <row r="188" spans="1:13" x14ac:dyDescent="0.25">
      <c r="A188" s="4" t="s">
        <v>194</v>
      </c>
      <c r="B188" s="4" t="str">
        <f t="shared" si="2"/>
        <v>mayo</v>
      </c>
      <c r="C188" s="38">
        <v>44682</v>
      </c>
      <c r="D188" s="4" t="s">
        <v>326</v>
      </c>
      <c r="E188" s="4" t="s">
        <v>326</v>
      </c>
      <c r="F188" s="4" t="s">
        <v>326</v>
      </c>
      <c r="G188" s="4" t="s">
        <v>326</v>
      </c>
      <c r="H188" s="4" t="s">
        <v>326</v>
      </c>
      <c r="I188" s="4" t="s">
        <v>326</v>
      </c>
      <c r="J188" s="4" t="s">
        <v>326</v>
      </c>
      <c r="K188" s="4" t="s">
        <v>326</v>
      </c>
      <c r="L188" s="4" t="s">
        <v>326</v>
      </c>
      <c r="M188" s="4" t="s">
        <v>326</v>
      </c>
    </row>
    <row r="189" spans="1:13" x14ac:dyDescent="0.25">
      <c r="A189" s="4" t="s">
        <v>158</v>
      </c>
      <c r="B189" s="4" t="str">
        <f t="shared" si="2"/>
        <v>mayo</v>
      </c>
      <c r="C189" s="38">
        <v>44682</v>
      </c>
      <c r="D189" s="4" t="s">
        <v>326</v>
      </c>
      <c r="E189" s="4" t="s">
        <v>326</v>
      </c>
      <c r="F189" s="4" t="s">
        <v>326</v>
      </c>
      <c r="G189" s="4" t="s">
        <v>326</v>
      </c>
      <c r="H189" s="4" t="s">
        <v>326</v>
      </c>
      <c r="I189" s="4" t="s">
        <v>326</v>
      </c>
      <c r="J189" s="4" t="s">
        <v>326</v>
      </c>
      <c r="K189" s="4" t="s">
        <v>326</v>
      </c>
      <c r="L189" s="4" t="s">
        <v>326</v>
      </c>
      <c r="M189" s="4" t="s">
        <v>326</v>
      </c>
    </row>
    <row r="190" spans="1:13" x14ac:dyDescent="0.25">
      <c r="A190" s="4" t="s">
        <v>188</v>
      </c>
      <c r="B190" s="4" t="str">
        <f t="shared" si="2"/>
        <v>mayo</v>
      </c>
      <c r="C190" s="38">
        <v>44682</v>
      </c>
      <c r="D190" s="4" t="s">
        <v>326</v>
      </c>
      <c r="E190" s="4" t="s">
        <v>326</v>
      </c>
      <c r="F190" s="4" t="s">
        <v>326</v>
      </c>
      <c r="G190" s="4" t="s">
        <v>326</v>
      </c>
      <c r="H190" s="4" t="s">
        <v>326</v>
      </c>
      <c r="I190" s="4" t="s">
        <v>326</v>
      </c>
      <c r="J190" s="4" t="s">
        <v>326</v>
      </c>
      <c r="K190" s="4" t="s">
        <v>326</v>
      </c>
      <c r="L190" s="4" t="s">
        <v>326</v>
      </c>
      <c r="M190" s="4" t="s">
        <v>326</v>
      </c>
    </row>
    <row r="191" spans="1:13" x14ac:dyDescent="0.25">
      <c r="A191" s="4" t="s">
        <v>77</v>
      </c>
      <c r="B191" s="4" t="str">
        <f t="shared" si="2"/>
        <v>mayo</v>
      </c>
      <c r="C191" s="38">
        <v>44682</v>
      </c>
      <c r="D191" s="4" t="s">
        <v>326</v>
      </c>
      <c r="E191" s="4" t="s">
        <v>326</v>
      </c>
      <c r="F191" s="4" t="s">
        <v>326</v>
      </c>
      <c r="G191" s="4" t="s">
        <v>326</v>
      </c>
      <c r="H191" s="4" t="s">
        <v>326</v>
      </c>
      <c r="I191" s="4" t="s">
        <v>326</v>
      </c>
      <c r="J191" s="4" t="s">
        <v>326</v>
      </c>
      <c r="K191" s="4" t="s">
        <v>326</v>
      </c>
      <c r="L191" s="4" t="s">
        <v>326</v>
      </c>
      <c r="M191" s="4" t="s">
        <v>326</v>
      </c>
    </row>
    <row r="192" spans="1:13" x14ac:dyDescent="0.25">
      <c r="A192" s="4" t="s">
        <v>209</v>
      </c>
      <c r="B192" s="4" t="str">
        <f t="shared" si="2"/>
        <v>mayo</v>
      </c>
      <c r="C192" s="38">
        <v>44682</v>
      </c>
      <c r="D192" s="4" t="s">
        <v>326</v>
      </c>
      <c r="E192" s="4" t="s">
        <v>326</v>
      </c>
      <c r="F192" s="4" t="s">
        <v>326</v>
      </c>
      <c r="G192" s="4" t="s">
        <v>326</v>
      </c>
      <c r="H192" s="4" t="s">
        <v>326</v>
      </c>
      <c r="I192" s="4" t="s">
        <v>326</v>
      </c>
      <c r="J192" s="4" t="s">
        <v>326</v>
      </c>
      <c r="K192" s="4" t="s">
        <v>326</v>
      </c>
      <c r="L192" s="4" t="s">
        <v>326</v>
      </c>
      <c r="M192" s="4" t="s">
        <v>326</v>
      </c>
    </row>
    <row r="193" spans="1:13" x14ac:dyDescent="0.25">
      <c r="A193" s="4" t="s">
        <v>447</v>
      </c>
      <c r="B193" s="4" t="str">
        <f t="shared" si="2"/>
        <v>mayo</v>
      </c>
      <c r="C193" s="38">
        <v>44682</v>
      </c>
      <c r="D193" s="4" t="s">
        <v>326</v>
      </c>
      <c r="E193" s="4" t="s">
        <v>326</v>
      </c>
      <c r="F193" s="4" t="s">
        <v>326</v>
      </c>
      <c r="G193" s="4" t="s">
        <v>326</v>
      </c>
      <c r="H193" s="4" t="s">
        <v>326</v>
      </c>
      <c r="I193" s="4" t="s">
        <v>326</v>
      </c>
      <c r="J193" s="4" t="s">
        <v>326</v>
      </c>
      <c r="K193" s="4" t="s">
        <v>326</v>
      </c>
      <c r="L193" s="4" t="s">
        <v>326</v>
      </c>
      <c r="M193" s="4" t="s">
        <v>326</v>
      </c>
    </row>
    <row r="194" spans="1:13" x14ac:dyDescent="0.25">
      <c r="A194" s="4" t="s">
        <v>88</v>
      </c>
      <c r="B194" s="4" t="str">
        <f t="shared" ref="B194:B223" si="3">TEXT(C194,"mmmm")</f>
        <v>mayo</v>
      </c>
      <c r="C194" s="38">
        <v>44682</v>
      </c>
      <c r="D194" s="4" t="s">
        <v>326</v>
      </c>
      <c r="E194" s="4" t="s">
        <v>326</v>
      </c>
      <c r="F194" s="4" t="s">
        <v>326</v>
      </c>
      <c r="G194" s="4" t="s">
        <v>326</v>
      </c>
      <c r="H194" s="4" t="s">
        <v>326</v>
      </c>
      <c r="I194" s="4" t="s">
        <v>326</v>
      </c>
      <c r="J194" s="4" t="s">
        <v>326</v>
      </c>
      <c r="K194" s="4" t="s">
        <v>326</v>
      </c>
      <c r="L194" s="4" t="s">
        <v>326</v>
      </c>
      <c r="M194" s="4" t="s">
        <v>326</v>
      </c>
    </row>
    <row r="195" spans="1:13" x14ac:dyDescent="0.25">
      <c r="A195" s="4" t="s">
        <v>448</v>
      </c>
      <c r="B195" s="4" t="str">
        <f t="shared" si="3"/>
        <v>mayo</v>
      </c>
      <c r="C195" s="38">
        <v>44682</v>
      </c>
      <c r="D195" s="4" t="s">
        <v>326</v>
      </c>
      <c r="E195" s="4" t="s">
        <v>326</v>
      </c>
      <c r="F195" s="4" t="s">
        <v>326</v>
      </c>
      <c r="G195" s="4" t="s">
        <v>326</v>
      </c>
      <c r="H195" s="4" t="s">
        <v>326</v>
      </c>
      <c r="I195" s="4" t="s">
        <v>326</v>
      </c>
      <c r="J195" s="4" t="s">
        <v>326</v>
      </c>
      <c r="K195" s="4" t="s">
        <v>326</v>
      </c>
      <c r="L195" s="4" t="s">
        <v>326</v>
      </c>
      <c r="M195" s="4" t="s">
        <v>326</v>
      </c>
    </row>
    <row r="196" spans="1:13" x14ac:dyDescent="0.25">
      <c r="A196" s="4" t="s">
        <v>76</v>
      </c>
      <c r="B196" s="4" t="str">
        <f t="shared" si="3"/>
        <v>mayo</v>
      </c>
      <c r="C196" s="38">
        <v>44682</v>
      </c>
      <c r="D196" s="4" t="s">
        <v>326</v>
      </c>
      <c r="E196" s="4" t="s">
        <v>326</v>
      </c>
      <c r="F196" s="4" t="s">
        <v>326</v>
      </c>
      <c r="G196" s="4" t="s">
        <v>326</v>
      </c>
      <c r="H196" s="4" t="s">
        <v>326</v>
      </c>
      <c r="I196" s="4" t="s">
        <v>326</v>
      </c>
      <c r="J196" s="4" t="s">
        <v>326</v>
      </c>
      <c r="K196" s="4" t="s">
        <v>326</v>
      </c>
      <c r="L196" s="4" t="s">
        <v>326</v>
      </c>
      <c r="M196" s="4" t="s">
        <v>326</v>
      </c>
    </row>
    <row r="197" spans="1:13" x14ac:dyDescent="0.25">
      <c r="A197" s="4" t="s">
        <v>155</v>
      </c>
      <c r="B197" s="4" t="str">
        <f t="shared" si="3"/>
        <v>mayo</v>
      </c>
      <c r="C197" s="38">
        <v>44682</v>
      </c>
      <c r="D197" s="4" t="s">
        <v>326</v>
      </c>
      <c r="E197" s="4" t="s">
        <v>326</v>
      </c>
      <c r="F197" s="4" t="s">
        <v>326</v>
      </c>
      <c r="G197" s="4" t="s">
        <v>326</v>
      </c>
      <c r="H197" s="4" t="s">
        <v>326</v>
      </c>
      <c r="I197" s="4" t="s">
        <v>326</v>
      </c>
      <c r="J197" s="4" t="s">
        <v>326</v>
      </c>
      <c r="K197" s="4" t="s">
        <v>326</v>
      </c>
      <c r="L197" s="4" t="s">
        <v>326</v>
      </c>
      <c r="M197" s="4" t="s">
        <v>326</v>
      </c>
    </row>
    <row r="198" spans="1:13" x14ac:dyDescent="0.25">
      <c r="A198" s="4" t="s">
        <v>204</v>
      </c>
      <c r="B198" s="4" t="str">
        <f t="shared" si="3"/>
        <v>mayo</v>
      </c>
      <c r="C198" s="38">
        <v>44682</v>
      </c>
      <c r="D198" s="4" t="s">
        <v>326</v>
      </c>
      <c r="E198" s="4" t="s">
        <v>326</v>
      </c>
      <c r="F198" s="4" t="s">
        <v>326</v>
      </c>
      <c r="G198" s="4" t="s">
        <v>326</v>
      </c>
      <c r="H198" s="4" t="s">
        <v>326</v>
      </c>
      <c r="I198" s="4" t="s">
        <v>326</v>
      </c>
      <c r="J198" s="4" t="s">
        <v>326</v>
      </c>
      <c r="K198" s="4" t="s">
        <v>326</v>
      </c>
      <c r="L198" s="4" t="s">
        <v>326</v>
      </c>
      <c r="M198" s="4" t="s">
        <v>326</v>
      </c>
    </row>
    <row r="199" spans="1:13" x14ac:dyDescent="0.25">
      <c r="A199" s="4" t="s">
        <v>154</v>
      </c>
      <c r="B199" s="4" t="str">
        <f t="shared" si="3"/>
        <v>mayo</v>
      </c>
      <c r="C199" s="38">
        <v>44682</v>
      </c>
      <c r="D199" s="4" t="s">
        <v>326</v>
      </c>
      <c r="E199" s="4" t="s">
        <v>326</v>
      </c>
      <c r="F199" s="4" t="s">
        <v>326</v>
      </c>
      <c r="G199" s="4" t="s">
        <v>326</v>
      </c>
      <c r="H199" s="4" t="s">
        <v>326</v>
      </c>
      <c r="I199" s="4" t="s">
        <v>326</v>
      </c>
      <c r="J199" s="4" t="s">
        <v>326</v>
      </c>
      <c r="K199" s="4" t="s">
        <v>326</v>
      </c>
      <c r="L199" s="4" t="s">
        <v>326</v>
      </c>
      <c r="M199" s="4" t="s">
        <v>326</v>
      </c>
    </row>
    <row r="200" spans="1:13" x14ac:dyDescent="0.25">
      <c r="A200" s="4" t="s">
        <v>164</v>
      </c>
      <c r="B200" s="4" t="str">
        <f t="shared" si="3"/>
        <v>mayo</v>
      </c>
      <c r="C200" s="38">
        <v>44682</v>
      </c>
      <c r="D200" s="4" t="s">
        <v>326</v>
      </c>
      <c r="E200" s="4" t="s">
        <v>326</v>
      </c>
      <c r="F200" s="4" t="s">
        <v>326</v>
      </c>
      <c r="G200" s="4" t="s">
        <v>326</v>
      </c>
      <c r="H200" s="4" t="s">
        <v>326</v>
      </c>
      <c r="I200" s="4" t="s">
        <v>326</v>
      </c>
      <c r="J200" s="4" t="s">
        <v>326</v>
      </c>
      <c r="K200" s="4" t="s">
        <v>326</v>
      </c>
      <c r="L200" s="4" t="s">
        <v>326</v>
      </c>
      <c r="M200" s="4" t="s">
        <v>326</v>
      </c>
    </row>
    <row r="201" spans="1:13" x14ac:dyDescent="0.25">
      <c r="A201" s="4" t="s">
        <v>186</v>
      </c>
      <c r="B201" s="4" t="str">
        <f t="shared" si="3"/>
        <v>abril</v>
      </c>
      <c r="C201" s="38">
        <v>44652</v>
      </c>
      <c r="D201" s="4" t="s">
        <v>326</v>
      </c>
      <c r="E201" s="4" t="s">
        <v>326</v>
      </c>
      <c r="F201" s="4" t="s">
        <v>326</v>
      </c>
      <c r="G201" s="4" t="s">
        <v>326</v>
      </c>
      <c r="H201" s="4" t="s">
        <v>326</v>
      </c>
      <c r="I201" s="4" t="s">
        <v>326</v>
      </c>
      <c r="J201" s="4" t="s">
        <v>326</v>
      </c>
      <c r="K201" s="4" t="s">
        <v>326</v>
      </c>
      <c r="L201" s="4" t="s">
        <v>326</v>
      </c>
      <c r="M201" s="4" t="s">
        <v>326</v>
      </c>
    </row>
    <row r="202" spans="1:13" x14ac:dyDescent="0.25">
      <c r="A202" s="4" t="s">
        <v>137</v>
      </c>
      <c r="B202" s="4" t="str">
        <f t="shared" si="3"/>
        <v>abril</v>
      </c>
      <c r="C202" s="38">
        <v>44652</v>
      </c>
      <c r="D202" s="4" t="s">
        <v>326</v>
      </c>
      <c r="E202" s="4" t="s">
        <v>326</v>
      </c>
      <c r="F202" s="4" t="s">
        <v>326</v>
      </c>
      <c r="G202" s="4" t="s">
        <v>326</v>
      </c>
      <c r="H202" s="4" t="s">
        <v>326</v>
      </c>
      <c r="I202" s="4" t="s">
        <v>326</v>
      </c>
      <c r="J202" s="4" t="s">
        <v>326</v>
      </c>
      <c r="K202" s="4" t="s">
        <v>326</v>
      </c>
      <c r="L202" s="4" t="s">
        <v>326</v>
      </c>
      <c r="M202" s="4" t="s">
        <v>326</v>
      </c>
    </row>
    <row r="203" spans="1:13" x14ac:dyDescent="0.25">
      <c r="A203" s="4" t="s">
        <v>117</v>
      </c>
      <c r="B203" s="4" t="str">
        <f t="shared" si="3"/>
        <v>abril</v>
      </c>
      <c r="C203" s="38">
        <v>44652</v>
      </c>
      <c r="D203" s="4" t="s">
        <v>326</v>
      </c>
      <c r="E203" s="4" t="s">
        <v>326</v>
      </c>
      <c r="F203" s="4" t="s">
        <v>326</v>
      </c>
      <c r="G203" s="4" t="s">
        <v>326</v>
      </c>
      <c r="H203" s="4" t="s">
        <v>326</v>
      </c>
      <c r="I203" s="4" t="s">
        <v>326</v>
      </c>
      <c r="J203" s="4" t="s">
        <v>326</v>
      </c>
      <c r="K203" s="4" t="s">
        <v>326</v>
      </c>
      <c r="L203" s="4" t="s">
        <v>326</v>
      </c>
      <c r="M203" s="4" t="s">
        <v>326</v>
      </c>
    </row>
    <row r="204" spans="1:13" x14ac:dyDescent="0.25">
      <c r="A204" s="4" t="s">
        <v>84</v>
      </c>
      <c r="B204" s="4" t="str">
        <f t="shared" si="3"/>
        <v>abril</v>
      </c>
      <c r="C204" s="38">
        <v>44652</v>
      </c>
      <c r="D204" s="4" t="s">
        <v>326</v>
      </c>
      <c r="E204" s="4" t="s">
        <v>326</v>
      </c>
      <c r="F204" s="4" t="s">
        <v>326</v>
      </c>
      <c r="G204" s="4" t="s">
        <v>326</v>
      </c>
      <c r="H204" s="4" t="s">
        <v>326</v>
      </c>
      <c r="I204" s="4" t="s">
        <v>326</v>
      </c>
      <c r="J204" s="4" t="s">
        <v>326</v>
      </c>
      <c r="K204" s="4" t="s">
        <v>326</v>
      </c>
      <c r="L204" s="4" t="s">
        <v>326</v>
      </c>
      <c r="M204" s="4" t="s">
        <v>326</v>
      </c>
    </row>
    <row r="205" spans="1:13" x14ac:dyDescent="0.25">
      <c r="A205" s="4" t="s">
        <v>188</v>
      </c>
      <c r="B205" s="4" t="str">
        <f t="shared" si="3"/>
        <v>abril</v>
      </c>
      <c r="C205" s="38">
        <v>44652</v>
      </c>
      <c r="D205" s="4" t="s">
        <v>326</v>
      </c>
      <c r="E205" s="4" t="s">
        <v>326</v>
      </c>
      <c r="F205" s="4" t="s">
        <v>326</v>
      </c>
      <c r="G205" s="4" t="s">
        <v>326</v>
      </c>
      <c r="H205" s="4" t="s">
        <v>326</v>
      </c>
      <c r="I205" s="4" t="s">
        <v>326</v>
      </c>
      <c r="J205" s="4" t="s">
        <v>326</v>
      </c>
      <c r="K205" s="4" t="s">
        <v>326</v>
      </c>
      <c r="L205" s="4" t="s">
        <v>326</v>
      </c>
      <c r="M205" s="4" t="s">
        <v>326</v>
      </c>
    </row>
    <row r="206" spans="1:13" x14ac:dyDescent="0.25">
      <c r="A206" s="4" t="s">
        <v>158</v>
      </c>
      <c r="B206" s="4" t="str">
        <f t="shared" si="3"/>
        <v>abril</v>
      </c>
      <c r="C206" s="38">
        <v>44652</v>
      </c>
      <c r="D206" s="4" t="s">
        <v>326</v>
      </c>
      <c r="E206" s="4" t="s">
        <v>326</v>
      </c>
      <c r="F206" s="4" t="s">
        <v>326</v>
      </c>
      <c r="G206" s="4" t="s">
        <v>326</v>
      </c>
      <c r="H206" s="4" t="s">
        <v>326</v>
      </c>
      <c r="I206" s="4" t="s">
        <v>326</v>
      </c>
      <c r="J206" s="4" t="s">
        <v>326</v>
      </c>
      <c r="K206" s="4" t="s">
        <v>326</v>
      </c>
      <c r="L206" s="4" t="s">
        <v>326</v>
      </c>
      <c r="M206" s="4" t="s">
        <v>326</v>
      </c>
    </row>
    <row r="207" spans="1:13" x14ac:dyDescent="0.25">
      <c r="A207" s="4" t="s">
        <v>275</v>
      </c>
      <c r="B207" s="4" t="str">
        <f t="shared" si="3"/>
        <v>abril</v>
      </c>
      <c r="C207" s="38">
        <v>44652</v>
      </c>
      <c r="D207" s="4" t="s">
        <v>326</v>
      </c>
      <c r="E207" s="4" t="s">
        <v>326</v>
      </c>
      <c r="F207" s="4" t="s">
        <v>326</v>
      </c>
      <c r="G207" s="4" t="s">
        <v>326</v>
      </c>
      <c r="H207" s="4" t="s">
        <v>326</v>
      </c>
      <c r="I207" s="4" t="s">
        <v>326</v>
      </c>
      <c r="J207" s="4" t="s">
        <v>326</v>
      </c>
      <c r="K207" s="4" t="s">
        <v>326</v>
      </c>
      <c r="L207" s="4" t="s">
        <v>326</v>
      </c>
      <c r="M207" s="4" t="s">
        <v>326</v>
      </c>
    </row>
    <row r="208" spans="1:13" x14ac:dyDescent="0.25">
      <c r="A208" s="4" t="s">
        <v>276</v>
      </c>
      <c r="B208" s="4" t="str">
        <f t="shared" si="3"/>
        <v>abril</v>
      </c>
      <c r="C208" s="38">
        <v>44652</v>
      </c>
      <c r="D208" s="4" t="s">
        <v>326</v>
      </c>
      <c r="E208" s="4" t="s">
        <v>326</v>
      </c>
      <c r="F208" s="4" t="s">
        <v>326</v>
      </c>
      <c r="G208" s="4" t="s">
        <v>326</v>
      </c>
      <c r="H208" s="4" t="s">
        <v>326</v>
      </c>
      <c r="I208" s="4" t="s">
        <v>326</v>
      </c>
      <c r="J208" s="4" t="s">
        <v>326</v>
      </c>
      <c r="K208" s="4" t="s">
        <v>326</v>
      </c>
      <c r="L208" s="4" t="s">
        <v>326</v>
      </c>
      <c r="M208" s="4" t="s">
        <v>326</v>
      </c>
    </row>
    <row r="209" spans="1:13" x14ac:dyDescent="0.25">
      <c r="A209" s="4" t="s">
        <v>426</v>
      </c>
      <c r="B209" s="4" t="str">
        <f t="shared" si="3"/>
        <v>abril</v>
      </c>
      <c r="C209" s="38">
        <v>44652</v>
      </c>
      <c r="D209" s="4" t="s">
        <v>326</v>
      </c>
      <c r="E209" s="4" t="s">
        <v>326</v>
      </c>
      <c r="F209" s="4" t="s">
        <v>326</v>
      </c>
      <c r="G209" s="4" t="s">
        <v>326</v>
      </c>
      <c r="H209" s="4" t="s">
        <v>326</v>
      </c>
      <c r="I209" s="4" t="s">
        <v>326</v>
      </c>
      <c r="J209" s="4" t="s">
        <v>326</v>
      </c>
      <c r="K209" s="4" t="s">
        <v>326</v>
      </c>
      <c r="L209" s="4" t="s">
        <v>326</v>
      </c>
      <c r="M209" s="4" t="s">
        <v>326</v>
      </c>
    </row>
    <row r="210" spans="1:13" x14ac:dyDescent="0.25">
      <c r="A210" s="4" t="s">
        <v>448</v>
      </c>
      <c r="B210" s="4" t="str">
        <f t="shared" si="3"/>
        <v>abril</v>
      </c>
      <c r="C210" s="38">
        <v>44652</v>
      </c>
      <c r="D210" s="4" t="s">
        <v>326</v>
      </c>
      <c r="E210" s="4" t="s">
        <v>326</v>
      </c>
      <c r="F210" s="4" t="s">
        <v>326</v>
      </c>
      <c r="G210" s="4" t="s">
        <v>326</v>
      </c>
      <c r="H210" s="4" t="s">
        <v>326</v>
      </c>
      <c r="I210" s="4" t="s">
        <v>326</v>
      </c>
      <c r="J210" s="4" t="s">
        <v>326</v>
      </c>
      <c r="K210" s="4" t="s">
        <v>326</v>
      </c>
      <c r="L210" s="4" t="s">
        <v>326</v>
      </c>
      <c r="M210" s="4" t="s">
        <v>326</v>
      </c>
    </row>
    <row r="211" spans="1:13" x14ac:dyDescent="0.25">
      <c r="A211" s="4" t="s">
        <v>76</v>
      </c>
      <c r="B211" s="4" t="str">
        <f t="shared" si="3"/>
        <v>abril</v>
      </c>
      <c r="C211" s="38">
        <v>44652</v>
      </c>
      <c r="D211" s="4" t="s">
        <v>326</v>
      </c>
      <c r="E211" s="4" t="s">
        <v>326</v>
      </c>
      <c r="F211" s="4" t="s">
        <v>326</v>
      </c>
      <c r="G211" s="4" t="s">
        <v>326</v>
      </c>
      <c r="H211" s="4" t="s">
        <v>326</v>
      </c>
      <c r="I211" s="4" t="s">
        <v>326</v>
      </c>
      <c r="J211" s="4" t="s">
        <v>326</v>
      </c>
      <c r="K211" s="4" t="s">
        <v>326</v>
      </c>
      <c r="L211" s="4" t="s">
        <v>326</v>
      </c>
      <c r="M211" s="4" t="s">
        <v>326</v>
      </c>
    </row>
    <row r="212" spans="1:13" x14ac:dyDescent="0.25">
      <c r="A212" s="4" t="s">
        <v>172</v>
      </c>
      <c r="B212" s="4" t="str">
        <f t="shared" si="3"/>
        <v>abril</v>
      </c>
      <c r="C212" s="38">
        <v>44652</v>
      </c>
      <c r="D212" s="4" t="s">
        <v>326</v>
      </c>
      <c r="E212" s="4" t="s">
        <v>326</v>
      </c>
      <c r="F212" s="4" t="s">
        <v>326</v>
      </c>
      <c r="G212" s="4" t="s">
        <v>326</v>
      </c>
      <c r="H212" s="4" t="s">
        <v>326</v>
      </c>
      <c r="I212" s="4" t="s">
        <v>326</v>
      </c>
      <c r="J212" s="4" t="s">
        <v>326</v>
      </c>
      <c r="K212" s="4" t="s">
        <v>326</v>
      </c>
      <c r="L212" s="4" t="s">
        <v>326</v>
      </c>
      <c r="M212" s="4" t="s">
        <v>326</v>
      </c>
    </row>
    <row r="213" spans="1:13" x14ac:dyDescent="0.25">
      <c r="A213" s="4" t="s">
        <v>183</v>
      </c>
      <c r="B213" s="4" t="str">
        <f t="shared" si="3"/>
        <v>abril</v>
      </c>
      <c r="C213" s="38">
        <v>44652</v>
      </c>
      <c r="D213" s="4" t="s">
        <v>326</v>
      </c>
      <c r="E213" s="4" t="s">
        <v>326</v>
      </c>
      <c r="F213" s="4" t="s">
        <v>326</v>
      </c>
      <c r="G213" s="4" t="s">
        <v>326</v>
      </c>
      <c r="H213" s="4" t="s">
        <v>326</v>
      </c>
      <c r="I213" s="4" t="s">
        <v>326</v>
      </c>
      <c r="J213" s="4" t="s">
        <v>326</v>
      </c>
      <c r="K213" s="4" t="s">
        <v>326</v>
      </c>
      <c r="L213" s="4" t="s">
        <v>326</v>
      </c>
      <c r="M213" s="4" t="s">
        <v>326</v>
      </c>
    </row>
    <row r="214" spans="1:13" x14ac:dyDescent="0.25">
      <c r="A214" s="4" t="s">
        <v>164</v>
      </c>
      <c r="B214" s="4" t="str">
        <f t="shared" si="3"/>
        <v>abril</v>
      </c>
      <c r="C214" s="38">
        <v>44652</v>
      </c>
      <c r="D214" s="4" t="s">
        <v>326</v>
      </c>
      <c r="E214" s="4" t="s">
        <v>326</v>
      </c>
      <c r="F214" s="4" t="s">
        <v>326</v>
      </c>
      <c r="G214" s="4" t="s">
        <v>326</v>
      </c>
      <c r="H214" s="4" t="s">
        <v>326</v>
      </c>
      <c r="I214" s="4" t="s">
        <v>326</v>
      </c>
      <c r="J214" s="4" t="s">
        <v>326</v>
      </c>
      <c r="K214" s="4" t="s">
        <v>326</v>
      </c>
      <c r="L214" s="4" t="s">
        <v>326</v>
      </c>
      <c r="M214" s="4" t="s">
        <v>326</v>
      </c>
    </row>
    <row r="215" spans="1:13" x14ac:dyDescent="0.25">
      <c r="A215" s="4" t="s">
        <v>186</v>
      </c>
      <c r="B215" s="4" t="str">
        <f t="shared" si="3"/>
        <v>marzo</v>
      </c>
      <c r="C215" s="38">
        <v>44621</v>
      </c>
      <c r="D215" s="4" t="s">
        <v>326</v>
      </c>
      <c r="E215" s="4" t="s">
        <v>326</v>
      </c>
      <c r="F215" s="4" t="s">
        <v>326</v>
      </c>
      <c r="G215" s="4" t="s">
        <v>326</v>
      </c>
      <c r="H215" s="4" t="s">
        <v>326</v>
      </c>
      <c r="I215" s="4" t="s">
        <v>326</v>
      </c>
      <c r="J215" s="4" t="s">
        <v>326</v>
      </c>
      <c r="K215" s="4" t="s">
        <v>326</v>
      </c>
      <c r="L215" s="4" t="s">
        <v>326</v>
      </c>
      <c r="M215" s="4" t="s">
        <v>326</v>
      </c>
    </row>
    <row r="216" spans="1:13" x14ac:dyDescent="0.25">
      <c r="A216" s="4" t="s">
        <v>77</v>
      </c>
      <c r="B216" s="4" t="str">
        <f t="shared" si="3"/>
        <v>marzo</v>
      </c>
      <c r="C216" s="38">
        <v>44621</v>
      </c>
      <c r="D216" s="4" t="s">
        <v>326</v>
      </c>
      <c r="E216" s="4" t="s">
        <v>326</v>
      </c>
      <c r="F216" s="4" t="s">
        <v>326</v>
      </c>
      <c r="G216" s="4" t="s">
        <v>326</v>
      </c>
      <c r="H216" s="4" t="s">
        <v>326</v>
      </c>
      <c r="I216" s="4" t="s">
        <v>326</v>
      </c>
      <c r="J216" s="4" t="s">
        <v>326</v>
      </c>
      <c r="K216" s="4" t="s">
        <v>326</v>
      </c>
      <c r="L216" s="4" t="s">
        <v>326</v>
      </c>
      <c r="M216" s="4" t="s">
        <v>326</v>
      </c>
    </row>
    <row r="217" spans="1:13" x14ac:dyDescent="0.25">
      <c r="A217" s="4" t="s">
        <v>172</v>
      </c>
      <c r="B217" s="4" t="str">
        <f t="shared" si="3"/>
        <v>marzo</v>
      </c>
      <c r="C217" s="38">
        <v>44621</v>
      </c>
      <c r="D217" s="4" t="s">
        <v>326</v>
      </c>
      <c r="E217" s="4" t="s">
        <v>326</v>
      </c>
      <c r="F217" s="4" t="s">
        <v>326</v>
      </c>
      <c r="G217" s="4" t="s">
        <v>326</v>
      </c>
      <c r="H217" s="4" t="s">
        <v>326</v>
      </c>
      <c r="I217" s="4" t="s">
        <v>326</v>
      </c>
      <c r="J217" s="4" t="s">
        <v>326</v>
      </c>
      <c r="K217" s="4" t="s">
        <v>326</v>
      </c>
      <c r="L217" s="4" t="s">
        <v>326</v>
      </c>
      <c r="M217" s="4" t="s">
        <v>326</v>
      </c>
    </row>
    <row r="218" spans="1:13" x14ac:dyDescent="0.25">
      <c r="A218" s="4" t="s">
        <v>449</v>
      </c>
      <c r="B218" s="4" t="str">
        <f t="shared" si="3"/>
        <v>marzo</v>
      </c>
      <c r="C218" s="38">
        <v>44621</v>
      </c>
      <c r="D218" s="4" t="s">
        <v>326</v>
      </c>
      <c r="E218" s="4" t="s">
        <v>326</v>
      </c>
      <c r="F218" s="4" t="s">
        <v>326</v>
      </c>
      <c r="G218" s="4" t="s">
        <v>326</v>
      </c>
      <c r="H218" s="4" t="s">
        <v>326</v>
      </c>
      <c r="I218" s="4" t="s">
        <v>326</v>
      </c>
      <c r="J218" s="4" t="s">
        <v>326</v>
      </c>
      <c r="K218" s="4" t="s">
        <v>326</v>
      </c>
      <c r="L218" s="4" t="s">
        <v>326</v>
      </c>
      <c r="M218" s="4" t="s">
        <v>326</v>
      </c>
    </row>
    <row r="219" spans="1:13" x14ac:dyDescent="0.25">
      <c r="A219" s="4" t="s">
        <v>201</v>
      </c>
      <c r="B219" s="4" t="str">
        <f t="shared" si="3"/>
        <v>marzo</v>
      </c>
      <c r="C219" s="38">
        <v>44621</v>
      </c>
      <c r="D219" s="4" t="s">
        <v>326</v>
      </c>
      <c r="E219" s="4" t="s">
        <v>326</v>
      </c>
      <c r="F219" s="4" t="s">
        <v>326</v>
      </c>
      <c r="G219" s="4" t="s">
        <v>326</v>
      </c>
      <c r="H219" s="4" t="s">
        <v>326</v>
      </c>
      <c r="I219" s="4" t="s">
        <v>326</v>
      </c>
      <c r="J219" s="4" t="s">
        <v>326</v>
      </c>
      <c r="K219" s="4" t="s">
        <v>326</v>
      </c>
      <c r="L219" s="4" t="s">
        <v>326</v>
      </c>
      <c r="M219" s="4" t="s">
        <v>326</v>
      </c>
    </row>
    <row r="220" spans="1:13" x14ac:dyDescent="0.25">
      <c r="A220" s="4" t="s">
        <v>426</v>
      </c>
      <c r="B220" s="4" t="str">
        <f t="shared" si="3"/>
        <v>marzo</v>
      </c>
      <c r="C220" s="38">
        <v>44621</v>
      </c>
      <c r="D220" s="4" t="s">
        <v>326</v>
      </c>
      <c r="E220" s="4" t="s">
        <v>326</v>
      </c>
      <c r="F220" s="4" t="s">
        <v>326</v>
      </c>
      <c r="G220" s="4" t="s">
        <v>326</v>
      </c>
      <c r="H220" s="4" t="s">
        <v>326</v>
      </c>
      <c r="I220" s="4" t="s">
        <v>326</v>
      </c>
      <c r="J220" s="4" t="s">
        <v>326</v>
      </c>
      <c r="K220" s="4" t="s">
        <v>326</v>
      </c>
      <c r="L220" s="4" t="s">
        <v>326</v>
      </c>
      <c r="M220" s="4" t="s">
        <v>326</v>
      </c>
    </row>
    <row r="221" spans="1:13" x14ac:dyDescent="0.25">
      <c r="A221" s="4" t="s">
        <v>158</v>
      </c>
      <c r="B221" s="4" t="str">
        <f t="shared" si="3"/>
        <v>marzo</v>
      </c>
      <c r="C221" s="38">
        <v>44621</v>
      </c>
      <c r="D221" s="4" t="s">
        <v>326</v>
      </c>
      <c r="E221" s="4" t="s">
        <v>326</v>
      </c>
      <c r="F221" s="4" t="s">
        <v>326</v>
      </c>
      <c r="G221" s="4" t="s">
        <v>326</v>
      </c>
      <c r="H221" s="4" t="s">
        <v>326</v>
      </c>
      <c r="I221" s="4" t="s">
        <v>326</v>
      </c>
      <c r="J221" s="4" t="s">
        <v>326</v>
      </c>
      <c r="K221" s="4" t="s">
        <v>326</v>
      </c>
      <c r="L221" s="4" t="s">
        <v>326</v>
      </c>
      <c r="M221" s="4" t="s">
        <v>326</v>
      </c>
    </row>
    <row r="222" spans="1:13" x14ac:dyDescent="0.25">
      <c r="A222" s="4" t="s">
        <v>183</v>
      </c>
      <c r="B222" s="4" t="str">
        <f t="shared" si="3"/>
        <v>marzo</v>
      </c>
      <c r="C222" s="38">
        <v>44621</v>
      </c>
      <c r="D222" s="4" t="s">
        <v>326</v>
      </c>
      <c r="E222" s="4" t="s">
        <v>326</v>
      </c>
      <c r="F222" s="4" t="s">
        <v>326</v>
      </c>
      <c r="G222" s="4" t="s">
        <v>326</v>
      </c>
      <c r="H222" s="4" t="s">
        <v>326</v>
      </c>
      <c r="I222" s="4" t="s">
        <v>326</v>
      </c>
      <c r="J222" s="4" t="s">
        <v>326</v>
      </c>
      <c r="K222" s="4" t="s">
        <v>326</v>
      </c>
      <c r="L222" s="4" t="s">
        <v>326</v>
      </c>
      <c r="M222" s="4" t="s">
        <v>326</v>
      </c>
    </row>
    <row r="223" spans="1:13" x14ac:dyDescent="0.25">
      <c r="A223" s="4" t="s">
        <v>76</v>
      </c>
      <c r="B223" s="4" t="str">
        <f t="shared" si="3"/>
        <v>marzo</v>
      </c>
      <c r="C223" s="38">
        <v>44621</v>
      </c>
      <c r="D223" s="4" t="s">
        <v>326</v>
      </c>
      <c r="E223" s="4" t="s">
        <v>326</v>
      </c>
      <c r="F223" s="4" t="s">
        <v>326</v>
      </c>
      <c r="G223" s="4" t="s">
        <v>326</v>
      </c>
      <c r="H223" s="4" t="s">
        <v>326</v>
      </c>
      <c r="I223" s="4" t="s">
        <v>326</v>
      </c>
      <c r="J223" s="4" t="s">
        <v>326</v>
      </c>
      <c r="K223" s="4" t="s">
        <v>326</v>
      </c>
      <c r="L223" s="4" t="s">
        <v>326</v>
      </c>
      <c r="M223" s="4" t="s">
        <v>326</v>
      </c>
    </row>
  </sheetData>
  <autoFilter ref="A1:M1" xr:uid="{D460044B-A688-4C6D-913C-44E2C215E94C}">
    <sortState xmlns:xlrd2="http://schemas.microsoft.com/office/spreadsheetml/2017/richdata2" ref="A2:M223">
      <sortCondition descending="1" ref="C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BA6-859E-4402-B37B-1E14E8F01DB1}">
  <dimension ref="A1:S148"/>
  <sheetViews>
    <sheetView workbookViewId="0">
      <pane ySplit="1" topLeftCell="A37" activePane="bottomLeft" state="frozen"/>
      <selection pane="bottomLeft" activeCell="D54" sqref="D54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38" bestFit="1" customWidth="1"/>
    <col min="4" max="4" width="43.8554687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29" t="s">
        <v>100</v>
      </c>
      <c r="B1" s="29" t="s">
        <v>346</v>
      </c>
      <c r="C1" s="39" t="s">
        <v>550</v>
      </c>
      <c r="D1" s="29" t="s">
        <v>281</v>
      </c>
      <c r="E1" s="29" t="s">
        <v>73</v>
      </c>
      <c r="F1" s="29" t="s">
        <v>293</v>
      </c>
      <c r="G1" s="29" t="s">
        <v>294</v>
      </c>
      <c r="H1" s="29" t="s">
        <v>295</v>
      </c>
      <c r="I1" s="29" t="s">
        <v>296</v>
      </c>
      <c r="J1" s="29" t="s">
        <v>297</v>
      </c>
      <c r="K1" s="29" t="s">
        <v>300</v>
      </c>
      <c r="L1" s="29" t="s">
        <v>298</v>
      </c>
      <c r="M1" s="29" t="s">
        <v>299</v>
      </c>
    </row>
    <row r="2" spans="1:13" x14ac:dyDescent="0.25">
      <c r="A2" s="4" t="s">
        <v>80</v>
      </c>
      <c r="B2" s="4" t="str">
        <f>TEXT(C2,"mmmm")</f>
        <v>octubre</v>
      </c>
      <c r="C2" s="38">
        <v>44835</v>
      </c>
      <c r="D2" s="4" t="s">
        <v>282</v>
      </c>
      <c r="E2" s="4" t="s">
        <v>288</v>
      </c>
      <c r="F2" s="4">
        <v>33809</v>
      </c>
      <c r="G2" s="4">
        <v>33687</v>
      </c>
      <c r="H2" s="4">
        <v>99.638999999999996</v>
      </c>
      <c r="I2" s="4">
        <v>11393</v>
      </c>
      <c r="J2" s="4">
        <v>33.82</v>
      </c>
      <c r="K2" s="4">
        <v>1119</v>
      </c>
      <c r="L2" s="4">
        <v>3.3220000000000001</v>
      </c>
      <c r="M2" s="4">
        <v>9.8219999999999992</v>
      </c>
    </row>
    <row r="3" spans="1:13" x14ac:dyDescent="0.25">
      <c r="A3" s="4" t="s">
        <v>80</v>
      </c>
      <c r="B3" s="4" t="str">
        <f t="shared" ref="B3:B66" si="0">TEXT(C3,"mmmm")</f>
        <v>octubre</v>
      </c>
      <c r="C3" s="38">
        <v>44835</v>
      </c>
      <c r="D3" s="4" t="s">
        <v>283</v>
      </c>
      <c r="E3" s="4" t="s">
        <v>289</v>
      </c>
      <c r="F3" s="4">
        <v>33905</v>
      </c>
      <c r="G3" s="4">
        <v>33773</v>
      </c>
      <c r="H3" s="4">
        <v>99.611000000000004</v>
      </c>
      <c r="I3" s="4">
        <v>12708</v>
      </c>
      <c r="J3" s="4">
        <v>37.628</v>
      </c>
      <c r="K3" s="4">
        <v>1459</v>
      </c>
      <c r="L3" s="4">
        <v>4.32</v>
      </c>
      <c r="M3" s="4">
        <v>11.481</v>
      </c>
    </row>
    <row r="4" spans="1:13" x14ac:dyDescent="0.25">
      <c r="A4" s="4" t="s">
        <v>80</v>
      </c>
      <c r="B4" s="4" t="str">
        <f t="shared" si="0"/>
        <v>octubre</v>
      </c>
      <c r="C4" s="38">
        <v>44835</v>
      </c>
      <c r="D4" s="4" t="s">
        <v>284</v>
      </c>
      <c r="E4" s="4" t="s">
        <v>290</v>
      </c>
      <c r="F4" s="4">
        <v>4701</v>
      </c>
      <c r="G4" s="4">
        <v>4700</v>
      </c>
      <c r="H4" s="4">
        <v>99.978999999999999</v>
      </c>
      <c r="I4" s="4">
        <v>1593</v>
      </c>
      <c r="J4" s="4">
        <v>33.893999999999998</v>
      </c>
      <c r="K4" s="4">
        <v>36</v>
      </c>
      <c r="L4" s="4">
        <v>0.76600000000000001</v>
      </c>
      <c r="M4" s="4">
        <v>2.2599999999999998</v>
      </c>
    </row>
    <row r="5" spans="1:13" x14ac:dyDescent="0.25">
      <c r="A5" s="4" t="s">
        <v>80</v>
      </c>
      <c r="B5" s="4" t="str">
        <f t="shared" si="0"/>
        <v>octubre</v>
      </c>
      <c r="C5" s="38">
        <v>44835</v>
      </c>
      <c r="D5" s="4" t="s">
        <v>285</v>
      </c>
      <c r="E5" s="4" t="s">
        <v>289</v>
      </c>
      <c r="F5" s="4">
        <v>24924</v>
      </c>
      <c r="G5" s="4">
        <v>24898</v>
      </c>
      <c r="H5" s="4">
        <v>99.896000000000001</v>
      </c>
      <c r="I5" s="4">
        <v>12351</v>
      </c>
      <c r="J5" s="4">
        <v>49.606000000000002</v>
      </c>
      <c r="K5" s="4">
        <v>1900</v>
      </c>
      <c r="L5" s="4">
        <v>7.6310000000000002</v>
      </c>
      <c r="M5" s="4">
        <v>15.382999999999999</v>
      </c>
    </row>
    <row r="6" spans="1:13" x14ac:dyDescent="0.25">
      <c r="A6" s="4" t="s">
        <v>80</v>
      </c>
      <c r="B6" s="4" t="str">
        <f t="shared" si="0"/>
        <v>octubre</v>
      </c>
      <c r="C6" s="38">
        <v>44835</v>
      </c>
      <c r="D6" s="4" t="s">
        <v>286</v>
      </c>
      <c r="E6" s="4" t="s">
        <v>291</v>
      </c>
      <c r="F6" s="4">
        <v>7085</v>
      </c>
      <c r="G6" s="4">
        <v>7084</v>
      </c>
      <c r="H6" s="4">
        <v>99.986000000000004</v>
      </c>
      <c r="I6" s="4">
        <v>2287</v>
      </c>
      <c r="J6" s="4">
        <v>32.283999999999999</v>
      </c>
      <c r="K6" s="4">
        <v>308</v>
      </c>
      <c r="L6" s="4">
        <v>4.3479999999999999</v>
      </c>
      <c r="M6" s="4">
        <v>13.467000000000001</v>
      </c>
    </row>
    <row r="7" spans="1:13" x14ac:dyDescent="0.25">
      <c r="A7" s="4" t="s">
        <v>80</v>
      </c>
      <c r="B7" s="4" t="str">
        <f t="shared" si="0"/>
        <v>octubre</v>
      </c>
      <c r="C7" s="38">
        <v>44835</v>
      </c>
      <c r="D7" s="4" t="s">
        <v>287</v>
      </c>
      <c r="E7" s="4" t="s">
        <v>292</v>
      </c>
      <c r="F7" s="4">
        <v>229</v>
      </c>
      <c r="G7" s="4">
        <v>228</v>
      </c>
      <c r="H7" s="4">
        <v>99.563000000000002</v>
      </c>
      <c r="I7" s="4">
        <v>125</v>
      </c>
      <c r="J7" s="4">
        <v>54.825000000000003</v>
      </c>
      <c r="K7" s="4">
        <v>21</v>
      </c>
      <c r="L7" s="4">
        <v>9.2110000000000003</v>
      </c>
      <c r="M7" s="4">
        <v>16.8</v>
      </c>
    </row>
    <row r="8" spans="1:13" x14ac:dyDescent="0.25">
      <c r="A8" s="4" t="s">
        <v>75</v>
      </c>
      <c r="B8" s="4" t="str">
        <f t="shared" si="0"/>
        <v>octubre</v>
      </c>
      <c r="C8" s="38">
        <v>44835</v>
      </c>
      <c r="D8" s="4" t="s">
        <v>301</v>
      </c>
      <c r="E8" s="4" t="s">
        <v>289</v>
      </c>
      <c r="F8" s="4">
        <v>36583</v>
      </c>
      <c r="G8" s="4">
        <v>34876</v>
      </c>
      <c r="H8" s="4">
        <v>95.334000000000003</v>
      </c>
      <c r="I8" s="4">
        <v>12470</v>
      </c>
      <c r="J8" s="4">
        <v>35.755000000000003</v>
      </c>
      <c r="K8" s="4">
        <v>352</v>
      </c>
      <c r="L8" s="4">
        <v>1.0089999999999999</v>
      </c>
      <c r="M8" s="4">
        <v>2.823</v>
      </c>
    </row>
    <row r="9" spans="1:13" x14ac:dyDescent="0.25">
      <c r="A9" s="4" t="s">
        <v>75</v>
      </c>
      <c r="B9" s="4" t="str">
        <f t="shared" si="0"/>
        <v>octubre</v>
      </c>
      <c r="C9" s="38">
        <v>44835</v>
      </c>
      <c r="D9" s="4" t="s">
        <v>302</v>
      </c>
      <c r="E9" s="4" t="s">
        <v>289</v>
      </c>
      <c r="F9" s="4">
        <v>32747</v>
      </c>
      <c r="G9" s="4">
        <v>32682</v>
      </c>
      <c r="H9" s="4">
        <v>99.802000000000007</v>
      </c>
      <c r="I9" s="4">
        <v>12376</v>
      </c>
      <c r="J9" s="4">
        <v>37.868000000000002</v>
      </c>
      <c r="K9" s="4">
        <v>533</v>
      </c>
      <c r="L9" s="4">
        <v>1.631</v>
      </c>
      <c r="M9" s="4">
        <v>4.3070000000000004</v>
      </c>
    </row>
    <row r="10" spans="1:13" x14ac:dyDescent="0.25">
      <c r="A10" s="4" t="s">
        <v>79</v>
      </c>
      <c r="B10" s="4" t="str">
        <f t="shared" si="0"/>
        <v>octubre</v>
      </c>
      <c r="C10" s="38">
        <v>44835</v>
      </c>
      <c r="D10" s="4" t="s">
        <v>303</v>
      </c>
      <c r="E10" s="4" t="s">
        <v>289</v>
      </c>
      <c r="F10" s="4">
        <v>14559</v>
      </c>
      <c r="G10" s="4">
        <v>14522</v>
      </c>
      <c r="H10" s="4">
        <v>99.745999999999995</v>
      </c>
      <c r="I10" s="4">
        <v>4945</v>
      </c>
      <c r="J10" s="4">
        <v>34.052</v>
      </c>
      <c r="K10" s="4">
        <v>197</v>
      </c>
      <c r="L10" s="4">
        <v>1.357</v>
      </c>
      <c r="M10" s="4">
        <v>3.984</v>
      </c>
    </row>
    <row r="11" spans="1:13" x14ac:dyDescent="0.25">
      <c r="A11" s="4" t="s">
        <v>81</v>
      </c>
      <c r="B11" s="4" t="str">
        <f t="shared" si="0"/>
        <v>octubre</v>
      </c>
      <c r="C11" s="38">
        <v>44835</v>
      </c>
      <c r="D11" s="4" t="s">
        <v>304</v>
      </c>
      <c r="E11" s="4" t="s">
        <v>291</v>
      </c>
      <c r="F11" s="4">
        <v>9374</v>
      </c>
      <c r="G11" s="4">
        <v>9355</v>
      </c>
      <c r="H11" s="4">
        <v>99.796999999999997</v>
      </c>
      <c r="I11" s="4">
        <v>2878</v>
      </c>
      <c r="J11" s="4">
        <v>30.763999999999999</v>
      </c>
      <c r="K11" s="4">
        <v>342</v>
      </c>
      <c r="L11" s="4">
        <v>3.6560000000000001</v>
      </c>
      <c r="M11" s="4">
        <v>11.882999999999999</v>
      </c>
    </row>
    <row r="12" spans="1:13" x14ac:dyDescent="0.25">
      <c r="A12" s="4" t="s">
        <v>81</v>
      </c>
      <c r="B12" s="4" t="str">
        <f t="shared" si="0"/>
        <v>octubre</v>
      </c>
      <c r="C12" s="38">
        <v>44835</v>
      </c>
      <c r="D12" s="4" t="s">
        <v>305</v>
      </c>
      <c r="E12" s="4" t="s">
        <v>289</v>
      </c>
      <c r="F12" s="4">
        <v>21338</v>
      </c>
      <c r="G12" s="4">
        <v>21282</v>
      </c>
      <c r="H12" s="4">
        <v>99.738</v>
      </c>
      <c r="I12" s="4">
        <v>8400</v>
      </c>
      <c r="J12" s="4">
        <v>39.47</v>
      </c>
      <c r="K12" s="4">
        <v>566</v>
      </c>
      <c r="L12" s="4">
        <v>2.66</v>
      </c>
      <c r="M12" s="4">
        <v>6.7380000000000004</v>
      </c>
    </row>
    <row r="13" spans="1:13" x14ac:dyDescent="0.25">
      <c r="A13" s="4" t="s">
        <v>81</v>
      </c>
      <c r="B13" s="4" t="str">
        <f t="shared" si="0"/>
        <v>octubre</v>
      </c>
      <c r="C13" s="38">
        <v>44835</v>
      </c>
      <c r="D13" s="4" t="s">
        <v>306</v>
      </c>
      <c r="E13" s="4" t="s">
        <v>289</v>
      </c>
      <c r="F13" s="4">
        <v>21564</v>
      </c>
      <c r="G13" s="4">
        <v>21509</v>
      </c>
      <c r="H13" s="4">
        <v>99.745000000000005</v>
      </c>
      <c r="I13" s="4">
        <v>9619</v>
      </c>
      <c r="J13" s="4">
        <v>44.720999999999997</v>
      </c>
      <c r="K13" s="4">
        <v>893</v>
      </c>
      <c r="L13" s="4">
        <v>4.1520000000000001</v>
      </c>
      <c r="M13" s="4">
        <v>9.2840000000000007</v>
      </c>
    </row>
    <row r="14" spans="1:13" x14ac:dyDescent="0.25">
      <c r="A14" s="4" t="s">
        <v>81</v>
      </c>
      <c r="B14" s="4" t="str">
        <f t="shared" si="0"/>
        <v>octubre</v>
      </c>
      <c r="C14" s="38">
        <v>44835</v>
      </c>
      <c r="D14" s="4" t="s">
        <v>307</v>
      </c>
      <c r="E14" s="4" t="s">
        <v>291</v>
      </c>
      <c r="F14" s="4">
        <v>7085</v>
      </c>
      <c r="G14" s="4">
        <v>7083</v>
      </c>
      <c r="H14" s="4">
        <v>99.971999999999994</v>
      </c>
      <c r="I14" s="4">
        <v>2324</v>
      </c>
      <c r="J14" s="4">
        <v>32.811</v>
      </c>
      <c r="K14" s="4">
        <v>203</v>
      </c>
      <c r="L14" s="4">
        <v>2.8660000000000001</v>
      </c>
      <c r="M14" s="4">
        <v>8.7349999999999994</v>
      </c>
    </row>
    <row r="15" spans="1:13" x14ac:dyDescent="0.25">
      <c r="A15" s="4" t="s">
        <v>81</v>
      </c>
      <c r="B15" s="4" t="str">
        <f t="shared" si="0"/>
        <v>octubre</v>
      </c>
      <c r="C15" s="38">
        <v>44835</v>
      </c>
      <c r="D15" s="4" t="s">
        <v>308</v>
      </c>
      <c r="E15" s="4" t="s">
        <v>289</v>
      </c>
      <c r="F15" s="4">
        <v>6234</v>
      </c>
      <c r="G15" s="4">
        <v>6217</v>
      </c>
      <c r="H15" s="4">
        <v>99.727000000000004</v>
      </c>
      <c r="I15" s="4">
        <v>2798</v>
      </c>
      <c r="J15" s="4">
        <v>45.006</v>
      </c>
      <c r="K15" s="4">
        <v>1280</v>
      </c>
      <c r="L15" s="4">
        <v>20.588999999999999</v>
      </c>
      <c r="M15" s="4">
        <v>45.747</v>
      </c>
    </row>
    <row r="16" spans="1:13" x14ac:dyDescent="0.25">
      <c r="A16" s="4" t="s">
        <v>263</v>
      </c>
      <c r="B16" s="4" t="str">
        <f t="shared" si="0"/>
        <v>octubre</v>
      </c>
      <c r="C16" s="38">
        <v>44835</v>
      </c>
      <c r="D16" s="33" t="s">
        <v>309</v>
      </c>
      <c r="E16" s="33" t="s">
        <v>289</v>
      </c>
      <c r="F16" s="4">
        <v>32736</v>
      </c>
      <c r="G16" s="4">
        <v>32648</v>
      </c>
      <c r="H16" s="4">
        <v>99.730999999999995</v>
      </c>
      <c r="I16" s="4">
        <v>11331</v>
      </c>
      <c r="J16" s="4">
        <v>34.707000000000001</v>
      </c>
      <c r="K16" s="4">
        <v>1044</v>
      </c>
      <c r="L16" s="4">
        <v>3.198</v>
      </c>
      <c r="M16" s="4">
        <v>9.2140000000000004</v>
      </c>
    </row>
    <row r="17" spans="1:13" x14ac:dyDescent="0.25">
      <c r="A17" s="4" t="s">
        <v>263</v>
      </c>
      <c r="B17" s="4" t="str">
        <f t="shared" si="0"/>
        <v>octubre</v>
      </c>
      <c r="C17" s="38">
        <v>44835</v>
      </c>
      <c r="D17" s="33" t="s">
        <v>310</v>
      </c>
      <c r="E17" s="33" t="s">
        <v>289</v>
      </c>
      <c r="F17" s="4">
        <v>32745</v>
      </c>
      <c r="G17" s="4">
        <v>32678</v>
      </c>
      <c r="H17" s="4">
        <v>99.795000000000002</v>
      </c>
      <c r="I17" s="4">
        <v>15243</v>
      </c>
      <c r="J17" s="4">
        <v>46.646000000000001</v>
      </c>
      <c r="K17" s="4">
        <v>2227</v>
      </c>
      <c r="L17" s="4">
        <v>6.8150000000000004</v>
      </c>
      <c r="M17" s="4">
        <v>14.61</v>
      </c>
    </row>
    <row r="18" spans="1:13" x14ac:dyDescent="0.25">
      <c r="A18" s="4" t="s">
        <v>263</v>
      </c>
      <c r="B18" s="4" t="str">
        <f t="shared" si="0"/>
        <v>octubre</v>
      </c>
      <c r="C18" s="38">
        <v>44835</v>
      </c>
      <c r="D18" s="33" t="s">
        <v>311</v>
      </c>
      <c r="E18" s="33" t="s">
        <v>289</v>
      </c>
      <c r="F18" s="4">
        <v>26310</v>
      </c>
      <c r="G18" s="4">
        <v>26224</v>
      </c>
      <c r="H18" s="4">
        <v>99.673000000000002</v>
      </c>
      <c r="I18" s="4">
        <v>9327</v>
      </c>
      <c r="J18" s="4">
        <v>35.567</v>
      </c>
      <c r="K18" s="4">
        <v>1605</v>
      </c>
      <c r="L18" s="4">
        <v>6.12</v>
      </c>
      <c r="M18" s="4">
        <v>17.207999999999998</v>
      </c>
    </row>
    <row r="19" spans="1:13" x14ac:dyDescent="0.25">
      <c r="A19" s="4" t="s">
        <v>83</v>
      </c>
      <c r="B19" s="4" t="str">
        <f t="shared" si="0"/>
        <v>octubre</v>
      </c>
      <c r="C19" s="38">
        <v>44835</v>
      </c>
      <c r="D19" s="4" t="s">
        <v>312</v>
      </c>
      <c r="E19" s="4" t="s">
        <v>313</v>
      </c>
      <c r="F19" s="4">
        <v>37</v>
      </c>
      <c r="G19" s="4">
        <v>37</v>
      </c>
      <c r="H19" s="4">
        <v>100</v>
      </c>
      <c r="I19" s="4">
        <v>29</v>
      </c>
      <c r="J19" s="4">
        <v>78.378</v>
      </c>
      <c r="K19" s="4">
        <v>27</v>
      </c>
      <c r="L19" s="4">
        <v>72.972999999999999</v>
      </c>
      <c r="M19" s="4">
        <v>93.102999999999994</v>
      </c>
    </row>
    <row r="20" spans="1:13" x14ac:dyDescent="0.25">
      <c r="A20" s="4" t="s">
        <v>83</v>
      </c>
      <c r="B20" s="4" t="str">
        <f t="shared" si="0"/>
        <v>octubre</v>
      </c>
      <c r="C20" s="38">
        <v>44835</v>
      </c>
      <c r="D20" s="4" t="s">
        <v>314</v>
      </c>
      <c r="E20" s="4" t="s">
        <v>289</v>
      </c>
      <c r="F20" s="4">
        <v>14436</v>
      </c>
      <c r="G20" s="4">
        <v>14427</v>
      </c>
      <c r="H20" s="4">
        <v>99.938000000000002</v>
      </c>
      <c r="I20" s="4">
        <v>8409</v>
      </c>
      <c r="J20" s="4">
        <v>58.286999999999999</v>
      </c>
      <c r="K20" s="4">
        <v>2432</v>
      </c>
      <c r="L20" s="4">
        <v>16.856999999999999</v>
      </c>
      <c r="M20" s="4">
        <v>28.920999999999999</v>
      </c>
    </row>
    <row r="21" spans="1:13" x14ac:dyDescent="0.25">
      <c r="A21" s="4" t="s">
        <v>83</v>
      </c>
      <c r="B21" s="4" t="str">
        <f t="shared" si="0"/>
        <v>octubre</v>
      </c>
      <c r="C21" s="38">
        <v>44835</v>
      </c>
      <c r="D21" s="4" t="s">
        <v>315</v>
      </c>
      <c r="E21" s="4" t="s">
        <v>289</v>
      </c>
      <c r="F21" s="4">
        <v>16711</v>
      </c>
      <c r="G21" s="4">
        <v>16665</v>
      </c>
      <c r="H21" s="4">
        <v>99.724999999999994</v>
      </c>
      <c r="I21" s="4">
        <v>8749</v>
      </c>
      <c r="J21" s="4">
        <v>52.499000000000002</v>
      </c>
      <c r="K21" s="4">
        <v>1650</v>
      </c>
      <c r="L21" s="4">
        <v>9.9009999999999998</v>
      </c>
      <c r="M21" s="4">
        <v>18.859000000000002</v>
      </c>
    </row>
    <row r="22" spans="1:13" x14ac:dyDescent="0.25">
      <c r="A22" s="4" t="s">
        <v>83</v>
      </c>
      <c r="B22" s="4" t="str">
        <f t="shared" si="0"/>
        <v>octubre</v>
      </c>
      <c r="C22" s="38">
        <v>44835</v>
      </c>
      <c r="D22" s="4" t="s">
        <v>316</v>
      </c>
      <c r="E22" s="4" t="s">
        <v>317</v>
      </c>
      <c r="F22" s="4">
        <v>107</v>
      </c>
      <c r="G22" s="4">
        <v>107</v>
      </c>
      <c r="H22" s="4">
        <v>100</v>
      </c>
      <c r="I22" s="4">
        <v>83</v>
      </c>
      <c r="J22" s="4">
        <v>77.569999999999993</v>
      </c>
      <c r="K22" s="4">
        <v>56</v>
      </c>
      <c r="L22" s="4">
        <v>52.335999999999999</v>
      </c>
      <c r="M22" s="4">
        <v>67.47</v>
      </c>
    </row>
    <row r="23" spans="1:13" x14ac:dyDescent="0.25">
      <c r="A23" s="4" t="s">
        <v>83</v>
      </c>
      <c r="B23" s="4" t="str">
        <f t="shared" si="0"/>
        <v>octubre</v>
      </c>
      <c r="C23" s="38">
        <v>44835</v>
      </c>
      <c r="D23" s="4" t="s">
        <v>318</v>
      </c>
      <c r="E23" s="4" t="s">
        <v>288</v>
      </c>
      <c r="F23" s="4">
        <v>15</v>
      </c>
      <c r="G23" s="4">
        <v>15</v>
      </c>
      <c r="H23" s="4">
        <v>100</v>
      </c>
      <c r="I23" s="4">
        <v>14</v>
      </c>
      <c r="J23" s="4">
        <v>93.332999999999998</v>
      </c>
      <c r="K23" s="4">
        <v>9</v>
      </c>
      <c r="L23" s="4">
        <v>60</v>
      </c>
      <c r="M23" s="4">
        <v>64.286000000000001</v>
      </c>
    </row>
    <row r="24" spans="1:13" x14ac:dyDescent="0.25">
      <c r="A24" s="4" t="s">
        <v>83</v>
      </c>
      <c r="B24" s="4" t="str">
        <f t="shared" si="0"/>
        <v>octubre</v>
      </c>
      <c r="C24" s="38">
        <v>44835</v>
      </c>
      <c r="D24" s="4" t="s">
        <v>319</v>
      </c>
      <c r="E24" s="4" t="s">
        <v>288</v>
      </c>
      <c r="F24" s="4">
        <v>701</v>
      </c>
      <c r="G24" s="4">
        <v>699</v>
      </c>
      <c r="H24" s="4">
        <v>99.715000000000003</v>
      </c>
      <c r="I24" s="4">
        <v>511</v>
      </c>
      <c r="J24" s="4">
        <v>73.103999999999999</v>
      </c>
      <c r="K24" s="4">
        <v>303</v>
      </c>
      <c r="L24" s="4">
        <v>43.347999999999999</v>
      </c>
      <c r="M24" s="4">
        <v>59.295000000000002</v>
      </c>
    </row>
    <row r="25" spans="1:13" x14ac:dyDescent="0.25">
      <c r="A25" s="4" t="s">
        <v>83</v>
      </c>
      <c r="B25" s="4" t="str">
        <f t="shared" si="0"/>
        <v>octubre</v>
      </c>
      <c r="C25" s="38">
        <v>44835</v>
      </c>
      <c r="D25" s="4" t="s">
        <v>320</v>
      </c>
      <c r="E25" s="4" t="s">
        <v>321</v>
      </c>
      <c r="F25" s="4">
        <v>16715</v>
      </c>
      <c r="G25" s="4">
        <v>16668</v>
      </c>
      <c r="H25" s="4">
        <v>99.718999999999994</v>
      </c>
      <c r="I25" s="4">
        <v>9526</v>
      </c>
      <c r="J25" s="4">
        <v>57.151000000000003</v>
      </c>
      <c r="K25" s="4">
        <v>2206</v>
      </c>
      <c r="L25" s="4">
        <v>13.234999999999999</v>
      </c>
      <c r="M25" s="4">
        <v>23.158000000000001</v>
      </c>
    </row>
    <row r="26" spans="1:13" x14ac:dyDescent="0.25">
      <c r="A26" s="4" t="s">
        <v>83</v>
      </c>
      <c r="B26" s="4" t="str">
        <f t="shared" si="0"/>
        <v>octubre</v>
      </c>
      <c r="C26" s="38">
        <v>44835</v>
      </c>
      <c r="D26" s="4" t="s">
        <v>322</v>
      </c>
      <c r="E26" s="4" t="s">
        <v>288</v>
      </c>
      <c r="F26" s="4">
        <v>12</v>
      </c>
      <c r="G26" s="4">
        <v>12</v>
      </c>
      <c r="H26" s="4">
        <v>100</v>
      </c>
      <c r="I26" s="4">
        <v>10</v>
      </c>
      <c r="J26" s="4">
        <v>83.332999999999998</v>
      </c>
      <c r="K26" s="4">
        <v>2</v>
      </c>
      <c r="L26" s="4">
        <v>16.667000000000002</v>
      </c>
      <c r="M26" s="4">
        <v>20</v>
      </c>
    </row>
    <row r="27" spans="1:13" x14ac:dyDescent="0.25">
      <c r="A27" s="4" t="s">
        <v>84</v>
      </c>
      <c r="B27" s="4" t="str">
        <f t="shared" si="0"/>
        <v>octubre</v>
      </c>
      <c r="C27" s="38">
        <v>44835</v>
      </c>
      <c r="D27" s="4" t="s">
        <v>323</v>
      </c>
      <c r="E27" s="4" t="s">
        <v>291</v>
      </c>
      <c r="F27" s="4">
        <v>181</v>
      </c>
      <c r="G27" s="4">
        <v>181</v>
      </c>
      <c r="H27" s="4">
        <v>100</v>
      </c>
      <c r="I27" s="4">
        <v>134</v>
      </c>
      <c r="J27" s="4">
        <v>74.033000000000001</v>
      </c>
      <c r="K27" s="4">
        <v>42</v>
      </c>
      <c r="L27" s="4">
        <v>23.204000000000001</v>
      </c>
      <c r="M27" s="4">
        <v>31.343</v>
      </c>
    </row>
    <row r="28" spans="1:13" x14ac:dyDescent="0.25">
      <c r="A28" s="4" t="s">
        <v>84</v>
      </c>
      <c r="B28" s="4" t="str">
        <f t="shared" si="0"/>
        <v>octubre</v>
      </c>
      <c r="C28" s="38">
        <v>44835</v>
      </c>
      <c r="D28" s="4" t="s">
        <v>324</v>
      </c>
      <c r="E28" s="4" t="s">
        <v>291</v>
      </c>
      <c r="F28" s="4">
        <v>185</v>
      </c>
      <c r="G28" s="4">
        <v>185</v>
      </c>
      <c r="H28" s="4">
        <v>100</v>
      </c>
      <c r="I28" s="4">
        <v>136</v>
      </c>
      <c r="J28" s="4">
        <v>73.513999999999996</v>
      </c>
      <c r="K28" s="4">
        <v>60</v>
      </c>
      <c r="L28" s="4">
        <v>32.432000000000002</v>
      </c>
      <c r="M28" s="4">
        <v>44.118000000000002</v>
      </c>
    </row>
    <row r="29" spans="1:13" x14ac:dyDescent="0.25">
      <c r="A29" s="4" t="s">
        <v>84</v>
      </c>
      <c r="B29" s="4" t="str">
        <f t="shared" si="0"/>
        <v>octubre</v>
      </c>
      <c r="C29" s="38">
        <v>44835</v>
      </c>
      <c r="D29" s="4" t="s">
        <v>325</v>
      </c>
      <c r="E29" s="4" t="s">
        <v>289</v>
      </c>
      <c r="F29" s="4">
        <v>580</v>
      </c>
      <c r="G29" s="4">
        <v>576</v>
      </c>
      <c r="H29" s="4">
        <v>99.31</v>
      </c>
      <c r="I29" s="4">
        <v>450</v>
      </c>
      <c r="J29" s="4">
        <v>78.125</v>
      </c>
      <c r="K29" s="4">
        <v>178</v>
      </c>
      <c r="L29" s="4">
        <v>30.902999999999999</v>
      </c>
      <c r="M29" s="4">
        <v>39.555999999999997</v>
      </c>
    </row>
    <row r="30" spans="1:13" x14ac:dyDescent="0.25">
      <c r="A30" s="4" t="s">
        <v>450</v>
      </c>
      <c r="B30" s="4" t="str">
        <f t="shared" si="0"/>
        <v>octubre</v>
      </c>
      <c r="C30" s="38">
        <v>44835</v>
      </c>
      <c r="D30" s="4" t="s">
        <v>326</v>
      </c>
      <c r="E30" s="4" t="s">
        <v>326</v>
      </c>
      <c r="F30" s="4" t="s">
        <v>326</v>
      </c>
      <c r="G30" s="4" t="s">
        <v>326</v>
      </c>
      <c r="H30" s="4" t="s">
        <v>326</v>
      </c>
      <c r="I30" s="4" t="s">
        <v>326</v>
      </c>
      <c r="J30" s="4" t="s">
        <v>326</v>
      </c>
      <c r="K30" s="4" t="s">
        <v>326</v>
      </c>
      <c r="L30" s="4" t="s">
        <v>326</v>
      </c>
      <c r="M30" s="4" t="s">
        <v>326</v>
      </c>
    </row>
    <row r="31" spans="1:13" x14ac:dyDescent="0.25">
      <c r="A31" s="4" t="s">
        <v>76</v>
      </c>
      <c r="B31" s="4" t="str">
        <f t="shared" si="0"/>
        <v>octubre</v>
      </c>
      <c r="C31" s="38">
        <v>44835</v>
      </c>
      <c r="D31" s="4" t="s">
        <v>327</v>
      </c>
      <c r="E31" s="4" t="s">
        <v>291</v>
      </c>
      <c r="F31" s="4">
        <v>2462</v>
      </c>
      <c r="G31" s="4">
        <v>2462</v>
      </c>
      <c r="H31" s="4">
        <v>100</v>
      </c>
      <c r="I31" s="4">
        <v>1391</v>
      </c>
      <c r="J31" s="4">
        <v>56.499000000000002</v>
      </c>
      <c r="K31" s="4">
        <v>205</v>
      </c>
      <c r="L31" s="4">
        <v>8.327</v>
      </c>
      <c r="M31" s="4">
        <v>14.738</v>
      </c>
    </row>
    <row r="32" spans="1:13" x14ac:dyDescent="0.25">
      <c r="A32" s="4" t="s">
        <v>76</v>
      </c>
      <c r="B32" s="4" t="str">
        <f t="shared" si="0"/>
        <v>octubre</v>
      </c>
      <c r="C32" s="38">
        <v>44835</v>
      </c>
      <c r="D32" s="4" t="s">
        <v>328</v>
      </c>
      <c r="E32" s="4" t="s">
        <v>291</v>
      </c>
      <c r="F32" s="4">
        <v>9444</v>
      </c>
      <c r="G32" s="4">
        <v>9426</v>
      </c>
      <c r="H32" s="4">
        <v>99.808999999999997</v>
      </c>
      <c r="I32" s="4">
        <v>3257</v>
      </c>
      <c r="J32" s="4">
        <v>34.552999999999997</v>
      </c>
      <c r="K32" s="4">
        <v>487</v>
      </c>
      <c r="L32" s="4">
        <v>5.1669999999999998</v>
      </c>
      <c r="M32" s="4">
        <v>14.952</v>
      </c>
    </row>
    <row r="33" spans="1:19" x14ac:dyDescent="0.25">
      <c r="A33" s="4" t="s">
        <v>76</v>
      </c>
      <c r="B33" s="4" t="str">
        <f t="shared" si="0"/>
        <v>octubre</v>
      </c>
      <c r="C33" s="38">
        <v>44835</v>
      </c>
      <c r="D33" s="4" t="s">
        <v>329</v>
      </c>
      <c r="E33" s="4" t="s">
        <v>291</v>
      </c>
      <c r="F33" s="4">
        <v>4623</v>
      </c>
      <c r="G33" s="4">
        <v>4622</v>
      </c>
      <c r="H33" s="4">
        <v>99.977999999999994</v>
      </c>
      <c r="I33" s="4">
        <v>1286</v>
      </c>
      <c r="J33" s="4">
        <v>27.823</v>
      </c>
      <c r="K33" s="4">
        <v>121</v>
      </c>
      <c r="L33" s="4">
        <v>2.6179999999999999</v>
      </c>
      <c r="M33" s="4">
        <v>9.4090000000000007</v>
      </c>
    </row>
    <row r="34" spans="1:19" x14ac:dyDescent="0.25">
      <c r="A34" s="4" t="s">
        <v>76</v>
      </c>
      <c r="B34" s="4" t="str">
        <f t="shared" si="0"/>
        <v>octubre</v>
      </c>
      <c r="C34" s="38">
        <v>44835</v>
      </c>
      <c r="D34" s="4" t="s">
        <v>330</v>
      </c>
      <c r="E34" s="4" t="s">
        <v>331</v>
      </c>
      <c r="F34" s="4">
        <v>4</v>
      </c>
      <c r="G34" s="4">
        <v>4</v>
      </c>
      <c r="H34" s="4">
        <v>100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9" x14ac:dyDescent="0.25">
      <c r="A35" s="4" t="s">
        <v>76</v>
      </c>
      <c r="B35" s="4" t="str">
        <f t="shared" si="0"/>
        <v>octubre</v>
      </c>
      <c r="C35" s="38">
        <v>44835</v>
      </c>
      <c r="D35" s="4" t="s">
        <v>332</v>
      </c>
      <c r="E35" s="4" t="s">
        <v>291</v>
      </c>
      <c r="F35" s="4">
        <v>2205</v>
      </c>
      <c r="G35" s="4">
        <v>2205</v>
      </c>
      <c r="H35" s="4">
        <v>100</v>
      </c>
      <c r="I35" s="4">
        <v>1077</v>
      </c>
      <c r="J35" s="4">
        <v>48.844000000000001</v>
      </c>
      <c r="K35" s="4">
        <v>165</v>
      </c>
      <c r="L35" s="4">
        <v>7.4829999999999997</v>
      </c>
      <c r="M35" s="4">
        <v>15.32</v>
      </c>
    </row>
    <row r="36" spans="1:19" x14ac:dyDescent="0.25">
      <c r="A36" s="4" t="s">
        <v>76</v>
      </c>
      <c r="B36" s="4" t="str">
        <f t="shared" si="0"/>
        <v>octubre</v>
      </c>
      <c r="C36" s="38">
        <v>44835</v>
      </c>
      <c r="D36" s="4" t="s">
        <v>333</v>
      </c>
      <c r="E36" s="4" t="s">
        <v>289</v>
      </c>
      <c r="F36" s="4">
        <v>21732</v>
      </c>
      <c r="G36" s="4">
        <v>21663</v>
      </c>
      <c r="H36" s="4">
        <v>99.682000000000002</v>
      </c>
      <c r="I36" s="4">
        <v>9492</v>
      </c>
      <c r="J36" s="4">
        <v>43.817</v>
      </c>
      <c r="K36" s="4">
        <v>968</v>
      </c>
      <c r="L36" s="4">
        <v>4.468</v>
      </c>
      <c r="M36" s="4">
        <v>10.198</v>
      </c>
    </row>
    <row r="37" spans="1:19" x14ac:dyDescent="0.25">
      <c r="A37" s="4" t="s">
        <v>76</v>
      </c>
      <c r="B37" s="4" t="str">
        <f t="shared" si="0"/>
        <v>octubre</v>
      </c>
      <c r="C37" s="38">
        <v>44835</v>
      </c>
      <c r="D37" s="4" t="s">
        <v>334</v>
      </c>
      <c r="E37" s="4" t="s">
        <v>331</v>
      </c>
      <c r="F37" s="4">
        <v>3</v>
      </c>
      <c r="G37" s="4">
        <v>3</v>
      </c>
      <c r="H37" s="4">
        <v>100</v>
      </c>
      <c r="I37" s="4">
        <v>1</v>
      </c>
      <c r="J37" s="4">
        <v>33.332999999999998</v>
      </c>
      <c r="K37" s="4">
        <v>0</v>
      </c>
      <c r="L37" s="4">
        <v>0</v>
      </c>
      <c r="M37" s="4">
        <v>0</v>
      </c>
    </row>
    <row r="38" spans="1:19" x14ac:dyDescent="0.25">
      <c r="A38" s="4" t="s">
        <v>85</v>
      </c>
      <c r="B38" s="4" t="str">
        <f t="shared" si="0"/>
        <v>octubre</v>
      </c>
      <c r="C38" s="38">
        <v>44835</v>
      </c>
      <c r="D38" s="4" t="s">
        <v>335</v>
      </c>
      <c r="E38" s="4" t="s">
        <v>289</v>
      </c>
      <c r="F38" s="4">
        <v>32229</v>
      </c>
      <c r="G38" s="4">
        <v>32100</v>
      </c>
      <c r="H38" s="4">
        <v>99.6</v>
      </c>
      <c r="I38" s="4">
        <v>12046</v>
      </c>
      <c r="J38" s="4">
        <v>37.526000000000003</v>
      </c>
      <c r="K38" s="4">
        <v>1370</v>
      </c>
      <c r="L38" s="4">
        <v>4.2679999999999998</v>
      </c>
      <c r="M38" s="4">
        <v>11.372999999999999</v>
      </c>
    </row>
    <row r="39" spans="1:19" x14ac:dyDescent="0.25">
      <c r="A39" s="4" t="s">
        <v>88</v>
      </c>
      <c r="B39" s="4" t="str">
        <f t="shared" si="0"/>
        <v>octubre</v>
      </c>
      <c r="C39" s="38">
        <v>44835</v>
      </c>
      <c r="D39" s="4" t="s">
        <v>326</v>
      </c>
      <c r="E39" s="4" t="s">
        <v>326</v>
      </c>
      <c r="F39" s="4" t="s">
        <v>326</v>
      </c>
      <c r="G39" s="4" t="s">
        <v>326</v>
      </c>
      <c r="H39" s="4" t="s">
        <v>326</v>
      </c>
      <c r="I39" s="4" t="s">
        <v>326</v>
      </c>
      <c r="J39" s="4" t="s">
        <v>326</v>
      </c>
      <c r="K39" s="4" t="s">
        <v>326</v>
      </c>
      <c r="L39" s="4" t="s">
        <v>326</v>
      </c>
      <c r="M39" s="4" t="s">
        <v>326</v>
      </c>
    </row>
    <row r="40" spans="1:19" x14ac:dyDescent="0.25">
      <c r="A40" s="4" t="s">
        <v>451</v>
      </c>
      <c r="B40" s="4" t="str">
        <f t="shared" si="0"/>
        <v>octubre</v>
      </c>
      <c r="C40" s="38">
        <v>44835</v>
      </c>
      <c r="D40" s="4" t="s">
        <v>326</v>
      </c>
      <c r="E40" s="4" t="s">
        <v>326</v>
      </c>
      <c r="F40" s="4" t="s">
        <v>326</v>
      </c>
      <c r="G40" s="4" t="s">
        <v>326</v>
      </c>
      <c r="H40" s="4" t="s">
        <v>326</v>
      </c>
      <c r="I40" s="4" t="s">
        <v>326</v>
      </c>
      <c r="J40" s="4" t="s">
        <v>326</v>
      </c>
      <c r="K40" s="4" t="s">
        <v>326</v>
      </c>
      <c r="L40" s="4" t="s">
        <v>326</v>
      </c>
      <c r="M40" s="4" t="s">
        <v>326</v>
      </c>
    </row>
    <row r="41" spans="1:19" x14ac:dyDescent="0.25">
      <c r="A41" s="4" t="s">
        <v>452</v>
      </c>
      <c r="B41" s="4" t="str">
        <f t="shared" si="0"/>
        <v>octubre</v>
      </c>
      <c r="C41" s="38">
        <v>44835</v>
      </c>
      <c r="D41" s="4" t="s">
        <v>326</v>
      </c>
      <c r="E41" s="4" t="s">
        <v>326</v>
      </c>
      <c r="F41" s="4" t="s">
        <v>326</v>
      </c>
      <c r="G41" s="4" t="s">
        <v>326</v>
      </c>
      <c r="H41" s="4" t="s">
        <v>326</v>
      </c>
      <c r="I41" s="4" t="s">
        <v>326</v>
      </c>
      <c r="J41" s="4" t="s">
        <v>326</v>
      </c>
      <c r="K41" s="4" t="s">
        <v>326</v>
      </c>
      <c r="L41" s="4" t="s">
        <v>326</v>
      </c>
      <c r="M41" s="4" t="s">
        <v>326</v>
      </c>
    </row>
    <row r="42" spans="1:19" x14ac:dyDescent="0.25">
      <c r="A42" s="4" t="s">
        <v>92</v>
      </c>
      <c r="B42" s="4" t="str">
        <f t="shared" si="0"/>
        <v>octubre</v>
      </c>
      <c r="C42" s="38">
        <v>44835</v>
      </c>
      <c r="D42" s="4" t="s">
        <v>336</v>
      </c>
      <c r="E42" s="4" t="s">
        <v>289</v>
      </c>
      <c r="F42" s="4">
        <v>32597</v>
      </c>
      <c r="G42" s="4">
        <v>32563</v>
      </c>
      <c r="H42" s="4">
        <v>99.896000000000001</v>
      </c>
      <c r="I42" s="4">
        <v>14867</v>
      </c>
      <c r="J42" s="4">
        <v>45.655999999999999</v>
      </c>
      <c r="K42" s="4">
        <v>2555</v>
      </c>
      <c r="L42" s="4">
        <v>7.8460000000000001</v>
      </c>
      <c r="M42" s="4">
        <v>17.186</v>
      </c>
    </row>
    <row r="43" spans="1:19" s="41" customFormat="1" x14ac:dyDescent="0.25">
      <c r="A43" s="41" t="s">
        <v>78</v>
      </c>
      <c r="B43" s="41" t="str">
        <f t="shared" si="0"/>
        <v>octubre</v>
      </c>
      <c r="C43" s="42">
        <v>44835</v>
      </c>
      <c r="D43" s="41" t="s">
        <v>337</v>
      </c>
      <c r="E43" s="41" t="s">
        <v>289</v>
      </c>
      <c r="F43" s="41">
        <v>35</v>
      </c>
      <c r="G43" s="41">
        <v>33</v>
      </c>
      <c r="H43" s="41">
        <v>94.286000000000001</v>
      </c>
      <c r="I43" s="41">
        <v>16</v>
      </c>
      <c r="J43" s="41">
        <v>48.484999999999999</v>
      </c>
      <c r="K43" s="41">
        <v>6</v>
      </c>
      <c r="L43" s="41">
        <v>18.181999999999999</v>
      </c>
      <c r="M43" s="41">
        <v>37.5</v>
      </c>
      <c r="O43" s="43"/>
      <c r="P43" s="43"/>
      <c r="Q43" s="43"/>
      <c r="R43" s="43"/>
      <c r="S43" s="43"/>
    </row>
    <row r="44" spans="1:19" s="41" customFormat="1" x14ac:dyDescent="0.25">
      <c r="A44" s="41" t="s">
        <v>78</v>
      </c>
      <c r="B44" s="41" t="str">
        <f t="shared" si="0"/>
        <v>octubre</v>
      </c>
      <c r="C44" s="42">
        <v>44835</v>
      </c>
      <c r="D44" s="41" t="s">
        <v>338</v>
      </c>
      <c r="E44" s="41" t="s">
        <v>289</v>
      </c>
      <c r="F44" s="41">
        <v>28</v>
      </c>
      <c r="G44" s="41">
        <v>28</v>
      </c>
      <c r="H44" s="41">
        <v>100</v>
      </c>
      <c r="I44" s="41">
        <v>7</v>
      </c>
      <c r="J44" s="41">
        <v>25</v>
      </c>
      <c r="K44" s="41">
        <v>0</v>
      </c>
      <c r="L44" s="41">
        <v>0</v>
      </c>
      <c r="M44" s="41">
        <v>0</v>
      </c>
      <c r="O44" s="43"/>
      <c r="P44" s="43"/>
      <c r="Q44" s="43"/>
      <c r="R44" s="43"/>
      <c r="S44" s="43"/>
    </row>
    <row r="45" spans="1:19" s="41" customFormat="1" x14ac:dyDescent="0.25">
      <c r="A45" s="41" t="s">
        <v>78</v>
      </c>
      <c r="B45" s="41" t="str">
        <f t="shared" si="0"/>
        <v>octubre</v>
      </c>
      <c r="C45" s="42">
        <v>44835</v>
      </c>
      <c r="D45" s="41" t="s">
        <v>339</v>
      </c>
      <c r="E45" s="41" t="s">
        <v>331</v>
      </c>
      <c r="F45" s="41">
        <v>50</v>
      </c>
      <c r="G45" s="41">
        <v>50</v>
      </c>
      <c r="H45" s="41">
        <v>100</v>
      </c>
      <c r="I45" s="41">
        <v>27</v>
      </c>
      <c r="J45" s="41">
        <v>54</v>
      </c>
      <c r="K45" s="41">
        <v>5</v>
      </c>
      <c r="L45" s="41">
        <v>10</v>
      </c>
      <c r="M45" s="41">
        <v>18.518999999999998</v>
      </c>
      <c r="O45" s="43"/>
      <c r="P45" s="43"/>
      <c r="Q45" s="43"/>
      <c r="R45" s="43"/>
      <c r="S45" s="43"/>
    </row>
    <row r="46" spans="1:19" s="41" customFormat="1" x14ac:dyDescent="0.25">
      <c r="A46" s="41" t="s">
        <v>78</v>
      </c>
      <c r="B46" s="41" t="str">
        <f t="shared" si="0"/>
        <v>octubre</v>
      </c>
      <c r="C46" s="42">
        <v>44835</v>
      </c>
      <c r="D46" s="41" t="s">
        <v>340</v>
      </c>
      <c r="E46" s="41" t="s">
        <v>289</v>
      </c>
      <c r="F46" s="41">
        <v>28</v>
      </c>
      <c r="G46" s="41">
        <v>28</v>
      </c>
      <c r="H46" s="41">
        <v>100</v>
      </c>
      <c r="I46" s="41">
        <v>5</v>
      </c>
      <c r="J46" s="41">
        <v>17.856999999999999</v>
      </c>
      <c r="K46" s="41">
        <v>0</v>
      </c>
      <c r="L46" s="41">
        <v>0</v>
      </c>
      <c r="M46" s="41">
        <v>0</v>
      </c>
      <c r="O46" s="43"/>
      <c r="P46" s="43"/>
      <c r="Q46" s="43"/>
      <c r="R46" s="43"/>
      <c r="S46" s="43"/>
    </row>
    <row r="47" spans="1:19" s="41" customFormat="1" x14ac:dyDescent="0.25">
      <c r="A47" s="41" t="s">
        <v>78</v>
      </c>
      <c r="B47" s="41" t="str">
        <f t="shared" si="0"/>
        <v>octubre</v>
      </c>
      <c r="C47" s="42">
        <v>44835</v>
      </c>
      <c r="D47" s="41" t="s">
        <v>341</v>
      </c>
      <c r="E47" s="41" t="s">
        <v>289</v>
      </c>
      <c r="F47" s="41">
        <v>28</v>
      </c>
      <c r="G47" s="41">
        <v>28</v>
      </c>
      <c r="H47" s="41">
        <v>100</v>
      </c>
      <c r="I47" s="41">
        <v>6</v>
      </c>
      <c r="J47" s="41">
        <v>21.428999999999998</v>
      </c>
      <c r="K47" s="41">
        <v>1</v>
      </c>
      <c r="L47" s="41">
        <v>3.5710000000000002</v>
      </c>
      <c r="M47" s="41">
        <v>16.667000000000002</v>
      </c>
      <c r="O47" s="43"/>
      <c r="P47" s="43"/>
      <c r="Q47" s="43"/>
      <c r="R47" s="43"/>
      <c r="S47" s="43"/>
    </row>
    <row r="48" spans="1:19" x14ac:dyDescent="0.25">
      <c r="A48" s="4" t="s">
        <v>91</v>
      </c>
      <c r="B48" s="4" t="str">
        <f t="shared" si="0"/>
        <v>octubre</v>
      </c>
      <c r="C48" s="38">
        <v>44835</v>
      </c>
      <c r="D48" s="4" t="s">
        <v>342</v>
      </c>
      <c r="E48" s="4" t="s">
        <v>289</v>
      </c>
      <c r="F48" s="4">
        <v>14140</v>
      </c>
      <c r="G48" s="4">
        <v>14103</v>
      </c>
      <c r="H48" s="4">
        <v>99.738</v>
      </c>
      <c r="I48" s="4">
        <v>4893</v>
      </c>
      <c r="J48" s="4">
        <v>34.695</v>
      </c>
      <c r="K48" s="4">
        <v>127</v>
      </c>
      <c r="L48" s="4">
        <v>0.90100000000000002</v>
      </c>
      <c r="M48" s="4">
        <v>2.5960000000000001</v>
      </c>
    </row>
    <row r="49" spans="1:13" x14ac:dyDescent="0.25">
      <c r="A49" s="4" t="s">
        <v>93</v>
      </c>
      <c r="B49" s="4" t="str">
        <f t="shared" si="0"/>
        <v>octubre</v>
      </c>
      <c r="C49" s="38">
        <v>44835</v>
      </c>
      <c r="D49" s="4" t="s">
        <v>326</v>
      </c>
      <c r="E49" s="4" t="s">
        <v>326</v>
      </c>
      <c r="F49" s="4" t="s">
        <v>326</v>
      </c>
      <c r="G49" s="4" t="s">
        <v>326</v>
      </c>
      <c r="H49" s="4" t="s">
        <v>326</v>
      </c>
      <c r="I49" s="4" t="s">
        <v>326</v>
      </c>
      <c r="J49" s="4" t="s">
        <v>326</v>
      </c>
      <c r="K49" s="4" t="s">
        <v>326</v>
      </c>
      <c r="L49" s="4" t="s">
        <v>326</v>
      </c>
      <c r="M49" s="4" t="s">
        <v>326</v>
      </c>
    </row>
    <row r="50" spans="1:13" x14ac:dyDescent="0.25">
      <c r="A50" s="4" t="s">
        <v>274</v>
      </c>
      <c r="B50" s="4" t="str">
        <f t="shared" si="0"/>
        <v>octubre</v>
      </c>
      <c r="C50" s="38">
        <v>44835</v>
      </c>
      <c r="D50" s="4" t="s">
        <v>326</v>
      </c>
      <c r="E50" s="4" t="s">
        <v>326</v>
      </c>
      <c r="F50" s="4" t="s">
        <v>326</v>
      </c>
      <c r="G50" s="4" t="s">
        <v>326</v>
      </c>
      <c r="H50" s="4" t="s">
        <v>326</v>
      </c>
      <c r="I50" s="4" t="s">
        <v>326</v>
      </c>
      <c r="J50" s="4" t="s">
        <v>326</v>
      </c>
      <c r="K50" s="4" t="s">
        <v>326</v>
      </c>
      <c r="L50" s="4" t="s">
        <v>326</v>
      </c>
      <c r="M50" s="4" t="s">
        <v>326</v>
      </c>
    </row>
    <row r="51" spans="1:13" x14ac:dyDescent="0.25">
      <c r="A51" s="4" t="s">
        <v>277</v>
      </c>
      <c r="B51" s="4" t="str">
        <f t="shared" si="0"/>
        <v>octubre</v>
      </c>
      <c r="C51" s="38">
        <v>44835</v>
      </c>
      <c r="D51" s="4" t="s">
        <v>491</v>
      </c>
      <c r="E51" s="4" t="s">
        <v>289</v>
      </c>
      <c r="F51" s="4">
        <v>10329</v>
      </c>
      <c r="G51" s="4">
        <v>10260</v>
      </c>
      <c r="H51" s="4">
        <v>99.331999999999994</v>
      </c>
      <c r="I51" s="4">
        <v>4253</v>
      </c>
      <c r="J51" s="4">
        <v>41.451999999999998</v>
      </c>
      <c r="K51" s="4">
        <v>494</v>
      </c>
      <c r="L51" s="4">
        <v>4.8150000000000004</v>
      </c>
      <c r="M51" s="4">
        <v>11.615</v>
      </c>
    </row>
    <row r="52" spans="1:13" x14ac:dyDescent="0.25">
      <c r="A52" s="4" t="s">
        <v>277</v>
      </c>
      <c r="B52" s="4" t="str">
        <f t="shared" si="0"/>
        <v>octubre</v>
      </c>
      <c r="C52" s="38">
        <v>44835</v>
      </c>
      <c r="D52" s="4" t="s">
        <v>492</v>
      </c>
      <c r="E52" s="4" t="s">
        <v>289</v>
      </c>
      <c r="F52" s="4">
        <v>10413</v>
      </c>
      <c r="G52" s="4">
        <v>10353</v>
      </c>
      <c r="H52" s="4">
        <v>99.424000000000007</v>
      </c>
      <c r="I52" s="4">
        <v>5300</v>
      </c>
      <c r="J52" s="4">
        <v>51.192999999999998</v>
      </c>
      <c r="K52" s="4">
        <v>754</v>
      </c>
      <c r="L52" s="4">
        <v>7.2830000000000004</v>
      </c>
      <c r="M52" s="4">
        <v>14.226000000000001</v>
      </c>
    </row>
    <row r="53" spans="1:13" x14ac:dyDescent="0.25">
      <c r="A53" s="4" t="s">
        <v>277</v>
      </c>
      <c r="B53" s="4" t="str">
        <f t="shared" si="0"/>
        <v>octubre</v>
      </c>
      <c r="C53" s="38">
        <v>44835</v>
      </c>
      <c r="D53" s="4" t="s">
        <v>493</v>
      </c>
      <c r="E53" s="4" t="s">
        <v>289</v>
      </c>
      <c r="F53" s="4">
        <v>10487</v>
      </c>
      <c r="G53" s="4">
        <v>10452</v>
      </c>
      <c r="H53" s="4">
        <v>99.665999999999997</v>
      </c>
      <c r="I53" s="4">
        <v>5762</v>
      </c>
      <c r="J53" s="4">
        <v>55.128</v>
      </c>
      <c r="K53" s="4">
        <v>832</v>
      </c>
      <c r="L53" s="4">
        <v>7.96</v>
      </c>
      <c r="M53" s="4">
        <v>14.439</v>
      </c>
    </row>
    <row r="54" spans="1:13" x14ac:dyDescent="0.25">
      <c r="A54" s="4" t="s">
        <v>277</v>
      </c>
      <c r="B54" s="4" t="str">
        <f t="shared" si="0"/>
        <v>octubre</v>
      </c>
      <c r="C54" s="38">
        <v>44835</v>
      </c>
      <c r="D54" s="4" t="s">
        <v>494</v>
      </c>
      <c r="E54" s="4" t="s">
        <v>289</v>
      </c>
      <c r="F54" s="4">
        <v>10325</v>
      </c>
      <c r="G54" s="4">
        <v>10256</v>
      </c>
      <c r="H54" s="4">
        <v>99.331999999999994</v>
      </c>
      <c r="I54" s="4">
        <v>5255</v>
      </c>
      <c r="J54" s="4">
        <v>51.238</v>
      </c>
      <c r="K54" s="4">
        <v>470</v>
      </c>
      <c r="L54" s="4">
        <v>4.5830000000000002</v>
      </c>
      <c r="M54" s="4">
        <v>8.9440000000000008</v>
      </c>
    </row>
    <row r="55" spans="1:13" x14ac:dyDescent="0.25">
      <c r="A55" s="4" t="s">
        <v>277</v>
      </c>
      <c r="B55" s="4" t="str">
        <f t="shared" si="0"/>
        <v>octubre</v>
      </c>
      <c r="C55" s="38">
        <v>44835</v>
      </c>
      <c r="D55" s="4" t="s">
        <v>495</v>
      </c>
      <c r="E55" s="4" t="s">
        <v>289</v>
      </c>
      <c r="F55" s="4">
        <v>10398</v>
      </c>
      <c r="G55" s="4">
        <v>10332</v>
      </c>
      <c r="H55" s="4">
        <v>99.364999999999995</v>
      </c>
      <c r="I55" s="4">
        <v>5450</v>
      </c>
      <c r="J55" s="4">
        <v>52.749000000000002</v>
      </c>
      <c r="K55" s="4">
        <v>592</v>
      </c>
      <c r="L55" s="4">
        <v>5.73</v>
      </c>
      <c r="M55" s="4">
        <v>10.862</v>
      </c>
    </row>
    <row r="56" spans="1:13" x14ac:dyDescent="0.25">
      <c r="A56" s="4" t="s">
        <v>277</v>
      </c>
      <c r="B56" s="4" t="str">
        <f t="shared" si="0"/>
        <v>octubre</v>
      </c>
      <c r="C56" s="38">
        <v>44835</v>
      </c>
      <c r="D56" s="4" t="s">
        <v>496</v>
      </c>
      <c r="E56" s="4" t="s">
        <v>289</v>
      </c>
      <c r="F56" s="4">
        <v>10485</v>
      </c>
      <c r="G56" s="4">
        <v>10451</v>
      </c>
      <c r="H56" s="4">
        <v>99.676000000000002</v>
      </c>
      <c r="I56" s="4">
        <v>5989</v>
      </c>
      <c r="J56" s="4">
        <v>57.305999999999997</v>
      </c>
      <c r="K56" s="4">
        <v>727</v>
      </c>
      <c r="L56" s="4">
        <v>6.9560000000000004</v>
      </c>
      <c r="M56" s="4">
        <v>12.138999999999999</v>
      </c>
    </row>
    <row r="57" spans="1:13" x14ac:dyDescent="0.25">
      <c r="A57" s="4" t="s">
        <v>277</v>
      </c>
      <c r="B57" s="4" t="str">
        <f t="shared" si="0"/>
        <v>octubre</v>
      </c>
      <c r="C57" s="38">
        <v>44835</v>
      </c>
      <c r="D57" s="4" t="s">
        <v>497</v>
      </c>
      <c r="E57" s="4" t="s">
        <v>289</v>
      </c>
      <c r="F57" s="4">
        <v>10323</v>
      </c>
      <c r="G57" s="4">
        <v>10236</v>
      </c>
      <c r="H57" s="4">
        <v>99.156999999999996</v>
      </c>
      <c r="I57" s="4">
        <v>5095</v>
      </c>
      <c r="J57" s="4">
        <v>49.774999999999999</v>
      </c>
      <c r="K57" s="4">
        <v>586</v>
      </c>
      <c r="L57" s="4">
        <v>5.7249999999999996</v>
      </c>
      <c r="M57" s="4">
        <v>11.500999999999999</v>
      </c>
    </row>
    <row r="58" spans="1:13" x14ac:dyDescent="0.25">
      <c r="A58" s="4" t="s">
        <v>498</v>
      </c>
      <c r="B58" s="4" t="str">
        <f t="shared" si="0"/>
        <v>octubre</v>
      </c>
      <c r="C58" s="38">
        <v>44835</v>
      </c>
      <c r="D58" s="4" t="s">
        <v>499</v>
      </c>
      <c r="E58" s="4" t="s">
        <v>289</v>
      </c>
      <c r="F58" s="4">
        <v>12969</v>
      </c>
      <c r="G58" s="4">
        <v>12930</v>
      </c>
      <c r="H58" s="4">
        <v>99.698999999999998</v>
      </c>
      <c r="I58" s="4">
        <v>4754</v>
      </c>
      <c r="J58" s="4">
        <v>36.767000000000003</v>
      </c>
      <c r="K58" s="4">
        <v>174</v>
      </c>
      <c r="L58" s="4">
        <v>1.3460000000000001</v>
      </c>
      <c r="M58" s="4">
        <v>3.66</v>
      </c>
    </row>
    <row r="59" spans="1:13" x14ac:dyDescent="0.25">
      <c r="A59" s="4" t="s">
        <v>498</v>
      </c>
      <c r="B59" s="4" t="str">
        <f t="shared" si="0"/>
        <v>octubre</v>
      </c>
      <c r="C59" s="38">
        <v>44835</v>
      </c>
      <c r="D59" s="4" t="s">
        <v>500</v>
      </c>
      <c r="E59" s="4" t="s">
        <v>289</v>
      </c>
      <c r="F59" s="4">
        <v>13011</v>
      </c>
      <c r="G59" s="4">
        <v>12975</v>
      </c>
      <c r="H59" s="4">
        <v>99.722999999999999</v>
      </c>
      <c r="I59" s="4">
        <v>4722</v>
      </c>
      <c r="J59" s="4">
        <v>36.393000000000001</v>
      </c>
      <c r="K59" s="4">
        <v>278</v>
      </c>
      <c r="L59" s="4">
        <v>2.1429999999999998</v>
      </c>
      <c r="M59" s="4">
        <v>5.8869999999999996</v>
      </c>
    </row>
    <row r="60" spans="1:13" x14ac:dyDescent="0.25">
      <c r="A60" s="4" t="s">
        <v>94</v>
      </c>
      <c r="B60" s="4" t="str">
        <f t="shared" si="0"/>
        <v>octubre</v>
      </c>
      <c r="C60" s="38">
        <v>44835</v>
      </c>
      <c r="D60" s="4" t="s">
        <v>326</v>
      </c>
      <c r="E60" s="4" t="s">
        <v>326</v>
      </c>
      <c r="F60" s="4" t="s">
        <v>326</v>
      </c>
      <c r="G60" s="4" t="s">
        <v>326</v>
      </c>
      <c r="H60" s="4" t="s">
        <v>326</v>
      </c>
      <c r="I60" s="4" t="s">
        <v>326</v>
      </c>
      <c r="J60" s="4" t="s">
        <v>326</v>
      </c>
      <c r="K60" s="4" t="s">
        <v>326</v>
      </c>
      <c r="L60" s="4" t="s">
        <v>326</v>
      </c>
      <c r="M60" s="4" t="s">
        <v>326</v>
      </c>
    </row>
    <row r="61" spans="1:13" x14ac:dyDescent="0.25">
      <c r="A61" s="4" t="s">
        <v>80</v>
      </c>
      <c r="B61" s="4" t="str">
        <f t="shared" si="0"/>
        <v>septiembre</v>
      </c>
      <c r="C61" s="38">
        <v>44805</v>
      </c>
      <c r="D61" s="4" t="s">
        <v>456</v>
      </c>
      <c r="E61" s="4" t="s">
        <v>289</v>
      </c>
      <c r="F61" s="4">
        <v>35216</v>
      </c>
      <c r="G61" s="4">
        <v>35140</v>
      </c>
      <c r="H61" s="4">
        <v>99.784000000000006</v>
      </c>
      <c r="I61" s="4">
        <v>13915</v>
      </c>
      <c r="J61" s="4">
        <v>39.598999999999997</v>
      </c>
      <c r="K61" s="4">
        <v>3015</v>
      </c>
      <c r="L61" s="4">
        <v>8.58</v>
      </c>
      <c r="M61" s="4">
        <v>21.667000000000002</v>
      </c>
    </row>
    <row r="62" spans="1:13" x14ac:dyDescent="0.25">
      <c r="A62" s="4" t="s">
        <v>80</v>
      </c>
      <c r="B62" s="4" t="str">
        <f t="shared" si="0"/>
        <v>septiembre</v>
      </c>
      <c r="C62" s="38">
        <v>44805</v>
      </c>
      <c r="D62" s="4" t="s">
        <v>457</v>
      </c>
      <c r="E62" s="4" t="s">
        <v>289</v>
      </c>
      <c r="F62" s="4">
        <v>32206</v>
      </c>
      <c r="G62" s="4">
        <v>32039</v>
      </c>
      <c r="H62" s="4">
        <v>99.480999999999995</v>
      </c>
      <c r="I62" s="4">
        <v>13989</v>
      </c>
      <c r="J62" s="4">
        <v>43.661999999999999</v>
      </c>
      <c r="K62" s="4">
        <v>3272</v>
      </c>
      <c r="L62" s="4">
        <v>10.212999999999999</v>
      </c>
      <c r="M62" s="4">
        <v>23.39</v>
      </c>
    </row>
    <row r="63" spans="1:13" x14ac:dyDescent="0.25">
      <c r="A63" s="4" t="s">
        <v>80</v>
      </c>
      <c r="B63" s="4" t="str">
        <f t="shared" si="0"/>
        <v>septiembre</v>
      </c>
      <c r="C63" s="38">
        <v>44805</v>
      </c>
      <c r="D63" s="4" t="s">
        <v>458</v>
      </c>
      <c r="E63" s="4" t="s">
        <v>289</v>
      </c>
      <c r="F63" s="4">
        <v>32199</v>
      </c>
      <c r="G63" s="4">
        <v>31992</v>
      </c>
      <c r="H63" s="4">
        <v>99.356999999999999</v>
      </c>
      <c r="I63" s="4">
        <v>12333</v>
      </c>
      <c r="J63" s="4">
        <v>38.549999999999997</v>
      </c>
      <c r="K63" s="4">
        <v>2487</v>
      </c>
      <c r="L63" s="4">
        <v>7.774</v>
      </c>
      <c r="M63" s="4">
        <v>20.164999999999999</v>
      </c>
    </row>
    <row r="64" spans="1:13" x14ac:dyDescent="0.25">
      <c r="A64" s="4" t="s">
        <v>80</v>
      </c>
      <c r="B64" s="4" t="str">
        <f t="shared" si="0"/>
        <v>septiembre</v>
      </c>
      <c r="C64" s="38">
        <v>44805</v>
      </c>
      <c r="D64" s="4" t="s">
        <v>456</v>
      </c>
      <c r="E64" s="4" t="s">
        <v>289</v>
      </c>
      <c r="F64" s="4">
        <v>35302</v>
      </c>
      <c r="G64" s="4">
        <v>35223</v>
      </c>
      <c r="H64" s="4">
        <v>99.775999999999996</v>
      </c>
      <c r="I64" s="4">
        <v>13857</v>
      </c>
      <c r="J64" s="4">
        <v>39.341000000000001</v>
      </c>
      <c r="K64" s="4">
        <v>1987</v>
      </c>
      <c r="L64" s="4">
        <v>5.641</v>
      </c>
      <c r="M64" s="4">
        <v>14.339</v>
      </c>
    </row>
    <row r="65" spans="1:13" x14ac:dyDescent="0.25">
      <c r="A65" s="4" t="s">
        <v>80</v>
      </c>
      <c r="B65" s="4" t="str">
        <f t="shared" si="0"/>
        <v>septiembre</v>
      </c>
      <c r="C65" s="38">
        <v>44805</v>
      </c>
      <c r="D65" s="4" t="s">
        <v>459</v>
      </c>
      <c r="E65" s="4" t="s">
        <v>288</v>
      </c>
      <c r="F65" s="4">
        <v>35029</v>
      </c>
      <c r="G65" s="4">
        <v>34962</v>
      </c>
      <c r="H65" s="4">
        <v>99.808999999999997</v>
      </c>
      <c r="I65" s="4">
        <v>14517</v>
      </c>
      <c r="J65" s="4">
        <v>41.521999999999998</v>
      </c>
      <c r="K65" s="4">
        <v>1651</v>
      </c>
      <c r="L65" s="4">
        <v>4.7220000000000004</v>
      </c>
      <c r="M65" s="4">
        <v>11.372999999999999</v>
      </c>
    </row>
    <row r="66" spans="1:13" x14ac:dyDescent="0.25">
      <c r="A66" s="4" t="s">
        <v>117</v>
      </c>
      <c r="B66" s="4" t="str">
        <f t="shared" si="0"/>
        <v>septiembre</v>
      </c>
      <c r="C66" s="38">
        <v>44805</v>
      </c>
      <c r="D66" s="4" t="s">
        <v>460</v>
      </c>
      <c r="E66" s="4" t="s">
        <v>289</v>
      </c>
      <c r="F66" s="4">
        <v>817</v>
      </c>
      <c r="G66" s="4">
        <v>812</v>
      </c>
      <c r="H66" s="4">
        <v>99.388000000000005</v>
      </c>
      <c r="I66" s="4">
        <v>687</v>
      </c>
      <c r="J66" s="4">
        <v>84.605999999999995</v>
      </c>
      <c r="K66" s="4">
        <v>512</v>
      </c>
      <c r="L66" s="4">
        <v>63.054000000000002</v>
      </c>
      <c r="M66" s="4">
        <v>74.527000000000001</v>
      </c>
    </row>
    <row r="67" spans="1:13" x14ac:dyDescent="0.25">
      <c r="A67" s="4" t="s">
        <v>117</v>
      </c>
      <c r="B67" s="4" t="str">
        <f t="shared" ref="B67:B130" si="1">TEXT(C67,"mmmm")</f>
        <v>septiembre</v>
      </c>
      <c r="C67" s="38">
        <v>44805</v>
      </c>
      <c r="D67" s="4" t="s">
        <v>461</v>
      </c>
      <c r="E67" s="4" t="s">
        <v>289</v>
      </c>
      <c r="F67" s="4">
        <v>20951</v>
      </c>
      <c r="G67" s="4">
        <v>20810</v>
      </c>
      <c r="H67" s="4">
        <v>99.326999999999998</v>
      </c>
      <c r="I67" s="4">
        <v>8741</v>
      </c>
      <c r="J67" s="4">
        <v>42.003999999999998</v>
      </c>
      <c r="K67" s="4">
        <v>1260</v>
      </c>
      <c r="L67" s="4">
        <v>6.0549999999999997</v>
      </c>
      <c r="M67" s="4">
        <v>14.414999999999999</v>
      </c>
    </row>
    <row r="68" spans="1:13" x14ac:dyDescent="0.25">
      <c r="A68" s="4" t="s">
        <v>117</v>
      </c>
      <c r="B68" s="4" t="str">
        <f t="shared" si="1"/>
        <v>septiembre</v>
      </c>
      <c r="C68" s="38">
        <v>44805</v>
      </c>
      <c r="D68" s="4" t="s">
        <v>462</v>
      </c>
      <c r="E68" s="4" t="s">
        <v>289</v>
      </c>
      <c r="F68" s="4">
        <v>2286</v>
      </c>
      <c r="G68" s="4">
        <v>2286</v>
      </c>
      <c r="H68" s="4">
        <v>100</v>
      </c>
      <c r="I68" s="4">
        <v>1907</v>
      </c>
      <c r="J68" s="4">
        <v>83.421000000000006</v>
      </c>
      <c r="K68" s="4">
        <v>1255</v>
      </c>
      <c r="L68" s="4">
        <v>54.899000000000001</v>
      </c>
      <c r="M68" s="4">
        <v>65.81</v>
      </c>
    </row>
    <row r="69" spans="1:13" x14ac:dyDescent="0.25">
      <c r="A69" s="4" t="s">
        <v>117</v>
      </c>
      <c r="B69" s="4" t="str">
        <f t="shared" si="1"/>
        <v>septiembre</v>
      </c>
      <c r="C69" s="38">
        <v>44805</v>
      </c>
      <c r="D69" s="4" t="s">
        <v>463</v>
      </c>
      <c r="E69" s="4" t="s">
        <v>289</v>
      </c>
      <c r="F69" s="4">
        <v>23585</v>
      </c>
      <c r="G69" s="4">
        <v>23476</v>
      </c>
      <c r="H69" s="4">
        <v>99.537999999999997</v>
      </c>
      <c r="I69" s="4">
        <v>11299</v>
      </c>
      <c r="J69" s="4">
        <v>48.13</v>
      </c>
      <c r="K69" s="4">
        <v>2408</v>
      </c>
      <c r="L69" s="4">
        <v>10.257</v>
      </c>
      <c r="M69" s="4">
        <v>21.312000000000001</v>
      </c>
    </row>
    <row r="70" spans="1:13" x14ac:dyDescent="0.25">
      <c r="A70" s="4" t="s">
        <v>117</v>
      </c>
      <c r="B70" s="4" t="str">
        <f t="shared" si="1"/>
        <v>septiembre</v>
      </c>
      <c r="C70" s="38">
        <v>44805</v>
      </c>
      <c r="D70" s="4" t="s">
        <v>464</v>
      </c>
      <c r="E70" s="4" t="s">
        <v>289</v>
      </c>
      <c r="F70" s="4">
        <v>22006</v>
      </c>
      <c r="G70" s="4">
        <v>21879</v>
      </c>
      <c r="H70" s="4">
        <v>99.423000000000002</v>
      </c>
      <c r="I70" s="4">
        <v>9306</v>
      </c>
      <c r="J70" s="4">
        <v>42.533999999999999</v>
      </c>
      <c r="K70" s="4">
        <v>1672</v>
      </c>
      <c r="L70" s="4">
        <v>7.6420000000000003</v>
      </c>
      <c r="M70" s="4">
        <v>17.966999999999999</v>
      </c>
    </row>
    <row r="71" spans="1:13" x14ac:dyDescent="0.25">
      <c r="A71" s="4" t="s">
        <v>117</v>
      </c>
      <c r="B71" s="4" t="str">
        <f t="shared" si="1"/>
        <v>septiembre</v>
      </c>
      <c r="C71" s="38">
        <v>44805</v>
      </c>
      <c r="D71" s="4" t="s">
        <v>465</v>
      </c>
      <c r="E71" s="4" t="s">
        <v>289</v>
      </c>
      <c r="F71" s="4">
        <v>2323</v>
      </c>
      <c r="G71" s="4">
        <v>2323</v>
      </c>
      <c r="H71" s="4">
        <v>100</v>
      </c>
      <c r="I71" s="4">
        <v>1759</v>
      </c>
      <c r="J71" s="4">
        <v>75.721000000000004</v>
      </c>
      <c r="K71" s="4">
        <v>870</v>
      </c>
      <c r="L71" s="4">
        <v>37.451999999999998</v>
      </c>
      <c r="M71" s="4">
        <v>49.46</v>
      </c>
    </row>
    <row r="72" spans="1:13" x14ac:dyDescent="0.25">
      <c r="A72" s="4" t="s">
        <v>116</v>
      </c>
      <c r="B72" s="4" t="str">
        <f t="shared" si="1"/>
        <v>septiembre</v>
      </c>
      <c r="C72" s="38">
        <v>44805</v>
      </c>
      <c r="D72" s="4" t="s">
        <v>466</v>
      </c>
      <c r="E72" s="4" t="s">
        <v>289</v>
      </c>
      <c r="F72" s="4">
        <v>22207</v>
      </c>
      <c r="G72" s="4">
        <v>21141</v>
      </c>
      <c r="H72" s="4">
        <v>95.2</v>
      </c>
      <c r="I72" s="4">
        <v>8694</v>
      </c>
      <c r="J72" s="4">
        <v>41.124000000000002</v>
      </c>
      <c r="K72" s="4">
        <v>1466</v>
      </c>
      <c r="L72" s="4">
        <v>6.9340000000000002</v>
      </c>
      <c r="M72" s="4">
        <v>16.861999999999998</v>
      </c>
    </row>
    <row r="73" spans="1:13" x14ac:dyDescent="0.25">
      <c r="A73" s="4" t="s">
        <v>132</v>
      </c>
      <c r="B73" s="4" t="str">
        <f t="shared" si="1"/>
        <v>septiembre</v>
      </c>
      <c r="C73" s="38">
        <v>44805</v>
      </c>
      <c r="D73" s="4" t="s">
        <v>467</v>
      </c>
      <c r="E73" s="4" t="s">
        <v>289</v>
      </c>
      <c r="F73" s="4">
        <v>34052</v>
      </c>
      <c r="G73" s="4">
        <v>34007</v>
      </c>
      <c r="H73" s="4">
        <v>99.867999999999995</v>
      </c>
      <c r="I73" s="4">
        <v>11652</v>
      </c>
      <c r="J73" s="4">
        <v>34.264000000000003</v>
      </c>
      <c r="K73" s="4">
        <v>865</v>
      </c>
      <c r="L73" s="4">
        <v>2.544</v>
      </c>
      <c r="M73" s="4">
        <v>7.4240000000000004</v>
      </c>
    </row>
    <row r="74" spans="1:13" x14ac:dyDescent="0.25">
      <c r="A74" s="4" t="s">
        <v>132</v>
      </c>
      <c r="B74" s="4" t="str">
        <f t="shared" si="1"/>
        <v>septiembre</v>
      </c>
      <c r="C74" s="38">
        <v>44805</v>
      </c>
      <c r="D74" s="4" t="s">
        <v>468</v>
      </c>
      <c r="E74" s="4" t="s">
        <v>289</v>
      </c>
      <c r="F74" s="4">
        <v>17567</v>
      </c>
      <c r="G74" s="4">
        <v>17560</v>
      </c>
      <c r="H74" s="4">
        <v>99.96</v>
      </c>
      <c r="I74" s="4">
        <v>8451</v>
      </c>
      <c r="J74" s="4">
        <v>48.125999999999998</v>
      </c>
      <c r="K74" s="4">
        <v>1161</v>
      </c>
      <c r="L74" s="4">
        <v>6.6120000000000001</v>
      </c>
      <c r="M74" s="4">
        <v>13.738</v>
      </c>
    </row>
    <row r="75" spans="1:13" x14ac:dyDescent="0.25">
      <c r="A75" s="4" t="s">
        <v>132</v>
      </c>
      <c r="B75" s="4" t="str">
        <f t="shared" si="1"/>
        <v>septiembre</v>
      </c>
      <c r="C75" s="38">
        <v>44805</v>
      </c>
      <c r="D75" s="4" t="s">
        <v>469</v>
      </c>
      <c r="E75" s="4" t="s">
        <v>289</v>
      </c>
      <c r="F75" s="4">
        <v>4336</v>
      </c>
      <c r="G75" s="4">
        <v>4326</v>
      </c>
      <c r="H75" s="4">
        <v>99.769000000000005</v>
      </c>
      <c r="I75" s="4">
        <v>2133</v>
      </c>
      <c r="J75" s="4">
        <v>49.307000000000002</v>
      </c>
      <c r="K75" s="4">
        <v>409</v>
      </c>
      <c r="L75" s="4">
        <v>9.4540000000000006</v>
      </c>
      <c r="M75" s="4">
        <v>19.175000000000001</v>
      </c>
    </row>
    <row r="76" spans="1:13" x14ac:dyDescent="0.25">
      <c r="A76" s="4" t="s">
        <v>132</v>
      </c>
      <c r="B76" s="4" t="str">
        <f t="shared" si="1"/>
        <v>septiembre</v>
      </c>
      <c r="C76" s="38">
        <v>44805</v>
      </c>
      <c r="D76" s="4" t="s">
        <v>470</v>
      </c>
      <c r="E76" s="4" t="s">
        <v>289</v>
      </c>
      <c r="F76" s="4">
        <v>16784</v>
      </c>
      <c r="G76" s="4">
        <v>16740</v>
      </c>
      <c r="H76" s="4">
        <v>99.738</v>
      </c>
      <c r="I76" s="4">
        <v>4497</v>
      </c>
      <c r="J76" s="4">
        <v>26.864000000000001</v>
      </c>
      <c r="K76" s="4">
        <v>212</v>
      </c>
      <c r="L76" s="4">
        <v>1.266</v>
      </c>
      <c r="M76" s="4">
        <v>4.7140000000000004</v>
      </c>
    </row>
    <row r="77" spans="1:13" x14ac:dyDescent="0.25">
      <c r="A77" s="4" t="s">
        <v>132</v>
      </c>
      <c r="B77" s="4" t="str">
        <f t="shared" si="1"/>
        <v>septiembre</v>
      </c>
      <c r="C77" s="38">
        <v>44805</v>
      </c>
      <c r="D77" s="4" t="s">
        <v>471</v>
      </c>
      <c r="E77" s="4" t="s">
        <v>289</v>
      </c>
      <c r="F77" s="4">
        <v>33836</v>
      </c>
      <c r="G77" s="4">
        <v>33788</v>
      </c>
      <c r="H77" s="4">
        <v>99.858000000000004</v>
      </c>
      <c r="I77" s="4">
        <v>11280</v>
      </c>
      <c r="J77" s="4">
        <v>33.384999999999998</v>
      </c>
      <c r="K77" s="4">
        <v>794</v>
      </c>
      <c r="L77" s="4">
        <v>2.35</v>
      </c>
      <c r="M77" s="4">
        <v>7.0389999999999997</v>
      </c>
    </row>
    <row r="78" spans="1:13" x14ac:dyDescent="0.25">
      <c r="A78" s="4" t="s">
        <v>132</v>
      </c>
      <c r="B78" s="4" t="str">
        <f t="shared" si="1"/>
        <v>septiembre</v>
      </c>
      <c r="C78" s="38">
        <v>44805</v>
      </c>
      <c r="D78" s="4" t="s">
        <v>472</v>
      </c>
      <c r="E78" s="4" t="s">
        <v>289</v>
      </c>
      <c r="F78" s="4">
        <v>33816</v>
      </c>
      <c r="G78" s="4">
        <v>33772</v>
      </c>
      <c r="H78" s="4">
        <v>99.87</v>
      </c>
      <c r="I78" s="4">
        <v>11534</v>
      </c>
      <c r="J78" s="4">
        <v>34.152999999999999</v>
      </c>
      <c r="K78" s="4">
        <v>980</v>
      </c>
      <c r="L78" s="4">
        <v>2.9020000000000001</v>
      </c>
      <c r="M78" s="4">
        <v>8.4969999999999999</v>
      </c>
    </row>
    <row r="79" spans="1:13" x14ac:dyDescent="0.25">
      <c r="A79" s="4" t="s">
        <v>132</v>
      </c>
      <c r="B79" s="4" t="str">
        <f t="shared" si="1"/>
        <v>septiembre</v>
      </c>
      <c r="C79" s="38">
        <v>44805</v>
      </c>
      <c r="D79" s="4" t="s">
        <v>473</v>
      </c>
      <c r="E79" s="4" t="s">
        <v>289</v>
      </c>
      <c r="F79" s="4">
        <v>27557</v>
      </c>
      <c r="G79" s="4">
        <v>27370</v>
      </c>
      <c r="H79" s="4">
        <v>99.320999999999998</v>
      </c>
      <c r="I79" s="4">
        <v>11252</v>
      </c>
      <c r="J79" s="4">
        <v>41.110999999999997</v>
      </c>
      <c r="K79" s="4">
        <v>1382</v>
      </c>
      <c r="L79" s="4">
        <v>5.0490000000000004</v>
      </c>
      <c r="M79" s="4">
        <v>12.282</v>
      </c>
    </row>
    <row r="80" spans="1:13" x14ac:dyDescent="0.25">
      <c r="A80" s="4" t="s">
        <v>263</v>
      </c>
      <c r="B80" s="4" t="str">
        <f t="shared" si="1"/>
        <v>septiembre</v>
      </c>
      <c r="C80" s="38">
        <v>44805</v>
      </c>
      <c r="D80" s="4" t="s">
        <v>474</v>
      </c>
      <c r="E80" s="4" t="s">
        <v>289</v>
      </c>
      <c r="F80" s="4">
        <v>30972</v>
      </c>
      <c r="G80" s="4">
        <v>30932</v>
      </c>
      <c r="H80" s="4">
        <v>99.870999999999995</v>
      </c>
      <c r="I80" s="4">
        <v>12063</v>
      </c>
      <c r="J80" s="4">
        <v>38.997999999999998</v>
      </c>
      <c r="K80" s="4">
        <v>1567</v>
      </c>
      <c r="L80" s="4">
        <v>5.0659999999999998</v>
      </c>
      <c r="M80" s="4">
        <v>12.99</v>
      </c>
    </row>
    <row r="81" spans="1:13" x14ac:dyDescent="0.25">
      <c r="A81" s="4" t="s">
        <v>452</v>
      </c>
      <c r="B81" s="4" t="str">
        <f t="shared" si="1"/>
        <v>septiembre</v>
      </c>
      <c r="C81" s="38">
        <v>44805</v>
      </c>
      <c r="D81" s="4" t="s">
        <v>326</v>
      </c>
      <c r="E81" s="4" t="s">
        <v>326</v>
      </c>
      <c r="F81" s="4" t="s">
        <v>326</v>
      </c>
      <c r="G81" s="4" t="s">
        <v>326</v>
      </c>
      <c r="H81" s="4" t="s">
        <v>326</v>
      </c>
      <c r="I81" s="4" t="s">
        <v>326</v>
      </c>
      <c r="J81" s="4" t="s">
        <v>326</v>
      </c>
      <c r="K81" s="4" t="s">
        <v>326</v>
      </c>
      <c r="L81" s="4" t="s">
        <v>326</v>
      </c>
      <c r="M81" s="4" t="s">
        <v>326</v>
      </c>
    </row>
    <row r="82" spans="1:13" x14ac:dyDescent="0.25">
      <c r="A82" s="4" t="s">
        <v>274</v>
      </c>
      <c r="B82" s="4" t="str">
        <f t="shared" si="1"/>
        <v>septiembre</v>
      </c>
      <c r="C82" s="38">
        <v>44805</v>
      </c>
      <c r="D82" s="4" t="s">
        <v>326</v>
      </c>
      <c r="E82" s="4" t="s">
        <v>326</v>
      </c>
      <c r="F82" s="4" t="s">
        <v>326</v>
      </c>
      <c r="G82" s="4" t="s">
        <v>326</v>
      </c>
      <c r="H82" s="4" t="s">
        <v>326</v>
      </c>
      <c r="I82" s="4" t="s">
        <v>326</v>
      </c>
      <c r="J82" s="4" t="s">
        <v>326</v>
      </c>
      <c r="K82" s="4" t="s">
        <v>326</v>
      </c>
      <c r="L82" s="4" t="s">
        <v>326</v>
      </c>
      <c r="M82" s="4" t="s">
        <v>326</v>
      </c>
    </row>
    <row r="83" spans="1:13" x14ac:dyDescent="0.25">
      <c r="A83" s="4" t="s">
        <v>438</v>
      </c>
      <c r="B83" s="4" t="str">
        <f t="shared" si="1"/>
        <v>septiembre</v>
      </c>
      <c r="C83" s="38">
        <v>44805</v>
      </c>
      <c r="D83" s="4" t="s">
        <v>475</v>
      </c>
      <c r="E83" s="4" t="s">
        <v>289</v>
      </c>
      <c r="F83" s="4">
        <v>2312</v>
      </c>
      <c r="G83" s="4">
        <v>2307</v>
      </c>
      <c r="H83" s="4">
        <v>99.784000000000006</v>
      </c>
      <c r="I83" s="4">
        <v>1228</v>
      </c>
      <c r="J83" s="4">
        <v>53.228999999999999</v>
      </c>
      <c r="K83" s="4">
        <v>46</v>
      </c>
      <c r="L83" s="4">
        <v>1.994</v>
      </c>
      <c r="M83" s="4">
        <v>3.746</v>
      </c>
    </row>
    <row r="84" spans="1:13" x14ac:dyDescent="0.25">
      <c r="A84" s="4" t="s">
        <v>438</v>
      </c>
      <c r="B84" s="4" t="str">
        <f t="shared" si="1"/>
        <v>septiembre</v>
      </c>
      <c r="C84" s="38">
        <v>44805</v>
      </c>
      <c r="D84" s="4" t="s">
        <v>476</v>
      </c>
      <c r="E84" s="4" t="s">
        <v>289</v>
      </c>
      <c r="F84" s="4">
        <v>14421</v>
      </c>
      <c r="G84" s="4">
        <v>14324</v>
      </c>
      <c r="H84" s="4">
        <v>99.326999999999998</v>
      </c>
      <c r="I84" s="4">
        <v>8946</v>
      </c>
      <c r="J84" s="4">
        <v>62.454999999999998</v>
      </c>
      <c r="K84" s="4">
        <v>465</v>
      </c>
      <c r="L84" s="4">
        <v>3.246</v>
      </c>
      <c r="M84" s="4">
        <v>5.1980000000000004</v>
      </c>
    </row>
    <row r="85" spans="1:13" x14ac:dyDescent="0.25">
      <c r="A85" s="4" t="s">
        <v>438</v>
      </c>
      <c r="B85" s="4" t="str">
        <f t="shared" si="1"/>
        <v>septiembre</v>
      </c>
      <c r="C85" s="38">
        <v>44805</v>
      </c>
      <c r="D85" s="4" t="s">
        <v>477</v>
      </c>
      <c r="E85" s="4" t="s">
        <v>289</v>
      </c>
      <c r="F85" s="4">
        <v>10751</v>
      </c>
      <c r="G85" s="4">
        <v>10696</v>
      </c>
      <c r="H85" s="4">
        <v>99.488</v>
      </c>
      <c r="I85" s="4">
        <v>5153</v>
      </c>
      <c r="J85" s="4">
        <v>48.177</v>
      </c>
      <c r="K85" s="4">
        <v>144</v>
      </c>
      <c r="L85" s="4">
        <v>1.3460000000000001</v>
      </c>
      <c r="M85" s="4">
        <v>2.794</v>
      </c>
    </row>
    <row r="86" spans="1:13" x14ac:dyDescent="0.25">
      <c r="A86" s="4" t="s">
        <v>438</v>
      </c>
      <c r="B86" s="4" t="str">
        <f t="shared" si="1"/>
        <v>septiembre</v>
      </c>
      <c r="C86" s="38">
        <v>44805</v>
      </c>
      <c r="D86" s="4" t="s">
        <v>478</v>
      </c>
      <c r="E86" s="4" t="s">
        <v>289</v>
      </c>
      <c r="F86" s="4">
        <v>1576</v>
      </c>
      <c r="G86" s="4">
        <v>1575</v>
      </c>
      <c r="H86" s="4">
        <v>99.936999999999998</v>
      </c>
      <c r="I86" s="4">
        <v>895</v>
      </c>
      <c r="J86" s="4">
        <v>56.825000000000003</v>
      </c>
      <c r="K86" s="4">
        <v>18</v>
      </c>
      <c r="L86" s="4">
        <v>1.143</v>
      </c>
      <c r="M86" s="4">
        <v>2.0110000000000001</v>
      </c>
    </row>
    <row r="87" spans="1:13" x14ac:dyDescent="0.25">
      <c r="A87" s="4" t="s">
        <v>438</v>
      </c>
      <c r="B87" s="4" t="str">
        <f t="shared" si="1"/>
        <v>septiembre</v>
      </c>
      <c r="C87" s="38">
        <v>44805</v>
      </c>
      <c r="D87" s="4" t="s">
        <v>479</v>
      </c>
      <c r="E87" s="4" t="s">
        <v>289</v>
      </c>
      <c r="F87" s="4">
        <v>2047</v>
      </c>
      <c r="G87" s="4">
        <v>2044</v>
      </c>
      <c r="H87" s="4">
        <v>99.852999999999994</v>
      </c>
      <c r="I87" s="4">
        <v>1016</v>
      </c>
      <c r="J87" s="4">
        <v>49.706000000000003</v>
      </c>
      <c r="K87" s="4">
        <v>90</v>
      </c>
      <c r="L87" s="4">
        <v>4.4029999999999996</v>
      </c>
      <c r="M87" s="4">
        <v>8.8580000000000005</v>
      </c>
    </row>
    <row r="88" spans="1:13" x14ac:dyDescent="0.25">
      <c r="A88" s="4" t="s">
        <v>438</v>
      </c>
      <c r="B88" s="4" t="str">
        <f t="shared" si="1"/>
        <v>septiembre</v>
      </c>
      <c r="C88" s="38">
        <v>44805</v>
      </c>
      <c r="D88" s="4" t="s">
        <v>480</v>
      </c>
      <c r="E88" s="4" t="s">
        <v>289</v>
      </c>
      <c r="F88" s="4">
        <v>9120</v>
      </c>
      <c r="G88" s="4">
        <v>9112</v>
      </c>
      <c r="H88" s="4">
        <v>99.912000000000006</v>
      </c>
      <c r="I88" s="4">
        <v>4597</v>
      </c>
      <c r="J88" s="4">
        <v>50.45</v>
      </c>
      <c r="K88" s="4">
        <v>243</v>
      </c>
      <c r="L88" s="4">
        <v>2.6669999999999998</v>
      </c>
      <c r="M88" s="4">
        <v>5.2859999999999996</v>
      </c>
    </row>
    <row r="89" spans="1:13" x14ac:dyDescent="0.25">
      <c r="A89" s="4" t="s">
        <v>438</v>
      </c>
      <c r="B89" s="4" t="str">
        <f t="shared" si="1"/>
        <v>septiembre</v>
      </c>
      <c r="C89" s="38">
        <v>44805</v>
      </c>
      <c r="D89" s="4" t="s">
        <v>481</v>
      </c>
      <c r="E89" s="4" t="s">
        <v>289</v>
      </c>
      <c r="F89" s="4">
        <v>9652</v>
      </c>
      <c r="G89" s="4">
        <v>9645</v>
      </c>
      <c r="H89" s="4">
        <v>99.927000000000007</v>
      </c>
      <c r="I89" s="4">
        <v>4884</v>
      </c>
      <c r="J89" s="4">
        <v>50.637999999999998</v>
      </c>
      <c r="K89" s="4">
        <v>900</v>
      </c>
      <c r="L89" s="4">
        <v>9.3309999999999995</v>
      </c>
      <c r="M89" s="4">
        <v>18.428000000000001</v>
      </c>
    </row>
    <row r="90" spans="1:13" x14ac:dyDescent="0.25">
      <c r="A90" s="4" t="s">
        <v>438</v>
      </c>
      <c r="B90" s="4" t="str">
        <f t="shared" si="1"/>
        <v>septiembre</v>
      </c>
      <c r="C90" s="38">
        <v>44805</v>
      </c>
      <c r="D90" s="4" t="s">
        <v>482</v>
      </c>
      <c r="E90" s="4" t="s">
        <v>289</v>
      </c>
      <c r="F90" s="4">
        <v>2553</v>
      </c>
      <c r="G90" s="4">
        <v>2552</v>
      </c>
      <c r="H90" s="4">
        <v>99.960999999999999</v>
      </c>
      <c r="I90" s="4">
        <v>1356</v>
      </c>
      <c r="J90" s="4">
        <v>53.134999999999998</v>
      </c>
      <c r="K90" s="4">
        <v>52</v>
      </c>
      <c r="L90" s="4">
        <v>2.0379999999999998</v>
      </c>
      <c r="M90" s="4">
        <v>3.835</v>
      </c>
    </row>
    <row r="91" spans="1:13" x14ac:dyDescent="0.25">
      <c r="A91" s="4" t="s">
        <v>438</v>
      </c>
      <c r="B91" s="4" t="str">
        <f t="shared" si="1"/>
        <v>septiembre</v>
      </c>
      <c r="C91" s="38">
        <v>44805</v>
      </c>
      <c r="D91" s="4" t="s">
        <v>483</v>
      </c>
      <c r="E91" s="4" t="s">
        <v>289</v>
      </c>
      <c r="F91" s="4">
        <v>4421</v>
      </c>
      <c r="G91" s="4">
        <v>4413</v>
      </c>
      <c r="H91" s="4">
        <v>99.819000000000003</v>
      </c>
      <c r="I91" s="4">
        <v>2548</v>
      </c>
      <c r="J91" s="4">
        <v>57.738</v>
      </c>
      <c r="K91" s="4">
        <v>94</v>
      </c>
      <c r="L91" s="4">
        <v>2.13</v>
      </c>
      <c r="M91" s="4">
        <v>3.6890000000000001</v>
      </c>
    </row>
    <row r="92" spans="1:13" x14ac:dyDescent="0.25">
      <c r="A92" s="4" t="s">
        <v>88</v>
      </c>
      <c r="B92" s="4" t="str">
        <f t="shared" si="1"/>
        <v>septiembre</v>
      </c>
      <c r="C92" s="38">
        <v>44805</v>
      </c>
      <c r="D92" s="4" t="s">
        <v>484</v>
      </c>
      <c r="E92" s="4" t="s">
        <v>289</v>
      </c>
      <c r="F92" s="4">
        <v>235</v>
      </c>
      <c r="G92" s="4">
        <v>234</v>
      </c>
      <c r="H92" s="4">
        <v>99.573999999999998</v>
      </c>
      <c r="I92" s="4">
        <v>183</v>
      </c>
      <c r="J92" s="4">
        <v>78.204999999999998</v>
      </c>
      <c r="K92" s="4">
        <v>7</v>
      </c>
      <c r="L92" s="4">
        <v>2.9910000000000001</v>
      </c>
      <c r="M92" s="4">
        <v>3.8250000000000002</v>
      </c>
    </row>
    <row r="93" spans="1:13" x14ac:dyDescent="0.25">
      <c r="A93" s="4" t="s">
        <v>75</v>
      </c>
      <c r="B93" s="4" t="str">
        <f t="shared" si="1"/>
        <v>septiembre</v>
      </c>
      <c r="C93" s="38">
        <v>44805</v>
      </c>
      <c r="D93" s="4" t="s">
        <v>485</v>
      </c>
      <c r="E93" s="4" t="s">
        <v>289</v>
      </c>
      <c r="F93" s="4">
        <v>31097</v>
      </c>
      <c r="G93" s="4">
        <v>31058</v>
      </c>
      <c r="H93" s="4">
        <v>99.875</v>
      </c>
      <c r="I93" s="4">
        <v>13884</v>
      </c>
      <c r="J93" s="4">
        <v>44.703000000000003</v>
      </c>
      <c r="K93" s="4">
        <v>809</v>
      </c>
      <c r="L93" s="4">
        <v>2.605</v>
      </c>
      <c r="M93" s="4">
        <v>5.827</v>
      </c>
    </row>
    <row r="94" spans="1:13" x14ac:dyDescent="0.25">
      <c r="A94" s="4" t="s">
        <v>439</v>
      </c>
      <c r="B94" s="4" t="str">
        <f t="shared" si="1"/>
        <v>septiembre</v>
      </c>
      <c r="C94" s="38">
        <v>44805</v>
      </c>
      <c r="D94" s="4" t="s">
        <v>326</v>
      </c>
      <c r="E94" s="4" t="s">
        <v>326</v>
      </c>
      <c r="F94" s="4" t="s">
        <v>326</v>
      </c>
      <c r="G94" s="4" t="s">
        <v>326</v>
      </c>
      <c r="H94" s="4" t="s">
        <v>326</v>
      </c>
      <c r="I94" s="4" t="s">
        <v>326</v>
      </c>
      <c r="J94" s="4" t="s">
        <v>326</v>
      </c>
      <c r="K94" s="4" t="s">
        <v>326</v>
      </c>
      <c r="L94" s="4" t="s">
        <v>326</v>
      </c>
      <c r="M94" s="4" t="s">
        <v>326</v>
      </c>
    </row>
    <row r="95" spans="1:13" x14ac:dyDescent="0.25">
      <c r="A95" s="4" t="s">
        <v>271</v>
      </c>
      <c r="B95" s="4" t="str">
        <f t="shared" si="1"/>
        <v>septiembre</v>
      </c>
      <c r="C95" s="38">
        <v>44805</v>
      </c>
      <c r="D95" s="4" t="s">
        <v>486</v>
      </c>
      <c r="E95" s="4" t="s">
        <v>289</v>
      </c>
      <c r="F95" s="4">
        <v>12977</v>
      </c>
      <c r="G95" s="4">
        <v>12394</v>
      </c>
      <c r="H95" s="4">
        <v>95.507000000000005</v>
      </c>
      <c r="I95" s="4">
        <v>4175</v>
      </c>
      <c r="J95" s="4">
        <v>33.686</v>
      </c>
      <c r="K95" s="4">
        <v>673</v>
      </c>
      <c r="L95" s="4">
        <v>5.43</v>
      </c>
      <c r="M95" s="4">
        <v>16.12</v>
      </c>
    </row>
    <row r="96" spans="1:13" x14ac:dyDescent="0.25">
      <c r="A96" s="4" t="s">
        <v>487</v>
      </c>
      <c r="B96" s="4" t="str">
        <f t="shared" si="1"/>
        <v>septiembre</v>
      </c>
      <c r="C96" s="38">
        <v>44805</v>
      </c>
      <c r="D96" s="4" t="s">
        <v>326</v>
      </c>
      <c r="E96" s="4" t="s">
        <v>326</v>
      </c>
      <c r="F96" s="4" t="s">
        <v>326</v>
      </c>
      <c r="G96" s="4" t="s">
        <v>326</v>
      </c>
      <c r="H96" s="4" t="s">
        <v>326</v>
      </c>
      <c r="I96" s="4" t="s">
        <v>326</v>
      </c>
      <c r="J96" s="4" t="s">
        <v>326</v>
      </c>
      <c r="K96" s="4" t="s">
        <v>326</v>
      </c>
      <c r="L96" s="4" t="s">
        <v>326</v>
      </c>
      <c r="M96" s="4" t="s">
        <v>326</v>
      </c>
    </row>
    <row r="97" spans="1:19" s="41" customFormat="1" x14ac:dyDescent="0.25">
      <c r="A97" s="41" t="s">
        <v>78</v>
      </c>
      <c r="B97" s="41" t="str">
        <f t="shared" si="1"/>
        <v>septiembre</v>
      </c>
      <c r="C97" s="42">
        <v>44805</v>
      </c>
      <c r="D97" s="41" t="s">
        <v>488</v>
      </c>
      <c r="E97" s="41" t="s">
        <v>289</v>
      </c>
      <c r="F97" s="41">
        <v>1661</v>
      </c>
      <c r="G97" s="41">
        <v>1656</v>
      </c>
      <c r="H97" s="41">
        <v>99.698999999999998</v>
      </c>
      <c r="I97" s="41">
        <v>405</v>
      </c>
      <c r="J97" s="41">
        <v>24.457000000000001</v>
      </c>
      <c r="K97" s="41">
        <v>37</v>
      </c>
      <c r="L97" s="41">
        <v>2.234</v>
      </c>
      <c r="M97" s="41">
        <v>9.1359999999999992</v>
      </c>
      <c r="O97" s="43"/>
      <c r="P97" s="43"/>
      <c r="Q97" s="43"/>
      <c r="R97" s="43"/>
      <c r="S97" s="43"/>
    </row>
    <row r="98" spans="1:19" s="41" customFormat="1" x14ac:dyDescent="0.25">
      <c r="A98" s="41" t="s">
        <v>78</v>
      </c>
      <c r="B98" s="41" t="str">
        <f t="shared" si="1"/>
        <v>septiembre</v>
      </c>
      <c r="C98" s="42">
        <v>44805</v>
      </c>
      <c r="D98" s="41" t="s">
        <v>489</v>
      </c>
      <c r="E98" s="41" t="s">
        <v>289</v>
      </c>
      <c r="F98" s="41">
        <v>3526</v>
      </c>
      <c r="G98" s="41">
        <v>3495</v>
      </c>
      <c r="H98" s="41">
        <v>99.120999999999995</v>
      </c>
      <c r="I98" s="41">
        <v>567</v>
      </c>
      <c r="J98" s="41">
        <v>16.222999999999999</v>
      </c>
      <c r="K98" s="41">
        <v>49</v>
      </c>
      <c r="L98" s="41">
        <v>1.4019999999999999</v>
      </c>
      <c r="M98" s="41">
        <v>8.6419999999999995</v>
      </c>
      <c r="O98" s="43"/>
      <c r="P98" s="43"/>
      <c r="Q98" s="43"/>
      <c r="R98" s="43"/>
      <c r="S98" s="43"/>
    </row>
    <row r="99" spans="1:19" s="41" customFormat="1" x14ac:dyDescent="0.25">
      <c r="A99" s="41" t="s">
        <v>78</v>
      </c>
      <c r="B99" s="41" t="str">
        <f t="shared" si="1"/>
        <v>septiembre</v>
      </c>
      <c r="C99" s="42">
        <v>44805</v>
      </c>
      <c r="D99" s="41" t="s">
        <v>337</v>
      </c>
      <c r="E99" s="41" t="s">
        <v>289</v>
      </c>
      <c r="F99" s="41">
        <v>32</v>
      </c>
      <c r="G99" s="41">
        <v>32</v>
      </c>
      <c r="H99" s="41">
        <v>100</v>
      </c>
      <c r="I99" s="41">
        <v>17</v>
      </c>
      <c r="J99" s="41">
        <v>53.125</v>
      </c>
      <c r="K99" s="41">
        <v>5</v>
      </c>
      <c r="L99" s="41">
        <v>15.625</v>
      </c>
      <c r="M99" s="41">
        <v>29.411999999999999</v>
      </c>
      <c r="O99" s="43"/>
      <c r="P99" s="43"/>
      <c r="Q99" s="43"/>
      <c r="R99" s="43"/>
      <c r="S99" s="43"/>
    </row>
    <row r="100" spans="1:19" s="41" customFormat="1" x14ac:dyDescent="0.25">
      <c r="A100" s="41" t="s">
        <v>78</v>
      </c>
      <c r="B100" s="41" t="str">
        <f t="shared" si="1"/>
        <v>septiembre</v>
      </c>
      <c r="C100" s="42">
        <v>44805</v>
      </c>
      <c r="D100" s="41" t="s">
        <v>338</v>
      </c>
      <c r="E100" s="41" t="s">
        <v>289</v>
      </c>
      <c r="F100" s="41">
        <v>30</v>
      </c>
      <c r="G100" s="41">
        <v>30</v>
      </c>
      <c r="H100" s="41">
        <v>100</v>
      </c>
      <c r="I100" s="41">
        <v>5</v>
      </c>
      <c r="J100" s="41">
        <v>16.667000000000002</v>
      </c>
      <c r="K100" s="41">
        <v>0</v>
      </c>
      <c r="L100" s="41">
        <v>0</v>
      </c>
      <c r="M100" s="41">
        <v>0</v>
      </c>
      <c r="O100" s="43"/>
      <c r="P100" s="43"/>
      <c r="Q100" s="43"/>
      <c r="R100" s="43"/>
      <c r="S100" s="43"/>
    </row>
    <row r="101" spans="1:19" s="41" customFormat="1" x14ac:dyDescent="0.25">
      <c r="A101" s="41" t="s">
        <v>78</v>
      </c>
      <c r="B101" s="41" t="str">
        <f t="shared" si="1"/>
        <v>septiembre</v>
      </c>
      <c r="C101" s="42">
        <v>44805</v>
      </c>
      <c r="D101" s="41" t="s">
        <v>340</v>
      </c>
      <c r="E101" s="41" t="s">
        <v>289</v>
      </c>
      <c r="F101" s="41">
        <v>32</v>
      </c>
      <c r="G101" s="41">
        <v>32</v>
      </c>
      <c r="H101" s="41">
        <v>100</v>
      </c>
      <c r="I101" s="41">
        <v>8</v>
      </c>
      <c r="J101" s="41">
        <v>25</v>
      </c>
      <c r="K101" s="41">
        <v>0</v>
      </c>
      <c r="L101" s="41">
        <v>0</v>
      </c>
      <c r="M101" s="41">
        <v>0</v>
      </c>
      <c r="O101" s="43"/>
      <c r="P101" s="43"/>
      <c r="Q101" s="43"/>
      <c r="R101" s="43"/>
      <c r="S101" s="43"/>
    </row>
    <row r="102" spans="1:19" s="41" customFormat="1" x14ac:dyDescent="0.25">
      <c r="A102" s="41" t="s">
        <v>78</v>
      </c>
      <c r="B102" s="41" t="str">
        <f t="shared" si="1"/>
        <v>septiembre</v>
      </c>
      <c r="C102" s="42">
        <v>44805</v>
      </c>
      <c r="D102" s="41" t="s">
        <v>341</v>
      </c>
      <c r="E102" s="41" t="s">
        <v>289</v>
      </c>
      <c r="F102" s="41">
        <v>27</v>
      </c>
      <c r="G102" s="41">
        <v>27</v>
      </c>
      <c r="H102" s="41">
        <v>100</v>
      </c>
      <c r="I102" s="41">
        <v>4</v>
      </c>
      <c r="J102" s="41">
        <v>14.815</v>
      </c>
      <c r="K102" s="41">
        <v>0</v>
      </c>
      <c r="L102" s="41">
        <v>0</v>
      </c>
      <c r="M102" s="41">
        <v>0</v>
      </c>
      <c r="O102" s="43"/>
      <c r="P102" s="43"/>
      <c r="Q102" s="43"/>
      <c r="R102" s="43"/>
      <c r="S102" s="43"/>
    </row>
    <row r="103" spans="1:19" x14ac:dyDescent="0.25">
      <c r="A103" s="4" t="s">
        <v>440</v>
      </c>
      <c r="B103" s="4" t="str">
        <f t="shared" si="1"/>
        <v>septiembre</v>
      </c>
      <c r="C103" s="38">
        <v>44805</v>
      </c>
      <c r="D103" s="4" t="s">
        <v>490</v>
      </c>
      <c r="E103" s="4" t="s">
        <v>289</v>
      </c>
      <c r="F103" s="4">
        <v>27562</v>
      </c>
      <c r="G103" s="4">
        <v>27401</v>
      </c>
      <c r="H103" s="4">
        <v>99.415999999999997</v>
      </c>
      <c r="I103" s="4">
        <v>11645</v>
      </c>
      <c r="J103" s="4">
        <v>42.497999999999998</v>
      </c>
      <c r="K103" s="4">
        <v>1747</v>
      </c>
      <c r="L103" s="4">
        <v>6.3760000000000003</v>
      </c>
      <c r="M103" s="4">
        <v>15.002000000000001</v>
      </c>
    </row>
    <row r="104" spans="1:19" x14ac:dyDescent="0.25">
      <c r="A104" s="4" t="s">
        <v>441</v>
      </c>
      <c r="B104" s="4" t="str">
        <f t="shared" si="1"/>
        <v>septiembre</v>
      </c>
      <c r="C104" s="38">
        <v>44805</v>
      </c>
      <c r="D104" s="4" t="s">
        <v>326</v>
      </c>
      <c r="E104" s="4" t="s">
        <v>326</v>
      </c>
      <c r="F104" s="4" t="s">
        <v>326</v>
      </c>
      <c r="G104" s="4" t="s">
        <v>326</v>
      </c>
      <c r="H104" s="4" t="s">
        <v>326</v>
      </c>
      <c r="I104" s="4" t="s">
        <v>326</v>
      </c>
      <c r="J104" s="4" t="s">
        <v>326</v>
      </c>
      <c r="K104" s="4" t="s">
        <v>326</v>
      </c>
      <c r="L104" s="4" t="s">
        <v>326</v>
      </c>
      <c r="M104" s="4" t="s">
        <v>326</v>
      </c>
    </row>
    <row r="105" spans="1:19" x14ac:dyDescent="0.25">
      <c r="A105" s="4" t="s">
        <v>94</v>
      </c>
      <c r="B105" s="4" t="str">
        <f t="shared" si="1"/>
        <v>septiembre</v>
      </c>
      <c r="C105" s="38">
        <v>44805</v>
      </c>
      <c r="D105" s="4" t="s">
        <v>326</v>
      </c>
      <c r="E105" s="4" t="s">
        <v>326</v>
      </c>
      <c r="F105" s="4" t="s">
        <v>326</v>
      </c>
      <c r="G105" s="4" t="s">
        <v>326</v>
      </c>
      <c r="H105" s="4" t="s">
        <v>326</v>
      </c>
      <c r="I105" s="4" t="s">
        <v>326</v>
      </c>
      <c r="J105" s="4" t="s">
        <v>326</v>
      </c>
      <c r="K105" s="4" t="s">
        <v>326</v>
      </c>
      <c r="L105" s="4" t="s">
        <v>326</v>
      </c>
      <c r="M105" s="4" t="s">
        <v>326</v>
      </c>
    </row>
    <row r="106" spans="1:19" x14ac:dyDescent="0.25">
      <c r="A106" s="4" t="s">
        <v>116</v>
      </c>
      <c r="B106" s="4" t="str">
        <f t="shared" si="1"/>
        <v>agosto</v>
      </c>
      <c r="C106" s="38">
        <v>44774</v>
      </c>
      <c r="D106" s="4" t="s">
        <v>501</v>
      </c>
      <c r="E106" s="4" t="s">
        <v>289</v>
      </c>
      <c r="F106" s="4">
        <v>14995</v>
      </c>
      <c r="G106" s="4">
        <v>14947</v>
      </c>
      <c r="H106" s="4">
        <v>99.68</v>
      </c>
      <c r="I106" s="4">
        <v>5086</v>
      </c>
      <c r="J106" s="4">
        <v>34.027000000000001</v>
      </c>
      <c r="K106" s="4">
        <v>651</v>
      </c>
      <c r="L106" s="4">
        <v>4.3550000000000004</v>
      </c>
      <c r="M106" s="4">
        <v>12.8</v>
      </c>
    </row>
    <row r="107" spans="1:19" x14ac:dyDescent="0.25">
      <c r="A107" s="4" t="s">
        <v>116</v>
      </c>
      <c r="B107" s="4" t="str">
        <f t="shared" si="1"/>
        <v>agosto</v>
      </c>
      <c r="C107" s="38">
        <v>44774</v>
      </c>
      <c r="D107" s="4" t="s">
        <v>502</v>
      </c>
      <c r="E107" s="4" t="s">
        <v>289</v>
      </c>
      <c r="F107" s="4">
        <v>10087</v>
      </c>
      <c r="G107" s="4">
        <v>9993</v>
      </c>
      <c r="H107" s="4">
        <v>99.067999999999998</v>
      </c>
      <c r="I107" s="4">
        <v>5997</v>
      </c>
      <c r="J107" s="4">
        <v>60.012</v>
      </c>
      <c r="K107" s="4">
        <v>1124</v>
      </c>
      <c r="L107" s="4">
        <v>11.247999999999999</v>
      </c>
      <c r="M107" s="4">
        <v>18.742999999999999</v>
      </c>
    </row>
    <row r="108" spans="1:19" x14ac:dyDescent="0.25">
      <c r="A108" s="4" t="s">
        <v>442</v>
      </c>
      <c r="B108" s="4" t="str">
        <f t="shared" si="1"/>
        <v>agosto</v>
      </c>
      <c r="C108" s="38">
        <v>44774</v>
      </c>
      <c r="D108" s="4" t="s">
        <v>503</v>
      </c>
      <c r="E108" s="4" t="s">
        <v>289</v>
      </c>
      <c r="F108" s="4">
        <v>27045</v>
      </c>
      <c r="G108" s="4">
        <v>26907</v>
      </c>
      <c r="H108" s="4">
        <v>99.49</v>
      </c>
      <c r="I108" s="4">
        <v>13203</v>
      </c>
      <c r="J108" s="4">
        <v>49.069000000000003</v>
      </c>
      <c r="K108" s="4">
        <v>2801</v>
      </c>
      <c r="L108" s="4">
        <v>10.41</v>
      </c>
      <c r="M108" s="4">
        <v>21.215</v>
      </c>
    </row>
    <row r="109" spans="1:19" x14ac:dyDescent="0.25">
      <c r="A109" s="4" t="s">
        <v>443</v>
      </c>
      <c r="B109" s="4" t="str">
        <f t="shared" si="1"/>
        <v>agosto</v>
      </c>
      <c r="C109" s="38">
        <v>44774</v>
      </c>
      <c r="D109" s="4" t="s">
        <v>326</v>
      </c>
      <c r="E109" s="4" t="s">
        <v>326</v>
      </c>
      <c r="F109" s="4" t="s">
        <v>326</v>
      </c>
      <c r="G109" s="4" t="s">
        <v>326</v>
      </c>
      <c r="H109" s="4" t="s">
        <v>326</v>
      </c>
      <c r="I109" s="4" t="s">
        <v>326</v>
      </c>
      <c r="J109" s="4" t="s">
        <v>326</v>
      </c>
      <c r="K109" s="4" t="s">
        <v>326</v>
      </c>
      <c r="L109" s="4" t="s">
        <v>326</v>
      </c>
      <c r="M109" s="4" t="s">
        <v>326</v>
      </c>
    </row>
    <row r="110" spans="1:19" s="41" customFormat="1" x14ac:dyDescent="0.25">
      <c r="A110" s="41" t="s">
        <v>78</v>
      </c>
      <c r="B110" s="41" t="str">
        <f t="shared" si="1"/>
        <v>agosto</v>
      </c>
      <c r="C110" s="42">
        <v>44774</v>
      </c>
      <c r="D110" s="41" t="s">
        <v>504</v>
      </c>
      <c r="E110" s="41" t="s">
        <v>289</v>
      </c>
      <c r="F110" s="41">
        <v>94</v>
      </c>
      <c r="G110" s="41">
        <v>94</v>
      </c>
      <c r="H110" s="41">
        <v>100</v>
      </c>
      <c r="I110" s="41">
        <v>23</v>
      </c>
      <c r="J110" s="41">
        <v>24.468</v>
      </c>
      <c r="K110" s="41">
        <v>0</v>
      </c>
      <c r="L110" s="41">
        <v>0</v>
      </c>
      <c r="M110" s="41">
        <v>0</v>
      </c>
      <c r="O110" s="43"/>
      <c r="P110" s="43"/>
      <c r="Q110" s="43"/>
      <c r="R110" s="43"/>
      <c r="S110" s="43"/>
    </row>
    <row r="111" spans="1:19" s="41" customFormat="1" x14ac:dyDescent="0.25">
      <c r="A111" s="41" t="s">
        <v>78</v>
      </c>
      <c r="B111" s="41" t="str">
        <f t="shared" si="1"/>
        <v>agosto</v>
      </c>
      <c r="C111" s="42">
        <v>44774</v>
      </c>
      <c r="D111" s="41" t="s">
        <v>505</v>
      </c>
      <c r="E111" s="41" t="s">
        <v>289</v>
      </c>
      <c r="F111" s="41">
        <v>1175</v>
      </c>
      <c r="G111" s="41">
        <v>1172</v>
      </c>
      <c r="H111" s="41">
        <v>99.745000000000005</v>
      </c>
      <c r="I111" s="41">
        <v>296</v>
      </c>
      <c r="J111" s="41">
        <v>25.256</v>
      </c>
      <c r="K111" s="41">
        <v>48</v>
      </c>
      <c r="L111" s="41">
        <v>4.0960000000000001</v>
      </c>
      <c r="M111" s="41">
        <v>16.216000000000001</v>
      </c>
      <c r="O111" s="43"/>
      <c r="P111" s="43"/>
      <c r="Q111" s="43"/>
      <c r="R111" s="43"/>
      <c r="S111" s="43"/>
    </row>
    <row r="112" spans="1:19" s="41" customFormat="1" x14ac:dyDescent="0.25">
      <c r="A112" s="41" t="s">
        <v>78</v>
      </c>
      <c r="B112" s="41" t="str">
        <f t="shared" si="1"/>
        <v>agosto</v>
      </c>
      <c r="C112" s="42">
        <v>44774</v>
      </c>
      <c r="D112" s="41" t="s">
        <v>338</v>
      </c>
      <c r="E112" s="41" t="s">
        <v>289</v>
      </c>
      <c r="F112" s="41">
        <v>27</v>
      </c>
      <c r="G112" s="41">
        <v>27</v>
      </c>
      <c r="H112" s="41">
        <v>100</v>
      </c>
      <c r="I112" s="41">
        <v>7</v>
      </c>
      <c r="J112" s="41">
        <v>25.925999999999998</v>
      </c>
      <c r="K112" s="41">
        <v>1</v>
      </c>
      <c r="L112" s="41">
        <v>3.7040000000000002</v>
      </c>
      <c r="M112" s="41">
        <v>14.286</v>
      </c>
      <c r="O112" s="43"/>
      <c r="P112" s="43"/>
      <c r="Q112" s="43"/>
      <c r="R112" s="43"/>
      <c r="S112" s="43"/>
    </row>
    <row r="113" spans="1:19" s="41" customFormat="1" x14ac:dyDescent="0.25">
      <c r="A113" s="41" t="s">
        <v>78</v>
      </c>
      <c r="B113" s="41" t="str">
        <f t="shared" si="1"/>
        <v>agosto</v>
      </c>
      <c r="C113" s="42">
        <v>44774</v>
      </c>
      <c r="D113" s="41" t="s">
        <v>337</v>
      </c>
      <c r="E113" s="41" t="s">
        <v>289</v>
      </c>
      <c r="F113" s="41">
        <v>32</v>
      </c>
      <c r="G113" s="41">
        <v>32</v>
      </c>
      <c r="H113" s="41">
        <v>100</v>
      </c>
      <c r="I113" s="41">
        <v>17</v>
      </c>
      <c r="J113" s="41">
        <v>53.125</v>
      </c>
      <c r="K113" s="41">
        <v>7</v>
      </c>
      <c r="L113" s="41">
        <v>21.875</v>
      </c>
      <c r="M113" s="41">
        <v>41.176000000000002</v>
      </c>
      <c r="O113" s="43"/>
      <c r="P113" s="43"/>
      <c r="Q113" s="43"/>
      <c r="R113" s="43"/>
      <c r="S113" s="43"/>
    </row>
    <row r="114" spans="1:19" s="41" customFormat="1" x14ac:dyDescent="0.25">
      <c r="A114" s="41" t="s">
        <v>78</v>
      </c>
      <c r="B114" s="41" t="str">
        <f t="shared" si="1"/>
        <v>agosto</v>
      </c>
      <c r="C114" s="42">
        <v>44774</v>
      </c>
      <c r="D114" s="41" t="s">
        <v>340</v>
      </c>
      <c r="E114" s="41" t="s">
        <v>289</v>
      </c>
      <c r="F114" s="41">
        <v>26</v>
      </c>
      <c r="G114" s="41">
        <v>26</v>
      </c>
      <c r="H114" s="41">
        <v>100</v>
      </c>
      <c r="I114" s="41">
        <v>7</v>
      </c>
      <c r="J114" s="41">
        <v>26.922999999999998</v>
      </c>
      <c r="K114" s="41">
        <v>0</v>
      </c>
      <c r="L114" s="41">
        <v>0</v>
      </c>
      <c r="M114" s="41">
        <v>0</v>
      </c>
      <c r="O114" s="43"/>
      <c r="P114" s="43"/>
      <c r="Q114" s="43"/>
      <c r="R114" s="43"/>
      <c r="S114" s="43"/>
    </row>
    <row r="115" spans="1:19" s="41" customFormat="1" x14ac:dyDescent="0.25">
      <c r="A115" s="41" t="s">
        <v>78</v>
      </c>
      <c r="B115" s="41" t="str">
        <f t="shared" si="1"/>
        <v>agosto</v>
      </c>
      <c r="C115" s="42">
        <v>44774</v>
      </c>
      <c r="D115" s="41" t="s">
        <v>341</v>
      </c>
      <c r="E115" s="41" t="s">
        <v>289</v>
      </c>
      <c r="F115" s="41">
        <v>29</v>
      </c>
      <c r="G115" s="41">
        <v>29</v>
      </c>
      <c r="H115" s="41">
        <v>100</v>
      </c>
      <c r="I115" s="41">
        <v>12</v>
      </c>
      <c r="J115" s="41">
        <v>41.378999999999998</v>
      </c>
      <c r="K115" s="41">
        <v>1</v>
      </c>
      <c r="L115" s="41">
        <v>3.448</v>
      </c>
      <c r="M115" s="41">
        <v>8.3330000000000002</v>
      </c>
      <c r="O115" s="43"/>
      <c r="P115" s="43"/>
      <c r="Q115" s="43"/>
      <c r="R115" s="43"/>
      <c r="S115" s="43"/>
    </row>
    <row r="116" spans="1:19" x14ac:dyDescent="0.25">
      <c r="A116" s="4" t="s">
        <v>275</v>
      </c>
      <c r="B116" s="4" t="str">
        <f t="shared" si="1"/>
        <v>agosto</v>
      </c>
      <c r="C116" s="38">
        <v>44774</v>
      </c>
      <c r="D116" s="4" t="s">
        <v>506</v>
      </c>
      <c r="E116" s="4" t="s">
        <v>289</v>
      </c>
      <c r="F116" s="4">
        <v>34369</v>
      </c>
      <c r="G116" s="4">
        <v>34305</v>
      </c>
      <c r="H116" s="4">
        <v>99.813999999999993</v>
      </c>
      <c r="I116" s="4">
        <v>14143</v>
      </c>
      <c r="J116" s="4">
        <v>41.226999999999997</v>
      </c>
      <c r="K116" s="4">
        <v>640</v>
      </c>
      <c r="L116" s="4">
        <v>1.8660000000000001</v>
      </c>
      <c r="M116" s="4">
        <v>4.5250000000000004</v>
      </c>
    </row>
    <row r="117" spans="1:19" x14ac:dyDescent="0.25">
      <c r="A117" s="4" t="s">
        <v>275</v>
      </c>
      <c r="B117" s="4" t="str">
        <f t="shared" si="1"/>
        <v>agosto</v>
      </c>
      <c r="C117" s="38">
        <v>44774</v>
      </c>
      <c r="D117" s="4" t="s">
        <v>506</v>
      </c>
      <c r="E117" s="4" t="s">
        <v>289</v>
      </c>
      <c r="F117" s="4">
        <v>1302</v>
      </c>
      <c r="G117" s="4">
        <v>1297</v>
      </c>
      <c r="H117" s="4">
        <v>99.616</v>
      </c>
      <c r="I117" s="4">
        <v>628</v>
      </c>
      <c r="J117" s="4">
        <v>48.418999999999997</v>
      </c>
      <c r="K117" s="4">
        <v>19</v>
      </c>
      <c r="L117" s="4">
        <v>1.4650000000000001</v>
      </c>
      <c r="M117" s="4">
        <v>3.0249999999999999</v>
      </c>
    </row>
    <row r="118" spans="1:19" x14ac:dyDescent="0.25">
      <c r="A118" s="4" t="s">
        <v>211</v>
      </c>
      <c r="B118" s="4" t="str">
        <f t="shared" si="1"/>
        <v>agosto</v>
      </c>
      <c r="C118" s="38">
        <v>44774</v>
      </c>
      <c r="D118" s="4" t="s">
        <v>507</v>
      </c>
      <c r="E118" s="4" t="s">
        <v>289</v>
      </c>
      <c r="F118" s="4">
        <v>22836</v>
      </c>
      <c r="G118" s="4">
        <v>22809</v>
      </c>
      <c r="H118" s="4">
        <v>99.882000000000005</v>
      </c>
      <c r="I118" s="4">
        <v>10945</v>
      </c>
      <c r="J118" s="4">
        <v>47.984999999999999</v>
      </c>
      <c r="K118" s="4">
        <v>1215</v>
      </c>
      <c r="L118" s="4">
        <v>5.327</v>
      </c>
      <c r="M118" s="4">
        <v>11.101000000000001</v>
      </c>
    </row>
    <row r="119" spans="1:19" x14ac:dyDescent="0.25">
      <c r="A119" s="4" t="s">
        <v>180</v>
      </c>
      <c r="B119" s="4" t="str">
        <f t="shared" si="1"/>
        <v>agosto</v>
      </c>
      <c r="C119" s="38">
        <v>44774</v>
      </c>
      <c r="D119" s="4" t="s">
        <v>508</v>
      </c>
      <c r="E119" s="4" t="s">
        <v>289</v>
      </c>
      <c r="F119" s="4">
        <v>22655</v>
      </c>
      <c r="G119" s="4">
        <v>22490</v>
      </c>
      <c r="H119" s="4">
        <v>99.272000000000006</v>
      </c>
      <c r="I119" s="4">
        <v>9825</v>
      </c>
      <c r="J119" s="4">
        <v>43.686</v>
      </c>
      <c r="K119" s="4">
        <v>467</v>
      </c>
      <c r="L119" s="4">
        <v>2.0760000000000001</v>
      </c>
      <c r="M119" s="4">
        <v>4.7530000000000001</v>
      </c>
    </row>
    <row r="120" spans="1:19" x14ac:dyDescent="0.25">
      <c r="A120" s="4" t="s">
        <v>274</v>
      </c>
      <c r="B120" s="4" t="str">
        <f t="shared" si="1"/>
        <v>agosto</v>
      </c>
      <c r="C120" s="38">
        <v>44774</v>
      </c>
      <c r="D120" s="4" t="s">
        <v>326</v>
      </c>
      <c r="E120" s="4" t="s">
        <v>326</v>
      </c>
      <c r="F120" s="4" t="s">
        <v>326</v>
      </c>
      <c r="G120" s="4" t="s">
        <v>326</v>
      </c>
      <c r="H120" s="4" t="s">
        <v>326</v>
      </c>
      <c r="I120" s="4" t="s">
        <v>326</v>
      </c>
      <c r="J120" s="4" t="s">
        <v>326</v>
      </c>
      <c r="K120" s="4" t="s">
        <v>326</v>
      </c>
      <c r="L120" s="4" t="s">
        <v>326</v>
      </c>
      <c r="M120" s="4" t="s">
        <v>326</v>
      </c>
    </row>
    <row r="121" spans="1:19" x14ac:dyDescent="0.25">
      <c r="A121" s="4" t="s">
        <v>173</v>
      </c>
      <c r="B121" s="4" t="str">
        <f t="shared" si="1"/>
        <v>agosto</v>
      </c>
      <c r="C121" s="38">
        <v>44774</v>
      </c>
      <c r="D121" s="4" t="s">
        <v>326</v>
      </c>
      <c r="E121" s="4" t="s">
        <v>326</v>
      </c>
      <c r="F121" s="4" t="s">
        <v>326</v>
      </c>
      <c r="G121" s="4" t="s">
        <v>326</v>
      </c>
      <c r="H121" s="4" t="s">
        <v>326</v>
      </c>
      <c r="I121" s="4" t="s">
        <v>326</v>
      </c>
      <c r="J121" s="4" t="s">
        <v>326</v>
      </c>
      <c r="K121" s="4" t="s">
        <v>326</v>
      </c>
      <c r="L121" s="4" t="s">
        <v>326</v>
      </c>
      <c r="M121" s="4" t="s">
        <v>326</v>
      </c>
    </row>
    <row r="122" spans="1:19" x14ac:dyDescent="0.25">
      <c r="A122" s="4" t="s">
        <v>445</v>
      </c>
      <c r="B122" s="4" t="str">
        <f t="shared" si="1"/>
        <v>agosto</v>
      </c>
      <c r="C122" s="38">
        <v>44774</v>
      </c>
      <c r="D122" s="4" t="s">
        <v>326</v>
      </c>
      <c r="E122" s="4" t="s">
        <v>326</v>
      </c>
      <c r="F122" s="4" t="s">
        <v>326</v>
      </c>
      <c r="G122" s="4" t="s">
        <v>326</v>
      </c>
      <c r="H122" s="4" t="s">
        <v>326</v>
      </c>
      <c r="I122" s="4" t="s">
        <v>326</v>
      </c>
      <c r="J122" s="4" t="s">
        <v>326</v>
      </c>
      <c r="K122" s="4" t="s">
        <v>326</v>
      </c>
      <c r="L122" s="4" t="s">
        <v>326</v>
      </c>
      <c r="M122" s="4" t="s">
        <v>326</v>
      </c>
    </row>
    <row r="123" spans="1:19" x14ac:dyDescent="0.25">
      <c r="A123" s="4" t="s">
        <v>441</v>
      </c>
      <c r="B123" s="4" t="str">
        <f t="shared" si="1"/>
        <v>agosto</v>
      </c>
      <c r="C123" s="38">
        <v>44774</v>
      </c>
      <c r="D123" s="4" t="s">
        <v>326</v>
      </c>
      <c r="E123" s="4" t="s">
        <v>326</v>
      </c>
      <c r="F123" s="4" t="s">
        <v>326</v>
      </c>
      <c r="G123" s="4" t="s">
        <v>326</v>
      </c>
      <c r="H123" s="4" t="s">
        <v>326</v>
      </c>
      <c r="I123" s="4" t="s">
        <v>326</v>
      </c>
      <c r="J123" s="4" t="s">
        <v>326</v>
      </c>
      <c r="K123" s="4" t="s">
        <v>326</v>
      </c>
      <c r="L123" s="4" t="s">
        <v>326</v>
      </c>
      <c r="M123" s="4" t="s">
        <v>326</v>
      </c>
    </row>
    <row r="124" spans="1:19" x14ac:dyDescent="0.25">
      <c r="A124" s="4" t="s">
        <v>75</v>
      </c>
      <c r="B124" s="4" t="str">
        <f t="shared" si="1"/>
        <v>agosto</v>
      </c>
      <c r="C124" s="38">
        <v>44774</v>
      </c>
      <c r="D124" s="4" t="s">
        <v>509</v>
      </c>
      <c r="E124" s="4" t="s">
        <v>289</v>
      </c>
      <c r="F124" s="4">
        <v>22907</v>
      </c>
      <c r="G124" s="4">
        <v>22859</v>
      </c>
      <c r="H124" s="4">
        <v>99.79</v>
      </c>
      <c r="I124" s="4">
        <v>11484</v>
      </c>
      <c r="J124" s="4">
        <v>50.238</v>
      </c>
      <c r="K124" s="4">
        <v>1568</v>
      </c>
      <c r="L124" s="4">
        <v>6.859</v>
      </c>
      <c r="M124" s="4">
        <v>13.654</v>
      </c>
    </row>
    <row r="125" spans="1:19" x14ac:dyDescent="0.25">
      <c r="A125" s="4" t="s">
        <v>75</v>
      </c>
      <c r="B125" s="4" t="str">
        <f t="shared" si="1"/>
        <v>agosto</v>
      </c>
      <c r="C125" s="38">
        <v>44774</v>
      </c>
      <c r="D125" s="4" t="s">
        <v>510</v>
      </c>
      <c r="E125" s="4" t="s">
        <v>289</v>
      </c>
      <c r="F125" s="4">
        <v>22903</v>
      </c>
      <c r="G125" s="4">
        <v>22867</v>
      </c>
      <c r="H125" s="4">
        <v>99.843000000000004</v>
      </c>
      <c r="I125" s="4">
        <v>12034</v>
      </c>
      <c r="J125" s="4">
        <v>52.625999999999998</v>
      </c>
      <c r="K125" s="4">
        <v>2644</v>
      </c>
      <c r="L125" s="4">
        <v>11.563000000000001</v>
      </c>
      <c r="M125" s="4">
        <v>21.971</v>
      </c>
    </row>
    <row r="126" spans="1:19" x14ac:dyDescent="0.25">
      <c r="A126" s="4" t="s">
        <v>75</v>
      </c>
      <c r="B126" s="4" t="str">
        <f t="shared" si="1"/>
        <v>agosto</v>
      </c>
      <c r="C126" s="38">
        <v>44774</v>
      </c>
      <c r="D126" s="4" t="s">
        <v>511</v>
      </c>
      <c r="E126" s="4" t="s">
        <v>289</v>
      </c>
      <c r="F126" s="4">
        <v>22837</v>
      </c>
      <c r="G126" s="4">
        <v>22813</v>
      </c>
      <c r="H126" s="4">
        <v>99.894999999999996</v>
      </c>
      <c r="I126" s="4">
        <v>10884</v>
      </c>
      <c r="J126" s="4">
        <v>47.71</v>
      </c>
      <c r="K126" s="4">
        <v>578</v>
      </c>
      <c r="L126" s="4">
        <v>2.5339999999999998</v>
      </c>
      <c r="M126" s="4">
        <v>5.3109999999999999</v>
      </c>
    </row>
    <row r="127" spans="1:19" x14ac:dyDescent="0.25">
      <c r="A127" s="4" t="s">
        <v>452</v>
      </c>
      <c r="B127" s="4" t="str">
        <f t="shared" si="1"/>
        <v>agosto</v>
      </c>
      <c r="C127" s="38">
        <v>44774</v>
      </c>
      <c r="D127" s="4" t="s">
        <v>326</v>
      </c>
      <c r="E127" s="4" t="s">
        <v>326</v>
      </c>
      <c r="F127" s="4" t="s">
        <v>326</v>
      </c>
      <c r="G127" s="4" t="s">
        <v>326</v>
      </c>
      <c r="H127" s="4" t="s">
        <v>326</v>
      </c>
      <c r="I127" s="4" t="s">
        <v>326</v>
      </c>
      <c r="J127" s="4" t="s">
        <v>326</v>
      </c>
      <c r="K127" s="4" t="s">
        <v>326</v>
      </c>
      <c r="L127" s="4" t="s">
        <v>326</v>
      </c>
      <c r="M127" s="4" t="s">
        <v>326</v>
      </c>
    </row>
    <row r="128" spans="1:19" x14ac:dyDescent="0.25">
      <c r="A128" s="4" t="s">
        <v>446</v>
      </c>
      <c r="B128" s="4" t="str">
        <f t="shared" si="1"/>
        <v>agosto</v>
      </c>
      <c r="C128" s="38">
        <v>44774</v>
      </c>
      <c r="D128" s="4" t="s">
        <v>326</v>
      </c>
      <c r="E128" s="4" t="s">
        <v>326</v>
      </c>
      <c r="F128" s="4" t="s">
        <v>326</v>
      </c>
      <c r="G128" s="4" t="s">
        <v>326</v>
      </c>
      <c r="H128" s="4" t="s">
        <v>326</v>
      </c>
      <c r="I128" s="4" t="s">
        <v>326</v>
      </c>
      <c r="J128" s="4" t="s">
        <v>326</v>
      </c>
      <c r="K128" s="4" t="s">
        <v>326</v>
      </c>
      <c r="L128" s="4" t="s">
        <v>326</v>
      </c>
      <c r="M128" s="4" t="s">
        <v>326</v>
      </c>
    </row>
    <row r="129" spans="1:13" x14ac:dyDescent="0.25">
      <c r="A129" s="4" t="s">
        <v>88</v>
      </c>
      <c r="B129" s="4" t="str">
        <f t="shared" si="1"/>
        <v>agosto</v>
      </c>
      <c r="C129" s="38">
        <v>44774</v>
      </c>
      <c r="D129" s="4" t="s">
        <v>326</v>
      </c>
      <c r="E129" s="4" t="s">
        <v>326</v>
      </c>
      <c r="F129" s="4" t="s">
        <v>326</v>
      </c>
      <c r="G129" s="4" t="s">
        <v>326</v>
      </c>
      <c r="H129" s="4" t="s">
        <v>326</v>
      </c>
      <c r="I129" s="4" t="s">
        <v>326</v>
      </c>
      <c r="J129" s="4" t="s">
        <v>326</v>
      </c>
      <c r="K129" s="4" t="s">
        <v>326</v>
      </c>
      <c r="L129" s="4" t="s">
        <v>326</v>
      </c>
      <c r="M129" s="4" t="s">
        <v>326</v>
      </c>
    </row>
    <row r="130" spans="1:13" x14ac:dyDescent="0.25">
      <c r="A130" s="4" t="s">
        <v>85</v>
      </c>
      <c r="B130" s="4" t="str">
        <f t="shared" si="1"/>
        <v>agosto</v>
      </c>
      <c r="C130" s="38">
        <v>44774</v>
      </c>
      <c r="D130" s="4" t="s">
        <v>512</v>
      </c>
      <c r="E130" s="4" t="s">
        <v>289</v>
      </c>
      <c r="F130" s="4">
        <v>28846</v>
      </c>
      <c r="G130" s="4">
        <v>28780</v>
      </c>
      <c r="H130" s="4">
        <v>99.771000000000001</v>
      </c>
      <c r="I130" s="4">
        <v>10993</v>
      </c>
      <c r="J130" s="4">
        <v>38.197000000000003</v>
      </c>
      <c r="K130" s="4">
        <v>511</v>
      </c>
      <c r="L130" s="4">
        <v>1.776</v>
      </c>
      <c r="M130" s="4">
        <v>4.6479999999999997</v>
      </c>
    </row>
    <row r="131" spans="1:13" x14ac:dyDescent="0.25">
      <c r="A131" s="4" t="s">
        <v>263</v>
      </c>
      <c r="B131" s="4" t="str">
        <f t="shared" ref="B131:B148" si="2">TEXT(C131,"mmmm")</f>
        <v>agosto</v>
      </c>
      <c r="C131" s="38">
        <v>44774</v>
      </c>
      <c r="D131" s="4" t="s">
        <v>326</v>
      </c>
      <c r="E131" s="4" t="s">
        <v>326</v>
      </c>
      <c r="F131" s="4" t="s">
        <v>326</v>
      </c>
      <c r="G131" s="4" t="s">
        <v>326</v>
      </c>
      <c r="H131" s="4" t="s">
        <v>326</v>
      </c>
      <c r="I131" s="4" t="s">
        <v>326</v>
      </c>
      <c r="J131" s="4" t="s">
        <v>326</v>
      </c>
      <c r="K131" s="4" t="s">
        <v>326</v>
      </c>
      <c r="L131" s="4" t="s">
        <v>326</v>
      </c>
      <c r="M131" s="4" t="s">
        <v>326</v>
      </c>
    </row>
    <row r="132" spans="1:13" x14ac:dyDescent="0.25">
      <c r="A132" s="4" t="s">
        <v>83</v>
      </c>
      <c r="B132" s="4" t="str">
        <f t="shared" si="2"/>
        <v>agosto</v>
      </c>
      <c r="C132" s="38">
        <v>44774</v>
      </c>
      <c r="D132" s="4" t="s">
        <v>513</v>
      </c>
      <c r="E132" s="4" t="s">
        <v>289</v>
      </c>
      <c r="F132" s="4">
        <v>1961</v>
      </c>
      <c r="G132" s="4">
        <v>1958</v>
      </c>
      <c r="H132" s="4">
        <v>99.846999999999994</v>
      </c>
      <c r="I132" s="4">
        <v>1153</v>
      </c>
      <c r="J132" s="4">
        <v>58.887</v>
      </c>
      <c r="K132" s="4">
        <v>49</v>
      </c>
      <c r="L132" s="4">
        <v>2.5030000000000001</v>
      </c>
      <c r="M132" s="4">
        <v>4.25</v>
      </c>
    </row>
    <row r="133" spans="1:13" x14ac:dyDescent="0.25">
      <c r="A133" s="4" t="s">
        <v>83</v>
      </c>
      <c r="B133" s="4" t="str">
        <f t="shared" si="2"/>
        <v>agosto</v>
      </c>
      <c r="C133" s="38">
        <v>44774</v>
      </c>
      <c r="D133" s="4" t="s">
        <v>514</v>
      </c>
      <c r="E133" s="4" t="s">
        <v>289</v>
      </c>
      <c r="F133" s="4">
        <v>167</v>
      </c>
      <c r="G133" s="4">
        <v>167</v>
      </c>
      <c r="H133" s="4">
        <v>100</v>
      </c>
      <c r="I133" s="4">
        <v>117</v>
      </c>
      <c r="J133" s="4">
        <v>70.06</v>
      </c>
      <c r="K133" s="4">
        <v>68</v>
      </c>
      <c r="L133" s="4">
        <v>40.719000000000001</v>
      </c>
      <c r="M133" s="4">
        <v>58.12</v>
      </c>
    </row>
    <row r="134" spans="1:13" x14ac:dyDescent="0.25">
      <c r="A134" s="4" t="s">
        <v>83</v>
      </c>
      <c r="B134" s="4" t="str">
        <f t="shared" si="2"/>
        <v>agosto</v>
      </c>
      <c r="C134" s="38">
        <v>44774</v>
      </c>
      <c r="D134" s="4" t="s">
        <v>515</v>
      </c>
      <c r="E134" s="4" t="s">
        <v>289</v>
      </c>
      <c r="F134" s="4">
        <v>206</v>
      </c>
      <c r="G134" s="4">
        <v>204</v>
      </c>
      <c r="H134" s="4">
        <v>99.028999999999996</v>
      </c>
      <c r="I134" s="4">
        <v>125</v>
      </c>
      <c r="J134" s="4">
        <v>61.274999999999999</v>
      </c>
      <c r="K134" s="4">
        <v>1</v>
      </c>
      <c r="L134" s="4">
        <v>0.49</v>
      </c>
      <c r="M134" s="4">
        <v>0.8</v>
      </c>
    </row>
    <row r="135" spans="1:13" x14ac:dyDescent="0.25">
      <c r="A135" s="4" t="s">
        <v>83</v>
      </c>
      <c r="B135" s="4" t="str">
        <f t="shared" si="2"/>
        <v>agosto</v>
      </c>
      <c r="C135" s="38">
        <v>44774</v>
      </c>
      <c r="D135" s="4" t="s">
        <v>516</v>
      </c>
      <c r="E135" s="4" t="s">
        <v>289</v>
      </c>
      <c r="F135" s="4">
        <v>134</v>
      </c>
      <c r="G135" s="4">
        <v>134</v>
      </c>
      <c r="H135" s="4">
        <v>100</v>
      </c>
      <c r="I135" s="4">
        <v>95</v>
      </c>
      <c r="J135" s="4">
        <v>70.896000000000001</v>
      </c>
      <c r="K135" s="4">
        <v>35</v>
      </c>
      <c r="L135" s="4">
        <v>26.119</v>
      </c>
      <c r="M135" s="4">
        <v>36.841999999999999</v>
      </c>
    </row>
    <row r="136" spans="1:13" x14ac:dyDescent="0.25">
      <c r="A136" s="4" t="s">
        <v>83</v>
      </c>
      <c r="B136" s="4" t="str">
        <f t="shared" si="2"/>
        <v>agosto</v>
      </c>
      <c r="C136" s="38">
        <v>44774</v>
      </c>
      <c r="D136" s="4" t="s">
        <v>517</v>
      </c>
      <c r="E136" s="4" t="s">
        <v>289</v>
      </c>
      <c r="F136" s="4">
        <v>1597</v>
      </c>
      <c r="G136" s="4">
        <v>1596</v>
      </c>
      <c r="H136" s="4">
        <v>99.936999999999998</v>
      </c>
      <c r="I136" s="4">
        <v>1023</v>
      </c>
      <c r="J136" s="4">
        <v>64.097999999999999</v>
      </c>
      <c r="K136" s="4">
        <v>234</v>
      </c>
      <c r="L136" s="4">
        <v>14.662000000000001</v>
      </c>
      <c r="M136" s="4">
        <v>22.873999999999999</v>
      </c>
    </row>
    <row r="137" spans="1:13" x14ac:dyDescent="0.25">
      <c r="A137" s="4" t="s">
        <v>83</v>
      </c>
      <c r="B137" s="4" t="str">
        <f t="shared" si="2"/>
        <v>agosto</v>
      </c>
      <c r="C137" s="38">
        <v>44774</v>
      </c>
      <c r="D137" s="4" t="s">
        <v>518</v>
      </c>
      <c r="E137" s="4" t="s">
        <v>289</v>
      </c>
      <c r="F137" s="4">
        <v>832</v>
      </c>
      <c r="G137" s="4">
        <v>831</v>
      </c>
      <c r="H137" s="4">
        <v>99.88</v>
      </c>
      <c r="I137" s="4">
        <v>498</v>
      </c>
      <c r="J137" s="4">
        <v>59.927999999999997</v>
      </c>
      <c r="K137" s="4">
        <v>137</v>
      </c>
      <c r="L137" s="4">
        <v>16.486000000000001</v>
      </c>
      <c r="M137" s="4">
        <v>27.51</v>
      </c>
    </row>
    <row r="138" spans="1:13" x14ac:dyDescent="0.25">
      <c r="A138" s="4" t="s">
        <v>83</v>
      </c>
      <c r="B138" s="4" t="str">
        <f t="shared" si="2"/>
        <v>agosto</v>
      </c>
      <c r="C138" s="38">
        <v>44774</v>
      </c>
      <c r="D138" s="4" t="s">
        <v>519</v>
      </c>
      <c r="E138" s="4" t="s">
        <v>289</v>
      </c>
      <c r="F138" s="4">
        <v>1548</v>
      </c>
      <c r="G138" s="4">
        <v>1547</v>
      </c>
      <c r="H138" s="4">
        <v>99.935000000000002</v>
      </c>
      <c r="I138" s="4">
        <v>789</v>
      </c>
      <c r="J138" s="4">
        <v>51.002000000000002</v>
      </c>
      <c r="K138" s="4">
        <v>48</v>
      </c>
      <c r="L138" s="4">
        <v>3.1030000000000002</v>
      </c>
      <c r="M138" s="4">
        <v>6.0839999999999996</v>
      </c>
    </row>
    <row r="139" spans="1:13" x14ac:dyDescent="0.25">
      <c r="A139" s="4" t="s">
        <v>83</v>
      </c>
      <c r="B139" s="4" t="str">
        <f t="shared" si="2"/>
        <v>agosto</v>
      </c>
      <c r="C139" s="38">
        <v>44774</v>
      </c>
      <c r="D139" s="4" t="s">
        <v>520</v>
      </c>
      <c r="E139" s="4" t="s">
        <v>289</v>
      </c>
      <c r="F139" s="4">
        <v>2390</v>
      </c>
      <c r="G139" s="4">
        <v>2388</v>
      </c>
      <c r="H139" s="4">
        <v>99.915999999999997</v>
      </c>
      <c r="I139" s="4">
        <v>1600</v>
      </c>
      <c r="J139" s="4">
        <v>67.001999999999995</v>
      </c>
      <c r="K139" s="4">
        <v>88</v>
      </c>
      <c r="L139" s="4">
        <v>3.6850000000000001</v>
      </c>
      <c r="M139" s="4">
        <v>5.5</v>
      </c>
    </row>
    <row r="140" spans="1:13" x14ac:dyDescent="0.25">
      <c r="A140" s="4" t="s">
        <v>83</v>
      </c>
      <c r="B140" s="4" t="str">
        <f t="shared" si="2"/>
        <v>agosto</v>
      </c>
      <c r="C140" s="38">
        <v>44774</v>
      </c>
      <c r="D140" s="4" t="s">
        <v>521</v>
      </c>
      <c r="E140" s="4" t="s">
        <v>289</v>
      </c>
      <c r="F140" s="4">
        <v>559</v>
      </c>
      <c r="G140" s="4">
        <v>558</v>
      </c>
      <c r="H140" s="4">
        <v>99.820999999999998</v>
      </c>
      <c r="I140" s="4">
        <v>318</v>
      </c>
      <c r="J140" s="4">
        <v>56.988999999999997</v>
      </c>
      <c r="K140" s="4">
        <v>9</v>
      </c>
      <c r="L140" s="4">
        <v>1.613</v>
      </c>
      <c r="M140" s="4">
        <v>2.83</v>
      </c>
    </row>
    <row r="141" spans="1:13" x14ac:dyDescent="0.25">
      <c r="A141" s="4" t="s">
        <v>83</v>
      </c>
      <c r="B141" s="4" t="str">
        <f t="shared" si="2"/>
        <v>agosto</v>
      </c>
      <c r="C141" s="38">
        <v>44774</v>
      </c>
      <c r="D141" s="4" t="s">
        <v>522</v>
      </c>
      <c r="E141" s="4" t="s">
        <v>289</v>
      </c>
      <c r="F141" s="4">
        <v>2382</v>
      </c>
      <c r="G141" s="4">
        <v>2380</v>
      </c>
      <c r="H141" s="4">
        <v>99.915999999999997</v>
      </c>
      <c r="I141" s="4">
        <v>1458</v>
      </c>
      <c r="J141" s="4">
        <v>61.261000000000003</v>
      </c>
      <c r="K141" s="4">
        <v>76</v>
      </c>
      <c r="L141" s="4">
        <v>3.1930000000000001</v>
      </c>
      <c r="M141" s="4">
        <v>5.2130000000000001</v>
      </c>
    </row>
    <row r="142" spans="1:13" x14ac:dyDescent="0.25">
      <c r="A142" s="4" t="s">
        <v>83</v>
      </c>
      <c r="B142" s="4" t="str">
        <f t="shared" si="2"/>
        <v>agosto</v>
      </c>
      <c r="C142" s="38">
        <v>44774</v>
      </c>
      <c r="D142" s="4" t="s">
        <v>523</v>
      </c>
      <c r="E142" s="4" t="s">
        <v>289</v>
      </c>
      <c r="F142" s="4">
        <v>832</v>
      </c>
      <c r="G142" s="4">
        <v>831</v>
      </c>
      <c r="H142" s="4">
        <v>99.88</v>
      </c>
      <c r="I142" s="4">
        <v>375</v>
      </c>
      <c r="J142" s="4">
        <v>45.125999999999998</v>
      </c>
      <c r="K142" s="4">
        <v>33</v>
      </c>
      <c r="L142" s="4">
        <v>3.9710000000000001</v>
      </c>
      <c r="M142" s="4">
        <v>8.8000000000000007</v>
      </c>
    </row>
    <row r="143" spans="1:13" x14ac:dyDescent="0.25">
      <c r="A143" s="4" t="s">
        <v>83</v>
      </c>
      <c r="B143" s="4" t="str">
        <f t="shared" si="2"/>
        <v>agosto</v>
      </c>
      <c r="C143" s="38">
        <v>44774</v>
      </c>
      <c r="D143" s="4" t="s">
        <v>524</v>
      </c>
      <c r="E143" s="4" t="s">
        <v>289</v>
      </c>
      <c r="F143" s="4">
        <v>1635</v>
      </c>
      <c r="G143" s="4">
        <v>1633</v>
      </c>
      <c r="H143" s="4">
        <v>99.878</v>
      </c>
      <c r="I143" s="4">
        <v>964</v>
      </c>
      <c r="J143" s="4">
        <v>59.031999999999996</v>
      </c>
      <c r="K143" s="4">
        <v>184</v>
      </c>
      <c r="L143" s="4">
        <v>11.268000000000001</v>
      </c>
      <c r="M143" s="4">
        <v>19.087</v>
      </c>
    </row>
    <row r="144" spans="1:13" x14ac:dyDescent="0.25">
      <c r="A144" s="4" t="s">
        <v>83</v>
      </c>
      <c r="B144" s="4" t="str">
        <f t="shared" si="2"/>
        <v>agosto</v>
      </c>
      <c r="C144" s="38">
        <v>44774</v>
      </c>
      <c r="D144" s="4" t="s">
        <v>525</v>
      </c>
      <c r="E144" s="4" t="s">
        <v>289</v>
      </c>
      <c r="F144" s="4">
        <v>1548</v>
      </c>
      <c r="G144" s="4">
        <v>1546</v>
      </c>
      <c r="H144" s="4">
        <v>99.870999999999995</v>
      </c>
      <c r="I144" s="4">
        <v>793</v>
      </c>
      <c r="J144" s="4">
        <v>51.293999999999997</v>
      </c>
      <c r="K144" s="4">
        <v>21</v>
      </c>
      <c r="L144" s="4">
        <v>1.3580000000000001</v>
      </c>
      <c r="M144" s="4">
        <v>2.6480000000000001</v>
      </c>
    </row>
    <row r="145" spans="1:13" x14ac:dyDescent="0.25">
      <c r="A145" s="4" t="s">
        <v>83</v>
      </c>
      <c r="B145" s="4" t="str">
        <f t="shared" si="2"/>
        <v>agosto</v>
      </c>
      <c r="C145" s="38">
        <v>44774</v>
      </c>
      <c r="D145" s="4" t="s">
        <v>526</v>
      </c>
      <c r="E145" s="4" t="s">
        <v>289</v>
      </c>
      <c r="F145" s="4">
        <v>103</v>
      </c>
      <c r="G145" s="4">
        <v>103</v>
      </c>
      <c r="H145" s="4">
        <v>100</v>
      </c>
      <c r="I145" s="4">
        <v>49</v>
      </c>
      <c r="J145" s="4">
        <v>47.573</v>
      </c>
      <c r="K145" s="4">
        <v>7</v>
      </c>
      <c r="L145" s="4">
        <v>6.7960000000000003</v>
      </c>
      <c r="M145" s="4">
        <v>14.286</v>
      </c>
    </row>
    <row r="146" spans="1:13" x14ac:dyDescent="0.25">
      <c r="A146" s="4" t="s">
        <v>83</v>
      </c>
      <c r="B146" s="4" t="str">
        <f t="shared" si="2"/>
        <v>agosto</v>
      </c>
      <c r="C146" s="38">
        <v>44774</v>
      </c>
      <c r="D146" s="4" t="s">
        <v>527</v>
      </c>
      <c r="E146" s="4" t="s">
        <v>289</v>
      </c>
      <c r="F146" s="4">
        <v>1610</v>
      </c>
      <c r="G146" s="4">
        <v>1609</v>
      </c>
      <c r="H146" s="4">
        <v>99.938000000000002</v>
      </c>
      <c r="I146" s="4">
        <v>983</v>
      </c>
      <c r="J146" s="4">
        <v>61.094000000000001</v>
      </c>
      <c r="K146" s="4">
        <v>276</v>
      </c>
      <c r="L146" s="4">
        <v>17.154</v>
      </c>
      <c r="M146" s="4">
        <v>28.077000000000002</v>
      </c>
    </row>
    <row r="147" spans="1:13" x14ac:dyDescent="0.25">
      <c r="A147" s="4" t="s">
        <v>83</v>
      </c>
      <c r="B147" s="4" t="str">
        <f t="shared" si="2"/>
        <v>agosto</v>
      </c>
      <c r="C147" s="38">
        <v>44774</v>
      </c>
      <c r="D147" s="4" t="s">
        <v>528</v>
      </c>
      <c r="E147" s="4" t="s">
        <v>289</v>
      </c>
      <c r="F147" s="4">
        <v>817</v>
      </c>
      <c r="G147" s="4">
        <v>816</v>
      </c>
      <c r="H147" s="4">
        <v>99.878</v>
      </c>
      <c r="I147" s="4">
        <v>377</v>
      </c>
      <c r="J147" s="4">
        <v>46.201000000000001</v>
      </c>
      <c r="K147" s="4">
        <v>19</v>
      </c>
      <c r="L147" s="4">
        <v>2.3279999999999998</v>
      </c>
      <c r="M147" s="4">
        <v>5.04</v>
      </c>
    </row>
    <row r="148" spans="1:13" x14ac:dyDescent="0.25">
      <c r="A148" s="4" t="s">
        <v>83</v>
      </c>
      <c r="B148" s="4" t="str">
        <f t="shared" si="2"/>
        <v>agosto</v>
      </c>
      <c r="C148" s="38">
        <v>44774</v>
      </c>
      <c r="D148" s="4" t="s">
        <v>529</v>
      </c>
      <c r="E148" s="4" t="s">
        <v>289</v>
      </c>
      <c r="F148" s="4">
        <v>2281</v>
      </c>
      <c r="G148" s="4">
        <v>2278</v>
      </c>
      <c r="H148" s="4">
        <v>99.867999999999995</v>
      </c>
      <c r="I148" s="4">
        <v>1473</v>
      </c>
      <c r="J148" s="4">
        <v>64.662000000000006</v>
      </c>
      <c r="K148" s="4">
        <v>417</v>
      </c>
      <c r="L148" s="4">
        <v>18.306000000000001</v>
      </c>
      <c r="M148" s="4">
        <v>28.31</v>
      </c>
    </row>
  </sheetData>
  <phoneticPr fontId="1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1764-7CB4-4FC1-B5EB-86352A165AE4}">
  <dimension ref="A1:E23"/>
  <sheetViews>
    <sheetView topLeftCell="A5" workbookViewId="0">
      <selection activeCell="B21" sqref="B21"/>
    </sheetView>
  </sheetViews>
  <sheetFormatPr baseColWidth="10" defaultRowHeight="15" x14ac:dyDescent="0.25"/>
  <cols>
    <col min="1" max="1" width="22.7109375" style="4" customWidth="1"/>
    <col min="2" max="2" width="23.85546875" style="4" bestFit="1" customWidth="1"/>
    <col min="3" max="3" width="32" style="4" bestFit="1" customWidth="1"/>
    <col min="4" max="5" width="11.42578125" style="4"/>
  </cols>
  <sheetData>
    <row r="1" spans="1:5" x14ac:dyDescent="0.25">
      <c r="A1" s="30" t="s">
        <v>278</v>
      </c>
      <c r="B1" t="s">
        <v>548</v>
      </c>
      <c r="C1" t="s">
        <v>549</v>
      </c>
      <c r="D1" s="29" t="s">
        <v>344</v>
      </c>
      <c r="E1" s="29" t="s">
        <v>345</v>
      </c>
    </row>
    <row r="2" spans="1:5" x14ac:dyDescent="0.25">
      <c r="A2" s="31" t="s">
        <v>83</v>
      </c>
      <c r="B2">
        <v>835.625</v>
      </c>
      <c r="C2">
        <v>46.886500000000005</v>
      </c>
      <c r="D2" s="4">
        <v>5251</v>
      </c>
      <c r="E2" s="4">
        <v>835.625</v>
      </c>
    </row>
    <row r="3" spans="1:5" x14ac:dyDescent="0.25">
      <c r="A3" s="31" t="s">
        <v>81</v>
      </c>
      <c r="B3">
        <v>656.8</v>
      </c>
      <c r="C3">
        <v>16.477399999999999</v>
      </c>
      <c r="D3" s="4">
        <v>115</v>
      </c>
      <c r="E3" s="4">
        <v>656.8</v>
      </c>
    </row>
    <row r="4" spans="1:5" x14ac:dyDescent="0.25">
      <c r="A4" s="31" t="s">
        <v>75</v>
      </c>
      <c r="B4">
        <v>442.5</v>
      </c>
      <c r="C4">
        <v>3.5650000000000004</v>
      </c>
      <c r="D4" s="4">
        <v>560.66666666666663</v>
      </c>
      <c r="E4" s="4">
        <v>442.5</v>
      </c>
    </row>
    <row r="5" spans="1:5" x14ac:dyDescent="0.25">
      <c r="A5" s="31" t="s">
        <v>93</v>
      </c>
      <c r="B5" t="e">
        <v>#DIV/0!</v>
      </c>
      <c r="C5" t="e">
        <v>#DIV/0!</v>
      </c>
      <c r="D5" s="4">
        <v>255</v>
      </c>
      <c r="E5" s="4" t="e">
        <v>#DIV/0!</v>
      </c>
    </row>
    <row r="6" spans="1:5" x14ac:dyDescent="0.25">
      <c r="A6" s="31" t="s">
        <v>78</v>
      </c>
      <c r="B6">
        <v>2.4</v>
      </c>
      <c r="C6">
        <v>14.537200000000002</v>
      </c>
      <c r="D6" s="4">
        <v>256</v>
      </c>
      <c r="E6" s="4">
        <v>2.4</v>
      </c>
    </row>
    <row r="7" spans="1:5" x14ac:dyDescent="0.25">
      <c r="A7" s="31" t="s">
        <v>79</v>
      </c>
      <c r="B7">
        <v>197</v>
      </c>
      <c r="C7">
        <v>3.984</v>
      </c>
      <c r="D7" s="4">
        <v>122</v>
      </c>
      <c r="E7" s="4">
        <v>197</v>
      </c>
    </row>
    <row r="8" spans="1:5" x14ac:dyDescent="0.25">
      <c r="A8" s="31" t="s">
        <v>91</v>
      </c>
      <c r="B8">
        <v>127</v>
      </c>
      <c r="C8">
        <v>2.5960000000000001</v>
      </c>
      <c r="D8" s="4">
        <v>248</v>
      </c>
      <c r="E8" s="4">
        <v>127</v>
      </c>
    </row>
    <row r="9" spans="1:5" x14ac:dyDescent="0.25">
      <c r="A9" s="31" t="s">
        <v>87</v>
      </c>
      <c r="B9">
        <v>1370</v>
      </c>
      <c r="C9">
        <v>11.372999999999999</v>
      </c>
      <c r="D9" s="4">
        <v>660</v>
      </c>
      <c r="E9" s="4">
        <v>1370</v>
      </c>
    </row>
    <row r="10" spans="1:5" x14ac:dyDescent="0.25">
      <c r="A10" s="31" t="s">
        <v>92</v>
      </c>
      <c r="B10">
        <v>7.8250000000000002</v>
      </c>
      <c r="C10"/>
      <c r="D10" s="4">
        <v>277</v>
      </c>
      <c r="E10" s="4">
        <v>7.8250000000000002</v>
      </c>
    </row>
    <row r="11" spans="1:5" x14ac:dyDescent="0.25">
      <c r="A11" s="31" t="s">
        <v>84</v>
      </c>
      <c r="B11">
        <v>93.333333333333329</v>
      </c>
      <c r="C11">
        <v>38.338999999999999</v>
      </c>
      <c r="D11" s="4">
        <v>2358</v>
      </c>
      <c r="E11" s="4">
        <v>93.333333333333329</v>
      </c>
    </row>
    <row r="12" spans="1:5" x14ac:dyDescent="0.25">
      <c r="A12" s="31" t="s">
        <v>80</v>
      </c>
      <c r="B12">
        <v>807.16666666666663</v>
      </c>
      <c r="C12">
        <v>11.535499999999999</v>
      </c>
      <c r="D12" s="4">
        <v>915.25</v>
      </c>
      <c r="E12" s="4">
        <v>807.16666666666663</v>
      </c>
    </row>
    <row r="13" spans="1:5" x14ac:dyDescent="0.25">
      <c r="A13" s="31" t="s">
        <v>277</v>
      </c>
      <c r="B13"/>
      <c r="C13"/>
      <c r="D13" s="4">
        <v>100</v>
      </c>
    </row>
    <row r="14" spans="1:5" x14ac:dyDescent="0.25">
      <c r="A14" s="31" t="s">
        <v>88</v>
      </c>
      <c r="B14" t="e">
        <v>#DIV/0!</v>
      </c>
      <c r="C14" t="e">
        <v>#DIV/0!</v>
      </c>
      <c r="D14" s="4">
        <v>599</v>
      </c>
      <c r="E14" s="4" t="e">
        <v>#DIV/0!</v>
      </c>
    </row>
    <row r="15" spans="1:5" x14ac:dyDescent="0.25">
      <c r="A15" s="31" t="s">
        <v>274</v>
      </c>
      <c r="B15" t="e">
        <v>#DIV/0!</v>
      </c>
      <c r="C15" t="e">
        <v>#DIV/0!</v>
      </c>
      <c r="D15" s="4">
        <v>229</v>
      </c>
      <c r="E15" s="4" t="e">
        <v>#DIV/0!</v>
      </c>
    </row>
    <row r="16" spans="1:5" x14ac:dyDescent="0.25">
      <c r="A16" s="31" t="s">
        <v>94</v>
      </c>
      <c r="B16"/>
      <c r="C16"/>
      <c r="D16" s="4">
        <v>15</v>
      </c>
    </row>
    <row r="17" spans="1:5" x14ac:dyDescent="0.25">
      <c r="A17" s="31" t="s">
        <v>89</v>
      </c>
      <c r="B17" t="e">
        <v>#DIV/0!</v>
      </c>
      <c r="C17" t="e">
        <v>#DIV/0!</v>
      </c>
      <c r="D17" s="4">
        <v>568</v>
      </c>
      <c r="E17" s="4" t="e">
        <v>#DIV/0!</v>
      </c>
    </row>
    <row r="18" spans="1:5" x14ac:dyDescent="0.25">
      <c r="A18" s="31" t="s">
        <v>90</v>
      </c>
      <c r="B18" t="e">
        <v>#DIV/0!</v>
      </c>
      <c r="C18" t="e">
        <v>#DIV/0!</v>
      </c>
      <c r="D18" s="4">
        <v>422</v>
      </c>
      <c r="E18" s="4" t="e">
        <v>#DIV/0!</v>
      </c>
    </row>
    <row r="19" spans="1:5" x14ac:dyDescent="0.25">
      <c r="A19" s="31" t="s">
        <v>86</v>
      </c>
      <c r="B19"/>
      <c r="C19"/>
      <c r="D19" s="4">
        <v>33</v>
      </c>
    </row>
    <row r="20" spans="1:5" x14ac:dyDescent="0.25">
      <c r="A20" s="31" t="s">
        <v>77</v>
      </c>
      <c r="B20" t="e">
        <v>#DIV/0!</v>
      </c>
      <c r="C20" t="e">
        <v>#DIV/0!</v>
      </c>
      <c r="D20" s="4">
        <v>848</v>
      </c>
      <c r="E20" s="4" t="e">
        <v>#DIV/0!</v>
      </c>
    </row>
    <row r="21" spans="1:5" x14ac:dyDescent="0.25">
      <c r="A21" s="31" t="s">
        <v>82</v>
      </c>
      <c r="B21">
        <v>1625.3333333333333</v>
      </c>
      <c r="C21">
        <v>13.677333333333332</v>
      </c>
      <c r="D21" s="4">
        <v>950.66666666666663</v>
      </c>
      <c r="E21" s="4">
        <v>1625.3333333333333</v>
      </c>
    </row>
    <row r="22" spans="1:5" x14ac:dyDescent="0.25">
      <c r="A22" s="31" t="s">
        <v>76</v>
      </c>
      <c r="B22">
        <v>278</v>
      </c>
      <c r="C22">
        <v>9.2309999999999981</v>
      </c>
      <c r="D22" s="4">
        <v>755</v>
      </c>
      <c r="E22" s="4">
        <v>278</v>
      </c>
    </row>
    <row r="23" spans="1:5" x14ac:dyDescent="0.25">
      <c r="A23" s="31" t="s">
        <v>279</v>
      </c>
      <c r="B23">
        <v>570.06569767441863</v>
      </c>
      <c r="C23">
        <v>20.122071428571434</v>
      </c>
      <c r="D23" s="4">
        <v>698.64516129032256</v>
      </c>
      <c r="E23" s="4">
        <v>570.06569767441863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D192C407B0F4790BA2EAC39E5B241" ma:contentTypeVersion="15" ma:contentTypeDescription="Create a new document." ma:contentTypeScope="" ma:versionID="7dac8f5223c3185e04ab8dfc2ac63e51">
  <xsd:schema xmlns:xsd="http://www.w3.org/2001/XMLSchema" xmlns:xs="http://www.w3.org/2001/XMLSchema" xmlns:p="http://schemas.microsoft.com/office/2006/metadata/properties" xmlns:ns3="5e75c167-dda2-4376-82ef-49ef2bb583f4" xmlns:ns4="d3d53eb2-0c13-4cb4-9c65-a964c4ee4ac4" targetNamespace="http://schemas.microsoft.com/office/2006/metadata/properties" ma:root="true" ma:fieldsID="e8da31fe87ed16a6af79f9f1411827e2" ns3:_="" ns4:_="">
    <xsd:import namespace="5e75c167-dda2-4376-82ef-49ef2bb583f4"/>
    <xsd:import namespace="d3d53eb2-0c13-4cb4-9c65-a964c4ee4a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5c167-dda2-4376-82ef-49ef2bb583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53eb2-0c13-4cb4-9c65-a964c4ee4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0BA6A8-C9E4-458A-ACD4-4CB721FD645F}">
  <ds:schemaRefs>
    <ds:schemaRef ds:uri="http://purl.org/dc/terms/"/>
    <ds:schemaRef ds:uri="http://purl.org/dc/elements/1.1/"/>
    <ds:schemaRef ds:uri="d3d53eb2-0c13-4cb4-9c65-a964c4ee4ac4"/>
    <ds:schemaRef ds:uri="5e75c167-dda2-4376-82ef-49ef2bb583f4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A22F47A-7CD6-4B9C-9E90-D37FD8DF8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5c167-dda2-4376-82ef-49ef2bb583f4"/>
    <ds:schemaRef ds:uri="d3d53eb2-0c13-4cb4-9c65-a964c4ee4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3949E8-260C-4479-B6CB-0A7454612C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Campañas y correos</vt:lpstr>
      <vt:lpstr>CampañasÚnicasPorMes</vt:lpstr>
      <vt:lpstr>AnálisisMITEC</vt:lpstr>
      <vt:lpstr>aux</vt:lpstr>
      <vt:lpstr>Campañas y correos(2)</vt:lpstr>
      <vt:lpstr>Campañas y correos - Nuevas</vt:lpstr>
      <vt:lpstr>Septiembre</vt:lpstr>
      <vt:lpstr>Hoja1</vt:lpstr>
      <vt:lpstr>Octubre_Resultados</vt:lpstr>
      <vt:lpstr>AnálisisCorreos</vt:lpstr>
      <vt:lpstr>AnálisisCorreos(2)</vt:lpstr>
      <vt:lpstr>AnálisisComparativo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Ángel Alexis Anaya Alamea</cp:lastModifiedBy>
  <dcterms:created xsi:type="dcterms:W3CDTF">2022-10-06T21:05:34Z</dcterms:created>
  <dcterms:modified xsi:type="dcterms:W3CDTF">2022-12-12T12:30:58Z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0x010100EEFD192C407B0F4790BA2EAC39E5B241</vt:lpwstr>
  </property>
</Properties>
</file>