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CB7182BD-D38D-47D6-B8C9-7F9102ADFE3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8"/>
</workbook>
</file>

<file path=xl/calcChain.xml><?xml version="1.0" encoding="utf-8"?>
<calcChain xmlns="http://schemas.openxmlformats.org/spreadsheetml/2006/main">
  <c r="L15" i="1" l="1"/>
  <c r="I11" i="1"/>
  <c r="I10" i="1"/>
  <c r="G10" i="1"/>
  <c r="F11" i="1"/>
  <c r="F12" i="1"/>
  <c r="F13" i="1"/>
  <c r="F14" i="1"/>
  <c r="F15" i="1"/>
  <c r="F10" i="1"/>
  <c r="H10" i="1" s="1"/>
  <c r="D11" i="1" s="1"/>
  <c r="E10" i="1"/>
  <c r="D10" i="1"/>
  <c r="D19" i="1"/>
  <c r="G3" i="1"/>
  <c r="D7" i="1"/>
  <c r="C10" i="1" s="1"/>
  <c r="C11" i="1" l="1"/>
  <c r="C13" i="1"/>
  <c r="C15" i="1"/>
  <c r="C12" i="1"/>
  <c r="C14" i="1"/>
  <c r="C19" i="1"/>
  <c r="E19" i="1" s="1"/>
  <c r="C20" i="1"/>
  <c r="C21" i="1"/>
  <c r="C22" i="1"/>
  <c r="C23" i="1"/>
  <c r="C24" i="1"/>
  <c r="F21" i="1" l="1"/>
  <c r="K21" i="1"/>
  <c r="K23" i="1"/>
  <c r="F23" i="1"/>
  <c r="K22" i="1"/>
  <c r="F22" i="1"/>
  <c r="K19" i="1"/>
  <c r="F19" i="1"/>
  <c r="K24" i="1"/>
  <c r="F24" i="1"/>
  <c r="K20" i="1"/>
  <c r="F20" i="1"/>
  <c r="G19" i="1" l="1"/>
  <c r="H19" i="1" s="1"/>
  <c r="E11" i="1" l="1"/>
  <c r="G11" i="1" s="1"/>
  <c r="I19" i="1"/>
  <c r="H11" i="1" l="1"/>
  <c r="J19" i="1"/>
  <c r="L19" i="1" s="1"/>
  <c r="D12" i="1" l="1"/>
  <c r="M19" i="1"/>
  <c r="N19" i="1" s="1"/>
  <c r="D20" i="1" s="1"/>
  <c r="E12" i="1" l="1"/>
  <c r="E20" i="1"/>
  <c r="G20" i="1" s="1"/>
  <c r="H20" i="1" s="1"/>
  <c r="I20" i="1" s="1"/>
  <c r="J20" i="1" s="1"/>
  <c r="L20" i="1" s="1"/>
  <c r="G12" i="1" l="1"/>
  <c r="H12" i="1" s="1"/>
  <c r="I12" i="1" s="1"/>
  <c r="M20" i="1"/>
  <c r="N20" i="1" s="1"/>
  <c r="D21" i="1" s="1"/>
  <c r="D13" i="1" l="1"/>
  <c r="E13" i="1"/>
  <c r="G13" i="1" s="1"/>
  <c r="E21" i="1"/>
  <c r="G21" i="1" s="1"/>
  <c r="H21" i="1" s="1"/>
  <c r="I21" i="1" s="1"/>
  <c r="J21" i="1" s="1"/>
  <c r="L21" i="1" s="1"/>
  <c r="H13" i="1" l="1"/>
  <c r="M21" i="1"/>
  <c r="N21" i="1" s="1"/>
  <c r="D22" i="1" s="1"/>
  <c r="E22" i="1" s="1"/>
  <c r="G22" i="1" s="1"/>
  <c r="H22" i="1" s="1"/>
  <c r="I22" i="1" s="1"/>
  <c r="J22" i="1" s="1"/>
  <c r="L22" i="1" s="1"/>
  <c r="M22" i="1" s="1"/>
  <c r="I13" i="1" l="1"/>
  <c r="D14" i="1" s="1"/>
  <c r="N22" i="1"/>
  <c r="D23" i="1" s="1"/>
  <c r="E23" i="1" s="1"/>
  <c r="E14" i="1" l="1"/>
  <c r="G23" i="1"/>
  <c r="H23" i="1" s="1"/>
  <c r="I23" i="1" s="1"/>
  <c r="J23" i="1" s="1"/>
  <c r="L23" i="1" s="1"/>
  <c r="M23" i="1" s="1"/>
  <c r="G14" i="1" l="1"/>
  <c r="H14" i="1" s="1"/>
  <c r="I14" i="1" s="1"/>
  <c r="D15" i="1" s="1"/>
  <c r="N23" i="1"/>
  <c r="E15" i="1" l="1"/>
  <c r="D24" i="1"/>
  <c r="E24" i="1" s="1"/>
  <c r="N26" i="1"/>
  <c r="G15" i="1" l="1"/>
  <c r="H15" i="1" s="1"/>
  <c r="G24" i="1"/>
  <c r="H24" i="1" s="1"/>
  <c r="I24" i="1" s="1"/>
  <c r="J24" i="1" s="1"/>
  <c r="L24" i="1" s="1"/>
  <c r="M24" i="1" s="1"/>
</calcChain>
</file>

<file path=xl/sharedStrings.xml><?xml version="1.0" encoding="utf-8"?>
<sst xmlns="http://schemas.openxmlformats.org/spreadsheetml/2006/main" count="32" uniqueCount="23">
  <si>
    <t>datos</t>
  </si>
  <si>
    <t>x0</t>
  </si>
  <si>
    <t>y0</t>
  </si>
  <si>
    <t>xn</t>
  </si>
  <si>
    <t>n</t>
  </si>
  <si>
    <t>h</t>
  </si>
  <si>
    <t>yn</t>
  </si>
  <si>
    <t>yi</t>
  </si>
  <si>
    <t>k1</t>
  </si>
  <si>
    <t>k2</t>
  </si>
  <si>
    <t>k3</t>
  </si>
  <si>
    <t>k4</t>
  </si>
  <si>
    <t>yi+1</t>
  </si>
  <si>
    <t>xi</t>
  </si>
  <si>
    <t>iteracion</t>
  </si>
  <si>
    <t>xi k2 k3</t>
  </si>
  <si>
    <t>yi k2</t>
  </si>
  <si>
    <t>yi k3</t>
  </si>
  <si>
    <t>xi k4</t>
  </si>
  <si>
    <t>yi k4</t>
  </si>
  <si>
    <t>Conclusion:</t>
  </si>
  <si>
    <t>error:</t>
  </si>
  <si>
    <t>Usando el metodo de Runge-Kutta de orden 2 y orden 4 con n = 5 encontramos que los resultados varian mucho siendo mucho mas preciso el de orden cuantro con un error de casi 1%, comparado con el de orden dos de 25%.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</si>
</sst>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0"/>
    <numFmt numFmtId="171" formatCode="0.0000000%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rgb="FFFF0000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3" fillId="2" borderId="3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2" borderId="3" xfId="0" applyFont="1" applyFill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171" fontId="1" fillId="0" borderId="3" xfId="1" applyNumberFormat="1" applyFont="1" applyBorder="1" applyAlignment="1">
      <alignment horizontal="center"/>
    </xf>
    <xf numFmtId="0" fontId="1" fillId="0" borderId="0" xfId="0" applyFont="1" applyAlignment="1">
      <alignment horizontal="left" vertical="top" wrapText="1"/>
    </xf>
    <xf numFmtId="0" fontId="4" fillId="2" borderId="0" xfId="0" applyFont="1" applyFill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95249</xdr:colOff>
      <xdr:row>25</xdr:row>
      <xdr:rowOff>114300</xdr:rowOff>
    </xdr:from>
    <xdr:to>
      <xdr:col>8</xdr:col>
      <xdr:colOff>315840</xdr:colOff>
      <xdr:row>46</xdr:row>
      <xdr:rowOff>88698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93B4B7C-1CC6-455F-B742-6CE792337A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49" y="4876800"/>
          <a:ext cx="7954891" cy="39844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425D1-38D4-6141-98DA-8F27C19E636C}">
  <dimension ref="B2:N31"/>
  <sheetViews>
    <sheetView tabSelected="1" zoomScaleNormal="60" zoomScaleSheetLayoutView="100" workbookViewId="0">
      <selection activeCell="N33" sqref="N33"/>
    </sheetView>
  </sheetViews>
  <sheetFormatPr baseColWidth="10" defaultColWidth="9.140625" defaultRowHeight="15" x14ac:dyDescent="0.2"/>
  <cols>
    <col min="1" max="1" width="9.140625" style="2"/>
    <col min="2" max="14" width="16.5703125" style="2" customWidth="1"/>
    <col min="15" max="16384" width="9.140625" style="2"/>
  </cols>
  <sheetData>
    <row r="2" spans="2:14" x14ac:dyDescent="0.2">
      <c r="B2" s="3"/>
      <c r="C2" s="4" t="s">
        <v>0</v>
      </c>
      <c r="D2" s="5"/>
      <c r="E2" s="3"/>
      <c r="F2" s="3"/>
      <c r="G2" s="3"/>
      <c r="H2" s="3"/>
      <c r="I2" s="3"/>
      <c r="J2" s="3"/>
      <c r="K2" s="3"/>
      <c r="L2" s="3"/>
      <c r="M2" s="3"/>
      <c r="N2" s="3"/>
    </row>
    <row r="3" spans="2:14" x14ac:dyDescent="0.2">
      <c r="B3" s="3"/>
      <c r="C3" s="6" t="s">
        <v>1</v>
      </c>
      <c r="D3" s="6">
        <v>0</v>
      </c>
      <c r="E3" s="3"/>
      <c r="F3" s="9" t="s">
        <v>6</v>
      </c>
      <c r="G3" s="7">
        <f>-EXP((1/2)*(D5^2)+D5)+2</f>
        <v>-52.598150033144236</v>
      </c>
      <c r="H3" s="3"/>
      <c r="K3" s="8"/>
      <c r="L3" s="8"/>
      <c r="M3" s="3"/>
      <c r="N3" s="3"/>
    </row>
    <row r="4" spans="2:14" x14ac:dyDescent="0.2">
      <c r="B4" s="3"/>
      <c r="C4" s="6" t="s">
        <v>2</v>
      </c>
      <c r="D4" s="6">
        <v>1</v>
      </c>
      <c r="E4" s="3"/>
      <c r="F4" s="3"/>
      <c r="G4" s="3"/>
      <c r="H4" s="3"/>
      <c r="I4" s="3"/>
      <c r="J4" s="3"/>
      <c r="K4" s="3"/>
      <c r="L4" s="3"/>
      <c r="M4" s="3"/>
      <c r="N4" s="3"/>
    </row>
    <row r="5" spans="2:14" x14ac:dyDescent="0.2">
      <c r="B5" s="3"/>
      <c r="C5" s="6" t="s">
        <v>3</v>
      </c>
      <c r="D5" s="6">
        <v>2</v>
      </c>
      <c r="E5" s="3"/>
      <c r="F5" s="3"/>
      <c r="G5" s="3"/>
      <c r="H5" s="3"/>
      <c r="I5" s="3"/>
      <c r="J5" s="3"/>
      <c r="K5" s="3"/>
      <c r="L5" s="3"/>
      <c r="M5" s="3"/>
      <c r="N5" s="3"/>
    </row>
    <row r="6" spans="2:14" x14ac:dyDescent="0.2">
      <c r="B6" s="3"/>
      <c r="C6" s="6" t="s">
        <v>4</v>
      </c>
      <c r="D6" s="6">
        <v>5</v>
      </c>
      <c r="E6" s="3"/>
      <c r="F6" s="3"/>
      <c r="G6" s="3"/>
      <c r="H6" s="3"/>
      <c r="I6" s="3"/>
      <c r="J6" s="3"/>
      <c r="K6" s="3"/>
      <c r="L6" s="3"/>
      <c r="M6" s="3"/>
      <c r="N6" s="3"/>
    </row>
    <row r="7" spans="2:14" x14ac:dyDescent="0.2">
      <c r="B7" s="3"/>
      <c r="C7" s="6" t="s">
        <v>5</v>
      </c>
      <c r="D7" s="6">
        <f>(D5-D3)/D6</f>
        <v>0.4</v>
      </c>
      <c r="E7" s="3"/>
      <c r="F7" s="3"/>
      <c r="G7" s="3"/>
      <c r="H7" s="3"/>
      <c r="I7" s="3"/>
      <c r="J7" s="3"/>
      <c r="K7" s="3"/>
      <c r="L7" s="3"/>
      <c r="M7" s="3"/>
      <c r="N7" s="3"/>
    </row>
    <row r="8" spans="2:14" x14ac:dyDescent="0.2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2:14" x14ac:dyDescent="0.2">
      <c r="B9" s="9" t="s">
        <v>14</v>
      </c>
      <c r="C9" s="9" t="s">
        <v>13</v>
      </c>
      <c r="D9" s="9" t="s">
        <v>7</v>
      </c>
      <c r="E9" s="1" t="s">
        <v>8</v>
      </c>
      <c r="F9" s="9" t="s">
        <v>15</v>
      </c>
      <c r="G9" s="9" t="s">
        <v>16</v>
      </c>
      <c r="H9" s="1" t="s">
        <v>9</v>
      </c>
      <c r="I9" s="1" t="s">
        <v>12</v>
      </c>
    </row>
    <row r="10" spans="2:14" x14ac:dyDescent="0.2">
      <c r="B10" s="6">
        <v>0</v>
      </c>
      <c r="C10" s="10">
        <f t="shared" ref="C10:C15" si="0">$D$3+B10*$D$7</f>
        <v>0</v>
      </c>
      <c r="D10" s="10">
        <f>D4</f>
        <v>1</v>
      </c>
      <c r="E10" s="10">
        <f>(C10+1)*(D10-2)</f>
        <v>-1</v>
      </c>
      <c r="F10" s="10">
        <f>C10+$D$7</f>
        <v>0.4</v>
      </c>
      <c r="G10" s="10">
        <f>D10+($D$7*E10)</f>
        <v>0.6</v>
      </c>
      <c r="H10" s="10">
        <f>(F10+1)*(G10-2)</f>
        <v>-1.9599999999999997</v>
      </c>
      <c r="I10" s="10">
        <f>D10+($D$7/2)*(E10+H10)</f>
        <v>0.40800000000000003</v>
      </c>
    </row>
    <row r="11" spans="2:14" x14ac:dyDescent="0.2">
      <c r="B11" s="6">
        <v>1</v>
      </c>
      <c r="C11" s="10">
        <f t="shared" si="0"/>
        <v>0.4</v>
      </c>
      <c r="D11" s="10">
        <f>I10</f>
        <v>0.40800000000000003</v>
      </c>
      <c r="E11" s="10">
        <f t="shared" ref="E11:E15" si="1">(C11+1)*(D11-2)</f>
        <v>-2.2288000000000001</v>
      </c>
      <c r="F11" s="10">
        <f t="shared" ref="F11:F15" si="2">C11+$D$7</f>
        <v>0.8</v>
      </c>
      <c r="G11" s="10">
        <f t="shared" ref="G11:G15" si="3">D11+($D$7*E11)</f>
        <v>-0.48352000000000006</v>
      </c>
      <c r="H11" s="10">
        <f t="shared" ref="H11:H15" si="4">(F11+1)*(G11-2)</f>
        <v>-4.4703359999999996</v>
      </c>
      <c r="I11" s="10">
        <f t="shared" ref="I11:I14" si="5">D11+($D$7/2)*(E11+H11)</f>
        <v>-0.93182719999999997</v>
      </c>
    </row>
    <row r="12" spans="2:14" x14ac:dyDescent="0.2">
      <c r="B12" s="6">
        <v>2</v>
      </c>
      <c r="C12" s="10">
        <f t="shared" si="0"/>
        <v>0.8</v>
      </c>
      <c r="D12" s="10">
        <f>I11</f>
        <v>-0.93182719999999997</v>
      </c>
      <c r="E12" s="10">
        <f t="shared" si="1"/>
        <v>-5.2772889599999999</v>
      </c>
      <c r="F12" s="10">
        <f t="shared" si="2"/>
        <v>1.2000000000000002</v>
      </c>
      <c r="G12" s="10">
        <f t="shared" si="3"/>
        <v>-3.0427427840000001</v>
      </c>
      <c r="H12" s="10">
        <f t="shared" si="4"/>
        <v>-11.0940341248</v>
      </c>
      <c r="I12" s="10">
        <f t="shared" si="5"/>
        <v>-4.2060918169599999</v>
      </c>
    </row>
    <row r="13" spans="2:14" x14ac:dyDescent="0.2">
      <c r="B13" s="6">
        <v>3</v>
      </c>
      <c r="C13" s="10">
        <f t="shared" si="0"/>
        <v>1.2000000000000002</v>
      </c>
      <c r="D13" s="10">
        <f>I12</f>
        <v>-4.2060918169599999</v>
      </c>
      <c r="E13" s="10">
        <f t="shared" si="1"/>
        <v>-13.653401997312001</v>
      </c>
      <c r="F13" s="10">
        <f t="shared" si="2"/>
        <v>1.6</v>
      </c>
      <c r="G13" s="10">
        <f t="shared" si="3"/>
        <v>-9.6674526158848018</v>
      </c>
      <c r="H13" s="10">
        <f t="shared" si="4"/>
        <v>-30.335376801300484</v>
      </c>
      <c r="I13" s="10">
        <f t="shared" si="5"/>
        <v>-13.003847576682496</v>
      </c>
    </row>
    <row r="14" spans="2:14" x14ac:dyDescent="0.2">
      <c r="B14" s="6">
        <v>4</v>
      </c>
      <c r="C14" s="10">
        <f t="shared" si="0"/>
        <v>1.6</v>
      </c>
      <c r="D14" s="10">
        <f>I13</f>
        <v>-13.003847576682496</v>
      </c>
      <c r="E14" s="10">
        <f t="shared" si="1"/>
        <v>-39.010003699374494</v>
      </c>
      <c r="F14" s="10">
        <f t="shared" si="2"/>
        <v>2</v>
      </c>
      <c r="G14" s="10">
        <f t="shared" si="3"/>
        <v>-28.607849056432293</v>
      </c>
      <c r="H14" s="10">
        <f t="shared" si="4"/>
        <v>-91.823547169296887</v>
      </c>
      <c r="I14" s="10">
        <f t="shared" si="5"/>
        <v>-39.170557750416776</v>
      </c>
    </row>
    <row r="15" spans="2:14" x14ac:dyDescent="0.2">
      <c r="B15" s="6">
        <v>5</v>
      </c>
      <c r="C15" s="10">
        <f t="shared" si="0"/>
        <v>2</v>
      </c>
      <c r="D15" s="10">
        <f>I14</f>
        <v>-39.170557750416776</v>
      </c>
      <c r="E15" s="10">
        <f t="shared" si="1"/>
        <v>-123.51167325125033</v>
      </c>
      <c r="F15" s="10">
        <f t="shared" si="2"/>
        <v>2.4</v>
      </c>
      <c r="G15" s="10">
        <f t="shared" si="3"/>
        <v>-88.575227050916908</v>
      </c>
      <c r="H15" s="10">
        <f t="shared" si="4"/>
        <v>-307.95577197311746</v>
      </c>
      <c r="I15" s="11"/>
      <c r="K15" s="9" t="s">
        <v>21</v>
      </c>
      <c r="L15" s="12">
        <f>(G3-I14)/G3</f>
        <v>0.25528639836698036</v>
      </c>
    </row>
    <row r="18" spans="2:14" x14ac:dyDescent="0.2">
      <c r="B18" s="9" t="s">
        <v>14</v>
      </c>
      <c r="C18" s="9" t="s">
        <v>13</v>
      </c>
      <c r="D18" s="9" t="s">
        <v>7</v>
      </c>
      <c r="E18" s="1" t="s">
        <v>8</v>
      </c>
      <c r="F18" s="9" t="s">
        <v>15</v>
      </c>
      <c r="G18" s="9" t="s">
        <v>16</v>
      </c>
      <c r="H18" s="1" t="s">
        <v>9</v>
      </c>
      <c r="I18" s="9" t="s">
        <v>17</v>
      </c>
      <c r="J18" s="1" t="s">
        <v>10</v>
      </c>
      <c r="K18" s="9" t="s">
        <v>18</v>
      </c>
      <c r="L18" s="9" t="s">
        <v>19</v>
      </c>
      <c r="M18" s="1" t="s">
        <v>11</v>
      </c>
      <c r="N18" s="1" t="s">
        <v>12</v>
      </c>
    </row>
    <row r="19" spans="2:14" x14ac:dyDescent="0.2">
      <c r="B19" s="6">
        <v>0</v>
      </c>
      <c r="C19" s="10">
        <f t="shared" ref="C19:C24" si="6">$D$3+B19*$D$7</f>
        <v>0</v>
      </c>
      <c r="D19" s="10">
        <f>D4</f>
        <v>1</v>
      </c>
      <c r="E19" s="10">
        <f>(C19+1)*(D19-2)</f>
        <v>-1</v>
      </c>
      <c r="F19" s="10">
        <f t="shared" ref="F19:F24" si="7">C19+$D$7/2</f>
        <v>0.2</v>
      </c>
      <c r="G19" s="10">
        <f t="shared" ref="G19:G24" si="8">D19+($D$7*E19)/2</f>
        <v>0.8</v>
      </c>
      <c r="H19" s="10">
        <f>(F19+1)*(G19-2)</f>
        <v>-1.44</v>
      </c>
      <c r="I19" s="10">
        <f t="shared" ref="I19:I24" si="9">D19+($D$7*H19)/2</f>
        <v>0.71199999999999997</v>
      </c>
      <c r="J19" s="10">
        <f>(F19+1)*(I19-2)</f>
        <v>-1.5456000000000001</v>
      </c>
      <c r="K19" s="10">
        <f t="shared" ref="K19:K24" si="10">C19+$D$7</f>
        <v>0.4</v>
      </c>
      <c r="L19" s="10">
        <f t="shared" ref="L19:L24" si="11">D19+($D$7*J19)</f>
        <v>0.38175999999999988</v>
      </c>
      <c r="M19" s="10">
        <f>(K19+1)*(L19-2)</f>
        <v>-2.265536</v>
      </c>
      <c r="N19" s="10">
        <f t="shared" ref="N19:N23" si="12">D19+($D$7/6)*(E19+2*H19+2*J19+M19)</f>
        <v>0.38421759999999994</v>
      </c>
    </row>
    <row r="20" spans="2:14" x14ac:dyDescent="0.2">
      <c r="B20" s="6">
        <v>1</v>
      </c>
      <c r="C20" s="10">
        <f t="shared" si="6"/>
        <v>0.4</v>
      </c>
      <c r="D20" s="10">
        <f>N19</f>
        <v>0.38421759999999994</v>
      </c>
      <c r="E20" s="10">
        <f t="shared" ref="E20:E24" si="13">(C20+1)*(D20-2)</f>
        <v>-2.26209536</v>
      </c>
      <c r="F20" s="10">
        <f t="shared" si="7"/>
        <v>0.60000000000000009</v>
      </c>
      <c r="G20" s="10">
        <f t="shared" si="8"/>
        <v>-6.8201472000000096E-2</v>
      </c>
      <c r="H20" s="10">
        <f t="shared" ref="H20:H24" si="14">(F20+1)*(G20-2)</f>
        <v>-3.3091223552000004</v>
      </c>
      <c r="I20" s="10">
        <f t="shared" si="9"/>
        <v>-0.27760687104000015</v>
      </c>
      <c r="J20" s="10">
        <f t="shared" ref="J20:J24" si="15">(F20+1)*(I20-2)</f>
        <v>-3.6441709936640003</v>
      </c>
      <c r="K20" s="10">
        <f t="shared" si="10"/>
        <v>0.8</v>
      </c>
      <c r="L20" s="10">
        <f t="shared" si="11"/>
        <v>-1.0734507974656002</v>
      </c>
      <c r="M20" s="10">
        <f t="shared" ref="M20:M24" si="16">(K20+1)*(L20-2)</f>
        <v>-5.5322114354380814</v>
      </c>
      <c r="N20" s="10">
        <f t="shared" si="12"/>
        <v>-1.0625086328777391</v>
      </c>
    </row>
    <row r="21" spans="2:14" x14ac:dyDescent="0.2">
      <c r="B21" s="6">
        <v>2</v>
      </c>
      <c r="C21" s="10">
        <f t="shared" si="6"/>
        <v>0.8</v>
      </c>
      <c r="D21" s="10">
        <f t="shared" ref="D21:D24" si="17">N20</f>
        <v>-1.0625086328777391</v>
      </c>
      <c r="E21" s="10">
        <f t="shared" si="13"/>
        <v>-5.5125155391799305</v>
      </c>
      <c r="F21" s="10">
        <f t="shared" si="7"/>
        <v>1</v>
      </c>
      <c r="G21" s="10">
        <f t="shared" si="8"/>
        <v>-2.1650117407137253</v>
      </c>
      <c r="H21" s="10">
        <f t="shared" si="14"/>
        <v>-8.3300234814274496</v>
      </c>
      <c r="I21" s="10">
        <f t="shared" si="9"/>
        <v>-2.7285133291632291</v>
      </c>
      <c r="J21" s="10">
        <f t="shared" si="15"/>
        <v>-9.4570266583264591</v>
      </c>
      <c r="K21" s="10">
        <f t="shared" si="10"/>
        <v>1.2000000000000002</v>
      </c>
      <c r="L21" s="10">
        <f t="shared" si="11"/>
        <v>-4.8453192962083227</v>
      </c>
      <c r="M21" s="10">
        <f t="shared" si="16"/>
        <v>-15.05970245165831</v>
      </c>
      <c r="N21" s="10">
        <f t="shared" si="12"/>
        <v>-4.8055965175674764</v>
      </c>
    </row>
    <row r="22" spans="2:14" x14ac:dyDescent="0.2">
      <c r="B22" s="6">
        <v>3</v>
      </c>
      <c r="C22" s="10">
        <f t="shared" si="6"/>
        <v>1.2000000000000002</v>
      </c>
      <c r="D22" s="10">
        <f t="shared" si="17"/>
        <v>-4.8055965175674764</v>
      </c>
      <c r="E22" s="10">
        <f t="shared" si="13"/>
        <v>-14.972312338648448</v>
      </c>
      <c r="F22" s="10">
        <f t="shared" si="7"/>
        <v>1.4000000000000001</v>
      </c>
      <c r="G22" s="10">
        <f t="shared" si="8"/>
        <v>-7.8000589852971665</v>
      </c>
      <c r="H22" s="10">
        <f t="shared" si="14"/>
        <v>-23.520141564713203</v>
      </c>
      <c r="I22" s="10">
        <f t="shared" si="9"/>
        <v>-9.5096248305101163</v>
      </c>
      <c r="J22" s="10">
        <f t="shared" si="15"/>
        <v>-27.623099593224282</v>
      </c>
      <c r="K22" s="10">
        <f t="shared" si="10"/>
        <v>1.6</v>
      </c>
      <c r="L22" s="10">
        <f t="shared" si="11"/>
        <v>-15.85483635485719</v>
      </c>
      <c r="M22" s="10">
        <f t="shared" si="16"/>
        <v>-46.4225745226287</v>
      </c>
      <c r="N22" s="10">
        <f t="shared" si="12"/>
        <v>-15.717687796044284</v>
      </c>
    </row>
    <row r="23" spans="2:14" x14ac:dyDescent="0.2">
      <c r="B23" s="6">
        <v>4</v>
      </c>
      <c r="C23" s="10">
        <f t="shared" si="6"/>
        <v>1.6</v>
      </c>
      <c r="D23" s="10">
        <f t="shared" si="17"/>
        <v>-15.717687796044284</v>
      </c>
      <c r="E23" s="10">
        <f t="shared" si="13"/>
        <v>-46.065988269715142</v>
      </c>
      <c r="F23" s="10">
        <f t="shared" si="7"/>
        <v>1.8</v>
      </c>
      <c r="G23" s="10">
        <f t="shared" si="8"/>
        <v>-24.930885449987315</v>
      </c>
      <c r="H23" s="10">
        <f t="shared" si="14"/>
        <v>-75.40647925996447</v>
      </c>
      <c r="I23" s="10">
        <f t="shared" si="9"/>
        <v>-30.798983648037179</v>
      </c>
      <c r="J23" s="10">
        <f t="shared" si="15"/>
        <v>-91.837154214504096</v>
      </c>
      <c r="K23" s="10">
        <f t="shared" si="10"/>
        <v>2</v>
      </c>
      <c r="L23" s="10">
        <f t="shared" si="11"/>
        <v>-52.452549481845921</v>
      </c>
      <c r="M23" s="10">
        <f t="shared" si="16"/>
        <v>-163.35764844553776</v>
      </c>
      <c r="N23" s="10">
        <f t="shared" si="12"/>
        <v>-51.978414706990293</v>
      </c>
    </row>
    <row r="24" spans="2:14" x14ac:dyDescent="0.2">
      <c r="B24" s="6">
        <v>5</v>
      </c>
      <c r="C24" s="10">
        <f t="shared" si="6"/>
        <v>2</v>
      </c>
      <c r="D24" s="10">
        <f t="shared" si="17"/>
        <v>-51.978414706990293</v>
      </c>
      <c r="E24" s="10">
        <f t="shared" si="13"/>
        <v>-161.93524412097088</v>
      </c>
      <c r="F24" s="10">
        <f t="shared" si="7"/>
        <v>2.2000000000000002</v>
      </c>
      <c r="G24" s="10">
        <f t="shared" si="8"/>
        <v>-84.365463531184474</v>
      </c>
      <c r="H24" s="10">
        <f t="shared" si="14"/>
        <v>-276.36948329979032</v>
      </c>
      <c r="I24" s="10">
        <f t="shared" si="9"/>
        <v>-107.25231136694836</v>
      </c>
      <c r="J24" s="10">
        <f t="shared" si="15"/>
        <v>-349.60739637423478</v>
      </c>
      <c r="K24" s="10">
        <f t="shared" si="10"/>
        <v>2.4</v>
      </c>
      <c r="L24" s="10">
        <f t="shared" si="11"/>
        <v>-191.82137325668421</v>
      </c>
      <c r="M24" s="10">
        <f t="shared" si="16"/>
        <v>-658.99266907272624</v>
      </c>
      <c r="N24" s="11"/>
    </row>
    <row r="26" spans="2:14" x14ac:dyDescent="0.2">
      <c r="M26" s="9" t="s">
        <v>21</v>
      </c>
      <c r="N26" s="12">
        <f>(G3-N23)/G3</f>
        <v>1.1782454815681215E-2</v>
      </c>
    </row>
    <row r="27" spans="2:14" ht="15.75" x14ac:dyDescent="0.25">
      <c r="J27" s="14" t="s">
        <v>20</v>
      </c>
      <c r="K27" s="14"/>
    </row>
    <row r="28" spans="2:14" x14ac:dyDescent="0.2">
      <c r="J28" s="13" t="s">
        <v>22</v>
      </c>
      <c r="K28" s="13"/>
      <c r="L28" s="13"/>
      <c r="M28" s="13"/>
    </row>
    <row r="29" spans="2:14" x14ac:dyDescent="0.2">
      <c r="J29" s="13"/>
      <c r="K29" s="13"/>
      <c r="L29" s="13"/>
      <c r="M29" s="13"/>
    </row>
    <row r="30" spans="2:14" x14ac:dyDescent="0.2">
      <c r="J30" s="13"/>
      <c r="K30" s="13"/>
      <c r="L30" s="13"/>
      <c r="M30" s="13"/>
    </row>
    <row r="31" spans="2:14" x14ac:dyDescent="0.2">
      <c r="J31" s="13"/>
      <c r="K31" s="13"/>
      <c r="L31" s="13"/>
      <c r="M31" s="13"/>
    </row>
  </sheetData>
  <mergeCells count="3">
    <mergeCell ref="J27:K27"/>
    <mergeCell ref="J28:M31"/>
    <mergeCell ref="C2:D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Arellano</dc:creator>
  <cp:lastModifiedBy>Usuario</cp:lastModifiedBy>
  <dcterms:created xsi:type="dcterms:W3CDTF">2022-05-11T11:18:21Z</dcterms:created>
  <dcterms:modified xsi:type="dcterms:W3CDTF">2022-05-13T19:16:35Z</dcterms:modified>
</cp:coreProperties>
</file>