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cuments\Trabajos 3 CUCEI\2. SEM Metodos Matematicos III\"/>
    </mc:Choice>
  </mc:AlternateContent>
  <xr:revisionPtr revIDLastSave="0" documentId="13_ncr:1_{1A843AE7-9F00-4BA3-89EC-286E0111E213}" xr6:coauthVersionLast="47" xr6:coauthVersionMax="47" xr10:uidLastSave="{00000000-0000-0000-0000-000000000000}"/>
  <bookViews>
    <workbookView xWindow="-120" yWindow="-120" windowWidth="29040" windowHeight="15840" activeTab="1" xr2:uid="{27423DF5-CB5A-4AA4-BFAB-84399B4B6AA2}"/>
  </bookViews>
  <sheets>
    <sheet name="ejem 1.4" sheetId="1" r:id="rId1"/>
    <sheet name="ejer 1.5" sheetId="3" r:id="rId2"/>
    <sheet name="ejer 3" sheetId="2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3" l="1"/>
  <c r="F11" i="3" s="1"/>
  <c r="D11" i="3"/>
  <c r="E11" i="3"/>
  <c r="I41" i="2"/>
  <c r="O12" i="2"/>
  <c r="D8" i="2"/>
  <c r="F8" i="2" s="1"/>
  <c r="C8" i="2"/>
  <c r="E8" i="2" s="1"/>
  <c r="G11" i="3" l="1"/>
  <c r="C12" i="3"/>
  <c r="G8" i="2"/>
  <c r="H8" i="2" s="1"/>
  <c r="E12" i="3" l="1"/>
  <c r="D12" i="3"/>
  <c r="F12" i="3" s="1"/>
  <c r="D9" i="2"/>
  <c r="F9" i="2" s="1"/>
  <c r="C9" i="2"/>
  <c r="G12" i="3" l="1"/>
  <c r="C13" i="3"/>
  <c r="G9" i="2"/>
  <c r="E9" i="2"/>
  <c r="D13" i="3" l="1"/>
  <c r="E13" i="3"/>
  <c r="F13" i="3"/>
  <c r="G13" i="3" s="1"/>
  <c r="H9" i="2"/>
  <c r="I9" i="2"/>
  <c r="C10" i="2" l="1"/>
  <c r="E10" i="2" s="1"/>
  <c r="D10" i="2"/>
  <c r="G10" i="2" l="1"/>
  <c r="F10" i="2"/>
  <c r="H10" i="2" l="1"/>
  <c r="I10" i="2"/>
  <c r="D11" i="2" l="1"/>
  <c r="F11" i="2" s="1"/>
  <c r="C11" i="2"/>
  <c r="E11" i="2" l="1"/>
  <c r="G11" i="2"/>
  <c r="H11" i="2" l="1"/>
  <c r="I11" i="2"/>
  <c r="C12" i="2" l="1"/>
  <c r="D12" i="2"/>
  <c r="F12" i="2" s="1"/>
  <c r="E12" i="2" l="1"/>
  <c r="G12" i="2"/>
  <c r="I12" i="2" l="1"/>
  <c r="H12" i="2"/>
  <c r="C13" i="2" l="1"/>
  <c r="D13" i="2"/>
  <c r="F13" i="2" s="1"/>
  <c r="G13" i="2" l="1"/>
  <c r="E13" i="2"/>
  <c r="H13" i="2" l="1"/>
  <c r="I13" i="2"/>
  <c r="C14" i="2" l="1"/>
  <c r="D14" i="2"/>
  <c r="F14" i="2" s="1"/>
  <c r="G14" i="2" l="1"/>
  <c r="E14" i="2"/>
  <c r="H14" i="2" l="1"/>
  <c r="I14" i="2"/>
  <c r="D15" i="2" l="1"/>
  <c r="F15" i="2" s="1"/>
  <c r="C15" i="2"/>
  <c r="E15" i="2" l="1"/>
  <c r="G15" i="2"/>
  <c r="H15" i="2" l="1"/>
  <c r="I15" i="2"/>
  <c r="C16" i="2" l="1"/>
  <c r="D16" i="2"/>
  <c r="F16" i="2" s="1"/>
  <c r="E16" i="2" l="1"/>
  <c r="G16" i="2"/>
  <c r="I16" i="2" l="1"/>
  <c r="H16" i="2"/>
  <c r="C17" i="2" l="1"/>
  <c r="D17" i="2"/>
  <c r="F17" i="2" s="1"/>
  <c r="G17" i="2" l="1"/>
  <c r="E17" i="2"/>
  <c r="H17" i="2" l="1"/>
  <c r="I17" i="2"/>
  <c r="C18" i="2" l="1"/>
  <c r="D18" i="2"/>
  <c r="F18" i="2" s="1"/>
  <c r="G18" i="2" l="1"/>
  <c r="E18" i="2"/>
  <c r="H18" i="2" l="1"/>
  <c r="I18" i="2"/>
  <c r="D19" i="2" l="1"/>
  <c r="F19" i="2" s="1"/>
  <c r="C19" i="2"/>
  <c r="E19" i="2" l="1"/>
  <c r="G19" i="2"/>
  <c r="H19" i="2" l="1"/>
  <c r="I19" i="2"/>
  <c r="C20" i="2" l="1"/>
  <c r="D20" i="2"/>
  <c r="F20" i="2" s="1"/>
  <c r="E20" i="2" l="1"/>
  <c r="G20" i="2"/>
  <c r="I20" i="2" l="1"/>
  <c r="H20" i="2"/>
  <c r="C21" i="2" l="1"/>
  <c r="D21" i="2"/>
  <c r="F21" i="2" s="1"/>
  <c r="G21" i="2" l="1"/>
  <c r="E21" i="2"/>
  <c r="H21" i="2" l="1"/>
  <c r="I21" i="2"/>
  <c r="C22" i="2" l="1"/>
  <c r="D22" i="2"/>
  <c r="F22" i="2" s="1"/>
  <c r="G22" i="2" l="1"/>
  <c r="E22" i="2"/>
  <c r="H22" i="2" l="1"/>
  <c r="I22" i="2"/>
  <c r="D23" i="2" l="1"/>
  <c r="F23" i="2" s="1"/>
  <c r="C23" i="2"/>
  <c r="E23" i="2" l="1"/>
  <c r="G23" i="2"/>
  <c r="H23" i="2" l="1"/>
  <c r="I23" i="2"/>
  <c r="D24" i="2" l="1"/>
  <c r="F24" i="2" s="1"/>
  <c r="C24" i="2"/>
  <c r="E24" i="2" l="1"/>
  <c r="G24" i="2"/>
  <c r="I24" i="2" l="1"/>
  <c r="H24" i="2"/>
  <c r="C25" i="2" l="1"/>
  <c r="D25" i="2"/>
  <c r="F25" i="2" s="1"/>
  <c r="G25" i="2" l="1"/>
  <c r="E25" i="2"/>
  <c r="H25" i="2" l="1"/>
  <c r="I25" i="2"/>
  <c r="C26" i="2" l="1"/>
  <c r="D26" i="2"/>
  <c r="F26" i="2" s="1"/>
  <c r="G26" i="2" l="1"/>
  <c r="E26" i="2"/>
  <c r="H26" i="2" l="1"/>
  <c r="I26" i="2"/>
  <c r="D27" i="2" l="1"/>
  <c r="F27" i="2" s="1"/>
  <c r="C27" i="2"/>
  <c r="E27" i="2" l="1"/>
  <c r="G27" i="2"/>
  <c r="H27" i="2" l="1"/>
  <c r="I27" i="2"/>
  <c r="C28" i="2" l="1"/>
  <c r="D28" i="2"/>
  <c r="F28" i="2" s="1"/>
  <c r="E28" i="2" l="1"/>
  <c r="G28" i="2"/>
  <c r="I28" i="2" l="1"/>
  <c r="H28" i="2"/>
  <c r="C29" i="2" l="1"/>
  <c r="D29" i="2"/>
  <c r="F29" i="2" s="1"/>
  <c r="G29" i="2" l="1"/>
  <c r="E29" i="2"/>
  <c r="I29" i="2" l="1"/>
  <c r="H29" i="2"/>
  <c r="C30" i="2" l="1"/>
  <c r="D30" i="2"/>
  <c r="F30" i="2" s="1"/>
  <c r="G30" i="2" l="1"/>
  <c r="E30" i="2"/>
  <c r="H30" i="2" l="1"/>
  <c r="I30" i="2"/>
  <c r="D31" i="2" l="1"/>
  <c r="F31" i="2" s="1"/>
  <c r="C31" i="2"/>
  <c r="E31" i="2" l="1"/>
  <c r="G31" i="2"/>
  <c r="H31" i="2" l="1"/>
  <c r="I31" i="2"/>
  <c r="D32" i="2" l="1"/>
  <c r="F32" i="2" s="1"/>
  <c r="C32" i="2"/>
  <c r="E32" i="2" l="1"/>
  <c r="G32" i="2"/>
  <c r="I32" i="2" l="1"/>
  <c r="H32" i="2"/>
  <c r="C33" i="2" l="1"/>
  <c r="D33" i="2"/>
  <c r="F33" i="2" s="1"/>
  <c r="G33" i="2" l="1"/>
  <c r="E33" i="2"/>
  <c r="H33" i="2" l="1"/>
  <c r="I33" i="2"/>
  <c r="C34" i="2" l="1"/>
  <c r="D34" i="2"/>
  <c r="F34" i="2" s="1"/>
  <c r="G34" i="2" l="1"/>
  <c r="E34" i="2"/>
  <c r="H34" i="2" l="1"/>
  <c r="I34" i="2"/>
  <c r="D35" i="2" l="1"/>
  <c r="F35" i="2" s="1"/>
  <c r="C35" i="2"/>
  <c r="E35" i="2" l="1"/>
  <c r="G35" i="2"/>
  <c r="H35" i="2" l="1"/>
  <c r="I35" i="2"/>
  <c r="C36" i="2" l="1"/>
  <c r="D36" i="2"/>
  <c r="F36" i="2" s="1"/>
  <c r="E36" i="2" l="1"/>
  <c r="G36" i="2"/>
  <c r="I36" i="2" l="1"/>
  <c r="H36" i="2"/>
  <c r="C37" i="2" l="1"/>
  <c r="D37" i="2"/>
  <c r="F37" i="2" s="1"/>
  <c r="G37" i="2" l="1"/>
  <c r="E37" i="2"/>
  <c r="I37" i="2" l="1"/>
  <c r="H37" i="2"/>
  <c r="C38" i="2" l="1"/>
  <c r="D38" i="2"/>
  <c r="F38" i="2" s="1"/>
  <c r="G38" i="2" l="1"/>
  <c r="E38" i="2"/>
  <c r="H38" i="2" l="1"/>
  <c r="I38" i="2"/>
  <c r="D39" i="2" l="1"/>
  <c r="F39" i="2" s="1"/>
  <c r="C39" i="2"/>
  <c r="E39" i="2" l="1"/>
  <c r="G39" i="2"/>
  <c r="H39" i="2" l="1"/>
  <c r="I39" i="2"/>
  <c r="D40" i="2" l="1"/>
  <c r="F40" i="2" s="1"/>
  <c r="C40" i="2"/>
  <c r="E40" i="2" l="1"/>
  <c r="G40" i="2"/>
  <c r="I40" i="2" l="1"/>
  <c r="H40" i="2"/>
  <c r="C41" i="2" l="1"/>
  <c r="D41" i="2"/>
  <c r="F41" i="2" s="1"/>
  <c r="G41" i="2" l="1"/>
  <c r="E41" i="2"/>
  <c r="H41" i="2" l="1"/>
  <c r="C42" i="2" l="1"/>
  <c r="D42" i="2"/>
  <c r="F42" i="2" s="1"/>
  <c r="G42" i="2" l="1"/>
  <c r="E42" i="2"/>
  <c r="H42" i="2" l="1"/>
  <c r="I42" i="2"/>
  <c r="L8" i="2" l="1"/>
  <c r="N8" i="2" s="1"/>
  <c r="C6" i="3"/>
  <c r="D6" i="3" s="1"/>
  <c r="M8" i="2" l="1"/>
  <c r="O8" i="2" s="1"/>
  <c r="L9" i="2" s="1"/>
  <c r="N9" i="2" s="1"/>
  <c r="E6" i="3"/>
  <c r="F6" i="3" s="1"/>
  <c r="C7" i="3" s="1"/>
  <c r="M9" i="2" l="1"/>
  <c r="O9" i="2" s="1"/>
  <c r="D7" i="3"/>
  <c r="E7" i="3"/>
  <c r="P9" i="2" l="1"/>
  <c r="L10" i="2"/>
  <c r="F7" i="3"/>
  <c r="G7" i="3"/>
  <c r="C8" i="3"/>
  <c r="M10" i="2" l="1"/>
  <c r="N10" i="2"/>
  <c r="D8" i="3"/>
  <c r="E8" i="3"/>
  <c r="O10" i="2" l="1"/>
  <c r="F8" i="3"/>
  <c r="G8" i="3" s="1"/>
  <c r="C9" i="3"/>
  <c r="C18" i="1"/>
  <c r="J7" i="1"/>
  <c r="K7" i="1" s="1"/>
  <c r="C7" i="1"/>
  <c r="P10" i="2" l="1"/>
  <c r="L11" i="2"/>
  <c r="D9" i="3"/>
  <c r="E9" i="3"/>
  <c r="L7" i="1"/>
  <c r="D18" i="1"/>
  <c r="E18" i="1"/>
  <c r="M7" i="1"/>
  <c r="J8" i="1" s="1"/>
  <c r="L8" i="1" s="1"/>
  <c r="E7" i="1"/>
  <c r="D7" i="1"/>
  <c r="M11" i="2" l="1"/>
  <c r="N11" i="2"/>
  <c r="F9" i="3"/>
  <c r="K8" i="1"/>
  <c r="M8" i="1" s="1"/>
  <c r="F18" i="1"/>
  <c r="C19" i="1" s="1"/>
  <c r="D19" i="1" s="1"/>
  <c r="F7" i="1"/>
  <c r="C8" i="1" s="1"/>
  <c r="D8" i="1" s="1"/>
  <c r="E19" i="1" l="1"/>
  <c r="F19" i="1" s="1"/>
  <c r="O11" i="2"/>
  <c r="G9" i="3"/>
  <c r="C10" i="3"/>
  <c r="E8" i="1"/>
  <c r="F8" i="1" s="1"/>
  <c r="N8" i="1"/>
  <c r="J9" i="1"/>
  <c r="C20" i="1" l="1"/>
  <c r="G19" i="1"/>
  <c r="L12" i="2"/>
  <c r="P11" i="2"/>
  <c r="E10" i="3"/>
  <c r="D10" i="3"/>
  <c r="C9" i="1"/>
  <c r="D9" i="1" s="1"/>
  <c r="G8" i="1"/>
  <c r="D20" i="1"/>
  <c r="E20" i="1"/>
  <c r="K9" i="1"/>
  <c r="L9" i="1"/>
  <c r="N12" i="2" l="1"/>
  <c r="M12" i="2"/>
  <c r="P12" i="2" s="1"/>
  <c r="F10" i="3"/>
  <c r="G10" i="3" s="1"/>
  <c r="E9" i="1"/>
  <c r="F9" i="1" s="1"/>
  <c r="G9" i="1" s="1"/>
  <c r="F20" i="1"/>
  <c r="C21" i="1" s="1"/>
  <c r="M9" i="1"/>
  <c r="G20" i="1" l="1"/>
  <c r="C10" i="1"/>
  <c r="D10" i="1" s="1"/>
  <c r="E21" i="1"/>
  <c r="D21" i="1"/>
  <c r="N9" i="1"/>
  <c r="J10" i="1"/>
  <c r="E10" i="1"/>
  <c r="F10" i="1" l="1"/>
  <c r="F21" i="1"/>
  <c r="G21" i="1" s="1"/>
  <c r="K10" i="1"/>
  <c r="L10" i="1"/>
  <c r="G10" i="1"/>
  <c r="C11" i="1"/>
  <c r="D11" i="1" s="1"/>
  <c r="M10" i="1" l="1"/>
  <c r="N10" i="1" s="1"/>
  <c r="E11" i="1"/>
  <c r="F11" i="1" l="1"/>
  <c r="G11" i="1" l="1"/>
</calcChain>
</file>

<file path=xl/sharedStrings.xml><?xml version="1.0" encoding="utf-8"?>
<sst xmlns="http://schemas.openxmlformats.org/spreadsheetml/2006/main" count="46" uniqueCount="16">
  <si>
    <t>ITERACION</t>
  </si>
  <si>
    <t>xi</t>
  </si>
  <si>
    <t>f(xi)</t>
  </si>
  <si>
    <t>f '(xi)</t>
  </si>
  <si>
    <t>xi+1</t>
  </si>
  <si>
    <t>TOLERANCIA</t>
  </si>
  <si>
    <t>Valores de Disparo</t>
  </si>
  <si>
    <t>a =</t>
  </si>
  <si>
    <t>b =</t>
  </si>
  <si>
    <t>ITERACIONES</t>
  </si>
  <si>
    <t>a</t>
  </si>
  <si>
    <t>b</t>
  </si>
  <si>
    <t>f(a)</t>
  </si>
  <si>
    <t>f(b)</t>
  </si>
  <si>
    <t>pm</t>
  </si>
  <si>
    <t>f(pm)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</si>
</sst>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6" formatCode="0.00000000"/>
    <numFmt numFmtId="167" formatCode="0.0000000000"/>
  </numFmts>
  <fonts count="5" x14ac:knownFonts="1">
    <font>
      <sz val="12"/>
      <color theme="1"/>
      <name val="Arial"/>
      <family val="2"/>
    </font>
    <font>
      <sz val="12"/>
      <color rgb="FF006100"/>
      <name val="Arial"/>
      <family val="2"/>
    </font>
    <font>
      <sz val="12"/>
      <color theme="0"/>
      <name val="Arial"/>
      <family val="2"/>
    </font>
    <font>
      <b/>
      <sz val="12"/>
      <color theme="0"/>
      <name val="Arial"/>
      <family val="2"/>
    </font>
    <font>
      <sz val="12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9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2" applyNumberFormat="0" applyAlignment="0" applyProtection="0"/>
    <xf numFmtId="0" fontId="4" fillId="0" borderId="0" applyNumberFormat="0" applyFill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</cellStyleXfs>
  <cellXfs count="15">
    <xf numFmtId="0" fontId="0" fillId="0" borderId="0" xfId="0"/>
    <xf numFmtId="0" fontId="0" fillId="0" borderId="1" xfId="0" applyBorder="1"/>
    <xf numFmtId="0" fontId="2" fillId="3" borderId="1" xfId="2" applyBorder="1"/>
    <xf numFmtId="0" fontId="0" fillId="0" borderId="1" xfId="0" applyBorder="1" applyAlignment="1">
      <alignment horizontal="center"/>
    </xf>
    <xf numFmtId="0" fontId="3" fillId="4" borderId="2" xfId="3"/>
    <xf numFmtId="1" fontId="0" fillId="0" borderId="1" xfId="0" applyNumberFormat="1" applyBorder="1" applyAlignment="1">
      <alignment horizontal="center" vertical="center"/>
    </xf>
    <xf numFmtId="0" fontId="2" fillId="6" borderId="1" xfId="6" applyBorder="1"/>
    <xf numFmtId="0" fontId="2" fillId="5" borderId="1" xfId="5" applyBorder="1"/>
    <xf numFmtId="0" fontId="4" fillId="0" borderId="3" xfId="4" applyBorder="1" applyAlignment="1">
      <alignment horizontal="center"/>
    </xf>
    <xf numFmtId="0" fontId="4" fillId="0" borderId="4" xfId="4" applyBorder="1" applyAlignment="1">
      <alignment horizontal="center"/>
    </xf>
    <xf numFmtId="166" fontId="3" fillId="4" borderId="2" xfId="3" applyNumberFormat="1"/>
    <xf numFmtId="166" fontId="0" fillId="0" borderId="1" xfId="0" applyNumberFormat="1" applyBorder="1"/>
    <xf numFmtId="166" fontId="1" fillId="2" borderId="1" xfId="1" applyNumberFormat="1" applyBorder="1"/>
    <xf numFmtId="167" fontId="0" fillId="0" borderId="1" xfId="0" applyNumberFormat="1" applyBorder="1"/>
    <xf numFmtId="167" fontId="1" fillId="2" borderId="1" xfId="1" applyNumberFormat="1" applyBorder="1"/>
  </cellXfs>
  <cellStyles count="7">
    <cellStyle name="Bueno" xfId="1" builtinId="26"/>
    <cellStyle name="Celda de comprobación" xfId="3" builtinId="23"/>
    <cellStyle name="Énfasis1" xfId="5" builtinId="29"/>
    <cellStyle name="Énfasis2" xfId="6" builtinId="33"/>
    <cellStyle name="Énfasis6" xfId="2" builtinId="49"/>
    <cellStyle name="Normal" xfId="0" builtinId="0"/>
    <cellStyle name="Texto de advertencia" xfId="4" builtin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C66C79-EF7C-428A-B8DC-2BF98050A49D}">
  <dimension ref="B4:N21"/>
  <sheetViews>
    <sheetView workbookViewId="0">
      <selection activeCell="F21" sqref="F21"/>
    </sheetView>
  </sheetViews>
  <sheetFormatPr baseColWidth="10" defaultRowHeight="15" x14ac:dyDescent="0.2"/>
  <cols>
    <col min="3" max="3" width="13" bestFit="1" customWidth="1"/>
    <col min="4" max="5" width="13.5546875" bestFit="1" customWidth="1"/>
    <col min="6" max="6" width="13" bestFit="1" customWidth="1"/>
    <col min="7" max="7" width="12.5546875" bestFit="1" customWidth="1"/>
    <col min="10" max="13" width="13" bestFit="1" customWidth="1"/>
    <col min="14" max="14" width="12.44140625" bestFit="1" customWidth="1"/>
  </cols>
  <sheetData>
    <row r="4" spans="2:14" x14ac:dyDescent="0.2">
      <c r="B4" s="2" t="s">
        <v>1</v>
      </c>
      <c r="C4" s="1">
        <v>4</v>
      </c>
      <c r="I4" s="2" t="s">
        <v>1</v>
      </c>
      <c r="J4" s="1">
        <v>-1</v>
      </c>
    </row>
    <row r="6" spans="2:14" x14ac:dyDescent="0.2">
      <c r="B6" s="2" t="s">
        <v>0</v>
      </c>
      <c r="C6" s="2" t="s">
        <v>1</v>
      </c>
      <c r="D6" s="2" t="s">
        <v>2</v>
      </c>
      <c r="E6" s="2" t="s">
        <v>3</v>
      </c>
      <c r="F6" s="2" t="s">
        <v>4</v>
      </c>
      <c r="G6" s="2" t="s">
        <v>5</v>
      </c>
      <c r="I6" s="2" t="s">
        <v>0</v>
      </c>
      <c r="J6" s="2" t="s">
        <v>1</v>
      </c>
      <c r="K6" s="2" t="s">
        <v>2</v>
      </c>
      <c r="L6" s="2" t="s">
        <v>3</v>
      </c>
      <c r="M6" s="2" t="s">
        <v>4</v>
      </c>
      <c r="N6" s="2" t="s">
        <v>5</v>
      </c>
    </row>
    <row r="7" spans="2:14" x14ac:dyDescent="0.2">
      <c r="B7" s="3">
        <v>0</v>
      </c>
      <c r="C7" s="13">
        <f>C4</f>
        <v>4</v>
      </c>
      <c r="D7" s="13">
        <f>C7^3-10*C7-5</f>
        <v>19</v>
      </c>
      <c r="E7" s="13">
        <f>3*C7^2-10</f>
        <v>38</v>
      </c>
      <c r="F7" s="13">
        <f>C7-D7/E7</f>
        <v>3.5</v>
      </c>
      <c r="G7" s="13"/>
      <c r="I7" s="3">
        <v>0</v>
      </c>
      <c r="J7" s="13">
        <f>J4</f>
        <v>-1</v>
      </c>
      <c r="K7" s="13">
        <f>J7^3-10*J7-5</f>
        <v>4</v>
      </c>
      <c r="L7" s="13">
        <f>3*J7^2-10</f>
        <v>-7</v>
      </c>
      <c r="M7" s="13">
        <f>J7-K7/L7</f>
        <v>-0.4285714285714286</v>
      </c>
      <c r="N7" s="13"/>
    </row>
    <row r="8" spans="2:14" x14ac:dyDescent="0.2">
      <c r="B8" s="3">
        <v>1</v>
      </c>
      <c r="C8" s="13">
        <f>F7</f>
        <v>3.5</v>
      </c>
      <c r="D8" s="13">
        <f>C8^3-10*C8-5</f>
        <v>2.875</v>
      </c>
      <c r="E8" s="13">
        <f>3*C8^2-10</f>
        <v>26.75</v>
      </c>
      <c r="F8" s="13">
        <f>C8-D8/E8</f>
        <v>3.3925233644859811</v>
      </c>
      <c r="G8" s="13">
        <f>ABS(F8-F7)</f>
        <v>0.10747663551401887</v>
      </c>
      <c r="I8" s="3">
        <v>1</v>
      </c>
      <c r="J8" s="13">
        <f>M7</f>
        <v>-0.4285714285714286</v>
      </c>
      <c r="K8" s="13">
        <f>J8^3-10*J8-5</f>
        <v>-0.79300291545189427</v>
      </c>
      <c r="L8" s="13">
        <f>3*J8^2-10</f>
        <v>-9.4489795918367339</v>
      </c>
      <c r="M8" s="13">
        <f>J8-K8/L8</f>
        <v>-0.51249614316568959</v>
      </c>
      <c r="N8" s="13">
        <f>ABS(M8-M7)</f>
        <v>8.3924714594260985E-2</v>
      </c>
    </row>
    <row r="9" spans="2:14" x14ac:dyDescent="0.2">
      <c r="B9" s="3">
        <v>2</v>
      </c>
      <c r="C9" s="13">
        <f t="shared" ref="C9:C11" si="0">F8</f>
        <v>3.3925233644859811</v>
      </c>
      <c r="D9" s="13">
        <f t="shared" ref="D9:D11" si="1">C9^3-10*C9-5</f>
        <v>0.12004639837132203</v>
      </c>
      <c r="E9" s="13">
        <f t="shared" ref="E9:E11" si="2">3*C9^2-10</f>
        <v>24.527644335749841</v>
      </c>
      <c r="F9" s="13">
        <f t="shared" ref="F9:F11" si="3">C9-D9/E9</f>
        <v>3.3876290339612862</v>
      </c>
      <c r="G9" s="13">
        <f t="shared" ref="G9:G11" si="4">ABS(F9-F8)</f>
        <v>4.8943305246949009E-3</v>
      </c>
      <c r="I9" s="3">
        <v>2</v>
      </c>
      <c r="J9" s="13">
        <f t="shared" ref="J9:J10" si="5">M8</f>
        <v>-0.51249614316568959</v>
      </c>
      <c r="K9" s="13">
        <f t="shared" ref="K9:K10" si="6">J9^3-10*J9-5</f>
        <v>-9.6468574260644147E-3</v>
      </c>
      <c r="L9" s="13">
        <f t="shared" ref="L9:L10" si="7">3*J9^2-10</f>
        <v>-9.212043109720879</v>
      </c>
      <c r="M9" s="13">
        <f t="shared" ref="M9:M10" si="8">J9-K9/L9</f>
        <v>-0.51354334380415434</v>
      </c>
      <c r="N9" s="13">
        <f t="shared" ref="N9:N10" si="9">ABS(M9-M8)</f>
        <v>1.0472006384647514E-3</v>
      </c>
    </row>
    <row r="10" spans="2:14" x14ac:dyDescent="0.2">
      <c r="B10" s="3">
        <v>3</v>
      </c>
      <c r="C10" s="13">
        <f t="shared" si="0"/>
        <v>3.3876290339612862</v>
      </c>
      <c r="D10" s="13">
        <f t="shared" si="1"/>
        <v>2.4368106944905321E-4</v>
      </c>
      <c r="E10" s="13">
        <f t="shared" si="2"/>
        <v>24.428091415212435</v>
      </c>
      <c r="F10" s="13">
        <f t="shared" si="3"/>
        <v>3.3876190585168149</v>
      </c>
      <c r="G10" s="13">
        <f t="shared" si="4"/>
        <v>9.9754444713440193E-6</v>
      </c>
      <c r="I10" s="3">
        <v>3</v>
      </c>
      <c r="J10" s="13">
        <f t="shared" si="5"/>
        <v>-0.51354334380415434</v>
      </c>
      <c r="K10" s="13">
        <f t="shared" si="6"/>
        <v>-1.6872030617065548E-6</v>
      </c>
      <c r="L10" s="13">
        <f t="shared" si="7"/>
        <v>-9.2088197021033444</v>
      </c>
      <c r="M10" s="14">
        <f t="shared" si="8"/>
        <v>-0.51354352702014905</v>
      </c>
      <c r="N10" s="13">
        <f t="shared" si="9"/>
        <v>1.832159947090517E-7</v>
      </c>
    </row>
    <row r="11" spans="2:14" x14ac:dyDescent="0.2">
      <c r="B11" s="3">
        <v>4</v>
      </c>
      <c r="C11" s="13">
        <f t="shared" si="0"/>
        <v>3.3876190585168149</v>
      </c>
      <c r="D11" s="13">
        <f t="shared" si="1"/>
        <v>1.011308370379993E-9</v>
      </c>
      <c r="E11" s="13">
        <f t="shared" si="2"/>
        <v>24.427888656879055</v>
      </c>
      <c r="F11" s="14">
        <f t="shared" si="3"/>
        <v>3.3876190584754151</v>
      </c>
      <c r="G11" s="13">
        <f t="shared" si="4"/>
        <v>4.1399772499062237E-11</v>
      </c>
    </row>
    <row r="15" spans="2:14" x14ac:dyDescent="0.2">
      <c r="B15" s="2" t="s">
        <v>1</v>
      </c>
      <c r="C15" s="1">
        <v>-3</v>
      </c>
    </row>
    <row r="17" spans="2:7" x14ac:dyDescent="0.2">
      <c r="B17" s="2" t="s">
        <v>0</v>
      </c>
      <c r="C17" s="2" t="s">
        <v>1</v>
      </c>
      <c r="D17" s="2" t="s">
        <v>2</v>
      </c>
      <c r="E17" s="2" t="s">
        <v>3</v>
      </c>
      <c r="F17" s="2" t="s">
        <v>4</v>
      </c>
      <c r="G17" s="2" t="s">
        <v>5</v>
      </c>
    </row>
    <row r="18" spans="2:7" x14ac:dyDescent="0.2">
      <c r="B18" s="3">
        <v>0</v>
      </c>
      <c r="C18" s="13">
        <f>C15</f>
        <v>-3</v>
      </c>
      <c r="D18" s="13">
        <f>C18^3-10*C18-5</f>
        <v>-2</v>
      </c>
      <c r="E18" s="13">
        <f>3*C18^2-10</f>
        <v>17</v>
      </c>
      <c r="F18" s="13">
        <f>C18-D18/E18</f>
        <v>-2.8823529411764706</v>
      </c>
      <c r="G18" s="13"/>
    </row>
    <row r="19" spans="2:7" x14ac:dyDescent="0.2">
      <c r="B19" s="3">
        <v>1</v>
      </c>
      <c r="C19" s="13">
        <f>F18</f>
        <v>-2.8823529411764706</v>
      </c>
      <c r="D19" s="13">
        <f>C19^3-10*C19-5</f>
        <v>-0.12293914105434567</v>
      </c>
      <c r="E19" s="13">
        <f>3*C19^2-10</f>
        <v>14.923875432525953</v>
      </c>
      <c r="F19" s="13">
        <f>C19-D19/E19</f>
        <v>-2.8741151921004895</v>
      </c>
      <c r="G19" s="13">
        <f>ABS(F19-F18)</f>
        <v>8.2377490759810712E-3</v>
      </c>
    </row>
    <row r="20" spans="2:7" x14ac:dyDescent="0.2">
      <c r="B20" s="3">
        <v>2</v>
      </c>
      <c r="C20" s="13">
        <f t="shared" ref="C20:C21" si="10">F19</f>
        <v>-2.8741151921004895</v>
      </c>
      <c r="D20" s="13">
        <f t="shared" ref="D20:D21" si="11">C20^3-10*C20-5</f>
        <v>-5.8623480251895899E-4</v>
      </c>
      <c r="E20" s="13">
        <f t="shared" ref="E20:E21" si="12">3*C20^2-10</f>
        <v>14.781614412388503</v>
      </c>
      <c r="F20" s="13">
        <f t="shared" ref="F20:F21" si="13">C20-D20/E20</f>
        <v>-2.8740755323727925</v>
      </c>
      <c r="G20" s="13">
        <f t="shared" ref="G20:G21" si="14">ABS(F20-F19)</f>
        <v>3.965972769703896E-5</v>
      </c>
    </row>
    <row r="21" spans="2:7" x14ac:dyDescent="0.2">
      <c r="B21" s="3">
        <v>3</v>
      </c>
      <c r="C21" s="13">
        <f t="shared" si="10"/>
        <v>-2.8740755323727925</v>
      </c>
      <c r="D21" s="13">
        <f t="shared" si="11"/>
        <v>-1.3561972878051165E-8</v>
      </c>
      <c r="E21" s="13">
        <f t="shared" si="12"/>
        <v>14.780930497351854</v>
      </c>
      <c r="F21" s="14">
        <f t="shared" si="13"/>
        <v>-2.8740755314552606</v>
      </c>
      <c r="G21" s="13">
        <f t="shared" si="14"/>
        <v>9.1753182829279467E-10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EC357-B8C8-425E-9F74-FBE92A1C7B8F}">
  <dimension ref="B4:G13"/>
  <sheetViews>
    <sheetView tabSelected="1" workbookViewId="0">
      <selection activeCell="F11" sqref="F11"/>
    </sheetView>
  </sheetViews>
  <sheetFormatPr baseColWidth="10" defaultRowHeight="15" x14ac:dyDescent="0.2"/>
  <cols>
    <col min="3" max="3" width="12.44140625" bestFit="1" customWidth="1"/>
    <col min="4" max="5" width="13" bestFit="1" customWidth="1"/>
    <col min="6" max="7" width="12.44140625" bestFit="1" customWidth="1"/>
  </cols>
  <sheetData>
    <row r="4" spans="2:7" x14ac:dyDescent="0.2">
      <c r="B4" s="6" t="s">
        <v>1</v>
      </c>
      <c r="C4" s="1">
        <v>1</v>
      </c>
    </row>
    <row r="5" spans="2:7" x14ac:dyDescent="0.2">
      <c r="B5" s="6" t="s">
        <v>0</v>
      </c>
      <c r="C5" s="6" t="s">
        <v>1</v>
      </c>
      <c r="D5" s="6" t="s">
        <v>2</v>
      </c>
      <c r="E5" s="6" t="s">
        <v>3</v>
      </c>
      <c r="F5" s="6" t="s">
        <v>4</v>
      </c>
      <c r="G5" s="6" t="s">
        <v>5</v>
      </c>
    </row>
    <row r="6" spans="2:7" x14ac:dyDescent="0.2">
      <c r="B6" s="3">
        <v>0</v>
      </c>
      <c r="C6" s="13">
        <f>C4</f>
        <v>1</v>
      </c>
      <c r="D6" s="13">
        <f>C6*LN(C6)-2*C6^2+4</f>
        <v>2</v>
      </c>
      <c r="E6" s="13">
        <f>LN(C6)-4*C6+1</f>
        <v>-3</v>
      </c>
      <c r="F6" s="13">
        <f>C6-D6/E6</f>
        <v>1.6666666666666665</v>
      </c>
      <c r="G6" s="13"/>
    </row>
    <row r="7" spans="2:7" x14ac:dyDescent="0.2">
      <c r="B7" s="3">
        <v>1</v>
      </c>
      <c r="C7" s="13">
        <f>F6</f>
        <v>1.6666666666666665</v>
      </c>
      <c r="D7" s="13">
        <f>C7*LN(C7)-2*C7^2+4</f>
        <v>-0.7041795159455706</v>
      </c>
      <c r="E7" s="13">
        <f>LN(C7)-4*C7+1</f>
        <v>-5.1558410429006756</v>
      </c>
      <c r="F7" s="13">
        <f>C7-D7/E7</f>
        <v>1.5300876856456769</v>
      </c>
      <c r="G7" s="13">
        <f>ABS(F7-F6)</f>
        <v>0.13657898102098964</v>
      </c>
    </row>
    <row r="8" spans="2:7" x14ac:dyDescent="0.2">
      <c r="B8" s="3">
        <v>2</v>
      </c>
      <c r="C8" s="13">
        <f t="shared" ref="C8:C10" si="0">F7</f>
        <v>1.5300876856456769</v>
      </c>
      <c r="D8" s="13">
        <f t="shared" ref="D8:D13" si="1">C8*LN(C8)-2*C8^2+4</f>
        <v>-3.1552038326176479E-2</v>
      </c>
      <c r="E8" s="13">
        <f t="shared" ref="E8:E10" si="2">LN(C8)-4*C8+1</f>
        <v>-4.6950256979410421</v>
      </c>
      <c r="F8" s="13">
        <f t="shared" ref="F8:F10" si="3">C8-D8/E8</f>
        <v>1.5233673734778408</v>
      </c>
      <c r="G8" s="13">
        <f t="shared" ref="G8:G13" si="4">ABS(F8-F7)</f>
        <v>6.7203121678360844E-3</v>
      </c>
    </row>
    <row r="9" spans="2:7" x14ac:dyDescent="0.2">
      <c r="B9" s="3">
        <v>3</v>
      </c>
      <c r="C9" s="13">
        <f t="shared" si="0"/>
        <v>1.5233673734778408</v>
      </c>
      <c r="D9" s="13">
        <f t="shared" si="1"/>
        <v>-7.5545364813578431E-5</v>
      </c>
      <c r="E9" s="13">
        <f t="shared" si="2"/>
        <v>-4.6725462320951197</v>
      </c>
      <c r="F9" s="13">
        <f t="shared" si="3"/>
        <v>1.5233512055554574</v>
      </c>
      <c r="G9" s="13">
        <f t="shared" si="4"/>
        <v>1.6167922383347744E-5</v>
      </c>
    </row>
    <row r="10" spans="2:7" x14ac:dyDescent="0.2">
      <c r="B10" s="3">
        <v>4</v>
      </c>
      <c r="C10" s="13">
        <f t="shared" si="0"/>
        <v>1.5233512055554574</v>
      </c>
      <c r="D10" s="13">
        <f t="shared" si="1"/>
        <v>-4.3700687513137382E-10</v>
      </c>
      <c r="E10" s="13">
        <f t="shared" si="2"/>
        <v>-4.6724921737405323</v>
      </c>
      <c r="F10" s="14">
        <f t="shared" si="3"/>
        <v>1.5233512054619298</v>
      </c>
      <c r="G10" s="13">
        <f t="shared" si="4"/>
        <v>9.3527630085077362E-11</v>
      </c>
    </row>
    <row r="11" spans="2:7" x14ac:dyDescent="0.2">
      <c r="B11" s="3">
        <v>5</v>
      </c>
      <c r="C11" s="13">
        <f t="shared" ref="C11:C13" si="5">F10</f>
        <v>1.5233512054619298</v>
      </c>
      <c r="D11" s="13">
        <f t="shared" si="1"/>
        <v>0</v>
      </c>
      <c r="E11" s="13">
        <f t="shared" ref="E11:E13" si="6">LN(C11)-4*C11+1</f>
        <v>-4.672492173427818</v>
      </c>
      <c r="F11" s="14">
        <f t="shared" ref="F11:F13" si="7">C11-D11/E11</f>
        <v>1.5233512054619298</v>
      </c>
      <c r="G11" s="13">
        <f t="shared" si="4"/>
        <v>0</v>
      </c>
    </row>
    <row r="12" spans="2:7" x14ac:dyDescent="0.2">
      <c r="B12" s="3">
        <v>6</v>
      </c>
      <c r="C12" s="13">
        <f t="shared" si="5"/>
        <v>1.5233512054619298</v>
      </c>
      <c r="D12" s="13">
        <f t="shared" si="1"/>
        <v>0</v>
      </c>
      <c r="E12" s="13">
        <f t="shared" si="6"/>
        <v>-4.672492173427818</v>
      </c>
      <c r="F12" s="14">
        <f t="shared" si="7"/>
        <v>1.5233512054619298</v>
      </c>
      <c r="G12" s="13">
        <f t="shared" si="4"/>
        <v>0</v>
      </c>
    </row>
    <row r="13" spans="2:7" x14ac:dyDescent="0.2">
      <c r="B13" s="3">
        <v>7</v>
      </c>
      <c r="C13" s="13">
        <f t="shared" si="5"/>
        <v>1.5233512054619298</v>
      </c>
      <c r="D13" s="13">
        <f t="shared" si="1"/>
        <v>0</v>
      </c>
      <c r="E13" s="13">
        <f t="shared" si="6"/>
        <v>-4.672492173427818</v>
      </c>
      <c r="F13" s="14">
        <f t="shared" si="7"/>
        <v>1.5233512054619298</v>
      </c>
      <c r="G13" s="13">
        <f t="shared" si="4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50ACA-F7E7-496F-B5C8-F554C5C34AE7}">
  <dimension ref="B2:P42"/>
  <sheetViews>
    <sheetView topLeftCell="A5" workbookViewId="0">
      <selection activeCell="I42" sqref="I42"/>
    </sheetView>
  </sheetViews>
  <sheetFormatPr baseColWidth="10" defaultRowHeight="15" x14ac:dyDescent="0.2"/>
  <cols>
    <col min="1" max="1" width="3.77734375" customWidth="1"/>
    <col min="2" max="9" width="14.88671875" customWidth="1"/>
    <col min="10" max="10" width="4" customWidth="1"/>
    <col min="12" max="12" width="13" bestFit="1" customWidth="1"/>
    <col min="13" max="14" width="11.6640625" bestFit="1" customWidth="1"/>
    <col min="15" max="15" width="13" bestFit="1" customWidth="1"/>
    <col min="16" max="16" width="11.6640625" bestFit="1" customWidth="1"/>
  </cols>
  <sheetData>
    <row r="2" spans="2:16" x14ac:dyDescent="0.2">
      <c r="B2" s="8" t="s">
        <v>6</v>
      </c>
      <c r="C2" s="9"/>
    </row>
    <row r="3" spans="2:16" x14ac:dyDescent="0.2">
      <c r="B3" s="1" t="s">
        <v>7</v>
      </c>
      <c r="C3" s="1">
        <v>-100</v>
      </c>
    </row>
    <row r="4" spans="2:16" x14ac:dyDescent="0.2">
      <c r="B4" s="1" t="s">
        <v>8</v>
      </c>
      <c r="C4" s="1">
        <v>-200</v>
      </c>
      <c r="K4" s="7" t="s">
        <v>1</v>
      </c>
      <c r="L4" s="1">
        <v>-200</v>
      </c>
    </row>
    <row r="6" spans="2:16" ht="15.75" thickBot="1" x14ac:dyDescent="0.25"/>
    <row r="7" spans="2:16" ht="17.25" thickTop="1" thickBot="1" x14ac:dyDescent="0.3">
      <c r="B7" s="4" t="s">
        <v>9</v>
      </c>
      <c r="C7" s="10" t="s">
        <v>10</v>
      </c>
      <c r="D7" s="10" t="s">
        <v>11</v>
      </c>
      <c r="E7" s="10" t="s">
        <v>12</v>
      </c>
      <c r="F7" s="10" t="s">
        <v>13</v>
      </c>
      <c r="G7" s="10" t="s">
        <v>14</v>
      </c>
      <c r="H7" s="10" t="s">
        <v>15</v>
      </c>
      <c r="I7" s="10" t="s">
        <v>5</v>
      </c>
      <c r="K7" s="7" t="s">
        <v>0</v>
      </c>
      <c r="L7" s="7" t="s">
        <v>1</v>
      </c>
      <c r="M7" s="7" t="s">
        <v>2</v>
      </c>
      <c r="N7" s="7" t="s">
        <v>3</v>
      </c>
      <c r="O7" s="7" t="s">
        <v>4</v>
      </c>
      <c r="P7" s="7" t="s">
        <v>5</v>
      </c>
    </row>
    <row r="8" spans="2:16" ht="15.75" thickTop="1" x14ac:dyDescent="0.2">
      <c r="B8" s="5">
        <v>0</v>
      </c>
      <c r="C8" s="11">
        <f>C3</f>
        <v>-100</v>
      </c>
      <c r="D8" s="11">
        <f>C4</f>
        <v>-200</v>
      </c>
      <c r="E8" s="11">
        <f>((-0.505998*10^-10)*C8^3)+((0.38292*10^-7)*C8^2)+((0.74363*10^-4)*C8)+(0.88318*10^-2)</f>
        <v>1.829019799999998E-3</v>
      </c>
      <c r="F8" s="11">
        <f t="shared" ref="E8:F9" si="0">((-0.505998*10^-10)*D8^3)+((0.38292*10^-7)*D8^2)+((0.74363*10^-4)*D8)+(0.88318*10^-2)</f>
        <v>-4.1043216000000021E-3</v>
      </c>
      <c r="G8" s="11">
        <f>(C8+D8)/2</f>
        <v>-150</v>
      </c>
      <c r="H8" s="11">
        <f>((-0.505998*10^-10)*G8^3)+((0.38292*10^-7)*G8^2)+((0.74363*10^-4)*G8)+(0.88318*10^-2)</f>
        <v>-1.2903056750000023E-3</v>
      </c>
      <c r="I8" s="11"/>
      <c r="K8" s="3">
        <v>0</v>
      </c>
      <c r="L8" s="11">
        <f>L4</f>
        <v>-200</v>
      </c>
      <c r="M8" s="11">
        <f>((-0.505998*10^-10)*L8^3)+((0.38292*10^-7)*L8^2)+((0.74363*10^-4)*L8)+(0.88318*10^-2)</f>
        <v>-4.1043216000000021E-3</v>
      </c>
      <c r="N8" s="11">
        <f>(-1.517994*10^-10)*L8^2+(7.6584*10^-8)*L8+0.000074363</f>
        <v>5.2974224000000004E-5</v>
      </c>
      <c r="O8" s="11">
        <f>L8-M8/N8</f>
        <v>-122.52228933075071</v>
      </c>
      <c r="P8" s="11"/>
    </row>
    <row r="9" spans="2:16" x14ac:dyDescent="0.2">
      <c r="B9" s="5">
        <v>1</v>
      </c>
      <c r="C9" s="11">
        <f>IF(H8*E8&lt;0,C8,G8)</f>
        <v>-100</v>
      </c>
      <c r="D9" s="11">
        <f>IF(H8*F8&lt;0,D8,G8)</f>
        <v>-150</v>
      </c>
      <c r="E9" s="11">
        <f t="shared" si="0"/>
        <v>1.829019799999998E-3</v>
      </c>
      <c r="F9" s="11">
        <f t="shared" si="0"/>
        <v>-1.2903056750000023E-3</v>
      </c>
      <c r="G9" s="11">
        <f>(C9+D9)/2</f>
        <v>-125</v>
      </c>
      <c r="H9" s="11">
        <f>((-0.505998*10^-10)*G9^3)+((0.38292*10^-7)*G9^2)+((0.74363*10^-4)*G9)+(0.88318*10^-2)</f>
        <v>2.3356523437499839E-4</v>
      </c>
      <c r="I9" s="11">
        <f>ABS(G9-G8)</f>
        <v>25</v>
      </c>
      <c r="K9" s="3">
        <v>1</v>
      </c>
      <c r="L9" s="11">
        <f>O8</f>
        <v>-122.52228933075071</v>
      </c>
      <c r="M9" s="11">
        <f>((-0.505998*10^-10)*L9^3)+((0.38292*10^-7)*L9^2)+((0.74363*10^-4)*L9)+(0.88318*10^-2)</f>
        <v>3.8857010673274892E-4</v>
      </c>
      <c r="N9" s="11">
        <f>(-1.517994*10^-10)*L9^2+(7.6584*10^-8)*L9+0.000074363</f>
        <v>6.2700984213004261E-5</v>
      </c>
      <c r="O9" s="11">
        <f>L9-M9/N9</f>
        <v>-128.71948243082582</v>
      </c>
      <c r="P9" s="11">
        <f>ABS(O9-O8)</f>
        <v>6.1971931000751113</v>
      </c>
    </row>
    <row r="10" spans="2:16" x14ac:dyDescent="0.2">
      <c r="B10" s="5">
        <v>2</v>
      </c>
      <c r="C10" s="11">
        <f t="shared" ref="C10:C42" si="1">IF(H9*E9&lt;0,C9,G9)</f>
        <v>-125</v>
      </c>
      <c r="D10" s="11">
        <f t="shared" ref="D10:D42" si="2">IF(H9*F9&lt;0,D9,G9)</f>
        <v>-150</v>
      </c>
      <c r="E10" s="11">
        <f t="shared" ref="E10:E42" si="3">((-0.505998*10^-10)*C10^3)+((0.38292*10^-7)*C10^2)+((0.74363*10^-4)*C10)+(0.88318*10^-2)</f>
        <v>2.3356523437499839E-4</v>
      </c>
      <c r="F10" s="11">
        <f t="shared" ref="F10:F42" si="4">((-0.505998*10^-10)*D10^3)+((0.38292*10^-7)*D10^2)+((0.74363*10^-4)*D10)+(0.88318*10^-2)</f>
        <v>-1.2903056750000023E-3</v>
      </c>
      <c r="G10" s="11">
        <f t="shared" ref="G10:G42" si="5">(C10+D10)/2</f>
        <v>-137.5</v>
      </c>
      <c r="H10" s="11">
        <f t="shared" ref="H10:H42" si="6">((-0.505998*10^-10)*G10^3)+((0.38292*10^-7)*G10^2)+((0.74363*10^-4)*G10)+(0.88318*10^-2)</f>
        <v>-5.3761466054687637E-4</v>
      </c>
      <c r="I10" s="11">
        <f t="shared" ref="I10:I42" si="7">ABS(G10-G9)</f>
        <v>12.5</v>
      </c>
      <c r="K10" s="3">
        <v>2</v>
      </c>
      <c r="L10" s="11">
        <f t="shared" ref="L10:L12" si="8">O9</f>
        <v>-128.71948243082582</v>
      </c>
      <c r="M10" s="11">
        <f t="shared" ref="M10:M23" si="9">((-0.505998*10^-10)*L10^3)+((0.38292*10^-7)*L10^2)+((0.74363*10^-4)*L10)+(0.88318*10^-2)</f>
        <v>2.1969460462598761E-6</v>
      </c>
      <c r="N10" s="11">
        <f t="shared" ref="N10:N12" si="10">(-1.517994*10^-10)*L10^2+(7.6584*10^-8)*L10+0.000074363</f>
        <v>6.1990027655868719E-5</v>
      </c>
      <c r="O10" s="11">
        <f t="shared" ref="O10:O12" si="11">L10-M10/N10</f>
        <v>-128.75492274484625</v>
      </c>
      <c r="P10" s="11">
        <f t="shared" ref="P10:P23" si="12">ABS(O10-O9)</f>
        <v>3.5440314020434016E-2</v>
      </c>
    </row>
    <row r="11" spans="2:16" x14ac:dyDescent="0.2">
      <c r="B11" s="5">
        <v>3</v>
      </c>
      <c r="C11" s="11">
        <f t="shared" si="1"/>
        <v>-125</v>
      </c>
      <c r="D11" s="11">
        <f t="shared" si="2"/>
        <v>-137.5</v>
      </c>
      <c r="E11" s="11">
        <f t="shared" si="3"/>
        <v>2.3356523437499839E-4</v>
      </c>
      <c r="F11" s="11">
        <f t="shared" si="4"/>
        <v>-5.3761466054687637E-4</v>
      </c>
      <c r="G11" s="11">
        <f t="shared" si="5"/>
        <v>-131.25</v>
      </c>
      <c r="H11" s="11">
        <f t="shared" si="6"/>
        <v>-1.5429876274414105E-4</v>
      </c>
      <c r="I11" s="11">
        <f t="shared" si="7"/>
        <v>6.25</v>
      </c>
      <c r="K11" s="3">
        <v>3</v>
      </c>
      <c r="L11" s="11">
        <f t="shared" si="8"/>
        <v>-128.75492274484625</v>
      </c>
      <c r="M11" s="11">
        <f t="shared" si="9"/>
        <v>7.2639585319000943E-11</v>
      </c>
      <c r="N11" s="11">
        <f t="shared" si="10"/>
        <v>6.1985928329316221E-5</v>
      </c>
      <c r="O11" s="11">
        <f t="shared" si="11"/>
        <v>-128.75492391671844</v>
      </c>
      <c r="P11" s="11">
        <f t="shared" si="12"/>
        <v>1.1718721850684233E-6</v>
      </c>
    </row>
    <row r="12" spans="2:16" x14ac:dyDescent="0.2">
      <c r="B12" s="5">
        <v>4</v>
      </c>
      <c r="C12" s="11">
        <f t="shared" si="1"/>
        <v>-125</v>
      </c>
      <c r="D12" s="11">
        <f t="shared" si="2"/>
        <v>-131.25</v>
      </c>
      <c r="E12" s="11">
        <f t="shared" si="3"/>
        <v>2.3356523437499839E-4</v>
      </c>
      <c r="F12" s="11">
        <f t="shared" si="4"/>
        <v>-1.5429876274414105E-4</v>
      </c>
      <c r="G12" s="11">
        <f t="shared" si="5"/>
        <v>-128.125</v>
      </c>
      <c r="H12" s="11">
        <f t="shared" si="6"/>
        <v>3.9069355950925935E-5</v>
      </c>
      <c r="I12" s="11">
        <f t="shared" si="7"/>
        <v>3.125</v>
      </c>
      <c r="K12" s="3">
        <v>4</v>
      </c>
      <c r="L12" s="11">
        <f t="shared" si="8"/>
        <v>-128.75492391671844</v>
      </c>
      <c r="M12" s="11">
        <f t="shared" si="9"/>
        <v>0</v>
      </c>
      <c r="N12" s="11">
        <f t="shared" si="10"/>
        <v>6.1985928193761269E-5</v>
      </c>
      <c r="O12" s="12">
        <f>L12-M12/N12</f>
        <v>-128.75492391671844</v>
      </c>
      <c r="P12" s="11">
        <f t="shared" si="12"/>
        <v>0</v>
      </c>
    </row>
    <row r="13" spans="2:16" x14ac:dyDescent="0.2">
      <c r="B13" s="5">
        <v>5</v>
      </c>
      <c r="C13" s="11">
        <f t="shared" si="1"/>
        <v>-128.125</v>
      </c>
      <c r="D13" s="11">
        <f t="shared" si="2"/>
        <v>-131.25</v>
      </c>
      <c r="E13" s="11">
        <f t="shared" si="3"/>
        <v>3.9069355950925935E-5</v>
      </c>
      <c r="F13" s="11">
        <f t="shared" si="4"/>
        <v>-1.5429876274414105E-4</v>
      </c>
      <c r="G13" s="11">
        <f t="shared" si="5"/>
        <v>-129.6875</v>
      </c>
      <c r="H13" s="11">
        <f t="shared" si="6"/>
        <v>-5.7756252431489727E-5</v>
      </c>
      <c r="I13" s="11">
        <f t="shared" si="7"/>
        <v>1.5625</v>
      </c>
    </row>
    <row r="14" spans="2:16" x14ac:dyDescent="0.2">
      <c r="B14" s="5">
        <v>6</v>
      </c>
      <c r="C14" s="11">
        <f t="shared" si="1"/>
        <v>-128.125</v>
      </c>
      <c r="D14" s="11">
        <f t="shared" si="2"/>
        <v>-129.6875</v>
      </c>
      <c r="E14" s="11">
        <f t="shared" si="3"/>
        <v>3.9069355950925935E-5</v>
      </c>
      <c r="F14" s="11">
        <f t="shared" si="4"/>
        <v>-5.7756252431489727E-5</v>
      </c>
      <c r="G14" s="11">
        <f t="shared" si="5"/>
        <v>-128.90625</v>
      </c>
      <c r="H14" s="11">
        <f t="shared" si="6"/>
        <v>-9.3787631154085283E-6</v>
      </c>
      <c r="I14" s="11">
        <f t="shared" si="7"/>
        <v>0.78125</v>
      </c>
    </row>
    <row r="15" spans="2:16" x14ac:dyDescent="0.2">
      <c r="B15" s="5">
        <v>7</v>
      </c>
      <c r="C15" s="11">
        <f t="shared" si="1"/>
        <v>-128.125</v>
      </c>
      <c r="D15" s="11">
        <f t="shared" si="2"/>
        <v>-128.90625</v>
      </c>
      <c r="E15" s="11">
        <f t="shared" si="3"/>
        <v>3.9069355950925935E-5</v>
      </c>
      <c r="F15" s="11">
        <f t="shared" si="4"/>
        <v>-9.3787631154085283E-6</v>
      </c>
      <c r="G15" s="11">
        <f t="shared" si="5"/>
        <v>-128.515625</v>
      </c>
      <c r="H15" s="11">
        <f t="shared" si="6"/>
        <v>1.4836476746927368E-5</v>
      </c>
      <c r="I15" s="11">
        <f t="shared" si="7"/>
        <v>0.390625</v>
      </c>
    </row>
    <row r="16" spans="2:16" x14ac:dyDescent="0.2">
      <c r="B16" s="5">
        <v>8</v>
      </c>
      <c r="C16" s="11">
        <f t="shared" si="1"/>
        <v>-128.515625</v>
      </c>
      <c r="D16" s="11">
        <f t="shared" si="2"/>
        <v>-128.90625</v>
      </c>
      <c r="E16" s="11">
        <f t="shared" si="3"/>
        <v>1.4836476746927368E-5</v>
      </c>
      <c r="F16" s="11">
        <f t="shared" si="4"/>
        <v>-9.3787631154085283E-6</v>
      </c>
      <c r="G16" s="11">
        <f t="shared" si="5"/>
        <v>-128.7109375</v>
      </c>
      <c r="H16" s="11">
        <f t="shared" si="6"/>
        <v>2.726650767058067E-6</v>
      </c>
      <c r="I16" s="11">
        <f t="shared" si="7"/>
        <v>0.1953125</v>
      </c>
    </row>
    <row r="17" spans="2:9" x14ac:dyDescent="0.2">
      <c r="B17" s="5">
        <v>9</v>
      </c>
      <c r="C17" s="11">
        <f t="shared" si="1"/>
        <v>-128.7109375</v>
      </c>
      <c r="D17" s="11">
        <f t="shared" si="2"/>
        <v>-128.90625</v>
      </c>
      <c r="E17" s="11">
        <f t="shared" si="3"/>
        <v>2.726650767058067E-6</v>
      </c>
      <c r="F17" s="11">
        <f t="shared" si="4"/>
        <v>-9.3787631154085283E-6</v>
      </c>
      <c r="G17" s="11">
        <f t="shared" si="5"/>
        <v>-128.80859375</v>
      </c>
      <c r="H17" s="11">
        <f t="shared" si="6"/>
        <v>-3.326607827725328E-6</v>
      </c>
      <c r="I17" s="11">
        <f t="shared" si="7"/>
        <v>9.765625E-2</v>
      </c>
    </row>
    <row r="18" spans="2:9" x14ac:dyDescent="0.2">
      <c r="B18" s="5">
        <v>10</v>
      </c>
      <c r="C18" s="11">
        <f t="shared" si="1"/>
        <v>-128.7109375</v>
      </c>
      <c r="D18" s="11">
        <f t="shared" si="2"/>
        <v>-128.80859375</v>
      </c>
      <c r="E18" s="11">
        <f t="shared" si="3"/>
        <v>2.726650767058067E-6</v>
      </c>
      <c r="F18" s="11">
        <f t="shared" si="4"/>
        <v>-3.326607827725328E-6</v>
      </c>
      <c r="G18" s="11">
        <f t="shared" si="5"/>
        <v>-128.759765625</v>
      </c>
      <c r="H18" s="11">
        <f t="shared" si="6"/>
        <v>-3.0011642604930999E-7</v>
      </c>
      <c r="I18" s="11">
        <f t="shared" si="7"/>
        <v>4.8828125E-2</v>
      </c>
    </row>
    <row r="19" spans="2:9" x14ac:dyDescent="0.2">
      <c r="B19" s="5">
        <v>11</v>
      </c>
      <c r="C19" s="11">
        <f t="shared" si="1"/>
        <v>-128.7109375</v>
      </c>
      <c r="D19" s="11">
        <f t="shared" si="2"/>
        <v>-128.759765625</v>
      </c>
      <c r="E19" s="11">
        <f t="shared" si="3"/>
        <v>2.726650767058067E-6</v>
      </c>
      <c r="F19" s="11">
        <f t="shared" si="4"/>
        <v>-3.0011642604930999E-7</v>
      </c>
      <c r="G19" s="11">
        <f t="shared" si="5"/>
        <v>-128.7353515625</v>
      </c>
      <c r="H19" s="11">
        <f t="shared" si="6"/>
        <v>1.2132326987837616E-6</v>
      </c>
      <c r="I19" s="11">
        <f t="shared" si="7"/>
        <v>2.44140625E-2</v>
      </c>
    </row>
    <row r="20" spans="2:9" x14ac:dyDescent="0.2">
      <c r="B20" s="5">
        <v>12</v>
      </c>
      <c r="C20" s="11">
        <f t="shared" si="1"/>
        <v>-128.7353515625</v>
      </c>
      <c r="D20" s="11">
        <f t="shared" si="2"/>
        <v>-128.759765625</v>
      </c>
      <c r="E20" s="11">
        <f t="shared" si="3"/>
        <v>1.2132326987837616E-6</v>
      </c>
      <c r="F20" s="11">
        <f t="shared" si="4"/>
        <v>-3.0011642604930999E-7</v>
      </c>
      <c r="G20" s="11">
        <f t="shared" si="5"/>
        <v>-128.74755859375</v>
      </c>
      <c r="H20" s="11">
        <f t="shared" si="6"/>
        <v>4.5654951816125056E-7</v>
      </c>
      <c r="I20" s="11">
        <f t="shared" si="7"/>
        <v>1.220703125E-2</v>
      </c>
    </row>
    <row r="21" spans="2:9" x14ac:dyDescent="0.2">
      <c r="B21" s="5">
        <v>13</v>
      </c>
      <c r="C21" s="11">
        <f t="shared" si="1"/>
        <v>-128.74755859375</v>
      </c>
      <c r="D21" s="11">
        <f t="shared" si="2"/>
        <v>-128.759765625</v>
      </c>
      <c r="E21" s="11">
        <f t="shared" si="3"/>
        <v>4.5654951816125056E-7</v>
      </c>
      <c r="F21" s="11">
        <f t="shared" si="4"/>
        <v>-3.0011642604930999E-7</v>
      </c>
      <c r="G21" s="11">
        <f t="shared" si="5"/>
        <v>-128.753662109375</v>
      </c>
      <c r="H21" s="11">
        <f t="shared" si="6"/>
        <v>7.821439147043252E-8</v>
      </c>
      <c r="I21" s="11">
        <f t="shared" si="7"/>
        <v>6.103515625E-3</v>
      </c>
    </row>
    <row r="22" spans="2:9" x14ac:dyDescent="0.2">
      <c r="B22" s="5">
        <v>14</v>
      </c>
      <c r="C22" s="11">
        <f t="shared" si="1"/>
        <v>-128.753662109375</v>
      </c>
      <c r="D22" s="11">
        <f t="shared" si="2"/>
        <v>-128.759765625</v>
      </c>
      <c r="E22" s="11">
        <f t="shared" si="3"/>
        <v>7.821439147043252E-8</v>
      </c>
      <c r="F22" s="11">
        <f t="shared" si="4"/>
        <v>-3.0011642604930999E-7</v>
      </c>
      <c r="G22" s="11">
        <f t="shared" si="5"/>
        <v>-128.7567138671875</v>
      </c>
      <c r="H22" s="11">
        <f t="shared" si="6"/>
        <v>-1.1095155593929262E-7</v>
      </c>
      <c r="I22" s="11">
        <f t="shared" si="7"/>
        <v>3.0517578125E-3</v>
      </c>
    </row>
    <row r="23" spans="2:9" x14ac:dyDescent="0.2">
      <c r="B23" s="5">
        <v>15</v>
      </c>
      <c r="C23" s="11">
        <f t="shared" si="1"/>
        <v>-128.753662109375</v>
      </c>
      <c r="D23" s="11">
        <f t="shared" si="2"/>
        <v>-128.7567138671875</v>
      </c>
      <c r="E23" s="11">
        <f t="shared" si="3"/>
        <v>7.821439147043252E-8</v>
      </c>
      <c r="F23" s="11">
        <f t="shared" si="4"/>
        <v>-1.1095155593929262E-7</v>
      </c>
      <c r="G23" s="11">
        <f t="shared" si="5"/>
        <v>-128.75518798828125</v>
      </c>
      <c r="H23" s="11">
        <f t="shared" si="6"/>
        <v>-1.6368716897544044E-8</v>
      </c>
      <c r="I23" s="11">
        <f t="shared" si="7"/>
        <v>1.52587890625E-3</v>
      </c>
    </row>
    <row r="24" spans="2:9" x14ac:dyDescent="0.2">
      <c r="B24" s="5">
        <v>16</v>
      </c>
      <c r="C24" s="11">
        <f t="shared" si="1"/>
        <v>-128.753662109375</v>
      </c>
      <c r="D24" s="11">
        <f t="shared" si="2"/>
        <v>-128.75518798828125</v>
      </c>
      <c r="E24" s="11">
        <f t="shared" si="3"/>
        <v>7.821439147043252E-8</v>
      </c>
      <c r="F24" s="11">
        <f t="shared" si="4"/>
        <v>-1.6368716897544044E-8</v>
      </c>
      <c r="G24" s="11">
        <f t="shared" si="5"/>
        <v>-128.75442504882813</v>
      </c>
      <c r="H24" s="11">
        <f t="shared" si="6"/>
        <v>3.0922803619798378E-8</v>
      </c>
      <c r="I24" s="11">
        <f t="shared" si="7"/>
        <v>7.62939453125E-4</v>
      </c>
    </row>
    <row r="25" spans="2:9" x14ac:dyDescent="0.2">
      <c r="B25" s="5">
        <v>17</v>
      </c>
      <c r="C25" s="11">
        <f t="shared" si="1"/>
        <v>-128.75442504882813</v>
      </c>
      <c r="D25" s="11">
        <f t="shared" si="2"/>
        <v>-128.75518798828125</v>
      </c>
      <c r="E25" s="11">
        <f t="shared" si="3"/>
        <v>3.0922803619798378E-8</v>
      </c>
      <c r="F25" s="11">
        <f t="shared" si="4"/>
        <v>-1.6368716897544044E-8</v>
      </c>
      <c r="G25" s="11">
        <f t="shared" si="5"/>
        <v>-128.75480651855469</v>
      </c>
      <c r="H25" s="11">
        <f t="shared" si="6"/>
        <v>7.2770349451162231E-9</v>
      </c>
      <c r="I25" s="11">
        <f t="shared" si="7"/>
        <v>3.814697265625E-4</v>
      </c>
    </row>
    <row r="26" spans="2:9" x14ac:dyDescent="0.2">
      <c r="B26" s="5">
        <v>18</v>
      </c>
      <c r="C26" s="11">
        <f t="shared" si="1"/>
        <v>-128.75480651855469</v>
      </c>
      <c r="D26" s="11">
        <f t="shared" si="2"/>
        <v>-128.75518798828125</v>
      </c>
      <c r="E26" s="11">
        <f t="shared" si="3"/>
        <v>7.2770349451162231E-9</v>
      </c>
      <c r="F26" s="11">
        <f t="shared" si="4"/>
        <v>-1.6368716897544044E-8</v>
      </c>
      <c r="G26" s="11">
        <f t="shared" si="5"/>
        <v>-128.75499725341797</v>
      </c>
      <c r="H26" s="11">
        <f t="shared" si="6"/>
        <v>-4.5458430804334871E-9</v>
      </c>
      <c r="I26" s="11">
        <f t="shared" si="7"/>
        <v>1.9073486328125E-4</v>
      </c>
    </row>
    <row r="27" spans="2:9" x14ac:dyDescent="0.2">
      <c r="B27" s="5">
        <v>19</v>
      </c>
      <c r="C27" s="11">
        <f t="shared" si="1"/>
        <v>-128.75480651855469</v>
      </c>
      <c r="D27" s="11">
        <f t="shared" si="2"/>
        <v>-128.75499725341797</v>
      </c>
      <c r="E27" s="11">
        <f t="shared" si="3"/>
        <v>7.2770349451162231E-9</v>
      </c>
      <c r="F27" s="11">
        <f t="shared" si="4"/>
        <v>-4.5458430804334871E-9</v>
      </c>
      <c r="G27" s="11">
        <f t="shared" si="5"/>
        <v>-128.75490188598633</v>
      </c>
      <c r="H27" s="11">
        <f t="shared" si="6"/>
        <v>1.365595405852793E-9</v>
      </c>
      <c r="I27" s="11">
        <f t="shared" si="7"/>
        <v>9.5367431640625E-5</v>
      </c>
    </row>
    <row r="28" spans="2:9" x14ac:dyDescent="0.2">
      <c r="B28" s="5">
        <v>20</v>
      </c>
      <c r="C28" s="11">
        <f t="shared" si="1"/>
        <v>-128.75490188598633</v>
      </c>
      <c r="D28" s="11">
        <f t="shared" si="2"/>
        <v>-128.75499725341797</v>
      </c>
      <c r="E28" s="11">
        <f t="shared" si="3"/>
        <v>1.365595405852793E-9</v>
      </c>
      <c r="F28" s="11">
        <f t="shared" si="4"/>
        <v>-4.5458430804334871E-9</v>
      </c>
      <c r="G28" s="11">
        <f t="shared" si="5"/>
        <v>-128.75494956970215</v>
      </c>
      <c r="H28" s="11">
        <f t="shared" si="6"/>
        <v>-1.5901239682619694E-9</v>
      </c>
      <c r="I28" s="11">
        <f t="shared" si="7"/>
        <v>4.76837158203125E-5</v>
      </c>
    </row>
    <row r="29" spans="2:9" x14ac:dyDescent="0.2">
      <c r="B29" s="5">
        <v>21</v>
      </c>
      <c r="C29" s="11">
        <f t="shared" si="1"/>
        <v>-128.75490188598633</v>
      </c>
      <c r="D29" s="11">
        <f t="shared" si="2"/>
        <v>-128.75494956970215</v>
      </c>
      <c r="E29" s="11">
        <f t="shared" si="3"/>
        <v>1.365595405852793E-9</v>
      </c>
      <c r="F29" s="11">
        <f t="shared" si="4"/>
        <v>-1.5901239682619694E-9</v>
      </c>
      <c r="G29" s="11">
        <f t="shared" si="5"/>
        <v>-128.75492572784424</v>
      </c>
      <c r="H29" s="11">
        <f t="shared" si="6"/>
        <v>-1.1226431242961077E-10</v>
      </c>
      <c r="I29" s="11">
        <f t="shared" si="7"/>
        <v>2.384185791015625E-5</v>
      </c>
    </row>
    <row r="30" spans="2:9" x14ac:dyDescent="0.2">
      <c r="B30" s="5">
        <v>22</v>
      </c>
      <c r="C30" s="11">
        <f t="shared" si="1"/>
        <v>-128.75490188598633</v>
      </c>
      <c r="D30" s="11">
        <f t="shared" si="2"/>
        <v>-128.75492572784424</v>
      </c>
      <c r="E30" s="11">
        <f t="shared" si="3"/>
        <v>1.365595405852793E-9</v>
      </c>
      <c r="F30" s="11">
        <f t="shared" si="4"/>
        <v>-1.1226431242961077E-10</v>
      </c>
      <c r="G30" s="11">
        <f t="shared" si="5"/>
        <v>-128.75491380691528</v>
      </c>
      <c r="H30" s="11">
        <f t="shared" si="6"/>
        <v>6.2666553717061202E-10</v>
      </c>
      <c r="I30" s="11">
        <f t="shared" si="7"/>
        <v>1.1920928955078125E-5</v>
      </c>
    </row>
    <row r="31" spans="2:9" x14ac:dyDescent="0.2">
      <c r="B31" s="5">
        <v>23</v>
      </c>
      <c r="C31" s="11">
        <f t="shared" si="1"/>
        <v>-128.75491380691528</v>
      </c>
      <c r="D31" s="11">
        <f t="shared" si="2"/>
        <v>-128.75492572784424</v>
      </c>
      <c r="E31" s="11">
        <f t="shared" si="3"/>
        <v>6.2666553717061202E-10</v>
      </c>
      <c r="F31" s="11">
        <f t="shared" si="4"/>
        <v>-1.1226431242961077E-10</v>
      </c>
      <c r="G31" s="11">
        <f t="shared" si="5"/>
        <v>-128.75491976737976</v>
      </c>
      <c r="H31" s="11">
        <f t="shared" si="6"/>
        <v>2.5720060976841541E-10</v>
      </c>
      <c r="I31" s="11">
        <f t="shared" si="7"/>
        <v>5.9604644775390625E-6</v>
      </c>
    </row>
    <row r="32" spans="2:9" x14ac:dyDescent="0.2">
      <c r="B32" s="5">
        <v>24</v>
      </c>
      <c r="C32" s="11">
        <f t="shared" si="1"/>
        <v>-128.75491976737976</v>
      </c>
      <c r="D32" s="11">
        <f t="shared" si="2"/>
        <v>-128.75492572784424</v>
      </c>
      <c r="E32" s="11">
        <f t="shared" si="3"/>
        <v>2.5720060976841541E-10</v>
      </c>
      <c r="F32" s="11">
        <f t="shared" si="4"/>
        <v>-1.1226431242961077E-10</v>
      </c>
      <c r="G32" s="11">
        <f t="shared" si="5"/>
        <v>-128.754922747612</v>
      </c>
      <c r="H32" s="11">
        <f t="shared" si="6"/>
        <v>7.2468147802040583E-11</v>
      </c>
      <c r="I32" s="11">
        <f t="shared" si="7"/>
        <v>2.9802322387695313E-6</v>
      </c>
    </row>
    <row r="33" spans="2:9" x14ac:dyDescent="0.2">
      <c r="B33" s="5">
        <v>25</v>
      </c>
      <c r="C33" s="11">
        <f t="shared" si="1"/>
        <v>-128.754922747612</v>
      </c>
      <c r="D33" s="11">
        <f t="shared" si="2"/>
        <v>-128.75492572784424</v>
      </c>
      <c r="E33" s="11">
        <f t="shared" si="3"/>
        <v>7.2468147802040583E-11</v>
      </c>
      <c r="F33" s="11">
        <f t="shared" si="4"/>
        <v>-1.1226431242961077E-10</v>
      </c>
      <c r="G33" s="11">
        <f t="shared" si="5"/>
        <v>-128.75492423772812</v>
      </c>
      <c r="H33" s="11">
        <f t="shared" si="6"/>
        <v>-1.9898083181146831E-11</v>
      </c>
      <c r="I33" s="11">
        <f t="shared" si="7"/>
        <v>1.4901161193847656E-6</v>
      </c>
    </row>
    <row r="34" spans="2:9" x14ac:dyDescent="0.2">
      <c r="B34" s="5">
        <v>26</v>
      </c>
      <c r="C34" s="11">
        <f t="shared" si="1"/>
        <v>-128.754922747612</v>
      </c>
      <c r="D34" s="11">
        <f t="shared" si="2"/>
        <v>-128.75492423772812</v>
      </c>
      <c r="E34" s="11">
        <f t="shared" si="3"/>
        <v>7.2468147802040583E-11</v>
      </c>
      <c r="F34" s="11">
        <f t="shared" si="4"/>
        <v>-1.9898083181146831E-11</v>
      </c>
      <c r="G34" s="11">
        <f t="shared" si="5"/>
        <v>-128.75492349267006</v>
      </c>
      <c r="H34" s="11">
        <f t="shared" si="6"/>
        <v>2.6285031443085138E-11</v>
      </c>
      <c r="I34" s="11">
        <f t="shared" si="7"/>
        <v>7.4505805969238281E-7</v>
      </c>
    </row>
    <row r="35" spans="2:9" x14ac:dyDescent="0.2">
      <c r="B35" s="5">
        <v>27</v>
      </c>
      <c r="C35" s="11">
        <f t="shared" si="1"/>
        <v>-128.75492349267006</v>
      </c>
      <c r="D35" s="11">
        <f t="shared" si="2"/>
        <v>-128.75492423772812</v>
      </c>
      <c r="E35" s="11">
        <f t="shared" si="3"/>
        <v>2.6285031443085138E-11</v>
      </c>
      <c r="F35" s="11">
        <f t="shared" si="4"/>
        <v>-1.9898083181146831E-11</v>
      </c>
      <c r="G35" s="11">
        <f t="shared" si="5"/>
        <v>-128.75492386519909</v>
      </c>
      <c r="H35" s="11">
        <f t="shared" si="6"/>
        <v>3.1934749983308919E-12</v>
      </c>
      <c r="I35" s="11">
        <f t="shared" si="7"/>
        <v>3.7252902984619141E-7</v>
      </c>
    </row>
    <row r="36" spans="2:9" x14ac:dyDescent="0.2">
      <c r="B36" s="5">
        <v>28</v>
      </c>
      <c r="C36" s="11">
        <f t="shared" si="1"/>
        <v>-128.75492386519909</v>
      </c>
      <c r="D36" s="11">
        <f t="shared" si="2"/>
        <v>-128.75492423772812</v>
      </c>
      <c r="E36" s="11">
        <f t="shared" si="3"/>
        <v>3.1934749983308919E-12</v>
      </c>
      <c r="F36" s="11">
        <f t="shared" si="4"/>
        <v>-1.9898083181146831E-11</v>
      </c>
      <c r="G36" s="11">
        <f t="shared" si="5"/>
        <v>-128.7549240514636</v>
      </c>
      <c r="H36" s="11">
        <f t="shared" si="6"/>
        <v>-8.3523032240462314E-12</v>
      </c>
      <c r="I36" s="11">
        <f t="shared" si="7"/>
        <v>1.862645149230957E-7</v>
      </c>
    </row>
    <row r="37" spans="2:9" x14ac:dyDescent="0.2">
      <c r="B37" s="5">
        <v>29</v>
      </c>
      <c r="C37" s="11">
        <f t="shared" si="1"/>
        <v>-128.75492386519909</v>
      </c>
      <c r="D37" s="11">
        <f t="shared" si="2"/>
        <v>-128.7549240514636</v>
      </c>
      <c r="E37" s="11">
        <f t="shared" si="3"/>
        <v>3.1934749983308919E-12</v>
      </c>
      <c r="F37" s="11">
        <f t="shared" si="4"/>
        <v>-8.3523032240462314E-12</v>
      </c>
      <c r="G37" s="11">
        <f t="shared" si="5"/>
        <v>-128.75492395833135</v>
      </c>
      <c r="H37" s="11">
        <f t="shared" si="6"/>
        <v>-2.5794141128576697E-12</v>
      </c>
      <c r="I37" s="11">
        <f t="shared" si="7"/>
        <v>9.3132257461547852E-8</v>
      </c>
    </row>
    <row r="38" spans="2:9" x14ac:dyDescent="0.2">
      <c r="B38" s="5">
        <v>30</v>
      </c>
      <c r="C38" s="11">
        <f t="shared" si="1"/>
        <v>-128.75492386519909</v>
      </c>
      <c r="D38" s="11">
        <f t="shared" si="2"/>
        <v>-128.75492395833135</v>
      </c>
      <c r="E38" s="11">
        <f t="shared" si="3"/>
        <v>3.1934749983308919E-12</v>
      </c>
      <c r="F38" s="11">
        <f t="shared" si="4"/>
        <v>-2.5794141128576697E-12</v>
      </c>
      <c r="G38" s="11">
        <f t="shared" si="5"/>
        <v>-128.75492391176522</v>
      </c>
      <c r="H38" s="11">
        <f t="shared" si="6"/>
        <v>3.0703044273661106E-13</v>
      </c>
      <c r="I38" s="11">
        <f t="shared" si="7"/>
        <v>4.6566128730773926E-8</v>
      </c>
    </row>
    <row r="39" spans="2:9" x14ac:dyDescent="0.2">
      <c r="B39" s="5">
        <v>31</v>
      </c>
      <c r="C39" s="11">
        <f t="shared" si="1"/>
        <v>-128.75492391176522</v>
      </c>
      <c r="D39" s="11">
        <f t="shared" si="2"/>
        <v>-128.75492395833135</v>
      </c>
      <c r="E39" s="11">
        <f t="shared" si="3"/>
        <v>3.0703044273661106E-13</v>
      </c>
      <c r="F39" s="11">
        <f t="shared" si="4"/>
        <v>-2.5794141128576697E-12</v>
      </c>
      <c r="G39" s="11">
        <f t="shared" si="5"/>
        <v>-128.75492393504828</v>
      </c>
      <c r="H39" s="11">
        <f t="shared" si="6"/>
        <v>-1.1361918350605293E-12</v>
      </c>
      <c r="I39" s="11">
        <f t="shared" si="7"/>
        <v>2.3283064365386963E-8</v>
      </c>
    </row>
    <row r="40" spans="2:9" x14ac:dyDescent="0.2">
      <c r="B40" s="5">
        <v>32</v>
      </c>
      <c r="C40" s="11">
        <f t="shared" si="1"/>
        <v>-128.75492391176522</v>
      </c>
      <c r="D40" s="11">
        <f t="shared" si="2"/>
        <v>-128.75492393504828</v>
      </c>
      <c r="E40" s="11">
        <f t="shared" si="3"/>
        <v>3.0703044273661106E-13</v>
      </c>
      <c r="F40" s="11">
        <f t="shared" si="4"/>
        <v>-1.1361918350605293E-12</v>
      </c>
      <c r="G40" s="11">
        <f t="shared" si="5"/>
        <v>-128.75492392340675</v>
      </c>
      <c r="H40" s="11">
        <f t="shared" si="6"/>
        <v>-4.1457982880022115E-13</v>
      </c>
      <c r="I40" s="11">
        <f t="shared" si="7"/>
        <v>1.1641532182693481E-8</v>
      </c>
    </row>
    <row r="41" spans="2:9" x14ac:dyDescent="0.2">
      <c r="B41" s="5">
        <v>33</v>
      </c>
      <c r="C41" s="11">
        <f t="shared" si="1"/>
        <v>-128.75492391176522</v>
      </c>
      <c r="D41" s="11">
        <f t="shared" si="2"/>
        <v>-128.75492392340675</v>
      </c>
      <c r="E41" s="11">
        <f t="shared" si="3"/>
        <v>3.0703044273661106E-13</v>
      </c>
      <c r="F41" s="11">
        <f t="shared" si="4"/>
        <v>-4.1457982880022115E-13</v>
      </c>
      <c r="G41" s="11">
        <f t="shared" si="5"/>
        <v>-128.75492391758598</v>
      </c>
      <c r="H41" s="11">
        <f t="shared" si="6"/>
        <v>-5.377642775528102E-14</v>
      </c>
      <c r="I41" s="11">
        <f>ABS(G41-G40)</f>
        <v>5.8207660913467407E-9</v>
      </c>
    </row>
    <row r="42" spans="2:9" x14ac:dyDescent="0.2">
      <c r="B42" s="5">
        <v>34</v>
      </c>
      <c r="C42" s="11">
        <f t="shared" si="1"/>
        <v>-128.75492391176522</v>
      </c>
      <c r="D42" s="11">
        <f t="shared" si="2"/>
        <v>-128.75492391758598</v>
      </c>
      <c r="E42" s="11">
        <f t="shared" si="3"/>
        <v>3.0703044273661106E-13</v>
      </c>
      <c r="F42" s="11">
        <f t="shared" si="4"/>
        <v>-5.377642775528102E-14</v>
      </c>
      <c r="G42" s="12">
        <f t="shared" si="5"/>
        <v>-128.7549239146756</v>
      </c>
      <c r="H42" s="11">
        <f t="shared" si="6"/>
        <v>1.2662787485240301E-13</v>
      </c>
      <c r="I42" s="11">
        <f t="shared" si="7"/>
        <v>2.9103830456733704E-9</v>
      </c>
    </row>
  </sheetData>
  <mergeCells count="1">
    <mergeCell ref="B2:C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ejem 1.4</vt:lpstr>
      <vt:lpstr>ejer 1.5</vt:lpstr>
      <vt:lpstr>ejer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2022-02-07T03:10:55Z</dcterms:created>
  <dcterms:modified xsi:type="dcterms:W3CDTF">2022-02-07T22:16:05Z</dcterms:modified>
</cp:coreProperties>
</file>