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/>
  <mc:AlternateContent xmlns:mc="http://schemas.openxmlformats.org/markup-compatibility/2006">
    <mc:Choice Requires="x15">
      <x15ac:absPath xmlns:x15ac="http://schemas.microsoft.com/office/spreadsheetml/2010/11/ac" url="/Users/desarrollador/OneDrive - Grupo OKYSoft México/Biblioteca/Ejemplos/Interpolacion/"/>
    </mc:Choice>
  </mc:AlternateContent>
  <xr:revisionPtr revIDLastSave="0" documentId="13_ncr:1_{EEB9C37D-0AB1-C244-AF0C-8F192EC5BF9C}" xr6:coauthVersionLast="38" xr6:coauthVersionMax="38" xr10:uidLastSave="{00000000-0000-0000-0000-000000000000}"/>
  <bookViews>
    <workbookView xWindow="0" yWindow="580" windowWidth="20480" windowHeight="1438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indice1ertrim">Hoja1!$H$3</definedName>
    <definedName name="indice2dotrim">Hoja1!$H$4</definedName>
    <definedName name="indice3ertrim">Hoja1!$H$5</definedName>
    <definedName name="indice4totrim">Hoja1!$H$6</definedName>
    <definedName name="Ordenada_tendencia">Hoja1!$K$1</definedName>
    <definedName name="pendiente_tendencia">Hoja1!$J$1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4" i="1" l="1"/>
  <c r="E6" i="1" l="1"/>
  <c r="E7" i="1"/>
  <c r="E10" i="1"/>
  <c r="E11" i="1"/>
  <c r="F11" i="1"/>
  <c r="G11" i="1" s="1"/>
  <c r="E14" i="1"/>
  <c r="E15" i="1"/>
  <c r="E8" i="1"/>
  <c r="F9" i="1" s="1"/>
  <c r="G9" i="1" s="1"/>
  <c r="E12" i="1"/>
  <c r="E5" i="1"/>
  <c r="F6" i="1" s="1"/>
  <c r="G6" i="1" s="1"/>
  <c r="F5" i="1"/>
  <c r="G5" i="1" s="1"/>
  <c r="E9" i="1"/>
  <c r="F10" i="1" s="1"/>
  <c r="G10" i="1" s="1"/>
  <c r="E13" i="1"/>
  <c r="F14" i="1" s="1"/>
  <c r="G14" i="1" s="1"/>
  <c r="I7" i="1"/>
  <c r="I8" i="1"/>
  <c r="I9" i="1"/>
  <c r="I10" i="1"/>
  <c r="I11" i="1"/>
  <c r="I12" i="1"/>
  <c r="I13" i="1"/>
  <c r="I14" i="1"/>
  <c r="I15" i="1"/>
  <c r="I16" i="1"/>
  <c r="I17" i="1"/>
  <c r="I18" i="1"/>
  <c r="F15" i="1" l="1"/>
  <c r="G15" i="1" s="1"/>
  <c r="F13" i="1"/>
  <c r="G13" i="1" s="1"/>
  <c r="F8" i="1"/>
  <c r="G8" i="1" s="1"/>
  <c r="H4" i="1" s="1"/>
  <c r="F7" i="1"/>
  <c r="G7" i="1" s="1"/>
  <c r="H3" i="1" s="1"/>
  <c r="F16" i="1"/>
  <c r="G16" i="1" s="1"/>
  <c r="H5" i="1"/>
  <c r="F12" i="1"/>
  <c r="G12" i="1" s="1"/>
  <c r="H6" i="1"/>
  <c r="M26" i="1" s="1"/>
  <c r="M23" i="1" l="1"/>
  <c r="M15" i="1"/>
  <c r="M7" i="1"/>
  <c r="M3" i="1"/>
  <c r="I3" i="1"/>
  <c r="M19" i="1"/>
  <c r="M11" i="1"/>
  <c r="I4" i="1"/>
  <c r="M24" i="1"/>
  <c r="M5" i="1"/>
  <c r="M25" i="1"/>
  <c r="M9" i="1"/>
  <c r="I5" i="1"/>
  <c r="M17" i="1"/>
  <c r="M21" i="1"/>
  <c r="M12" i="1"/>
  <c r="M20" i="1"/>
  <c r="M13" i="1"/>
  <c r="M8" i="1"/>
  <c r="M16" i="1"/>
  <c r="M4" i="1"/>
  <c r="M18" i="1"/>
  <c r="M10" i="1"/>
  <c r="I6" i="1"/>
  <c r="J1" i="1" s="1" a="1"/>
  <c r="M14" i="1"/>
  <c r="M6" i="1"/>
  <c r="M22" i="1"/>
  <c r="K1" i="1" l="1"/>
  <c r="J1" i="1"/>
  <c r="L23" i="1" l="1"/>
  <c r="N23" i="1" s="1"/>
  <c r="L25" i="1"/>
  <c r="N25" i="1" s="1"/>
  <c r="L26" i="1"/>
  <c r="N26" i="1" s="1"/>
  <c r="L24" i="1"/>
  <c r="N24" i="1" s="1"/>
  <c r="L17" i="1"/>
  <c r="N17" i="1" s="1"/>
  <c r="L13" i="1"/>
  <c r="N13" i="1" s="1"/>
  <c r="L9" i="1"/>
  <c r="N9" i="1" s="1"/>
  <c r="L20" i="1"/>
  <c r="N20" i="1" s="1"/>
  <c r="L16" i="1"/>
  <c r="N16" i="1" s="1"/>
  <c r="L12" i="1"/>
  <c r="N12" i="1" s="1"/>
  <c r="L8" i="1"/>
  <c r="N8" i="1" s="1"/>
  <c r="L4" i="1"/>
  <c r="N4" i="1" s="1"/>
  <c r="L22" i="1"/>
  <c r="N22" i="1" s="1"/>
  <c r="L15" i="1"/>
  <c r="N15" i="1" s="1"/>
  <c r="L11" i="1"/>
  <c r="N11" i="1" s="1"/>
  <c r="L7" i="1"/>
  <c r="N7" i="1" s="1"/>
  <c r="L19" i="1"/>
  <c r="N19" i="1" s="1"/>
  <c r="L6" i="1"/>
  <c r="N6" i="1" s="1"/>
  <c r="L3" i="1"/>
  <c r="N3" i="1" s="1"/>
  <c r="L18" i="1"/>
  <c r="N18" i="1" s="1"/>
  <c r="L14" i="1"/>
  <c r="N14" i="1" s="1"/>
  <c r="L10" i="1"/>
  <c r="N10" i="1" s="1"/>
  <c r="L21" i="1"/>
  <c r="N21" i="1" s="1"/>
  <c r="L5" i="1"/>
  <c r="N5" i="1" s="1"/>
</calcChain>
</file>

<file path=xl/sharedStrings.xml><?xml version="1.0" encoding="utf-8"?>
<sst xmlns="http://schemas.openxmlformats.org/spreadsheetml/2006/main" count="16" uniqueCount="15">
  <si>
    <t>Periodo</t>
  </si>
  <si>
    <t>Trimestre</t>
  </si>
  <si>
    <t>Dato</t>
  </si>
  <si>
    <t>Movil N=4</t>
  </si>
  <si>
    <t>Centrado</t>
  </si>
  <si>
    <t>Irregular</t>
  </si>
  <si>
    <t>Índice de Estacionalidad</t>
  </si>
  <si>
    <t>Tendencia</t>
  </si>
  <si>
    <t>Des -estacionalizado</t>
  </si>
  <si>
    <t>Datos</t>
  </si>
  <si>
    <t>Pendiente</t>
  </si>
  <si>
    <t>Ordenada</t>
  </si>
  <si>
    <t>Pronóstico</t>
  </si>
  <si>
    <t>Indice Estacionalidad</t>
  </si>
  <si>
    <t>Datos de consumo de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</si>
</sst>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rgb="FFB8CCE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DBE5F1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rgb="FFB8CCE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rgb="FFDBE5F1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18" fillId="0" borderId="0" xfId="0" applyFont="1"/>
    <xf numFmtId="0" fontId="0" fillId="0" borderId="0" xfId="0" applyFont="1"/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4" borderId="12" xfId="0" applyFont="1" applyFill="1" applyBorder="1"/>
    <xf numFmtId="0" fontId="0" fillId="35" borderId="12" xfId="0" applyFont="1" applyFill="1" applyBorder="1"/>
    <xf numFmtId="0" fontId="0" fillId="35" borderId="13" xfId="0" applyFont="1" applyFill="1" applyBorder="1"/>
    <xf numFmtId="0" fontId="0" fillId="0" borderId="0" xfId="0"/>
    <xf numFmtId="0" fontId="19" fillId="33" borderId="0" xfId="0" applyFont="1" applyFill="1" applyBorder="1" applyAlignment="1">
      <alignment horizontal="center"/>
    </xf>
    <xf numFmtId="0" fontId="0" fillId="36" borderId="12" xfId="0" applyFont="1" applyFill="1" applyBorder="1"/>
    <xf numFmtId="0" fontId="18" fillId="37" borderId="0" xfId="0" applyFont="1" applyFill="1"/>
    <xf numFmtId="0" fontId="18" fillId="36" borderId="0" xfId="0" applyFont="1" applyFill="1"/>
    <xf numFmtId="0" fontId="0" fillId="38" borderId="12" xfId="0" applyFont="1" applyFill="1" applyBorder="1"/>
    <xf numFmtId="0" fontId="18" fillId="39" borderId="0" xfId="0" applyFont="1" applyFill="1"/>
    <xf numFmtId="0" fontId="18" fillId="38" borderId="0" xfId="0" applyFont="1" applyFill="1"/>
    <xf numFmtId="0" fontId="0" fillId="40" borderId="12" xfId="0" applyFont="1" applyFill="1" applyBorder="1"/>
    <xf numFmtId="0" fontId="18" fillId="41" borderId="0" xfId="0" applyFont="1" applyFill="1"/>
    <xf numFmtId="0" fontId="18" fillId="40" borderId="0" xfId="0" applyFont="1" applyFill="1"/>
    <xf numFmtId="0" fontId="0" fillId="42" borderId="12" xfId="0" applyFont="1" applyFill="1" applyBorder="1"/>
    <xf numFmtId="0" fontId="18" fillId="43" borderId="0" xfId="0" applyFont="1" applyFill="1"/>
    <xf numFmtId="0" fontId="18" fillId="42" borderId="0" xfId="0" applyFont="1" applyFill="1"/>
    <xf numFmtId="0" fontId="20" fillId="41" borderId="0" xfId="0" applyFont="1" applyFill="1"/>
    <xf numFmtId="0" fontId="20" fillId="42" borderId="0" xfId="0" applyFont="1" applyFill="1"/>
    <xf numFmtId="0" fontId="20" fillId="37" borderId="0" xfId="0" applyFont="1" applyFill="1"/>
    <xf numFmtId="0" fontId="20" fillId="39" borderId="0" xfId="0" applyFont="1" applyFill="1"/>
    <xf numFmtId="0" fontId="21" fillId="0" borderId="0" xfId="0" applyFont="1"/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73454746477099"/>
          <c:y val="0.118285695658046"/>
          <c:w val="0.70973771226235804"/>
          <c:h val="0.746660602325664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Hoja1!$B$3:$B$18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Hoja1!$D$3:$D$18</c:f>
              <c:numCache>
                <c:formatCode>General</c:formatCode>
                <c:ptCount val="16"/>
                <c:pt idx="0">
                  <c:v>1.490238</c:v>
                </c:pt>
                <c:pt idx="1">
                  <c:v>0.94893680000000002</c:v>
                </c:pt>
                <c:pt idx="2">
                  <c:v>0.62389150000000004</c:v>
                </c:pt>
                <c:pt idx="3">
                  <c:v>1.017231</c:v>
                </c:pt>
                <c:pt idx="4">
                  <c:v>1.327388</c:v>
                </c:pt>
                <c:pt idx="5">
                  <c:v>1.0018199999999999</c:v>
                </c:pt>
                <c:pt idx="6">
                  <c:v>0.54638529999999996</c:v>
                </c:pt>
                <c:pt idx="7">
                  <c:v>1.0598339999999999</c:v>
                </c:pt>
                <c:pt idx="8">
                  <c:v>1.2157610000000001</c:v>
                </c:pt>
                <c:pt idx="9">
                  <c:v>1.01111</c:v>
                </c:pt>
                <c:pt idx="10">
                  <c:v>0.5437398</c:v>
                </c:pt>
                <c:pt idx="11">
                  <c:v>0.99801209999999996</c:v>
                </c:pt>
                <c:pt idx="12">
                  <c:v>1.271142</c:v>
                </c:pt>
                <c:pt idx="13">
                  <c:v>0.96018809999999999</c:v>
                </c:pt>
                <c:pt idx="14">
                  <c:v>0.61268299999999998</c:v>
                </c:pt>
                <c:pt idx="15">
                  <c:v>0.98086470000000003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60-1549-A7FB-0ADE195DE218}"/>
            </c:ext>
          </c:extLst>
        </c:ser>
        <c:ser>
          <c:idx val="1"/>
          <c:order val="1"/>
          <c:spPr>
            <a:ln>
              <a:prstDash val="sysDot"/>
            </a:ln>
          </c:spPr>
          <c:xVal>
            <c:numRef>
              <c:f>Hoja1!$B$3:$B$22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Hoja1!$N$3:$N$22</c:f>
              <c:numCache>
                <c:formatCode>General</c:formatCode>
                <c:ptCount val="20"/>
                <c:pt idx="0">
                  <c:v>1.4440157762926689</c:v>
                </c:pt>
                <c:pt idx="1">
                  <c:v>1.1145323992966989</c:v>
                </c:pt>
                <c:pt idx="2">
                  <c:v>0.62708398223297979</c:v>
                </c:pt>
                <c:pt idx="3">
                  <c:v>1.1222135291302195</c:v>
                </c:pt>
                <c:pt idx="4">
                  <c:v>1.3737978402496336</c:v>
                </c:pt>
                <c:pt idx="5">
                  <c:v>1.0596692458728065</c:v>
                </c:pt>
                <c:pt idx="6">
                  <c:v>0.59583099750783752</c:v>
                </c:pt>
                <c:pt idx="7">
                  <c:v>1.0655783286557585</c:v>
                </c:pt>
                <c:pt idx="8">
                  <c:v>1.3035799042065983</c:v>
                </c:pt>
                <c:pt idx="9">
                  <c:v>1.0048060924489139</c:v>
                </c:pt>
                <c:pt idx="10">
                  <c:v>0.56457801278269526</c:v>
                </c:pt>
                <c:pt idx="11">
                  <c:v>1.0089431281812973</c:v>
                </c:pt>
                <c:pt idx="12">
                  <c:v>1.2333619681635628</c:v>
                </c:pt>
                <c:pt idx="13">
                  <c:v>0.94994293902502169</c:v>
                </c:pt>
                <c:pt idx="14">
                  <c:v>0.53332502805755289</c:v>
                </c:pt>
                <c:pt idx="15">
                  <c:v>0.95230792770683625</c:v>
                </c:pt>
                <c:pt idx="16">
                  <c:v>1.1631440321205275</c:v>
                </c:pt>
                <c:pt idx="17">
                  <c:v>0.89507978560112922</c:v>
                </c:pt>
                <c:pt idx="18">
                  <c:v>0.50207204333241062</c:v>
                </c:pt>
                <c:pt idx="19">
                  <c:v>0.89567272723237512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60-1549-A7FB-0ADE195DE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741568"/>
        <c:axId val="-1945738816"/>
      </c:scatterChart>
      <c:valAx>
        <c:axId val="-194574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45738816"/>
        <c:crosses val="autoZero"/>
        <c:crossBetween val="midCat"/>
      </c:valAx>
      <c:valAx>
        <c:axId val="-1945738816"/>
        <c:scaling>
          <c:orientation val="minMax"/>
          <c:min val="1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4574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Hoja1!$D$3:$D$18</c:f>
              <c:numCache>
                <c:formatCode>General</c:formatCode>
                <c:ptCount val="16"/>
                <c:pt idx="0">
                  <c:v>1.490238</c:v>
                </c:pt>
                <c:pt idx="1">
                  <c:v>0.94893680000000002</c:v>
                </c:pt>
                <c:pt idx="2">
                  <c:v>0.62389150000000004</c:v>
                </c:pt>
                <c:pt idx="3">
                  <c:v>1.017231</c:v>
                </c:pt>
                <c:pt idx="4">
                  <c:v>1.327388</c:v>
                </c:pt>
                <c:pt idx="5">
                  <c:v>1.0018199999999999</c:v>
                </c:pt>
                <c:pt idx="6">
                  <c:v>0.54638529999999996</c:v>
                </c:pt>
                <c:pt idx="7">
                  <c:v>1.0598339999999999</c:v>
                </c:pt>
                <c:pt idx="8">
                  <c:v>1.2157610000000001</c:v>
                </c:pt>
                <c:pt idx="9">
                  <c:v>1.01111</c:v>
                </c:pt>
                <c:pt idx="10">
                  <c:v>0.5437398</c:v>
                </c:pt>
                <c:pt idx="11">
                  <c:v>0.99801209999999996</c:v>
                </c:pt>
                <c:pt idx="12">
                  <c:v>1.271142</c:v>
                </c:pt>
                <c:pt idx="13">
                  <c:v>0.96018809999999999</c:v>
                </c:pt>
                <c:pt idx="14">
                  <c:v>0.61268299999999998</c:v>
                </c:pt>
                <c:pt idx="15">
                  <c:v>0.98086470000000003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1-0A43-B826-E599A910F50E}"/>
            </c:ext>
          </c:extLst>
        </c:ser>
        <c:ser>
          <c:idx val="1"/>
          <c:order val="1"/>
          <c:tx>
            <c:v>Prediccion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Hoja1!$N$3:$N$26</c:f>
              <c:numCache>
                <c:formatCode>General</c:formatCode>
                <c:ptCount val="24"/>
                <c:pt idx="0">
                  <c:v>1.4440157762926689</c:v>
                </c:pt>
                <c:pt idx="1">
                  <c:v>1.1145323992966989</c:v>
                </c:pt>
                <c:pt idx="2">
                  <c:v>0.62708398223297979</c:v>
                </c:pt>
                <c:pt idx="3">
                  <c:v>1.1222135291302195</c:v>
                </c:pt>
                <c:pt idx="4">
                  <c:v>1.3737978402496336</c:v>
                </c:pt>
                <c:pt idx="5">
                  <c:v>1.0596692458728065</c:v>
                </c:pt>
                <c:pt idx="6">
                  <c:v>0.59583099750783752</c:v>
                </c:pt>
                <c:pt idx="7">
                  <c:v>1.0655783286557585</c:v>
                </c:pt>
                <c:pt idx="8">
                  <c:v>1.3035799042065983</c:v>
                </c:pt>
                <c:pt idx="9">
                  <c:v>1.0048060924489139</c:v>
                </c:pt>
                <c:pt idx="10">
                  <c:v>0.56457801278269526</c:v>
                </c:pt>
                <c:pt idx="11">
                  <c:v>1.0089431281812973</c:v>
                </c:pt>
                <c:pt idx="12">
                  <c:v>1.2333619681635628</c:v>
                </c:pt>
                <c:pt idx="13">
                  <c:v>0.94994293902502169</c:v>
                </c:pt>
                <c:pt idx="14">
                  <c:v>0.53332502805755289</c:v>
                </c:pt>
                <c:pt idx="15">
                  <c:v>0.95230792770683625</c:v>
                </c:pt>
                <c:pt idx="16">
                  <c:v>1.1631440321205275</c:v>
                </c:pt>
                <c:pt idx="17">
                  <c:v>0.89507978560112922</c:v>
                </c:pt>
                <c:pt idx="18">
                  <c:v>0.50207204333241062</c:v>
                </c:pt>
                <c:pt idx="19">
                  <c:v>0.89567272723237512</c:v>
                </c:pt>
                <c:pt idx="20">
                  <c:v>1.0929260960774922</c:v>
                </c:pt>
                <c:pt idx="21">
                  <c:v>0.84021663217723686</c:v>
                </c:pt>
                <c:pt idx="22">
                  <c:v>0.4708190586072683</c:v>
                </c:pt>
                <c:pt idx="23">
                  <c:v>0.8390375267579141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1-0A43-B826-E599A910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134544"/>
        <c:axId val="1354135376"/>
      </c:lineChart>
      <c:catAx>
        <c:axId val="13541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4135376"/>
        <c:crosses val="autoZero"/>
        <c:auto val="1"/>
        <c:lblAlgn val="ctr"/>
        <c:lblOffset val="100"/>
        <c:noMultiLvlLbl val="0"/>
      </c:catAx>
      <c:valAx>
        <c:axId val="13541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413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160130</xdr:colOff>
      <xdr:row>43</xdr:row>
      <xdr:rowOff>52456</xdr:rowOff>
    </xdr:from>
    <xdr:to>
      <xdr:col>11</xdr:col>
      <xdr:colOff>474869</xdr:colOff>
      <xdr:row>53</xdr:row>
      <xdr:rowOff>107674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167822</xdr:colOff>
      <xdr:row>18</xdr:row>
      <xdr:rowOff>175079</xdr:rowOff>
    </xdr:from>
    <xdr:to>
      <xdr:col>8</xdr:col>
      <xdr:colOff>548822</xdr:colOff>
      <xdr:row>33</xdr:row>
      <xdr:rowOff>60779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A49E32A-C1F6-4C46-A01E-8C6C1AAD5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showGridLines="0" tabSelected="1" topLeftCell="B1" zoomScale="140" zoomScaleNormal="140" zoomScalePageLayoutView="115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F18" sqref="F18"/>
    </sheetView>
  </sheetViews>
  <sheetFormatPr baseColWidth="10" defaultRowHeight="15" x14ac:dyDescent="0.2"/>
  <cols>
    <col min="2" max="2" width="21.83203125" customWidth="1"/>
    <col min="3" max="3" width="13.6640625" customWidth="1"/>
    <col min="4" max="4" width="17.83203125" customWidth="1"/>
    <col min="8" max="8" width="22.5" bestFit="1" customWidth="1"/>
    <col min="9" max="9" width="19.33203125" bestFit="1" customWidth="1"/>
    <col min="13" max="13" width="19.5" bestFit="1" customWidth="1"/>
  </cols>
  <sheetData>
    <row r="1" spans="1:14" ht="16" thickBot="1" x14ac:dyDescent="0.25">
      <c r="A1" s="1"/>
      <c r="B1" s="26" t="s">
        <v>14</v>
      </c>
      <c r="C1" s="26"/>
      <c r="D1" s="27"/>
      <c r="H1" s="7"/>
      <c r="I1" s="7" t="s">
        <v>9</v>
      </c>
      <c r="J1">
        <f t="array" ref="J1:K1">LINEST(I3:I18,B3:B18)</f>
        <v>-1.3315605979461085E-2</v>
      </c>
      <c r="K1">
        <v>1.108645157873686</v>
      </c>
      <c r="L1" s="28" t="s">
        <v>12</v>
      </c>
      <c r="M1" s="28"/>
      <c r="N1" s="28"/>
    </row>
    <row r="2" spans="1:14" ht="17" thickTop="1" thickBot="1" x14ac:dyDescent="0.25">
      <c r="A2" s="1"/>
      <c r="B2" s="3" t="s">
        <v>0</v>
      </c>
      <c r="C2" s="3" t="s">
        <v>1</v>
      </c>
      <c r="D2" s="2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8" t="s">
        <v>10</v>
      </c>
      <c r="K2" s="8" t="s">
        <v>11</v>
      </c>
      <c r="L2" s="8" t="s">
        <v>7</v>
      </c>
      <c r="M2" s="8" t="s">
        <v>13</v>
      </c>
      <c r="N2" s="8" t="s">
        <v>12</v>
      </c>
    </row>
    <row r="3" spans="1:14" ht="16" thickTop="1" x14ac:dyDescent="0.2">
      <c r="A3" s="1"/>
      <c r="B3" s="4">
        <v>1</v>
      </c>
      <c r="C3" s="4">
        <v>1</v>
      </c>
      <c r="D3" s="7">
        <v>1.490238</v>
      </c>
      <c r="H3" s="21">
        <f>AVERAGE(G7,G11,G15)</f>
        <v>1.318339100588894</v>
      </c>
      <c r="I3">
        <f>D3/H3</f>
        <v>1.1303905037287598</v>
      </c>
      <c r="L3">
        <f t="shared" ref="L3:L26" si="0">Ordenada_tendencia+pendiente_tendencia*B3</f>
        <v>1.095329551894225</v>
      </c>
      <c r="M3" s="21">
        <f>indice1ertrim</f>
        <v>1.318339100588894</v>
      </c>
      <c r="N3">
        <f>L3*M3</f>
        <v>1.4440157762926689</v>
      </c>
    </row>
    <row r="4" spans="1:14" x14ac:dyDescent="0.2">
      <c r="A4" s="1"/>
      <c r="B4" s="5">
        <v>2</v>
      </c>
      <c r="C4" s="5">
        <v>2</v>
      </c>
      <c r="D4" s="7">
        <v>0.94893680000000002</v>
      </c>
      <c r="E4">
        <f>AVERAGE(D3:D6)</f>
        <v>1.0200743249999999</v>
      </c>
      <c r="H4" s="22">
        <f>AVERAGE(G8,G12,G16)</f>
        <v>1.0300536360965691</v>
      </c>
      <c r="I4">
        <f t="shared" ref="I4:I18" si="1">D4/H4</f>
        <v>0.92124989102124366</v>
      </c>
      <c r="L4">
        <f t="shared" si="0"/>
        <v>1.0820139459147637</v>
      </c>
      <c r="M4" s="22">
        <f>indice2dotrim</f>
        <v>1.0300536360965691</v>
      </c>
      <c r="N4">
        <f>L4*M4</f>
        <v>1.1145323992966989</v>
      </c>
    </row>
    <row r="5" spans="1:14" x14ac:dyDescent="0.2">
      <c r="A5" s="1"/>
      <c r="B5" s="9">
        <v>3</v>
      </c>
      <c r="C5" s="9">
        <v>3</v>
      </c>
      <c r="D5" s="7">
        <v>0.62389150000000004</v>
      </c>
      <c r="E5" s="10">
        <f t="shared" ref="E5:E16" si="2">AVERAGE(D4:D7)</f>
        <v>0.97936182500000002</v>
      </c>
      <c r="F5" s="10">
        <f>AVERAGE(E4:E5)</f>
        <v>0.99971807499999998</v>
      </c>
      <c r="G5" s="10">
        <f>D5/F5</f>
        <v>0.62406744021308214</v>
      </c>
      <c r="H5" s="23">
        <f>AVERAGE(G5,G9,G13)</f>
        <v>0.58677360935260969</v>
      </c>
      <c r="I5">
        <f t="shared" si="1"/>
        <v>1.0632576006414853</v>
      </c>
      <c r="L5">
        <f t="shared" si="0"/>
        <v>1.0686983399353027</v>
      </c>
      <c r="M5" s="23">
        <f>indice3ertrim</f>
        <v>0.58677360935260969</v>
      </c>
      <c r="N5">
        <f t="shared" ref="N5:N26" si="3">L5*M5</f>
        <v>0.62708398223297979</v>
      </c>
    </row>
    <row r="6" spans="1:14" x14ac:dyDescent="0.2">
      <c r="A6" s="1"/>
      <c r="B6" s="12">
        <v>4</v>
      </c>
      <c r="C6" s="12">
        <v>4</v>
      </c>
      <c r="D6" s="7">
        <v>1.017231</v>
      </c>
      <c r="E6" s="13">
        <f t="shared" si="2"/>
        <v>0.99258262499999994</v>
      </c>
      <c r="F6" s="13">
        <f t="shared" ref="F6:F16" si="4">AVERAGE(E5:E6)</f>
        <v>0.98597222500000004</v>
      </c>
      <c r="G6" s="13">
        <f t="shared" ref="G6:G16" si="5">D6/F6</f>
        <v>1.0317035046296563</v>
      </c>
      <c r="H6" s="24">
        <f>AVERAGE(G6,G10,G14)</f>
        <v>1.0633237526294173</v>
      </c>
      <c r="I6">
        <f t="shared" si="1"/>
        <v>0.95665219316747341</v>
      </c>
      <c r="L6">
        <f t="shared" si="0"/>
        <v>1.0553827339558417</v>
      </c>
      <c r="M6" s="24">
        <f>indice4totrim</f>
        <v>1.0633237526294173</v>
      </c>
      <c r="N6">
        <f t="shared" si="3"/>
        <v>1.1222135291302195</v>
      </c>
    </row>
    <row r="7" spans="1:14" x14ac:dyDescent="0.2">
      <c r="A7" s="1"/>
      <c r="B7" s="15">
        <v>5</v>
      </c>
      <c r="C7" s="15">
        <v>1</v>
      </c>
      <c r="D7" s="7">
        <v>1.327388</v>
      </c>
      <c r="E7" s="16">
        <f t="shared" si="2"/>
        <v>0.97320607499999989</v>
      </c>
      <c r="F7" s="16">
        <f t="shared" si="4"/>
        <v>0.98289434999999992</v>
      </c>
      <c r="G7" s="16">
        <f t="shared" si="5"/>
        <v>1.3504889920264576</v>
      </c>
      <c r="H7" s="21">
        <v>0.93221913399635481</v>
      </c>
      <c r="I7">
        <f t="shared" si="1"/>
        <v>1.4239012605433075</v>
      </c>
      <c r="L7">
        <f t="shared" si="0"/>
        <v>1.0420671279763807</v>
      </c>
      <c r="M7" s="21">
        <f>indice1ertrim</f>
        <v>1.318339100588894</v>
      </c>
      <c r="N7">
        <f t="shared" si="3"/>
        <v>1.3737978402496336</v>
      </c>
    </row>
    <row r="8" spans="1:14" x14ac:dyDescent="0.2">
      <c r="A8" s="1"/>
      <c r="B8" s="18">
        <v>6</v>
      </c>
      <c r="C8" s="18">
        <v>2</v>
      </c>
      <c r="D8" s="7">
        <v>1.0018199999999999</v>
      </c>
      <c r="E8" s="19">
        <f t="shared" si="2"/>
        <v>0.98385682499999993</v>
      </c>
      <c r="F8" s="19">
        <f t="shared" si="4"/>
        <v>0.97853144999999997</v>
      </c>
      <c r="G8" s="19">
        <f t="shared" si="5"/>
        <v>1.0237994905529095</v>
      </c>
      <c r="H8" s="22">
        <v>0.83777577412544746</v>
      </c>
      <c r="I8">
        <f t="shared" si="1"/>
        <v>1.1958092259779152</v>
      </c>
      <c r="L8">
        <f t="shared" si="0"/>
        <v>1.0287515219969194</v>
      </c>
      <c r="M8" s="22">
        <f>indice2dotrim</f>
        <v>1.0300536360965691</v>
      </c>
      <c r="N8">
        <f t="shared" si="3"/>
        <v>1.0596692458728065</v>
      </c>
    </row>
    <row r="9" spans="1:14" x14ac:dyDescent="0.2">
      <c r="A9" s="1"/>
      <c r="B9" s="9">
        <v>7</v>
      </c>
      <c r="C9" s="9">
        <v>3</v>
      </c>
      <c r="D9" s="7">
        <v>0.54638529999999996</v>
      </c>
      <c r="E9" s="11">
        <f t="shared" si="2"/>
        <v>0.95595007499999995</v>
      </c>
      <c r="F9" s="11">
        <f t="shared" si="4"/>
        <v>0.96990344999999989</v>
      </c>
      <c r="G9" s="11">
        <f t="shared" si="5"/>
        <v>0.56333988707845095</v>
      </c>
      <c r="H9" s="23">
        <v>1.0932878337621381</v>
      </c>
      <c r="I9">
        <f t="shared" si="1"/>
        <v>0.49976345032563002</v>
      </c>
      <c r="L9">
        <f t="shared" si="0"/>
        <v>1.0154359160174584</v>
      </c>
      <c r="M9" s="23">
        <f>indice3ertrim</f>
        <v>0.58677360935260969</v>
      </c>
      <c r="N9">
        <f t="shared" si="3"/>
        <v>0.59583099750783752</v>
      </c>
    </row>
    <row r="10" spans="1:14" x14ac:dyDescent="0.2">
      <c r="A10" s="1"/>
      <c r="B10" s="12">
        <v>8</v>
      </c>
      <c r="C10" s="12">
        <v>4</v>
      </c>
      <c r="D10" s="7">
        <v>1.0598339999999999</v>
      </c>
      <c r="E10" s="14">
        <f t="shared" si="2"/>
        <v>0.95827257499999996</v>
      </c>
      <c r="F10" s="14">
        <f t="shared" si="4"/>
        <v>0.95711132499999996</v>
      </c>
      <c r="G10" s="14">
        <f t="shared" si="5"/>
        <v>1.1073257335033624</v>
      </c>
      <c r="H10" s="24">
        <v>1.1432791094933608</v>
      </c>
      <c r="I10">
        <f t="shared" si="1"/>
        <v>0.92701247770516937</v>
      </c>
      <c r="L10">
        <f t="shared" si="0"/>
        <v>1.0021203100379974</v>
      </c>
      <c r="M10" s="24">
        <f>indice4totrim</f>
        <v>1.0633237526294173</v>
      </c>
      <c r="N10">
        <f t="shared" si="3"/>
        <v>1.0655783286557585</v>
      </c>
    </row>
    <row r="11" spans="1:14" x14ac:dyDescent="0.2">
      <c r="A11" s="1"/>
      <c r="B11" s="15">
        <v>9</v>
      </c>
      <c r="C11" s="15">
        <v>1</v>
      </c>
      <c r="D11" s="7">
        <v>1.2157610000000001</v>
      </c>
      <c r="E11" s="17">
        <f t="shared" si="2"/>
        <v>0.9576112</v>
      </c>
      <c r="F11" s="17">
        <f t="shared" si="4"/>
        <v>0.95794188749999998</v>
      </c>
      <c r="G11" s="17">
        <f t="shared" si="5"/>
        <v>1.2691385728761131</v>
      </c>
      <c r="H11" s="21">
        <v>0.93221913399635481</v>
      </c>
      <c r="I11">
        <f t="shared" si="1"/>
        <v>1.3041579556387373</v>
      </c>
      <c r="L11">
        <f t="shared" si="0"/>
        <v>0.98880470405853627</v>
      </c>
      <c r="M11" s="21">
        <f>indice1ertrim</f>
        <v>1.318339100588894</v>
      </c>
      <c r="N11">
        <f t="shared" si="3"/>
        <v>1.3035799042065983</v>
      </c>
    </row>
    <row r="12" spans="1:14" x14ac:dyDescent="0.2">
      <c r="A12" s="1"/>
      <c r="B12" s="18">
        <v>10</v>
      </c>
      <c r="C12" s="18">
        <v>2</v>
      </c>
      <c r="D12" s="7">
        <v>1.01111</v>
      </c>
      <c r="E12" s="20">
        <f t="shared" si="2"/>
        <v>0.942155725</v>
      </c>
      <c r="F12" s="20">
        <f t="shared" si="4"/>
        <v>0.9498834625</v>
      </c>
      <c r="G12" s="20">
        <f t="shared" si="5"/>
        <v>1.0644568938371215</v>
      </c>
      <c r="H12" s="22">
        <v>0.83777577412544746</v>
      </c>
      <c r="I12">
        <f t="shared" si="1"/>
        <v>1.2068981119148448</v>
      </c>
      <c r="L12">
        <f t="shared" si="0"/>
        <v>0.97548909807907513</v>
      </c>
      <c r="M12" s="22">
        <f>indice2dotrim</f>
        <v>1.0300536360965691</v>
      </c>
      <c r="N12">
        <f t="shared" si="3"/>
        <v>1.0048060924489139</v>
      </c>
    </row>
    <row r="13" spans="1:14" x14ac:dyDescent="0.2">
      <c r="A13" s="1"/>
      <c r="B13" s="9">
        <v>11</v>
      </c>
      <c r="C13" s="9">
        <v>3</v>
      </c>
      <c r="D13" s="7">
        <v>0.5437398</v>
      </c>
      <c r="E13" s="11">
        <f t="shared" si="2"/>
        <v>0.95600097500000003</v>
      </c>
      <c r="F13" s="11">
        <f t="shared" si="4"/>
        <v>0.94907834999999996</v>
      </c>
      <c r="G13" s="11">
        <f t="shared" si="5"/>
        <v>0.5729135007662961</v>
      </c>
      <c r="H13" s="23">
        <v>1.0932878337621381</v>
      </c>
      <c r="I13">
        <f t="shared" si="1"/>
        <v>0.49734368499183274</v>
      </c>
      <c r="L13">
        <f t="shared" si="0"/>
        <v>0.96217349209961411</v>
      </c>
      <c r="M13" s="23">
        <f>indice3ertrim</f>
        <v>0.58677360935260969</v>
      </c>
      <c r="N13">
        <f t="shared" si="3"/>
        <v>0.56457801278269526</v>
      </c>
    </row>
    <row r="14" spans="1:14" x14ac:dyDescent="0.2">
      <c r="A14" s="1"/>
      <c r="B14" s="12">
        <v>12</v>
      </c>
      <c r="C14" s="12">
        <v>4</v>
      </c>
      <c r="D14" s="7">
        <v>0.99801209999999996</v>
      </c>
      <c r="E14" s="14">
        <f t="shared" si="2"/>
        <v>0.9432704999999999</v>
      </c>
      <c r="F14" s="14">
        <f t="shared" si="4"/>
        <v>0.94963573749999997</v>
      </c>
      <c r="G14" s="14">
        <f t="shared" si="5"/>
        <v>1.0509420197552328</v>
      </c>
      <c r="H14" s="24">
        <v>1.1432791094933608</v>
      </c>
      <c r="I14">
        <f t="shared" si="1"/>
        <v>0.87293828052387379</v>
      </c>
      <c r="L14">
        <f t="shared" si="0"/>
        <v>0.94885788612015298</v>
      </c>
      <c r="M14" s="24">
        <f>indice4totrim</f>
        <v>1.0633237526294173</v>
      </c>
      <c r="N14">
        <f t="shared" si="3"/>
        <v>1.0089431281812973</v>
      </c>
    </row>
    <row r="15" spans="1:14" x14ac:dyDescent="0.2">
      <c r="A15" s="1"/>
      <c r="B15" s="15">
        <v>13</v>
      </c>
      <c r="C15" s="15">
        <v>1</v>
      </c>
      <c r="D15" s="7">
        <v>1.271142</v>
      </c>
      <c r="E15" s="17">
        <f t="shared" si="2"/>
        <v>0.96050629999999992</v>
      </c>
      <c r="F15" s="17">
        <f t="shared" si="4"/>
        <v>0.95188839999999986</v>
      </c>
      <c r="G15" s="17">
        <f t="shared" si="5"/>
        <v>1.3353897368641117</v>
      </c>
      <c r="H15" s="21">
        <v>0.93221913399635481</v>
      </c>
      <c r="I15">
        <f t="shared" si="1"/>
        <v>1.3635656613812546</v>
      </c>
      <c r="L15">
        <f t="shared" si="0"/>
        <v>0.93554228014069185</v>
      </c>
      <c r="M15" s="21">
        <f>indice1ertrim</f>
        <v>1.318339100588894</v>
      </c>
      <c r="N15">
        <f t="shared" si="3"/>
        <v>1.2333619681635628</v>
      </c>
    </row>
    <row r="16" spans="1:14" x14ac:dyDescent="0.2">
      <c r="A16" s="1"/>
      <c r="B16" s="18">
        <v>14</v>
      </c>
      <c r="C16" s="18">
        <v>2</v>
      </c>
      <c r="D16" s="7">
        <v>0.96018809999999999</v>
      </c>
      <c r="E16" s="20">
        <f>AVERAGE(D15:D18)</f>
        <v>0.95621945000000008</v>
      </c>
      <c r="F16" s="20">
        <f t="shared" si="4"/>
        <v>0.95836287499999995</v>
      </c>
      <c r="G16" s="20">
        <f t="shared" si="5"/>
        <v>1.0019045238996764</v>
      </c>
      <c r="H16" s="22">
        <v>0.83777577412544746</v>
      </c>
      <c r="I16">
        <f t="shared" si="1"/>
        <v>1.1461158577930217</v>
      </c>
      <c r="L16">
        <f t="shared" si="0"/>
        <v>0.92222667416123083</v>
      </c>
      <c r="M16" s="22">
        <f>indice2dotrim</f>
        <v>1.0300536360965691</v>
      </c>
      <c r="N16">
        <f t="shared" si="3"/>
        <v>0.94994293902502169</v>
      </c>
    </row>
    <row r="17" spans="1:14" x14ac:dyDescent="0.2">
      <c r="A17" s="1"/>
      <c r="B17" s="4">
        <v>15</v>
      </c>
      <c r="C17" s="4">
        <v>3</v>
      </c>
      <c r="D17" s="7">
        <v>0.61268299999999998</v>
      </c>
      <c r="H17" s="23">
        <v>1.0932878337621381</v>
      </c>
      <c r="I17">
        <f t="shared" si="1"/>
        <v>0.56040411415874103</v>
      </c>
      <c r="L17">
        <f t="shared" si="0"/>
        <v>0.9089110681817697</v>
      </c>
      <c r="M17" s="23">
        <f>indice3ertrim</f>
        <v>0.58677360935260969</v>
      </c>
      <c r="N17">
        <f t="shared" si="3"/>
        <v>0.53332502805755289</v>
      </c>
    </row>
    <row r="18" spans="1:14" x14ac:dyDescent="0.2">
      <c r="A18" s="1"/>
      <c r="B18" s="6">
        <v>16</v>
      </c>
      <c r="C18" s="6">
        <v>4</v>
      </c>
      <c r="D18" s="7">
        <v>0.98086470000000003</v>
      </c>
      <c r="H18" s="24">
        <v>1.1432791094933608</v>
      </c>
      <c r="I18">
        <f t="shared" si="1"/>
        <v>0.85793984325897987</v>
      </c>
      <c r="L18">
        <f t="shared" si="0"/>
        <v>0.89559546220230868</v>
      </c>
      <c r="M18" s="24">
        <f>indice4totrim</f>
        <v>1.0633237526294173</v>
      </c>
      <c r="N18">
        <f t="shared" si="3"/>
        <v>0.95230792770683625</v>
      </c>
    </row>
    <row r="19" spans="1:14" x14ac:dyDescent="0.2">
      <c r="B19">
        <v>17</v>
      </c>
      <c r="L19">
        <f t="shared" si="0"/>
        <v>0.88227985622284755</v>
      </c>
      <c r="M19" s="21">
        <f>indice1ertrim</f>
        <v>1.318339100588894</v>
      </c>
      <c r="N19" s="25">
        <f t="shared" si="3"/>
        <v>1.1631440321205275</v>
      </c>
    </row>
    <row r="20" spans="1:14" x14ac:dyDescent="0.2">
      <c r="B20">
        <v>18</v>
      </c>
      <c r="L20">
        <f t="shared" si="0"/>
        <v>0.86896425024338653</v>
      </c>
      <c r="M20" s="22">
        <f>indice2dotrim</f>
        <v>1.0300536360965691</v>
      </c>
      <c r="N20" s="25">
        <f t="shared" si="3"/>
        <v>0.89507978560112922</v>
      </c>
    </row>
    <row r="21" spans="1:14" x14ac:dyDescent="0.2">
      <c r="B21">
        <v>19</v>
      </c>
      <c r="L21">
        <f t="shared" si="0"/>
        <v>0.8556486442639254</v>
      </c>
      <c r="M21" s="23">
        <f>indice3ertrim</f>
        <v>0.58677360935260969</v>
      </c>
      <c r="N21" s="25">
        <f t="shared" si="3"/>
        <v>0.50207204333241062</v>
      </c>
    </row>
    <row r="22" spans="1:14" x14ac:dyDescent="0.2">
      <c r="B22">
        <v>20</v>
      </c>
      <c r="L22">
        <f t="shared" si="0"/>
        <v>0.84233303828446426</v>
      </c>
      <c r="M22" s="24">
        <f>indice4totrim</f>
        <v>1.0633237526294173</v>
      </c>
      <c r="N22" s="25">
        <f t="shared" si="3"/>
        <v>0.89567272723237512</v>
      </c>
    </row>
    <row r="23" spans="1:14" x14ac:dyDescent="0.2">
      <c r="B23">
        <v>21</v>
      </c>
      <c r="L23">
        <f t="shared" si="0"/>
        <v>0.82901743230500324</v>
      </c>
      <c r="M23" s="21">
        <f>indice1ertrim</f>
        <v>1.318339100588894</v>
      </c>
      <c r="N23" s="25">
        <f t="shared" si="3"/>
        <v>1.0929260960774922</v>
      </c>
    </row>
    <row r="24" spans="1:14" x14ac:dyDescent="0.2">
      <c r="B24">
        <v>22</v>
      </c>
      <c r="L24">
        <f t="shared" si="0"/>
        <v>0.81570182632554222</v>
      </c>
      <c r="M24" s="22">
        <f>indice2dotrim</f>
        <v>1.0300536360965691</v>
      </c>
      <c r="N24" s="25">
        <f t="shared" si="3"/>
        <v>0.84021663217723686</v>
      </c>
    </row>
    <row r="25" spans="1:14" x14ac:dyDescent="0.2">
      <c r="B25">
        <v>23</v>
      </c>
      <c r="L25">
        <f t="shared" si="0"/>
        <v>0.80238622034608098</v>
      </c>
      <c r="M25" s="23">
        <f>indice3ertrim</f>
        <v>0.58677360935260969</v>
      </c>
      <c r="N25" s="25">
        <f t="shared" si="3"/>
        <v>0.4708190586072683</v>
      </c>
    </row>
    <row r="26" spans="1:14" x14ac:dyDescent="0.2">
      <c r="B26">
        <v>24</v>
      </c>
      <c r="L26">
        <f t="shared" si="0"/>
        <v>0.78907061436661996</v>
      </c>
      <c r="M26" s="24">
        <f>indice4totrim</f>
        <v>1.0633237526294173</v>
      </c>
      <c r="N26" s="25">
        <f t="shared" si="3"/>
        <v>0.8390375267579141</v>
      </c>
    </row>
  </sheetData>
  <mergeCells count="2">
    <mergeCell ref="B1:D1"/>
    <mergeCell ref="L1:N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baseColWidth="10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baseColWidth="10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indice1ertrim</vt:lpstr>
      <vt:lpstr>indice2dotrim</vt:lpstr>
      <vt:lpstr>indice3ertrim</vt:lpstr>
      <vt:lpstr>indice4totrim</vt:lpstr>
      <vt:lpstr>Ordenada_tendencia</vt:lpstr>
      <vt:lpstr>pendiente_tendencia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Capiramirez</dc:creator>
  <cp:lastModifiedBy>Cesar Zapiain</cp:lastModifiedBy>
  <dcterms:created xsi:type="dcterms:W3CDTF">2008-10-25T16:41:45Z</dcterms:created>
  <dcterms:modified xsi:type="dcterms:W3CDTF">2018-10-24T13:50:16Z</dcterms:modified>
</cp:coreProperties>
</file>