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_td_sow" sheetId="1" r:id="rId4"/>
    <sheet state="visible" name="matriz_td_bow" sheetId="2" r:id="rId5"/>
    <sheet state="visible" name="matriz_td_tfxidf" sheetId="3" r:id="rId6"/>
    <sheet state="visible" name="Ranking producto escalar" sheetId="4" r:id="rId7"/>
    <sheet state="visible" name="Ranking coseno" sheetId="5" r:id="rId8"/>
    <sheet state="visible" name="Ranking TFxIDF - Producto Escal" sheetId="6" r:id="rId9"/>
    <sheet state="visible" name="Ranking TFx IDF - Coseno" sheetId="7" r:id="rId10"/>
    <sheet state="visible" name="Punto5" sheetId="8" r:id="rId11"/>
  </sheets>
  <definedNames/>
  <calcPr/>
</workbook>
</file>

<file path=xl/sharedStrings.xml><?xml version="1.0" encoding="utf-8"?>
<sst xmlns="http://schemas.openxmlformats.org/spreadsheetml/2006/main" count="411" uniqueCount="60">
  <si>
    <t>Term/Doc</t>
  </si>
  <si>
    <t>Doc 1</t>
  </si>
  <si>
    <t>Doc 2</t>
  </si>
  <si>
    <t>Doc 3</t>
  </si>
  <si>
    <t>Doc 4</t>
  </si>
  <si>
    <t>IDF</t>
  </si>
  <si>
    <t>SOFTWARE</t>
  </si>
  <si>
    <t>LIBRE</t>
  </si>
  <si>
    <t>PAPEL</t>
  </si>
  <si>
    <t>FUNDAMENTAL</t>
  </si>
  <si>
    <t>CRECIMIENTO</t>
  </si>
  <si>
    <t>INTERNET</t>
  </si>
  <si>
    <t>FAVORECIDO</t>
  </si>
  <si>
    <t>COMUNICACIÓN</t>
  </si>
  <si>
    <t>DESARROLLADORES</t>
  </si>
  <si>
    <t>MAYOR</t>
  </si>
  <si>
    <t>RIQUEZA</t>
  </si>
  <si>
    <t>PAIS</t>
  </si>
  <si>
    <t>CULTURA</t>
  </si>
  <si>
    <t>PRODUCCION</t>
  </si>
  <si>
    <t>TECNOLOGIA</t>
  </si>
  <si>
    <t>HARDWARE</t>
  </si>
  <si>
    <t>ESTADO</t>
  </si>
  <si>
    <t>longitud</t>
  </si>
  <si>
    <t>Norma</t>
  </si>
  <si>
    <t>Query 1</t>
  </si>
  <si>
    <t>software</t>
  </si>
  <si>
    <t>Vector Query</t>
  </si>
  <si>
    <t>Documentos</t>
  </si>
  <si>
    <t>TF</t>
  </si>
  <si>
    <t>Producto Escalar</t>
  </si>
  <si>
    <t>d1</t>
  </si>
  <si>
    <t>d2</t>
  </si>
  <si>
    <t>d3</t>
  </si>
  <si>
    <t>d4</t>
  </si>
  <si>
    <t xml:space="preserve">Ranking </t>
  </si>
  <si>
    <t>Score</t>
  </si>
  <si>
    <t>Query 2</t>
  </si>
  <si>
    <t>Pais</t>
  </si>
  <si>
    <t>Libre</t>
  </si>
  <si>
    <t>Query 3</t>
  </si>
  <si>
    <t>Producción</t>
  </si>
  <si>
    <t>Software</t>
  </si>
  <si>
    <t>Resultados:</t>
  </si>
  <si>
    <t>TF - Producto Escalar</t>
  </si>
  <si>
    <t>a) Software</t>
  </si>
  <si>
    <t>b) Pais Libre</t>
  </si>
  <si>
    <t>c) Produccion Software Pais</t>
  </si>
  <si>
    <t>Norma Vec Query</t>
  </si>
  <si>
    <t>Norma Vec Doc</t>
  </si>
  <si>
    <t>Coseno</t>
  </si>
  <si>
    <t>TF - Coseno</t>
  </si>
  <si>
    <t>Frecuencia Query</t>
  </si>
  <si>
    <t>TFxIDF</t>
  </si>
  <si>
    <t>TFxIDF - Producto Escalar</t>
  </si>
  <si>
    <t>Query 4</t>
  </si>
  <si>
    <t>Query 5</t>
  </si>
  <si>
    <t>Primero 10</t>
  </si>
  <si>
    <t>Primero 25</t>
  </si>
  <si>
    <t>Primero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</si>
</sst>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00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1" fillId="4" fontId="1" numFmtId="0" xfId="0" applyAlignment="1" applyBorder="1" applyFill="1" applyFont="1">
      <alignment readingOrder="0"/>
    </xf>
    <xf borderId="1" fillId="4" fontId="1" numFmtId="0" xfId="0" applyAlignment="1" applyBorder="1" applyFont="1">
      <alignment horizontal="center" readingOrder="0"/>
    </xf>
    <xf borderId="0" fillId="5" fontId="1" numFmtId="0" xfId="0" applyFill="1" applyFont="1"/>
    <xf borderId="1" fillId="0" fontId="1" numFmtId="0" xfId="0" applyAlignment="1" applyBorder="1" applyFont="1">
      <alignment readingOrder="0"/>
    </xf>
    <xf borderId="2" fillId="4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6" fillId="4" fontId="4" numFmtId="0" xfId="0" applyAlignment="1" applyBorder="1" applyFont="1">
      <alignment horizontal="center" readingOrder="0" vertical="bottom"/>
    </xf>
    <xf borderId="5" fillId="0" fontId="2" numFmtId="0" xfId="0" applyBorder="1" applyFont="1"/>
    <xf borderId="7" fillId="0" fontId="2" numFmtId="0" xfId="0" applyBorder="1" applyFont="1"/>
    <xf borderId="6" fillId="4" fontId="4" numFmtId="0" xfId="0" applyAlignment="1" applyBorder="1" applyFont="1">
      <alignment horizontal="center" vertical="bottom"/>
    </xf>
    <xf borderId="5" fillId="4" fontId="4" numFmtId="0" xfId="0" applyAlignment="1" applyBorder="1" applyFont="1">
      <alignment horizontal="center" vertical="bottom"/>
    </xf>
    <xf borderId="8" fillId="4" fontId="4" numFmtId="0" xfId="0" applyAlignment="1" applyBorder="1" applyFont="1">
      <alignment horizontal="center" vertical="bottom"/>
    </xf>
    <xf borderId="7" fillId="4" fontId="4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933450</xdr:colOff>
      <xdr:row>0</xdr:row>
      <xdr:rowOff>9525</xdr:rowOff>
    </xdr:from>
    <xdr:ext cx="2705100" cy="17907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933450</xdr:colOff>
      <xdr:row>0</xdr:row>
      <xdr:rowOff>47625</xdr:rowOff>
    </xdr:from>
    <xdr:ext cx="2628900" cy="1714500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9</xdr:row>
      <xdr:rowOff>190500</xdr:rowOff>
    </xdr:from>
    <xdr:ext cx="2657475" cy="1685925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933450</xdr:colOff>
      <xdr:row>9</xdr:row>
      <xdr:rowOff>180975</xdr:rowOff>
    </xdr:from>
    <xdr:ext cx="2743200" cy="1704975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19</xdr:row>
      <xdr:rowOff>142875</xdr:rowOff>
    </xdr:from>
    <xdr:ext cx="2590800" cy="1790700"/>
    <xdr:pic>
      <xdr:nvPicPr>
        <xdr:cNvPr id="0" name="image1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</row>
    <row r="2">
      <c r="A2" s="1" t="s">
        <v>6</v>
      </c>
      <c r="B2" s="2">
        <v>1.0</v>
      </c>
      <c r="C2" s="2">
        <v>0.0</v>
      </c>
      <c r="D2" s="2">
        <v>1.0</v>
      </c>
      <c r="E2" s="2">
        <v>1.0</v>
      </c>
      <c r="G2" s="3">
        <f t="shared" ref="G2:G18" si="1">LOG(4/SUM($B2:$E2))</f>
        <v>0.1249387366</v>
      </c>
    </row>
    <row r="3">
      <c r="A3" s="1" t="s">
        <v>7</v>
      </c>
      <c r="B3" s="2">
        <v>1.0</v>
      </c>
      <c r="C3" s="2">
        <v>1.0</v>
      </c>
      <c r="D3" s="2">
        <v>0.0</v>
      </c>
      <c r="E3" s="2">
        <v>1.0</v>
      </c>
      <c r="G3" s="3">
        <f t="shared" si="1"/>
        <v>0.1249387366</v>
      </c>
    </row>
    <row r="4">
      <c r="A4" s="1" t="s">
        <v>8</v>
      </c>
      <c r="B4" s="2">
        <v>1.0</v>
      </c>
      <c r="C4" s="2">
        <v>0.0</v>
      </c>
      <c r="D4" s="2">
        <v>0.0</v>
      </c>
      <c r="E4" s="2">
        <v>0.0</v>
      </c>
      <c r="G4" s="3">
        <f t="shared" si="1"/>
        <v>0.6020599913</v>
      </c>
    </row>
    <row r="5">
      <c r="A5" s="1" t="s">
        <v>9</v>
      </c>
      <c r="B5" s="2">
        <v>1.0</v>
      </c>
      <c r="C5" s="2">
        <v>0.0</v>
      </c>
      <c r="D5" s="2">
        <v>1.0</v>
      </c>
      <c r="E5" s="2">
        <v>1.0</v>
      </c>
      <c r="G5" s="3">
        <f t="shared" si="1"/>
        <v>0.1249387366</v>
      </c>
    </row>
    <row r="6">
      <c r="A6" s="1" t="s">
        <v>10</v>
      </c>
      <c r="B6" s="2">
        <v>1.0</v>
      </c>
      <c r="C6" s="2">
        <v>0.0</v>
      </c>
      <c r="D6" s="2">
        <v>0.0</v>
      </c>
      <c r="E6" s="2">
        <v>1.0</v>
      </c>
      <c r="G6" s="3">
        <f t="shared" si="1"/>
        <v>0.3010299957</v>
      </c>
    </row>
    <row r="7">
      <c r="A7" s="1" t="s">
        <v>11</v>
      </c>
      <c r="B7" s="2">
        <v>1.0</v>
      </c>
      <c r="C7" s="2">
        <v>0.0</v>
      </c>
      <c r="D7" s="2">
        <v>0.0</v>
      </c>
      <c r="E7" s="2">
        <v>0.0</v>
      </c>
      <c r="G7" s="3">
        <f t="shared" si="1"/>
        <v>0.6020599913</v>
      </c>
    </row>
    <row r="8">
      <c r="A8" s="1" t="s">
        <v>12</v>
      </c>
      <c r="B8" s="2">
        <v>1.0</v>
      </c>
      <c r="C8" s="2">
        <v>0.0</v>
      </c>
      <c r="D8" s="2">
        <v>0.0</v>
      </c>
      <c r="E8" s="2">
        <v>0.0</v>
      </c>
      <c r="G8" s="3">
        <f t="shared" si="1"/>
        <v>0.6020599913</v>
      </c>
    </row>
    <row r="9">
      <c r="A9" s="1" t="s">
        <v>13</v>
      </c>
      <c r="B9" s="2">
        <v>1.0</v>
      </c>
      <c r="C9" s="2">
        <v>0.0</v>
      </c>
      <c r="D9" s="2">
        <v>1.0</v>
      </c>
      <c r="E9" s="2">
        <v>0.0</v>
      </c>
      <c r="G9" s="3">
        <f t="shared" si="1"/>
        <v>0.3010299957</v>
      </c>
    </row>
    <row r="10">
      <c r="A10" s="1" t="s">
        <v>14</v>
      </c>
      <c r="B10" s="2">
        <v>1.0</v>
      </c>
      <c r="C10" s="2">
        <v>0.0</v>
      </c>
      <c r="D10" s="2">
        <v>0.0</v>
      </c>
      <c r="E10" s="2">
        <v>0.0</v>
      </c>
      <c r="G10" s="3">
        <f t="shared" si="1"/>
        <v>0.6020599913</v>
      </c>
    </row>
    <row r="11">
      <c r="A11" s="1" t="s">
        <v>15</v>
      </c>
      <c r="B11" s="2">
        <v>0.0</v>
      </c>
      <c r="C11" s="2">
        <v>1.0</v>
      </c>
      <c r="D11" s="2">
        <v>0.0</v>
      </c>
      <c r="E11" s="2">
        <v>0.0</v>
      </c>
      <c r="G11" s="3">
        <f t="shared" si="1"/>
        <v>0.6020599913</v>
      </c>
    </row>
    <row r="12">
      <c r="A12" s="1" t="s">
        <v>16</v>
      </c>
      <c r="B12" s="2">
        <v>0.0</v>
      </c>
      <c r="C12" s="2">
        <v>1.0</v>
      </c>
      <c r="D12" s="2">
        <v>0.0</v>
      </c>
      <c r="E12" s="2">
        <v>0.0</v>
      </c>
      <c r="G12" s="3">
        <f t="shared" si="1"/>
        <v>0.6020599913</v>
      </c>
    </row>
    <row r="13">
      <c r="A13" s="1" t="s">
        <v>17</v>
      </c>
      <c r="B13" s="2">
        <v>0.0</v>
      </c>
      <c r="C13" s="2">
        <v>1.0</v>
      </c>
      <c r="D13" s="2">
        <v>1.0</v>
      </c>
      <c r="E13" s="2">
        <v>1.0</v>
      </c>
      <c r="G13" s="3">
        <f t="shared" si="1"/>
        <v>0.1249387366</v>
      </c>
    </row>
    <row r="14">
      <c r="A14" s="1" t="s">
        <v>18</v>
      </c>
      <c r="B14" s="2">
        <v>0.0</v>
      </c>
      <c r="C14" s="2">
        <v>1.0</v>
      </c>
      <c r="D14" s="2">
        <v>0.0</v>
      </c>
      <c r="E14" s="2">
        <v>1.0</v>
      </c>
      <c r="G14" s="3">
        <f t="shared" si="1"/>
        <v>0.3010299957</v>
      </c>
    </row>
    <row r="15">
      <c r="A15" s="1" t="s">
        <v>19</v>
      </c>
      <c r="B15" s="2">
        <v>0.0</v>
      </c>
      <c r="C15" s="2">
        <v>0.0</v>
      </c>
      <c r="D15" s="2">
        <v>1.0</v>
      </c>
      <c r="E15" s="2">
        <v>0.0</v>
      </c>
      <c r="G15" s="3">
        <f t="shared" si="1"/>
        <v>0.6020599913</v>
      </c>
    </row>
    <row r="16">
      <c r="A16" s="1" t="s">
        <v>20</v>
      </c>
      <c r="B16" s="2">
        <v>0.0</v>
      </c>
      <c r="C16" s="2">
        <v>0.0</v>
      </c>
      <c r="D16" s="2">
        <v>1.0</v>
      </c>
      <c r="E16" s="2">
        <v>0.0</v>
      </c>
      <c r="G16" s="3">
        <f t="shared" si="1"/>
        <v>0.6020599913</v>
      </c>
    </row>
    <row r="17">
      <c r="A17" s="1" t="s">
        <v>21</v>
      </c>
      <c r="B17" s="2">
        <v>0.0</v>
      </c>
      <c r="C17" s="2">
        <v>0.0</v>
      </c>
      <c r="D17" s="2">
        <v>1.0</v>
      </c>
      <c r="E17" s="2">
        <v>0.0</v>
      </c>
      <c r="G17" s="3">
        <f t="shared" si="1"/>
        <v>0.6020599913</v>
      </c>
    </row>
    <row r="18">
      <c r="A18" s="1" t="s">
        <v>22</v>
      </c>
      <c r="B18" s="2">
        <v>0.0</v>
      </c>
      <c r="C18" s="2">
        <v>0.0</v>
      </c>
      <c r="D18" s="2">
        <v>0.0</v>
      </c>
      <c r="E18" s="2">
        <v>1.0</v>
      </c>
      <c r="G18" s="3">
        <f t="shared" si="1"/>
        <v>0.6020599913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</row>
    <row r="2">
      <c r="A2" s="1" t="s">
        <v>6</v>
      </c>
      <c r="B2" s="2">
        <v>2.0</v>
      </c>
      <c r="C2" s="2">
        <v>0.0</v>
      </c>
      <c r="D2" s="2">
        <v>1.0</v>
      </c>
      <c r="E2" s="2">
        <v>2.0</v>
      </c>
      <c r="G2" s="3">
        <v>0.12493873660829993</v>
      </c>
    </row>
    <row r="3">
      <c r="A3" s="1" t="s">
        <v>7</v>
      </c>
      <c r="B3" s="2">
        <v>1.0</v>
      </c>
      <c r="C3" s="2">
        <v>1.0</v>
      </c>
      <c r="D3" s="2">
        <v>0.0</v>
      </c>
      <c r="E3" s="2">
        <v>2.0</v>
      </c>
      <c r="G3" s="3">
        <v>0.12493873660829993</v>
      </c>
    </row>
    <row r="4">
      <c r="A4" s="1" t="s">
        <v>8</v>
      </c>
      <c r="B4" s="2">
        <v>1.0</v>
      </c>
      <c r="C4" s="2">
        <v>0.0</v>
      </c>
      <c r="D4" s="2">
        <v>0.0</v>
      </c>
      <c r="E4" s="2">
        <v>0.0</v>
      </c>
      <c r="G4" s="3">
        <v>0.6020599913279624</v>
      </c>
    </row>
    <row r="5">
      <c r="A5" s="1" t="s">
        <v>9</v>
      </c>
      <c r="B5" s="2">
        <v>1.0</v>
      </c>
      <c r="C5" s="2">
        <v>0.0</v>
      </c>
      <c r="D5" s="2">
        <v>1.0</v>
      </c>
      <c r="E5" s="2">
        <v>1.0</v>
      </c>
      <c r="G5" s="3">
        <v>0.12493873660829993</v>
      </c>
    </row>
    <row r="6">
      <c r="A6" s="1" t="s">
        <v>10</v>
      </c>
      <c r="B6" s="2">
        <v>1.0</v>
      </c>
      <c r="C6" s="2">
        <v>0.0</v>
      </c>
      <c r="D6" s="2">
        <v>0.0</v>
      </c>
      <c r="E6" s="2">
        <v>1.0</v>
      </c>
      <c r="G6" s="3">
        <v>0.3010299956639812</v>
      </c>
    </row>
    <row r="7">
      <c r="A7" s="1" t="s">
        <v>11</v>
      </c>
      <c r="B7" s="2">
        <v>2.0</v>
      </c>
      <c r="C7" s="2">
        <v>0.0</v>
      </c>
      <c r="D7" s="2">
        <v>0.0</v>
      </c>
      <c r="E7" s="2">
        <v>0.0</v>
      </c>
      <c r="G7" s="3">
        <v>0.6020599913279624</v>
      </c>
    </row>
    <row r="8">
      <c r="A8" s="1" t="s">
        <v>12</v>
      </c>
      <c r="B8" s="2">
        <v>1.0</v>
      </c>
      <c r="C8" s="2">
        <v>0.0</v>
      </c>
      <c r="D8" s="2">
        <v>0.0</v>
      </c>
      <c r="E8" s="2">
        <v>0.0</v>
      </c>
      <c r="G8" s="3">
        <v>0.6020599913279624</v>
      </c>
    </row>
    <row r="9">
      <c r="A9" s="1" t="s">
        <v>13</v>
      </c>
      <c r="B9" s="2">
        <v>1.0</v>
      </c>
      <c r="C9" s="2">
        <v>0.0</v>
      </c>
      <c r="D9" s="2">
        <v>1.0</v>
      </c>
      <c r="E9" s="2">
        <v>0.0</v>
      </c>
      <c r="G9" s="3">
        <v>0.3010299956639812</v>
      </c>
    </row>
    <row r="10">
      <c r="A10" s="1" t="s">
        <v>14</v>
      </c>
      <c r="B10" s="2">
        <v>1.0</v>
      </c>
      <c r="C10" s="2">
        <v>0.0</v>
      </c>
      <c r="D10" s="2">
        <v>0.0</v>
      </c>
      <c r="E10" s="2">
        <v>0.0</v>
      </c>
      <c r="G10" s="3">
        <v>0.6020599913279624</v>
      </c>
    </row>
    <row r="11">
      <c r="A11" s="1" t="s">
        <v>15</v>
      </c>
      <c r="B11" s="2">
        <v>0.0</v>
      </c>
      <c r="C11" s="2">
        <v>1.0</v>
      </c>
      <c r="D11" s="2">
        <v>0.0</v>
      </c>
      <c r="E11" s="2">
        <v>0.0</v>
      </c>
      <c r="G11" s="3">
        <v>0.6020599913279624</v>
      </c>
    </row>
    <row r="12">
      <c r="A12" s="1" t="s">
        <v>16</v>
      </c>
      <c r="B12" s="2">
        <v>0.0</v>
      </c>
      <c r="C12" s="2">
        <v>1.0</v>
      </c>
      <c r="D12" s="2">
        <v>0.0</v>
      </c>
      <c r="E12" s="2">
        <v>0.0</v>
      </c>
      <c r="G12" s="3">
        <v>0.6020599913279624</v>
      </c>
    </row>
    <row r="13">
      <c r="A13" s="1" t="s">
        <v>17</v>
      </c>
      <c r="B13" s="2">
        <v>0.0</v>
      </c>
      <c r="C13" s="2">
        <v>1.0</v>
      </c>
      <c r="D13" s="2">
        <v>1.0</v>
      </c>
      <c r="E13" s="2">
        <v>1.0</v>
      </c>
      <c r="G13" s="3">
        <v>0.12493873660829993</v>
      </c>
    </row>
    <row r="14">
      <c r="A14" s="1" t="s">
        <v>18</v>
      </c>
      <c r="B14" s="2">
        <v>0.0</v>
      </c>
      <c r="C14" s="2">
        <v>1.0</v>
      </c>
      <c r="D14" s="2">
        <v>0.0</v>
      </c>
      <c r="E14" s="2">
        <v>1.0</v>
      </c>
      <c r="G14" s="3">
        <v>0.3010299956639812</v>
      </c>
    </row>
    <row r="15">
      <c r="A15" s="1" t="s">
        <v>19</v>
      </c>
      <c r="B15" s="2">
        <v>0.0</v>
      </c>
      <c r="C15" s="2">
        <v>0.0</v>
      </c>
      <c r="D15" s="2">
        <v>2.0</v>
      </c>
      <c r="E15" s="2">
        <v>0.0</v>
      </c>
      <c r="G15" s="3">
        <v>0.6020599913279624</v>
      </c>
    </row>
    <row r="16">
      <c r="A16" s="1" t="s">
        <v>20</v>
      </c>
      <c r="B16" s="2">
        <v>0.0</v>
      </c>
      <c r="C16" s="2">
        <v>0.0</v>
      </c>
      <c r="D16" s="2">
        <v>1.0</v>
      </c>
      <c r="E16" s="2">
        <v>0.0</v>
      </c>
      <c r="G16" s="3">
        <v>0.6020599913279624</v>
      </c>
    </row>
    <row r="17">
      <c r="A17" s="1" t="s">
        <v>21</v>
      </c>
      <c r="B17" s="2">
        <v>0.0</v>
      </c>
      <c r="C17" s="2">
        <v>0.0</v>
      </c>
      <c r="D17" s="2">
        <v>1.0</v>
      </c>
      <c r="E17" s="2">
        <v>0.0</v>
      </c>
      <c r="G17" s="3">
        <v>0.6020599913279624</v>
      </c>
    </row>
    <row r="18">
      <c r="A18" s="1" t="s">
        <v>22</v>
      </c>
      <c r="B18" s="2">
        <v>0.0</v>
      </c>
      <c r="C18" s="2">
        <v>0.0</v>
      </c>
      <c r="D18" s="2">
        <v>0.0</v>
      </c>
      <c r="E18" s="2">
        <v>1.0</v>
      </c>
      <c r="G18" s="3">
        <v>0.6020599913279624</v>
      </c>
    </row>
    <row r="19">
      <c r="A19" s="4" t="s">
        <v>23</v>
      </c>
      <c r="B19" s="5">
        <f t="shared" ref="B19:E19" si="1">SUM(B2:B18)</f>
        <v>11</v>
      </c>
      <c r="C19" s="5">
        <f t="shared" si="1"/>
        <v>5</v>
      </c>
      <c r="D19" s="5">
        <f t="shared" si="1"/>
        <v>8</v>
      </c>
      <c r="E19" s="5">
        <f t="shared" si="1"/>
        <v>9</v>
      </c>
    </row>
    <row r="20">
      <c r="A20" s="6" t="s">
        <v>24</v>
      </c>
      <c r="B20" s="7">
        <f t="shared" ref="B20:E20" si="2">SQRT(SUMPRODUCT(B2:B18,B2:B18))</f>
        <v>3.872983346</v>
      </c>
      <c r="C20" s="7">
        <f t="shared" si="2"/>
        <v>2.236067977</v>
      </c>
      <c r="D20" s="7">
        <f t="shared" si="2"/>
        <v>3.16227766</v>
      </c>
      <c r="E20" s="7">
        <f t="shared" si="2"/>
        <v>3.605551275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6</v>
      </c>
      <c r="B2" s="2">
        <f>matriz_td_bow!B2*matriz_td_bow!$G$2</f>
        <v>0.2498774732</v>
      </c>
      <c r="C2" s="2">
        <f>matriz_td_bow!C2*matriz_td_bow!$G$2</f>
        <v>0</v>
      </c>
      <c r="D2" s="2">
        <f>matriz_td_bow!D2*matriz_td_bow!$G$2</f>
        <v>0.1249387366</v>
      </c>
      <c r="E2" s="2">
        <f>matriz_td_bow!E2*matriz_td_bow!$G$2</f>
        <v>0.2498774732</v>
      </c>
    </row>
    <row r="3">
      <c r="A3" s="1" t="s">
        <v>7</v>
      </c>
      <c r="B3" s="2">
        <f>matriz_td_bow!B3*matriz_td_bow!$G$3</f>
        <v>0.1249387366</v>
      </c>
      <c r="C3" s="2">
        <f>matriz_td_bow!C3*matriz_td_bow!$G$3</f>
        <v>0.1249387366</v>
      </c>
      <c r="D3" s="2">
        <f>matriz_td_bow!D3*matriz_td_bow!$G$3</f>
        <v>0</v>
      </c>
      <c r="E3" s="2">
        <f>matriz_td_bow!E3*matriz_td_bow!$G$3</f>
        <v>0.2498774732</v>
      </c>
    </row>
    <row r="4">
      <c r="A4" s="1" t="s">
        <v>8</v>
      </c>
      <c r="B4" s="2">
        <f>matriz_td_bow!B4*matriz_td_bow!$G$4</f>
        <v>0.6020599913</v>
      </c>
      <c r="C4" s="2">
        <f>matriz_td_bow!C4*matriz_td_bow!$G$4</f>
        <v>0</v>
      </c>
      <c r="D4" s="2">
        <f>matriz_td_bow!D4*matriz_td_bow!$G$4</f>
        <v>0</v>
      </c>
      <c r="E4" s="2">
        <f>matriz_td_bow!E4*matriz_td_bow!$G$4</f>
        <v>0</v>
      </c>
    </row>
    <row r="5">
      <c r="A5" s="1" t="s">
        <v>9</v>
      </c>
      <c r="B5" s="2">
        <f>matriz_td_bow!B5*matriz_td_bow!$G$5</f>
        <v>0.1249387366</v>
      </c>
      <c r="C5" s="2">
        <f>matriz_td_bow!C5*matriz_td_bow!$G$5</f>
        <v>0</v>
      </c>
      <c r="D5" s="2">
        <f>matriz_td_bow!D5*matriz_td_bow!$G$5</f>
        <v>0.1249387366</v>
      </c>
      <c r="E5" s="2">
        <f>matriz_td_bow!E5*matriz_td_bow!$G$5</f>
        <v>0.1249387366</v>
      </c>
    </row>
    <row r="6">
      <c r="A6" s="1" t="s">
        <v>10</v>
      </c>
      <c r="B6" s="2">
        <f>matriz_td_bow!B6*matriz_td_bow!$G$6</f>
        <v>0.3010299957</v>
      </c>
      <c r="C6" s="2">
        <f>matriz_td_bow!C6*matriz_td_bow!$G$6</f>
        <v>0</v>
      </c>
      <c r="D6" s="2">
        <f>matriz_td_bow!D6*matriz_td_bow!$G$6</f>
        <v>0</v>
      </c>
      <c r="E6" s="2">
        <f>matriz_td_bow!E6*matriz_td_bow!$G$6</f>
        <v>0.3010299957</v>
      </c>
    </row>
    <row r="7">
      <c r="A7" s="1" t="s">
        <v>11</v>
      </c>
      <c r="B7" s="2">
        <f>matriz_td_bow!B7*matriz_td_bow!$G$7</f>
        <v>1.204119983</v>
      </c>
      <c r="C7" s="2">
        <f>matriz_td_bow!C7*matriz_td_bow!$G$7</f>
        <v>0</v>
      </c>
      <c r="D7" s="2">
        <f>matriz_td_bow!D7*matriz_td_bow!$G$7</f>
        <v>0</v>
      </c>
      <c r="E7" s="2">
        <f>matriz_td_bow!E7*matriz_td_bow!$G$7</f>
        <v>0</v>
      </c>
    </row>
    <row r="8">
      <c r="A8" s="1" t="s">
        <v>12</v>
      </c>
      <c r="B8" s="2">
        <f>matriz_td_bow!B8*matriz_td_bow!$G$8</f>
        <v>0.6020599913</v>
      </c>
      <c r="C8" s="2">
        <f>matriz_td_bow!C8*matriz_td_bow!$G$8</f>
        <v>0</v>
      </c>
      <c r="D8" s="2">
        <f>matriz_td_bow!D8*matriz_td_bow!$G$8</f>
        <v>0</v>
      </c>
      <c r="E8" s="2">
        <f>matriz_td_bow!E8*matriz_td_bow!$G$8</f>
        <v>0</v>
      </c>
    </row>
    <row r="9">
      <c r="A9" s="1" t="s">
        <v>13</v>
      </c>
      <c r="B9" s="2">
        <f>matriz_td_bow!B9*matriz_td_bow!$G$9</f>
        <v>0.3010299957</v>
      </c>
      <c r="C9" s="2">
        <f>matriz_td_bow!C9*matriz_td_bow!$G$9</f>
        <v>0</v>
      </c>
      <c r="D9" s="2">
        <f>matriz_td_bow!D9*matriz_td_bow!$G$9</f>
        <v>0.3010299957</v>
      </c>
      <c r="E9" s="2">
        <f>matriz_td_bow!E9*matriz_td_bow!$G$9</f>
        <v>0</v>
      </c>
    </row>
    <row r="10">
      <c r="A10" s="1" t="s">
        <v>14</v>
      </c>
      <c r="B10" s="2">
        <f>matriz_td_bow!B10*matriz_td_bow!$G$10</f>
        <v>0.6020599913</v>
      </c>
      <c r="C10" s="2">
        <f>matriz_td_bow!C10*matriz_td_bow!$G$10</f>
        <v>0</v>
      </c>
      <c r="D10" s="2">
        <f>matriz_td_bow!D10*matriz_td_bow!$G$10</f>
        <v>0</v>
      </c>
      <c r="E10" s="2">
        <f>matriz_td_bow!E10*matriz_td_bow!$G$10</f>
        <v>0</v>
      </c>
    </row>
    <row r="11">
      <c r="A11" s="1" t="s">
        <v>15</v>
      </c>
      <c r="B11" s="2">
        <f>matriz_td_bow!B11*matriz_td_bow!$G$11</f>
        <v>0</v>
      </c>
      <c r="C11" s="2">
        <f>matriz_td_bow!C11*matriz_td_bow!$G$11</f>
        <v>0.6020599913</v>
      </c>
      <c r="D11" s="2">
        <f>matriz_td_bow!D11*matriz_td_bow!$G$11</f>
        <v>0</v>
      </c>
      <c r="E11" s="2">
        <f>matriz_td_bow!E11*matriz_td_bow!$G$11</f>
        <v>0</v>
      </c>
    </row>
    <row r="12">
      <c r="A12" s="1" t="s">
        <v>16</v>
      </c>
      <c r="B12" s="2">
        <f>matriz_td_bow!B12*matriz_td_bow!$G$12</f>
        <v>0</v>
      </c>
      <c r="C12" s="2">
        <f>matriz_td_bow!C12*matriz_td_bow!$G$12</f>
        <v>0.6020599913</v>
      </c>
      <c r="D12" s="2">
        <f>matriz_td_bow!D12*matriz_td_bow!$G$12</f>
        <v>0</v>
      </c>
      <c r="E12" s="2">
        <f>matriz_td_bow!E12*matriz_td_bow!$G$12</f>
        <v>0</v>
      </c>
    </row>
    <row r="13">
      <c r="A13" s="1" t="s">
        <v>17</v>
      </c>
      <c r="B13" s="2">
        <f>matriz_td_bow!B13*matriz_td_bow!$G$13</f>
        <v>0</v>
      </c>
      <c r="C13" s="2">
        <f>matriz_td_bow!C13*matriz_td_bow!$G$13</f>
        <v>0.1249387366</v>
      </c>
      <c r="D13" s="2">
        <f>matriz_td_bow!D13*matriz_td_bow!$G$13</f>
        <v>0.1249387366</v>
      </c>
      <c r="E13" s="2">
        <f>matriz_td_bow!E13*matriz_td_bow!$G$13</f>
        <v>0.1249387366</v>
      </c>
    </row>
    <row r="14">
      <c r="A14" s="1" t="s">
        <v>18</v>
      </c>
      <c r="B14" s="2">
        <f>matriz_td_bow!B14*matriz_td_bow!$G$14</f>
        <v>0</v>
      </c>
      <c r="C14" s="2">
        <f>matriz_td_bow!C14*matriz_td_bow!$G$14</f>
        <v>0.3010299957</v>
      </c>
      <c r="D14" s="2">
        <f>matriz_td_bow!D14*matriz_td_bow!$G$14</f>
        <v>0</v>
      </c>
      <c r="E14" s="2">
        <f>matriz_td_bow!E14*matriz_td_bow!$G$14</f>
        <v>0.3010299957</v>
      </c>
    </row>
    <row r="15">
      <c r="A15" s="1" t="s">
        <v>19</v>
      </c>
      <c r="B15" s="2">
        <f>matriz_td_bow!B15*matriz_td_bow!$G$15</f>
        <v>0</v>
      </c>
      <c r="C15" s="2">
        <f>matriz_td_bow!C15*matriz_td_bow!$G$15</f>
        <v>0</v>
      </c>
      <c r="D15" s="2">
        <f>matriz_td_bow!D15*matriz_td_bow!$G$15</f>
        <v>1.204119983</v>
      </c>
      <c r="E15" s="2">
        <f>matriz_td_bow!E15*matriz_td_bow!$G$15</f>
        <v>0</v>
      </c>
    </row>
    <row r="16">
      <c r="A16" s="1" t="s">
        <v>20</v>
      </c>
      <c r="B16" s="2">
        <f>matriz_td_bow!B16*matriz_td_bow!$G$16</f>
        <v>0</v>
      </c>
      <c r="C16" s="2">
        <f>matriz_td_bow!C16*matriz_td_bow!$G$16</f>
        <v>0</v>
      </c>
      <c r="D16" s="2">
        <f>matriz_td_bow!D16*matriz_td_bow!$G$16</f>
        <v>0.6020599913</v>
      </c>
      <c r="E16" s="2">
        <f>matriz_td_bow!E16*matriz_td_bow!$G$16</f>
        <v>0</v>
      </c>
    </row>
    <row r="17">
      <c r="A17" s="1" t="s">
        <v>21</v>
      </c>
      <c r="B17" s="2">
        <f>matriz_td_bow!B17*matriz_td_bow!$G$17</f>
        <v>0</v>
      </c>
      <c r="C17" s="2">
        <f>matriz_td_bow!C17*matriz_td_bow!$G$17</f>
        <v>0</v>
      </c>
      <c r="D17" s="2">
        <f>matriz_td_bow!D17*matriz_td_bow!$G$17</f>
        <v>0.6020599913</v>
      </c>
      <c r="E17" s="2">
        <f>matriz_td_bow!E17*matriz_td_bow!$G$17</f>
        <v>0</v>
      </c>
    </row>
    <row r="18">
      <c r="A18" s="1" t="s">
        <v>22</v>
      </c>
      <c r="B18" s="2">
        <f>matriz_td_bow!B18*matriz_td_bow!$G$18</f>
        <v>0</v>
      </c>
      <c r="C18" s="2">
        <f>matriz_td_bow!C18*matriz_td_bow!$G$18</f>
        <v>0</v>
      </c>
      <c r="D18" s="2">
        <f>matriz_td_bow!D18*matriz_td_bow!$G$18</f>
        <v>0</v>
      </c>
      <c r="E18" s="2">
        <f>matriz_td_bow!E18*matriz_td_bow!$G$18</f>
        <v>0.6020599913</v>
      </c>
    </row>
    <row r="20">
      <c r="A20" s="6" t="s">
        <v>24</v>
      </c>
      <c r="B20" s="7">
        <f t="shared" ref="B20:E20" si="1">SQRT(SUMPRODUCT(B2:B18,B2:B18))</f>
        <v>1.676970446</v>
      </c>
      <c r="C20" s="7">
        <f t="shared" si="1"/>
        <v>0.9202124214</v>
      </c>
      <c r="D20" s="7">
        <f t="shared" si="1"/>
        <v>1.520626687</v>
      </c>
      <c r="E20" s="7">
        <f t="shared" si="1"/>
        <v>0.8365472066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5" width="13.75"/>
  </cols>
  <sheetData>
    <row r="1">
      <c r="A1" s="8" t="s">
        <v>25</v>
      </c>
      <c r="B1" s="2" t="s">
        <v>26</v>
      </c>
    </row>
    <row r="2">
      <c r="A2" s="8" t="s">
        <v>27</v>
      </c>
      <c r="B2" s="2">
        <v>1.0</v>
      </c>
    </row>
    <row r="4">
      <c r="A4" s="9" t="s">
        <v>28</v>
      </c>
      <c r="B4" s="9" t="s">
        <v>29</v>
      </c>
      <c r="C4" s="9" t="s">
        <v>30</v>
      </c>
    </row>
    <row r="5">
      <c r="A5" s="2" t="s">
        <v>31</v>
      </c>
      <c r="B5" s="2">
        <v>2.0</v>
      </c>
      <c r="C5" s="3">
        <f t="shared" ref="C5:C8" si="1">$B$2*B5</f>
        <v>2</v>
      </c>
    </row>
    <row r="6">
      <c r="A6" s="2" t="s">
        <v>32</v>
      </c>
      <c r="B6" s="2">
        <v>0.0</v>
      </c>
      <c r="C6" s="3">
        <f t="shared" si="1"/>
        <v>0</v>
      </c>
    </row>
    <row r="7">
      <c r="A7" s="2" t="s">
        <v>33</v>
      </c>
      <c r="B7" s="2">
        <v>1.0</v>
      </c>
      <c r="C7" s="3">
        <f t="shared" si="1"/>
        <v>1</v>
      </c>
    </row>
    <row r="8">
      <c r="A8" s="2" t="s">
        <v>34</v>
      </c>
      <c r="B8" s="2">
        <v>2.0</v>
      </c>
      <c r="C8" s="3">
        <f t="shared" si="1"/>
        <v>2</v>
      </c>
    </row>
    <row r="10">
      <c r="A10" s="9" t="s">
        <v>35</v>
      </c>
      <c r="B10" s="9" t="s">
        <v>36</v>
      </c>
    </row>
    <row r="11">
      <c r="A11" s="2" t="s">
        <v>31</v>
      </c>
      <c r="B11" s="3">
        <v>2.0</v>
      </c>
    </row>
    <row r="12">
      <c r="A12" s="2" t="s">
        <v>34</v>
      </c>
      <c r="B12" s="3">
        <v>2.0</v>
      </c>
    </row>
    <row r="13">
      <c r="A13" s="2" t="s">
        <v>33</v>
      </c>
      <c r="B13" s="3">
        <v>1.0</v>
      </c>
    </row>
    <row r="14">
      <c r="A14" s="2" t="s">
        <v>32</v>
      </c>
      <c r="B14" s="3">
        <v>0.0</v>
      </c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9">
      <c r="A19" s="8" t="s">
        <v>37</v>
      </c>
      <c r="B19" s="2" t="s">
        <v>38</v>
      </c>
      <c r="C19" s="11" t="s">
        <v>39</v>
      </c>
    </row>
    <row r="20">
      <c r="A20" s="8" t="s">
        <v>27</v>
      </c>
      <c r="B20" s="2">
        <v>1.0</v>
      </c>
      <c r="C20" s="11">
        <v>1.0</v>
      </c>
    </row>
    <row r="22">
      <c r="A22" s="9" t="s">
        <v>28</v>
      </c>
      <c r="B22" s="12" t="s">
        <v>29</v>
      </c>
      <c r="C22" s="13"/>
      <c r="D22" s="9" t="s">
        <v>30</v>
      </c>
    </row>
    <row r="23">
      <c r="A23" s="2" t="s">
        <v>31</v>
      </c>
      <c r="B23" s="2">
        <v>0.0</v>
      </c>
      <c r="C23" s="2">
        <v>1.0</v>
      </c>
      <c r="D23" s="3">
        <f t="shared" ref="D23:D26" si="2">B23*$B$20+C23*$C$20</f>
        <v>1</v>
      </c>
    </row>
    <row r="24">
      <c r="A24" s="2" t="s">
        <v>32</v>
      </c>
      <c r="B24" s="2">
        <v>1.0</v>
      </c>
      <c r="C24" s="2">
        <v>1.0</v>
      </c>
      <c r="D24" s="3">
        <f t="shared" si="2"/>
        <v>2</v>
      </c>
    </row>
    <row r="25">
      <c r="A25" s="2" t="s">
        <v>33</v>
      </c>
      <c r="B25" s="2">
        <v>1.0</v>
      </c>
      <c r="C25" s="2">
        <v>0.0</v>
      </c>
      <c r="D25" s="3">
        <f t="shared" si="2"/>
        <v>1</v>
      </c>
    </row>
    <row r="26">
      <c r="A26" s="2" t="s">
        <v>34</v>
      </c>
      <c r="B26" s="2">
        <v>1.0</v>
      </c>
      <c r="C26" s="2">
        <v>2.0</v>
      </c>
      <c r="D26" s="3">
        <f t="shared" si="2"/>
        <v>3</v>
      </c>
    </row>
    <row r="28">
      <c r="A28" s="9" t="s">
        <v>35</v>
      </c>
      <c r="B28" s="9" t="s">
        <v>36</v>
      </c>
    </row>
    <row r="29">
      <c r="A29" s="2" t="s">
        <v>34</v>
      </c>
      <c r="B29" s="3">
        <v>3.0</v>
      </c>
    </row>
    <row r="30">
      <c r="A30" s="2" t="s">
        <v>32</v>
      </c>
      <c r="B30" s="3">
        <v>2.0</v>
      </c>
    </row>
    <row r="31">
      <c r="A31" s="2" t="s">
        <v>33</v>
      </c>
      <c r="B31" s="3">
        <v>1.0</v>
      </c>
    </row>
    <row r="32">
      <c r="A32" s="2" t="s">
        <v>31</v>
      </c>
      <c r="B32" s="3">
        <v>1.0</v>
      </c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7">
      <c r="A37" s="8" t="s">
        <v>40</v>
      </c>
      <c r="B37" s="2" t="s">
        <v>41</v>
      </c>
      <c r="C37" s="2" t="s">
        <v>42</v>
      </c>
      <c r="D37" s="2" t="s">
        <v>38</v>
      </c>
    </row>
    <row r="38">
      <c r="A38" s="8" t="s">
        <v>27</v>
      </c>
      <c r="B38" s="2">
        <v>1.0</v>
      </c>
      <c r="C38" s="2">
        <v>1.0</v>
      </c>
      <c r="D38" s="2">
        <v>1.0</v>
      </c>
    </row>
    <row r="40">
      <c r="A40" s="9" t="s">
        <v>28</v>
      </c>
      <c r="B40" s="12" t="s">
        <v>29</v>
      </c>
      <c r="C40" s="14"/>
      <c r="D40" s="13"/>
      <c r="E40" s="9" t="s">
        <v>30</v>
      </c>
    </row>
    <row r="41">
      <c r="A41" s="2" t="s">
        <v>31</v>
      </c>
      <c r="B41" s="2">
        <v>0.0</v>
      </c>
      <c r="C41" s="2">
        <v>2.0</v>
      </c>
      <c r="D41" s="2">
        <v>0.0</v>
      </c>
      <c r="E41" s="2">
        <f t="shared" ref="E41:E44" si="3">B41*$B$38+C41*$C$38+D41*$D$38</f>
        <v>2</v>
      </c>
    </row>
    <row r="42">
      <c r="A42" s="2" t="s">
        <v>32</v>
      </c>
      <c r="B42" s="2">
        <v>0.0</v>
      </c>
      <c r="C42" s="2">
        <v>0.0</v>
      </c>
      <c r="D42" s="2">
        <v>1.0</v>
      </c>
      <c r="E42" s="2">
        <f t="shared" si="3"/>
        <v>1</v>
      </c>
    </row>
    <row r="43">
      <c r="A43" s="2" t="s">
        <v>33</v>
      </c>
      <c r="B43" s="2">
        <v>2.0</v>
      </c>
      <c r="C43" s="2">
        <v>1.0</v>
      </c>
      <c r="D43" s="2">
        <v>1.0</v>
      </c>
      <c r="E43" s="2">
        <f t="shared" si="3"/>
        <v>4</v>
      </c>
    </row>
    <row r="44">
      <c r="A44" s="2" t="s">
        <v>34</v>
      </c>
      <c r="B44" s="2">
        <v>0.0</v>
      </c>
      <c r="C44" s="2">
        <v>2.0</v>
      </c>
      <c r="D44" s="2">
        <v>1.0</v>
      </c>
      <c r="E44" s="2">
        <f t="shared" si="3"/>
        <v>3</v>
      </c>
    </row>
    <row r="46">
      <c r="A46" s="9" t="s">
        <v>35</v>
      </c>
      <c r="B46" s="9" t="s">
        <v>36</v>
      </c>
    </row>
    <row r="47">
      <c r="A47" s="2" t="s">
        <v>33</v>
      </c>
      <c r="B47" s="2">
        <v>4.0</v>
      </c>
    </row>
    <row r="48">
      <c r="A48" s="2" t="s">
        <v>34</v>
      </c>
      <c r="B48" s="2">
        <v>3.0</v>
      </c>
    </row>
    <row r="49">
      <c r="A49" s="2" t="s">
        <v>31</v>
      </c>
      <c r="B49" s="2">
        <v>2.0</v>
      </c>
    </row>
    <row r="50">
      <c r="A50" s="2" t="s">
        <v>32</v>
      </c>
      <c r="B50" s="2">
        <v>1.0</v>
      </c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4">
      <c r="A54" s="15" t="s">
        <v>43</v>
      </c>
    </row>
    <row r="55">
      <c r="A55" s="12" t="s">
        <v>44</v>
      </c>
      <c r="B55" s="14"/>
      <c r="C55" s="14"/>
      <c r="D55" s="14"/>
      <c r="E55" s="14"/>
      <c r="F55" s="13"/>
    </row>
    <row r="56">
      <c r="A56" s="12" t="s">
        <v>45</v>
      </c>
      <c r="B56" s="13"/>
      <c r="C56" s="12" t="s">
        <v>46</v>
      </c>
      <c r="D56" s="13"/>
      <c r="E56" s="12" t="s">
        <v>47</v>
      </c>
      <c r="F56" s="13"/>
    </row>
    <row r="57">
      <c r="A57" s="9" t="s">
        <v>35</v>
      </c>
      <c r="B57" s="9" t="s">
        <v>36</v>
      </c>
      <c r="C57" s="9" t="s">
        <v>35</v>
      </c>
      <c r="D57" s="9" t="s">
        <v>36</v>
      </c>
      <c r="E57" s="9" t="s">
        <v>35</v>
      </c>
      <c r="F57" s="9" t="s">
        <v>36</v>
      </c>
    </row>
    <row r="58">
      <c r="A58" s="2" t="s">
        <v>31</v>
      </c>
      <c r="B58" s="3">
        <v>2.0</v>
      </c>
      <c r="C58" s="2" t="s">
        <v>34</v>
      </c>
      <c r="D58" s="3">
        <v>3.0</v>
      </c>
      <c r="E58" s="2" t="s">
        <v>33</v>
      </c>
      <c r="F58" s="2">
        <v>4.0</v>
      </c>
    </row>
    <row r="59">
      <c r="A59" s="2" t="s">
        <v>34</v>
      </c>
      <c r="B59" s="3">
        <v>2.0</v>
      </c>
      <c r="C59" s="2" t="s">
        <v>32</v>
      </c>
      <c r="D59" s="3">
        <v>2.0</v>
      </c>
      <c r="E59" s="2" t="s">
        <v>34</v>
      </c>
      <c r="F59" s="2">
        <v>3.0</v>
      </c>
    </row>
    <row r="60">
      <c r="A60" s="2" t="s">
        <v>33</v>
      </c>
      <c r="B60" s="3">
        <v>1.0</v>
      </c>
      <c r="C60" s="2" t="s">
        <v>33</v>
      </c>
      <c r="D60" s="3">
        <v>1.0</v>
      </c>
      <c r="E60" s="2" t="s">
        <v>31</v>
      </c>
      <c r="F60" s="2">
        <v>2.0</v>
      </c>
    </row>
    <row r="61">
      <c r="A61" s="2" t="s">
        <v>32</v>
      </c>
      <c r="B61" s="3">
        <v>0.0</v>
      </c>
      <c r="C61" s="2" t="s">
        <v>31</v>
      </c>
      <c r="D61" s="3">
        <v>1.0</v>
      </c>
      <c r="E61" s="2" t="s">
        <v>32</v>
      </c>
      <c r="F61" s="2">
        <v>1.0</v>
      </c>
    </row>
  </sheetData>
  <mergeCells count="6">
    <mergeCell ref="B22:C22"/>
    <mergeCell ref="B40:D40"/>
    <mergeCell ref="A55:F55"/>
    <mergeCell ref="A56:B56"/>
    <mergeCell ref="C56:D56"/>
    <mergeCell ref="E56:F5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3" max="4" width="13.75"/>
    <col customWidth="1" min="5" max="5" width="21.88"/>
    <col customWidth="1" min="6" max="6" width="12.63"/>
    <col customWidth="1" min="7" max="7" width="11.63"/>
  </cols>
  <sheetData>
    <row r="1">
      <c r="A1" s="8" t="s">
        <v>25</v>
      </c>
      <c r="B1" s="2" t="s">
        <v>26</v>
      </c>
    </row>
    <row r="2">
      <c r="A2" s="8" t="s">
        <v>27</v>
      </c>
      <c r="B2" s="2">
        <v>1.0</v>
      </c>
    </row>
    <row r="3">
      <c r="A3" s="8" t="s">
        <v>48</v>
      </c>
      <c r="B3" s="3">
        <f>SQRT(POW(B2,2))</f>
        <v>1</v>
      </c>
    </row>
    <row r="5">
      <c r="A5" s="9" t="s">
        <v>28</v>
      </c>
      <c r="B5" s="9" t="s">
        <v>29</v>
      </c>
      <c r="C5" s="9" t="s">
        <v>30</v>
      </c>
      <c r="D5" s="9" t="s">
        <v>49</v>
      </c>
      <c r="E5" s="9" t="s">
        <v>50</v>
      </c>
    </row>
    <row r="6">
      <c r="A6" s="2" t="s">
        <v>31</v>
      </c>
      <c r="B6" s="2">
        <v>2.0</v>
      </c>
      <c r="C6" s="3">
        <f t="shared" ref="C6:C9" si="1">$B$2*B6</f>
        <v>2</v>
      </c>
      <c r="D6" s="3">
        <f>matriz_td_bow!$B20</f>
        <v>3.872983346</v>
      </c>
      <c r="E6" s="3">
        <f t="shared" ref="E6:E9" si="2">C6/(D6*$B$3)</f>
        <v>0.5163977795</v>
      </c>
    </row>
    <row r="7">
      <c r="A7" s="2" t="s">
        <v>32</v>
      </c>
      <c r="B7" s="2">
        <v>0.0</v>
      </c>
      <c r="C7" s="3">
        <f t="shared" si="1"/>
        <v>0</v>
      </c>
      <c r="D7" s="3">
        <f>matriz_td_bow!$C$20</f>
        <v>2.236067977</v>
      </c>
      <c r="E7" s="3">
        <f t="shared" si="2"/>
        <v>0</v>
      </c>
    </row>
    <row r="8">
      <c r="A8" s="2" t="s">
        <v>33</v>
      </c>
      <c r="B8" s="2">
        <v>1.0</v>
      </c>
      <c r="C8" s="3">
        <f t="shared" si="1"/>
        <v>1</v>
      </c>
      <c r="D8" s="3">
        <f>matriz_td_bow!$D$20</f>
        <v>3.16227766</v>
      </c>
      <c r="E8" s="3">
        <f t="shared" si="2"/>
        <v>0.316227766</v>
      </c>
    </row>
    <row r="9">
      <c r="A9" s="2" t="s">
        <v>34</v>
      </c>
      <c r="B9" s="2">
        <v>2.0</v>
      </c>
      <c r="C9" s="3">
        <f t="shared" si="1"/>
        <v>2</v>
      </c>
      <c r="D9" s="3">
        <f>matriz_td_bow!$E$20</f>
        <v>3.605551275</v>
      </c>
      <c r="E9" s="3">
        <f t="shared" si="2"/>
        <v>0.5547001962</v>
      </c>
    </row>
    <row r="11">
      <c r="A11" s="9" t="s">
        <v>35</v>
      </c>
      <c r="B11" s="9" t="s">
        <v>36</v>
      </c>
    </row>
    <row r="12">
      <c r="A12" s="2" t="s">
        <v>34</v>
      </c>
      <c r="B12" s="3">
        <v>0.5547001962252291</v>
      </c>
    </row>
    <row r="13">
      <c r="A13" s="2" t="s">
        <v>31</v>
      </c>
      <c r="B13" s="3">
        <v>0.5163977794943222</v>
      </c>
    </row>
    <row r="14">
      <c r="A14" s="2" t="s">
        <v>33</v>
      </c>
      <c r="B14" s="3">
        <v>0.31622776601683794</v>
      </c>
    </row>
    <row r="15">
      <c r="A15" s="2" t="s">
        <v>32</v>
      </c>
      <c r="B15" s="3">
        <v>0.0</v>
      </c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8" t="s">
        <v>37</v>
      </c>
      <c r="B18" s="2" t="s">
        <v>38</v>
      </c>
      <c r="C18" s="11" t="s">
        <v>39</v>
      </c>
    </row>
    <row r="19">
      <c r="A19" s="8" t="s">
        <v>27</v>
      </c>
      <c r="B19" s="2">
        <v>1.0</v>
      </c>
      <c r="C19" s="11">
        <v>1.0</v>
      </c>
    </row>
    <row r="20">
      <c r="A20" s="8" t="s">
        <v>48</v>
      </c>
      <c r="B20" s="3">
        <f>SQRT(POW($B19,2)+POW($C19,2))</f>
        <v>1.414213562</v>
      </c>
      <c r="C20" s="5"/>
    </row>
    <row r="22">
      <c r="A22" s="9" t="s">
        <v>28</v>
      </c>
      <c r="B22" s="12" t="s">
        <v>29</v>
      </c>
      <c r="C22" s="13"/>
      <c r="D22" s="9" t="s">
        <v>30</v>
      </c>
      <c r="E22" s="9" t="s">
        <v>49</v>
      </c>
      <c r="F22" s="9" t="s">
        <v>50</v>
      </c>
    </row>
    <row r="23">
      <c r="A23" s="2" t="s">
        <v>31</v>
      </c>
      <c r="B23" s="2">
        <v>0.0</v>
      </c>
      <c r="C23" s="2">
        <v>1.0</v>
      </c>
      <c r="D23" s="3">
        <f t="shared" ref="D23:D26" si="3">B23*$B$19+C23*$C$19</f>
        <v>1</v>
      </c>
      <c r="E23" s="3">
        <f>matriz_td_bow!$B$20</f>
        <v>3.872983346</v>
      </c>
      <c r="F23" s="3">
        <f t="shared" ref="F23:F26" si="4">D23/(E23*$B$20)</f>
        <v>0.1825741858</v>
      </c>
    </row>
    <row r="24">
      <c r="A24" s="2" t="s">
        <v>32</v>
      </c>
      <c r="B24" s="2">
        <v>1.0</v>
      </c>
      <c r="C24" s="2">
        <v>1.0</v>
      </c>
      <c r="D24" s="3">
        <f t="shared" si="3"/>
        <v>2</v>
      </c>
      <c r="E24" s="3">
        <f>matriz_td_bow!$C$20</f>
        <v>2.236067977</v>
      </c>
      <c r="F24" s="3">
        <f t="shared" si="4"/>
        <v>0.632455532</v>
      </c>
    </row>
    <row r="25">
      <c r="A25" s="2" t="s">
        <v>33</v>
      </c>
      <c r="B25" s="2">
        <v>1.0</v>
      </c>
      <c r="C25" s="2">
        <v>0.0</v>
      </c>
      <c r="D25" s="3">
        <f t="shared" si="3"/>
        <v>1</v>
      </c>
      <c r="E25" s="3">
        <f>matriz_td_bow!$D$20</f>
        <v>3.16227766</v>
      </c>
      <c r="F25" s="3">
        <f t="shared" si="4"/>
        <v>0.2236067977</v>
      </c>
    </row>
    <row r="26">
      <c r="A26" s="2" t="s">
        <v>34</v>
      </c>
      <c r="B26" s="2">
        <v>1.0</v>
      </c>
      <c r="C26" s="2">
        <v>2.0</v>
      </c>
      <c r="D26" s="3">
        <f t="shared" si="3"/>
        <v>3</v>
      </c>
      <c r="E26" s="3">
        <f>matriz_td_bow!$E$20</f>
        <v>3.605551275</v>
      </c>
      <c r="F26" s="3">
        <f t="shared" si="4"/>
        <v>0.5883484054</v>
      </c>
    </row>
    <row r="28">
      <c r="A28" s="9" t="s">
        <v>35</v>
      </c>
      <c r="B28" s="9" t="s">
        <v>36</v>
      </c>
    </row>
    <row r="29">
      <c r="A29" s="2" t="s">
        <v>32</v>
      </c>
      <c r="B29" s="3">
        <v>0.6324555320336759</v>
      </c>
    </row>
    <row r="30">
      <c r="A30" s="2" t="s">
        <v>34</v>
      </c>
      <c r="B30" s="3">
        <v>0.588348405414552</v>
      </c>
    </row>
    <row r="31">
      <c r="A31" s="2" t="s">
        <v>33</v>
      </c>
      <c r="B31" s="3">
        <v>0.22360679774997896</v>
      </c>
    </row>
    <row r="32">
      <c r="A32" s="2" t="s">
        <v>31</v>
      </c>
      <c r="B32" s="3">
        <v>0.18257418583505533</v>
      </c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6">
      <c r="A36" s="8" t="s">
        <v>40</v>
      </c>
      <c r="B36" s="2" t="s">
        <v>41</v>
      </c>
      <c r="C36" s="2" t="s">
        <v>42</v>
      </c>
      <c r="D36" s="2" t="s">
        <v>38</v>
      </c>
    </row>
    <row r="37">
      <c r="A37" s="8" t="s">
        <v>27</v>
      </c>
      <c r="B37" s="2">
        <v>1.0</v>
      </c>
      <c r="C37" s="2">
        <v>1.0</v>
      </c>
      <c r="D37" s="2">
        <v>1.0</v>
      </c>
    </row>
    <row r="38">
      <c r="A38" s="8" t="s">
        <v>48</v>
      </c>
      <c r="B38" s="3">
        <f>SQRT(POW($B37,2)+POW($C37,2)+POW($D37,2))</f>
        <v>1.732050808</v>
      </c>
    </row>
    <row r="40">
      <c r="A40" s="9" t="s">
        <v>28</v>
      </c>
      <c r="B40" s="12" t="s">
        <v>29</v>
      </c>
      <c r="C40" s="14"/>
      <c r="D40" s="13"/>
      <c r="E40" s="9" t="s">
        <v>30</v>
      </c>
      <c r="F40" s="9" t="s">
        <v>49</v>
      </c>
      <c r="G40" s="9" t="s">
        <v>50</v>
      </c>
    </row>
    <row r="41">
      <c r="A41" s="2" t="s">
        <v>31</v>
      </c>
      <c r="B41" s="2">
        <v>0.0</v>
      </c>
      <c r="C41" s="2">
        <v>2.0</v>
      </c>
      <c r="D41" s="2">
        <v>0.0</v>
      </c>
      <c r="E41" s="2">
        <f t="shared" ref="E41:E44" si="5">B41*$B$37+C41*$C$37+D41*$D$37</f>
        <v>2</v>
      </c>
      <c r="F41" s="3">
        <f>matriz_td_bow!$B$20</f>
        <v>3.872983346</v>
      </c>
      <c r="G41" s="3">
        <f t="shared" ref="G41:G44" si="6">E41/(F41*$B$38)</f>
        <v>0.298142397</v>
      </c>
    </row>
    <row r="42">
      <c r="A42" s="2" t="s">
        <v>32</v>
      </c>
      <c r="B42" s="2">
        <v>0.0</v>
      </c>
      <c r="C42" s="2">
        <v>0.0</v>
      </c>
      <c r="D42" s="2">
        <v>1.0</v>
      </c>
      <c r="E42" s="2">
        <f t="shared" si="5"/>
        <v>1</v>
      </c>
      <c r="F42" s="3">
        <f>matriz_td_bow!$C$20</f>
        <v>2.236067977</v>
      </c>
      <c r="G42" s="3">
        <f t="shared" si="6"/>
        <v>0.2581988897</v>
      </c>
    </row>
    <row r="43">
      <c r="A43" s="2" t="s">
        <v>33</v>
      </c>
      <c r="B43" s="2">
        <v>2.0</v>
      </c>
      <c r="C43" s="2">
        <v>1.0</v>
      </c>
      <c r="D43" s="2">
        <v>1.0</v>
      </c>
      <c r="E43" s="2">
        <f t="shared" si="5"/>
        <v>4</v>
      </c>
      <c r="F43" s="3">
        <f>matriz_td_bow!$D$20</f>
        <v>3.16227766</v>
      </c>
      <c r="G43" s="3">
        <f t="shared" si="6"/>
        <v>0.7302967433</v>
      </c>
    </row>
    <row r="44">
      <c r="A44" s="2" t="s">
        <v>34</v>
      </c>
      <c r="B44" s="2">
        <v>0.0</v>
      </c>
      <c r="C44" s="2">
        <v>2.0</v>
      </c>
      <c r="D44" s="2">
        <v>1.0</v>
      </c>
      <c r="E44" s="2">
        <f t="shared" si="5"/>
        <v>3</v>
      </c>
      <c r="F44" s="3">
        <f>matriz_td_bow!$E$20</f>
        <v>3.605551275</v>
      </c>
      <c r="G44" s="3">
        <f t="shared" si="6"/>
        <v>0.4803844614</v>
      </c>
    </row>
    <row r="46">
      <c r="A46" s="9" t="s">
        <v>35</v>
      </c>
      <c r="B46" s="9" t="s">
        <v>36</v>
      </c>
    </row>
    <row r="47">
      <c r="A47" s="2" t="s">
        <v>33</v>
      </c>
      <c r="B47" s="3">
        <v>0.7302967433402214</v>
      </c>
    </row>
    <row r="48">
      <c r="A48" s="2" t="s">
        <v>34</v>
      </c>
      <c r="B48" s="3">
        <v>0.4803844614152615</v>
      </c>
    </row>
    <row r="49">
      <c r="A49" s="2" t="s">
        <v>31</v>
      </c>
      <c r="B49" s="3">
        <v>0.29814239699997197</v>
      </c>
    </row>
    <row r="50">
      <c r="A50" s="2" t="s">
        <v>32</v>
      </c>
      <c r="B50" s="3">
        <v>0.2581988897471611</v>
      </c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4">
      <c r="A54" s="15" t="s">
        <v>43</v>
      </c>
    </row>
    <row r="55">
      <c r="A55" s="12" t="s">
        <v>51</v>
      </c>
      <c r="B55" s="14"/>
      <c r="C55" s="14"/>
      <c r="D55" s="14"/>
      <c r="E55" s="14"/>
      <c r="F55" s="13"/>
    </row>
    <row r="56">
      <c r="A56" s="12" t="s">
        <v>45</v>
      </c>
      <c r="B56" s="13"/>
      <c r="C56" s="12" t="s">
        <v>46</v>
      </c>
      <c r="D56" s="13"/>
      <c r="E56" s="12" t="s">
        <v>47</v>
      </c>
      <c r="F56" s="13"/>
    </row>
    <row r="57">
      <c r="A57" s="9" t="s">
        <v>35</v>
      </c>
      <c r="B57" s="9" t="s">
        <v>36</v>
      </c>
      <c r="C57" s="9" t="s">
        <v>35</v>
      </c>
      <c r="D57" s="9" t="s">
        <v>36</v>
      </c>
      <c r="E57" s="9" t="s">
        <v>35</v>
      </c>
      <c r="F57" s="9" t="s">
        <v>36</v>
      </c>
    </row>
    <row r="58">
      <c r="A58" s="2" t="s">
        <v>34</v>
      </c>
      <c r="B58" s="3">
        <v>0.5547001962252291</v>
      </c>
      <c r="C58" s="2" t="s">
        <v>32</v>
      </c>
      <c r="D58" s="3">
        <v>0.6324555320336759</v>
      </c>
      <c r="E58" s="2" t="s">
        <v>33</v>
      </c>
      <c r="F58" s="3">
        <v>0.7302967433402214</v>
      </c>
    </row>
    <row r="59">
      <c r="A59" s="2" t="s">
        <v>31</v>
      </c>
      <c r="B59" s="3">
        <v>0.5163977794943222</v>
      </c>
      <c r="C59" s="2" t="s">
        <v>34</v>
      </c>
      <c r="D59" s="3">
        <v>0.588348405414552</v>
      </c>
      <c r="E59" s="2" t="s">
        <v>34</v>
      </c>
      <c r="F59" s="3">
        <v>0.4803844614152615</v>
      </c>
    </row>
    <row r="60">
      <c r="A60" s="2" t="s">
        <v>33</v>
      </c>
      <c r="B60" s="3">
        <v>0.31622776601683794</v>
      </c>
      <c r="C60" s="2" t="s">
        <v>33</v>
      </c>
      <c r="D60" s="3">
        <v>0.22360679774997896</v>
      </c>
      <c r="E60" s="2" t="s">
        <v>31</v>
      </c>
      <c r="F60" s="3">
        <v>0.29814239699997197</v>
      </c>
    </row>
    <row r="61">
      <c r="A61" s="2" t="s">
        <v>32</v>
      </c>
      <c r="B61" s="3">
        <v>0.0</v>
      </c>
      <c r="C61" s="2" t="s">
        <v>31</v>
      </c>
      <c r="D61" s="3">
        <v>0.18257418583505533</v>
      </c>
      <c r="E61" s="2" t="s">
        <v>32</v>
      </c>
      <c r="F61" s="3">
        <v>0.2581988897471611</v>
      </c>
    </row>
  </sheetData>
  <mergeCells count="6">
    <mergeCell ref="B22:C22"/>
    <mergeCell ref="B40:D40"/>
    <mergeCell ref="A55:F55"/>
    <mergeCell ref="A56:B56"/>
    <mergeCell ref="C56:D56"/>
    <mergeCell ref="E56:F5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2.63"/>
    <col customWidth="1" min="3" max="5" width="13.75"/>
  </cols>
  <sheetData>
    <row r="1">
      <c r="A1" s="9" t="s">
        <v>25</v>
      </c>
      <c r="B1" s="2" t="s">
        <v>26</v>
      </c>
    </row>
    <row r="2">
      <c r="A2" s="9" t="s">
        <v>5</v>
      </c>
      <c r="B2" s="3">
        <v>0.12493873660829992</v>
      </c>
    </row>
    <row r="3">
      <c r="A3" s="9" t="s">
        <v>52</v>
      </c>
      <c r="B3" s="2">
        <v>1.0</v>
      </c>
    </row>
    <row r="4">
      <c r="A4" s="9" t="s">
        <v>27</v>
      </c>
      <c r="B4" s="3">
        <f>B3*B2</f>
        <v>0.1249387366</v>
      </c>
    </row>
    <row r="7">
      <c r="A7" s="9" t="s">
        <v>28</v>
      </c>
      <c r="B7" s="9" t="s">
        <v>53</v>
      </c>
      <c r="C7" s="9" t="s">
        <v>30</v>
      </c>
      <c r="D7" s="4"/>
      <c r="E7" s="4"/>
    </row>
    <row r="8">
      <c r="A8" s="2" t="s">
        <v>31</v>
      </c>
      <c r="B8" s="2">
        <f>matriz_td_tfxidf!B2</f>
        <v>0.2498774732</v>
      </c>
      <c r="C8" s="3">
        <f t="shared" ref="C8:C11" si="1">$B8*$B$4</f>
        <v>0.03121937581</v>
      </c>
      <c r="D8" s="5"/>
      <c r="E8" s="5"/>
    </row>
    <row r="9">
      <c r="A9" s="2" t="s">
        <v>32</v>
      </c>
      <c r="B9" s="2">
        <f>matriz_td_tfxidf!C2</f>
        <v>0</v>
      </c>
      <c r="C9" s="3">
        <f t="shared" si="1"/>
        <v>0</v>
      </c>
      <c r="E9" s="5"/>
    </row>
    <row r="10">
      <c r="A10" s="2" t="s">
        <v>33</v>
      </c>
      <c r="B10" s="2">
        <f>matriz_td_tfxidf!D2</f>
        <v>0.1249387366</v>
      </c>
      <c r="C10" s="3">
        <f t="shared" si="1"/>
        <v>0.01560968791</v>
      </c>
      <c r="D10" s="5"/>
      <c r="E10" s="5"/>
    </row>
    <row r="11">
      <c r="A11" s="2" t="s">
        <v>34</v>
      </c>
      <c r="B11" s="2">
        <f>matriz_td_tfxidf!E2</f>
        <v>0.2498774732</v>
      </c>
      <c r="C11" s="3">
        <f t="shared" si="1"/>
        <v>0.03121937581</v>
      </c>
      <c r="D11" s="5"/>
      <c r="E11" s="5"/>
    </row>
    <row r="13">
      <c r="A13" s="9" t="s">
        <v>35</v>
      </c>
      <c r="B13" s="9" t="s">
        <v>36</v>
      </c>
    </row>
    <row r="14">
      <c r="A14" s="2" t="s">
        <v>31</v>
      </c>
      <c r="B14" s="3">
        <v>0.03121937581055629</v>
      </c>
    </row>
    <row r="15">
      <c r="A15" s="2" t="s">
        <v>34</v>
      </c>
      <c r="B15" s="3">
        <v>0.03121937581055629</v>
      </c>
    </row>
    <row r="16">
      <c r="A16" s="2" t="s">
        <v>33</v>
      </c>
      <c r="B16" s="3">
        <v>0.015609687905278145</v>
      </c>
    </row>
    <row r="17">
      <c r="A17" s="2" t="s">
        <v>32</v>
      </c>
      <c r="B17" s="3">
        <v>0.0</v>
      </c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1">
      <c r="A21" s="9" t="s">
        <v>37</v>
      </c>
      <c r="B21" s="2" t="s">
        <v>38</v>
      </c>
      <c r="C21" s="2" t="s">
        <v>39</v>
      </c>
    </row>
    <row r="22">
      <c r="A22" s="9" t="s">
        <v>5</v>
      </c>
      <c r="B22" s="2">
        <v>0.1249387366</v>
      </c>
      <c r="C22" s="2">
        <v>0.1249387366</v>
      </c>
    </row>
    <row r="23">
      <c r="A23" s="9" t="s">
        <v>52</v>
      </c>
      <c r="B23" s="2">
        <v>1.0</v>
      </c>
      <c r="C23" s="2">
        <v>1.0</v>
      </c>
    </row>
    <row r="24">
      <c r="A24" s="9" t="s">
        <v>27</v>
      </c>
      <c r="B24" s="3">
        <f t="shared" ref="B24:C24" si="2">B23*B22</f>
        <v>0.1249387366</v>
      </c>
      <c r="C24" s="3">
        <f t="shared" si="2"/>
        <v>0.1249387366</v>
      </c>
    </row>
    <row r="27">
      <c r="A27" s="9" t="s">
        <v>28</v>
      </c>
      <c r="B27" s="9" t="s">
        <v>53</v>
      </c>
      <c r="C27" s="9" t="s">
        <v>53</v>
      </c>
      <c r="D27" s="9" t="s">
        <v>30</v>
      </c>
    </row>
    <row r="28">
      <c r="A28" s="2" t="s">
        <v>31</v>
      </c>
      <c r="B28" s="2">
        <f>matriz_td_tfxidf!B13</f>
        <v>0</v>
      </c>
      <c r="C28" s="2">
        <f>matriz_td_tfxidf!B3</f>
        <v>0.1249387366</v>
      </c>
      <c r="D28" s="3">
        <f t="shared" ref="D28:D31" si="3">B28*$B$24+C28*$C$24</f>
        <v>0.0156096879</v>
      </c>
    </row>
    <row r="29">
      <c r="A29" s="2" t="s">
        <v>32</v>
      </c>
      <c r="B29" s="2">
        <f>matriz_td_tfxidf!C13</f>
        <v>0.1249387366</v>
      </c>
      <c r="C29" s="2">
        <f>matriz_td_tfxidf!C3</f>
        <v>0.1249387366</v>
      </c>
      <c r="D29" s="3">
        <f t="shared" si="3"/>
        <v>0.03121937581</v>
      </c>
    </row>
    <row r="30">
      <c r="A30" s="2" t="s">
        <v>33</v>
      </c>
      <c r="B30" s="2">
        <f>matriz_td_tfxidf!D13</f>
        <v>0.1249387366</v>
      </c>
      <c r="C30" s="2">
        <f>matriz_td_tfxidf!D3</f>
        <v>0</v>
      </c>
      <c r="D30" s="3">
        <f t="shared" si="3"/>
        <v>0.0156096879</v>
      </c>
    </row>
    <row r="31">
      <c r="A31" s="2" t="s">
        <v>34</v>
      </c>
      <c r="B31" s="2">
        <f>matriz_td_tfxidf!E13</f>
        <v>0.1249387366</v>
      </c>
      <c r="C31" s="2">
        <f>matriz_td_tfxidf!E3</f>
        <v>0.2498774732</v>
      </c>
      <c r="D31" s="3">
        <f t="shared" si="3"/>
        <v>0.04682906371</v>
      </c>
    </row>
    <row r="33">
      <c r="A33" s="9" t="s">
        <v>35</v>
      </c>
      <c r="B33" s="9" t="s">
        <v>36</v>
      </c>
    </row>
    <row r="34">
      <c r="A34" s="2" t="s">
        <v>34</v>
      </c>
      <c r="B34" s="3">
        <v>0.04682906371272349</v>
      </c>
    </row>
    <row r="35">
      <c r="A35" s="2" t="s">
        <v>32</v>
      </c>
      <c r="B35" s="3">
        <v>0.031219375808482327</v>
      </c>
    </row>
    <row r="36">
      <c r="A36" s="2" t="s">
        <v>31</v>
      </c>
      <c r="B36" s="3">
        <v>0.015609687904241163</v>
      </c>
    </row>
    <row r="37">
      <c r="A37" s="2" t="s">
        <v>33</v>
      </c>
      <c r="B37" s="3">
        <v>0.015609687904241163</v>
      </c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1">
      <c r="A41" s="9" t="s">
        <v>40</v>
      </c>
      <c r="B41" s="2" t="s">
        <v>41</v>
      </c>
      <c r="C41" s="2" t="s">
        <v>42</v>
      </c>
      <c r="D41" s="2" t="s">
        <v>38</v>
      </c>
    </row>
    <row r="42">
      <c r="A42" s="9" t="s">
        <v>5</v>
      </c>
      <c r="B42" s="2">
        <f>matriz_td_sow!G15</f>
        <v>0.6020599913</v>
      </c>
      <c r="C42" s="2">
        <f>matriz_td_sow!G2</f>
        <v>0.1249387366</v>
      </c>
      <c r="D42" s="3">
        <f>matriz_td_sow!G13</f>
        <v>0.1249387366</v>
      </c>
    </row>
    <row r="43">
      <c r="A43" s="9" t="s">
        <v>52</v>
      </c>
      <c r="B43" s="2">
        <v>1.0</v>
      </c>
      <c r="C43" s="2">
        <v>1.0</v>
      </c>
      <c r="D43" s="2">
        <v>1.0</v>
      </c>
    </row>
    <row r="44">
      <c r="A44" s="9" t="s">
        <v>27</v>
      </c>
      <c r="B44" s="3">
        <f t="shared" ref="B44:D44" si="4">B42*B43</f>
        <v>0.6020599913</v>
      </c>
      <c r="C44" s="3">
        <f t="shared" si="4"/>
        <v>0.1249387366</v>
      </c>
      <c r="D44" s="3">
        <f t="shared" si="4"/>
        <v>0.1249387366</v>
      </c>
    </row>
    <row r="47">
      <c r="A47" s="9" t="s">
        <v>28</v>
      </c>
      <c r="B47" s="9" t="s">
        <v>53</v>
      </c>
      <c r="C47" s="9" t="s">
        <v>53</v>
      </c>
      <c r="D47" s="9" t="s">
        <v>53</v>
      </c>
      <c r="E47" s="9" t="s">
        <v>30</v>
      </c>
    </row>
    <row r="48">
      <c r="A48" s="2" t="s">
        <v>31</v>
      </c>
      <c r="B48" s="2">
        <f>matriz_td_tfxidf!B15</f>
        <v>0</v>
      </c>
      <c r="C48" s="2">
        <f>matriz_td_tfxidf!B2</f>
        <v>0.2498774732</v>
      </c>
      <c r="D48" s="2">
        <f>matriz_td_tfxidf!B13</f>
        <v>0</v>
      </c>
      <c r="E48" s="3">
        <f t="shared" ref="E48:E51" si="5">B48*$B$44+C48*$C$44+D48*$D$44</f>
        <v>0.03121937581</v>
      </c>
    </row>
    <row r="49">
      <c r="A49" s="2" t="s">
        <v>32</v>
      </c>
      <c r="B49" s="2">
        <f>matriz_td_tfxidf!C15</f>
        <v>0</v>
      </c>
      <c r="C49" s="2">
        <f>matriz_td_tfxidf!C2</f>
        <v>0</v>
      </c>
      <c r="D49" s="2">
        <f>matriz_td_tfxidf!C13</f>
        <v>0.1249387366</v>
      </c>
      <c r="E49" s="3">
        <f t="shared" si="5"/>
        <v>0.01560968791</v>
      </c>
    </row>
    <row r="50">
      <c r="A50" s="2" t="s">
        <v>33</v>
      </c>
      <c r="B50" s="2">
        <f>matriz_td_tfxidf!D15</f>
        <v>1.204119983</v>
      </c>
      <c r="C50" s="2">
        <f>matriz_td_tfxidf!D2</f>
        <v>0.1249387366</v>
      </c>
      <c r="D50" s="2">
        <f>matriz_td_tfxidf!D13</f>
        <v>0.1249387366</v>
      </c>
      <c r="E50" s="3">
        <f t="shared" si="5"/>
        <v>0.7561718421</v>
      </c>
    </row>
    <row r="51">
      <c r="A51" s="2" t="s">
        <v>34</v>
      </c>
      <c r="B51" s="2">
        <f>matriz_td_tfxidf!E15</f>
        <v>0</v>
      </c>
      <c r="C51" s="2">
        <f>matriz_td_tfxidf!E2</f>
        <v>0.2498774732</v>
      </c>
      <c r="D51" s="2">
        <f>matriz_td_tfxidf!E13</f>
        <v>0.1249387366</v>
      </c>
      <c r="E51" s="3">
        <f t="shared" si="5"/>
        <v>0.04682906372</v>
      </c>
    </row>
    <row r="53">
      <c r="A53" s="9" t="s">
        <v>35</v>
      </c>
      <c r="B53" s="9" t="s">
        <v>36</v>
      </c>
    </row>
    <row r="54">
      <c r="A54" s="2" t="s">
        <v>33</v>
      </c>
      <c r="B54" s="3">
        <v>0.7561718421262087</v>
      </c>
    </row>
    <row r="55">
      <c r="A55" s="2" t="s">
        <v>34</v>
      </c>
      <c r="B55" s="3">
        <v>0.04682906371583444</v>
      </c>
    </row>
    <row r="56">
      <c r="A56" s="2" t="s">
        <v>31</v>
      </c>
      <c r="B56" s="3">
        <v>0.031219375810556293</v>
      </c>
    </row>
    <row r="57">
      <c r="A57" s="2" t="s">
        <v>32</v>
      </c>
      <c r="B57" s="3">
        <v>0.015609687905278146</v>
      </c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1">
      <c r="A61" s="16"/>
      <c r="B61" s="16"/>
      <c r="C61" s="16"/>
      <c r="D61" s="16"/>
      <c r="E61" s="16"/>
      <c r="F61" s="16"/>
    </row>
    <row r="62">
      <c r="A62" s="17" t="s">
        <v>43</v>
      </c>
      <c r="B62" s="18"/>
      <c r="C62" s="18"/>
      <c r="D62" s="18"/>
      <c r="E62" s="18"/>
      <c r="F62" s="18"/>
    </row>
    <row r="63">
      <c r="A63" s="19" t="s">
        <v>54</v>
      </c>
      <c r="B63" s="20"/>
      <c r="C63" s="20"/>
      <c r="D63" s="20"/>
      <c r="E63" s="20"/>
      <c r="F63" s="21"/>
    </row>
    <row r="64">
      <c r="A64" s="22" t="s">
        <v>45</v>
      </c>
      <c r="B64" s="21"/>
      <c r="C64" s="23" t="s">
        <v>46</v>
      </c>
      <c r="D64" s="21"/>
      <c r="E64" s="23" t="s">
        <v>47</v>
      </c>
      <c r="F64" s="21"/>
    </row>
    <row r="65">
      <c r="A65" s="24" t="s">
        <v>35</v>
      </c>
      <c r="B65" s="25" t="s">
        <v>36</v>
      </c>
      <c r="C65" s="25" t="s">
        <v>35</v>
      </c>
      <c r="D65" s="25" t="s">
        <v>36</v>
      </c>
      <c r="E65" s="25" t="s">
        <v>35</v>
      </c>
      <c r="F65" s="25" t="s">
        <v>36</v>
      </c>
    </row>
    <row r="66">
      <c r="A66" s="2" t="s">
        <v>31</v>
      </c>
      <c r="B66" s="3">
        <v>0.03121937581055629</v>
      </c>
      <c r="C66" s="2" t="s">
        <v>34</v>
      </c>
      <c r="D66" s="3">
        <v>0.04682906371272349</v>
      </c>
      <c r="E66" s="2" t="s">
        <v>33</v>
      </c>
      <c r="F66" s="3">
        <v>0.7561718421262087</v>
      </c>
    </row>
    <row r="67">
      <c r="A67" s="2" t="s">
        <v>34</v>
      </c>
      <c r="B67" s="3">
        <v>0.03121937581055629</v>
      </c>
      <c r="C67" s="2" t="s">
        <v>32</v>
      </c>
      <c r="D67" s="3">
        <v>0.031219375808482327</v>
      </c>
      <c r="E67" s="2" t="s">
        <v>34</v>
      </c>
      <c r="F67" s="3">
        <v>0.04682906371583444</v>
      </c>
    </row>
    <row r="68">
      <c r="A68" s="2" t="s">
        <v>33</v>
      </c>
      <c r="B68" s="3">
        <v>0.015609687905278145</v>
      </c>
      <c r="C68" s="2" t="s">
        <v>31</v>
      </c>
      <c r="D68" s="3">
        <v>0.015609687904241163</v>
      </c>
      <c r="E68" s="2" t="s">
        <v>31</v>
      </c>
      <c r="F68" s="3">
        <v>0.031219375810556293</v>
      </c>
    </row>
    <row r="69">
      <c r="A69" s="2" t="s">
        <v>32</v>
      </c>
      <c r="B69" s="3">
        <v>0.0</v>
      </c>
      <c r="C69" s="2" t="s">
        <v>33</v>
      </c>
      <c r="D69" s="3">
        <v>0.015609687904241163</v>
      </c>
      <c r="E69" s="2" t="s">
        <v>32</v>
      </c>
      <c r="F69" s="3">
        <v>0.015609687905278146</v>
      </c>
    </row>
  </sheetData>
  <mergeCells count="4">
    <mergeCell ref="A63:F63"/>
    <mergeCell ref="A64:B64"/>
    <mergeCell ref="C64:D64"/>
    <mergeCell ref="E64:F6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2.63"/>
    <col customWidth="1" min="3" max="5" width="13.75"/>
  </cols>
  <sheetData>
    <row r="1">
      <c r="A1" s="9" t="s">
        <v>25</v>
      </c>
      <c r="B1" s="2" t="s">
        <v>26</v>
      </c>
    </row>
    <row r="2">
      <c r="A2" s="9" t="s">
        <v>5</v>
      </c>
      <c r="B2" s="3">
        <v>0.12493873660829992</v>
      </c>
    </row>
    <row r="3">
      <c r="A3" s="9" t="s">
        <v>52</v>
      </c>
      <c r="B3" s="2">
        <v>1.0</v>
      </c>
    </row>
    <row r="4">
      <c r="A4" s="9" t="s">
        <v>27</v>
      </c>
      <c r="B4" s="3">
        <f>B3*B2</f>
        <v>0.1249387366</v>
      </c>
    </row>
    <row r="5">
      <c r="A5" s="9" t="s">
        <v>48</v>
      </c>
      <c r="B5" s="3">
        <f>SQRT(POW(B4,2))</f>
        <v>0.1249387366</v>
      </c>
    </row>
    <row r="7">
      <c r="A7" s="9" t="s">
        <v>28</v>
      </c>
      <c r="B7" s="9" t="s">
        <v>53</v>
      </c>
      <c r="C7" s="9" t="s">
        <v>30</v>
      </c>
      <c r="D7" s="9" t="s">
        <v>49</v>
      </c>
      <c r="E7" s="9" t="s">
        <v>50</v>
      </c>
    </row>
    <row r="8">
      <c r="A8" s="2" t="s">
        <v>31</v>
      </c>
      <c r="B8" s="2">
        <f>matriz_td_tfxidf!B2</f>
        <v>0.2498774732</v>
      </c>
      <c r="C8" s="3">
        <f t="shared" ref="C8:C11" si="1">$B8*$B$4</f>
        <v>0.03121937581</v>
      </c>
      <c r="D8" s="3">
        <f>matriz_td_tfxidf!B20</f>
        <v>1.676970446</v>
      </c>
      <c r="E8" s="3">
        <f t="shared" ref="E8:E11" si="2">$C8/($B$5*$D8)</f>
        <v>0.1490052933</v>
      </c>
    </row>
    <row r="9">
      <c r="A9" s="2" t="s">
        <v>32</v>
      </c>
      <c r="B9" s="2">
        <f>matriz_td_tfxidf!C2</f>
        <v>0</v>
      </c>
      <c r="C9" s="3">
        <f t="shared" si="1"/>
        <v>0</v>
      </c>
      <c r="D9" s="3">
        <f>matriz_td_tfxidf!$C$20</f>
        <v>0.9202124214</v>
      </c>
      <c r="E9" s="3">
        <f t="shared" si="2"/>
        <v>0</v>
      </c>
    </row>
    <row r="10">
      <c r="A10" s="2" t="s">
        <v>33</v>
      </c>
      <c r="B10" s="2">
        <f>matriz_td_tfxidf!D2</f>
        <v>0.1249387366</v>
      </c>
      <c r="C10" s="3">
        <f t="shared" si="1"/>
        <v>0.01560968791</v>
      </c>
      <c r="D10" s="3">
        <f>matriz_td_tfxidf!$D$20</f>
        <v>1.520626687</v>
      </c>
      <c r="E10" s="3">
        <f t="shared" si="2"/>
        <v>0.08216266207</v>
      </c>
    </row>
    <row r="11">
      <c r="A11" s="2" t="s">
        <v>34</v>
      </c>
      <c r="B11" s="2">
        <f>matriz_td_tfxidf!E2</f>
        <v>0.2498774732</v>
      </c>
      <c r="C11" s="3">
        <f t="shared" si="1"/>
        <v>0.03121937581</v>
      </c>
      <c r="D11" s="3">
        <f>matriz_td_tfxidf!$E$20</f>
        <v>0.8365472066</v>
      </c>
      <c r="E11" s="3">
        <f t="shared" si="2"/>
        <v>0.2987009834</v>
      </c>
    </row>
    <row r="13">
      <c r="A13" s="9" t="s">
        <v>35</v>
      </c>
      <c r="B13" s="9" t="s">
        <v>36</v>
      </c>
    </row>
    <row r="14">
      <c r="A14" s="2" t="s">
        <v>34</v>
      </c>
      <c r="B14" s="3">
        <v>0.2987009833510751</v>
      </c>
    </row>
    <row r="15">
      <c r="A15" s="2" t="s">
        <v>31</v>
      </c>
      <c r="B15" s="3">
        <v>0.14900529334977036</v>
      </c>
    </row>
    <row r="16">
      <c r="A16" s="2" t="s">
        <v>33</v>
      </c>
      <c r="B16" s="3">
        <v>0.08216266206791989</v>
      </c>
    </row>
    <row r="17">
      <c r="A17" s="2" t="s">
        <v>32</v>
      </c>
      <c r="B17" s="3">
        <v>0.0</v>
      </c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1">
      <c r="A21" s="9" t="s">
        <v>37</v>
      </c>
      <c r="B21" s="2" t="s">
        <v>38</v>
      </c>
      <c r="C21" s="2" t="s">
        <v>39</v>
      </c>
    </row>
    <row r="22">
      <c r="A22" s="9" t="s">
        <v>5</v>
      </c>
      <c r="B22" s="2">
        <v>0.1249387366</v>
      </c>
      <c r="C22" s="2">
        <v>0.1249387366</v>
      </c>
    </row>
    <row r="23">
      <c r="A23" s="9" t="s">
        <v>52</v>
      </c>
      <c r="B23" s="2">
        <v>1.0</v>
      </c>
      <c r="C23" s="2">
        <v>1.0</v>
      </c>
    </row>
    <row r="24">
      <c r="A24" s="9" t="s">
        <v>27</v>
      </c>
      <c r="B24" s="3">
        <f t="shared" ref="B24:C24" si="3">B23*B22</f>
        <v>0.1249387366</v>
      </c>
      <c r="C24" s="3">
        <f t="shared" si="3"/>
        <v>0.1249387366</v>
      </c>
    </row>
    <row r="25">
      <c r="A25" s="9" t="s">
        <v>48</v>
      </c>
      <c r="B25" s="3">
        <f>SQRT(POW(B24,2)+POW(C24,2))</f>
        <v>0.1766900558</v>
      </c>
    </row>
    <row r="27">
      <c r="A27" s="9" t="s">
        <v>28</v>
      </c>
      <c r="B27" s="9" t="s">
        <v>53</v>
      </c>
      <c r="C27" s="9" t="s">
        <v>53</v>
      </c>
      <c r="D27" s="9" t="s">
        <v>30</v>
      </c>
      <c r="E27" s="9" t="s">
        <v>49</v>
      </c>
      <c r="F27" s="9" t="s">
        <v>50</v>
      </c>
    </row>
    <row r="28">
      <c r="A28" s="2" t="s">
        <v>31</v>
      </c>
      <c r="B28" s="2">
        <f>matriz_td_tfxidf!B13</f>
        <v>0</v>
      </c>
      <c r="C28" s="2">
        <f>matriz_td_tfxidf!B3</f>
        <v>0.1249387366</v>
      </c>
      <c r="D28" s="3">
        <f t="shared" ref="D28:D31" si="4">B28*$B$24+C28*$C$24</f>
        <v>0.0156096879</v>
      </c>
      <c r="E28" s="3">
        <f>matriz_td_tfxidf!$B$20</f>
        <v>1.676970446</v>
      </c>
      <c r="F28" s="3">
        <f t="shared" ref="F28:F31" si="5">$D28/($B$25*$E28)</f>
        <v>0.05268132668</v>
      </c>
    </row>
    <row r="29">
      <c r="A29" s="2" t="s">
        <v>32</v>
      </c>
      <c r="B29" s="2">
        <f>matriz_td_tfxidf!C13</f>
        <v>0.1249387366</v>
      </c>
      <c r="C29" s="2">
        <f>matriz_td_tfxidf!C3</f>
        <v>0.1249387366</v>
      </c>
      <c r="D29" s="3">
        <f t="shared" si="4"/>
        <v>0.03121937581</v>
      </c>
      <c r="E29" s="3">
        <f>matriz_td_tfxidf!$C$20</f>
        <v>0.9202124214</v>
      </c>
      <c r="F29" s="3">
        <f t="shared" si="5"/>
        <v>0.1920100747</v>
      </c>
    </row>
    <row r="30">
      <c r="A30" s="2" t="s">
        <v>33</v>
      </c>
      <c r="B30" s="2">
        <f>matriz_td_tfxidf!D13</f>
        <v>0.1249387366</v>
      </c>
      <c r="C30" s="2">
        <f>matriz_td_tfxidf!D3</f>
        <v>0</v>
      </c>
      <c r="D30" s="3">
        <f t="shared" si="4"/>
        <v>0.0156096879</v>
      </c>
      <c r="E30" s="3">
        <f>matriz_td_tfxidf!$D$20</f>
        <v>1.520626687</v>
      </c>
      <c r="F30" s="3">
        <f t="shared" si="5"/>
        <v>0.05809777551</v>
      </c>
    </row>
    <row r="31">
      <c r="A31" s="2" t="s">
        <v>34</v>
      </c>
      <c r="B31" s="2">
        <f>matriz_td_tfxidf!E13</f>
        <v>0.1249387366</v>
      </c>
      <c r="C31" s="2">
        <f>matriz_td_tfxidf!E3</f>
        <v>0.2498774732</v>
      </c>
      <c r="D31" s="3">
        <f t="shared" si="4"/>
        <v>0.04682906371</v>
      </c>
      <c r="E31" s="3">
        <f>matriz_td_tfxidf!$E$20</f>
        <v>0.8365472066</v>
      </c>
      <c r="F31" s="3">
        <f t="shared" si="5"/>
        <v>0.3168202363</v>
      </c>
    </row>
    <row r="33">
      <c r="A33" s="9" t="s">
        <v>35</v>
      </c>
      <c r="B33" s="9" t="s">
        <v>36</v>
      </c>
    </row>
    <row r="34">
      <c r="A34" s="2" t="s">
        <v>34</v>
      </c>
      <c r="B34" s="3">
        <v>0.3168202363119528</v>
      </c>
    </row>
    <row r="35">
      <c r="A35" s="2" t="s">
        <v>32</v>
      </c>
      <c r="B35" s="3">
        <v>0.19201007471414294</v>
      </c>
    </row>
    <row r="36">
      <c r="A36" s="2" t="s">
        <v>33</v>
      </c>
      <c r="B36" s="3">
        <v>0.058097775508564875</v>
      </c>
    </row>
    <row r="37">
      <c r="A37" s="2" t="s">
        <v>31</v>
      </c>
      <c r="B37" s="3">
        <v>0.052681326680156695</v>
      </c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1">
      <c r="A41" s="9" t="s">
        <v>40</v>
      </c>
      <c r="B41" s="2" t="s">
        <v>41</v>
      </c>
      <c r="C41" s="2" t="s">
        <v>42</v>
      </c>
      <c r="D41" s="2" t="s">
        <v>38</v>
      </c>
    </row>
    <row r="42">
      <c r="A42" s="9" t="s">
        <v>5</v>
      </c>
      <c r="B42" s="2">
        <f>matriz_td_sow!G15</f>
        <v>0.6020599913</v>
      </c>
      <c r="C42" s="2">
        <f>matriz_td_sow!G2</f>
        <v>0.1249387366</v>
      </c>
      <c r="D42" s="3">
        <f>matriz_td_sow!G13</f>
        <v>0.1249387366</v>
      </c>
    </row>
    <row r="43">
      <c r="A43" s="9" t="s">
        <v>52</v>
      </c>
      <c r="B43" s="2">
        <v>1.0</v>
      </c>
      <c r="C43" s="2">
        <v>1.0</v>
      </c>
      <c r="D43" s="2">
        <v>1.0</v>
      </c>
    </row>
    <row r="44">
      <c r="A44" s="9" t="s">
        <v>27</v>
      </c>
      <c r="B44" s="3">
        <f t="shared" ref="B44:D44" si="6">B42*B43</f>
        <v>0.6020599913</v>
      </c>
      <c r="C44" s="3">
        <f t="shared" si="6"/>
        <v>0.1249387366</v>
      </c>
      <c r="D44" s="3">
        <f t="shared" si="6"/>
        <v>0.1249387366</v>
      </c>
    </row>
    <row r="45">
      <c r="A45" s="9" t="s">
        <v>48</v>
      </c>
      <c r="B45" s="3">
        <f>SQRT(POW(B44,2)+POW(C44,2)+POW(D44,2))</f>
        <v>0.6274516786</v>
      </c>
    </row>
    <row r="47">
      <c r="A47" s="9" t="s">
        <v>28</v>
      </c>
      <c r="B47" s="9" t="s">
        <v>53</v>
      </c>
      <c r="C47" s="9" t="s">
        <v>53</v>
      </c>
      <c r="D47" s="9" t="s">
        <v>53</v>
      </c>
      <c r="E47" s="9" t="s">
        <v>30</v>
      </c>
      <c r="F47" s="9" t="s">
        <v>49</v>
      </c>
      <c r="G47" s="9" t="s">
        <v>50</v>
      </c>
    </row>
    <row r="48">
      <c r="A48" s="2" t="s">
        <v>31</v>
      </c>
      <c r="B48" s="2">
        <f>matriz_td_tfxidf!B15</f>
        <v>0</v>
      </c>
      <c r="C48" s="2">
        <f>matriz_td_tfxidf!B2</f>
        <v>0.2498774732</v>
      </c>
      <c r="D48" s="2">
        <f>matriz_td_tfxidf!B13</f>
        <v>0</v>
      </c>
      <c r="E48" s="3">
        <f t="shared" ref="E48:E51" si="7">B48*$B$44+C48*$C$44+D48*$D$44</f>
        <v>0.03121937581</v>
      </c>
      <c r="F48" s="3">
        <f>matriz_td_tfxidf!$B$20</f>
        <v>1.676970446</v>
      </c>
      <c r="G48" s="3">
        <f t="shared" ref="G48:G51" si="8">$E48/($B$45*$F48)</f>
        <v>0.02967006661</v>
      </c>
    </row>
    <row r="49">
      <c r="A49" s="2" t="s">
        <v>32</v>
      </c>
      <c r="B49" s="2">
        <f>matriz_td_tfxidf!C15</f>
        <v>0</v>
      </c>
      <c r="C49" s="2">
        <f>matriz_td_tfxidf!C2</f>
        <v>0</v>
      </c>
      <c r="D49" s="2">
        <f>matriz_td_tfxidf!C13</f>
        <v>0.1249387366</v>
      </c>
      <c r="E49" s="3">
        <f t="shared" si="7"/>
        <v>0.01560968791</v>
      </c>
      <c r="F49" s="3">
        <f>matriz_td_tfxidf!$C$20</f>
        <v>0.9202124214</v>
      </c>
      <c r="G49" s="3">
        <f t="shared" si="8"/>
        <v>0.02703496697</v>
      </c>
    </row>
    <row r="50">
      <c r="A50" s="2" t="s">
        <v>33</v>
      </c>
      <c r="B50" s="2">
        <f>matriz_td_tfxidf!D15</f>
        <v>1.204119983</v>
      </c>
      <c r="C50" s="2">
        <f>matriz_td_tfxidf!D2</f>
        <v>0.1249387366</v>
      </c>
      <c r="D50" s="2">
        <f>matriz_td_tfxidf!D13</f>
        <v>0.1249387366</v>
      </c>
      <c r="E50" s="3">
        <f t="shared" si="7"/>
        <v>0.7561718421</v>
      </c>
      <c r="F50" s="3">
        <f>matriz_td_tfxidf!$D$20</f>
        <v>1.520626687</v>
      </c>
      <c r="G50" s="3">
        <f t="shared" si="8"/>
        <v>0.7925334618</v>
      </c>
    </row>
    <row r="51">
      <c r="A51" s="2" t="s">
        <v>34</v>
      </c>
      <c r="B51" s="2">
        <f>matriz_td_tfxidf!E15</f>
        <v>0</v>
      </c>
      <c r="C51" s="2">
        <f>matriz_td_tfxidf!E2</f>
        <v>0.2498774732</v>
      </c>
      <c r="D51" s="2">
        <f>matriz_td_tfxidf!E13</f>
        <v>0.1249387366</v>
      </c>
      <c r="E51" s="3">
        <f t="shared" si="7"/>
        <v>0.04682906372</v>
      </c>
      <c r="F51" s="3">
        <f>matriz_td_tfxidf!$E$20</f>
        <v>0.8365472066</v>
      </c>
      <c r="G51" s="3">
        <f t="shared" si="8"/>
        <v>0.08921640843</v>
      </c>
    </row>
    <row r="53">
      <c r="A53" s="9" t="s">
        <v>35</v>
      </c>
      <c r="B53" s="9" t="s">
        <v>36</v>
      </c>
    </row>
    <row r="54">
      <c r="A54" s="2" t="s">
        <v>33</v>
      </c>
      <c r="B54" s="3">
        <v>0.7925334618447841</v>
      </c>
    </row>
    <row r="55">
      <c r="A55" s="2" t="s">
        <v>34</v>
      </c>
      <c r="B55" s="3">
        <v>0.0892164084266918</v>
      </c>
    </row>
    <row r="56">
      <c r="A56" s="2" t="s">
        <v>31</v>
      </c>
      <c r="B56" s="3">
        <v>0.02967006661107977</v>
      </c>
    </row>
    <row r="57">
      <c r="A57" s="2" t="s">
        <v>32</v>
      </c>
      <c r="B57" s="3">
        <v>0.02703496696920161</v>
      </c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1">
      <c r="A61" s="16"/>
      <c r="B61" s="16"/>
      <c r="C61" s="16"/>
      <c r="D61" s="16"/>
      <c r="E61" s="16"/>
      <c r="F61" s="16"/>
    </row>
    <row r="62">
      <c r="A62" s="17" t="s">
        <v>43</v>
      </c>
      <c r="B62" s="18"/>
      <c r="C62" s="18"/>
      <c r="D62" s="18"/>
      <c r="E62" s="18"/>
      <c r="F62" s="18"/>
    </row>
    <row r="63">
      <c r="A63" s="19" t="s">
        <v>54</v>
      </c>
      <c r="B63" s="20"/>
      <c r="C63" s="20"/>
      <c r="D63" s="20"/>
      <c r="E63" s="20"/>
      <c r="F63" s="21"/>
    </row>
    <row r="64">
      <c r="A64" s="22" t="s">
        <v>45</v>
      </c>
      <c r="B64" s="21"/>
      <c r="C64" s="23" t="s">
        <v>46</v>
      </c>
      <c r="D64" s="21"/>
      <c r="E64" s="23" t="s">
        <v>47</v>
      </c>
      <c r="F64" s="21"/>
    </row>
    <row r="65">
      <c r="A65" s="24" t="s">
        <v>35</v>
      </c>
      <c r="B65" s="25" t="s">
        <v>36</v>
      </c>
      <c r="C65" s="25" t="s">
        <v>35</v>
      </c>
      <c r="D65" s="25" t="s">
        <v>36</v>
      </c>
      <c r="E65" s="25" t="s">
        <v>35</v>
      </c>
      <c r="F65" s="25" t="s">
        <v>36</v>
      </c>
    </row>
    <row r="66">
      <c r="A66" s="2" t="s">
        <v>34</v>
      </c>
      <c r="B66" s="3">
        <v>0.2987009833510751</v>
      </c>
      <c r="C66" s="2" t="s">
        <v>34</v>
      </c>
      <c r="D66" s="3">
        <v>0.3168202363119528</v>
      </c>
      <c r="E66" s="2" t="s">
        <v>33</v>
      </c>
      <c r="F66" s="3">
        <v>0.7925334618447841</v>
      </c>
    </row>
    <row r="67">
      <c r="A67" s="2" t="s">
        <v>31</v>
      </c>
      <c r="B67" s="3">
        <v>0.14900529334977036</v>
      </c>
      <c r="C67" s="2" t="s">
        <v>32</v>
      </c>
      <c r="D67" s="3">
        <v>0.19201007471414294</v>
      </c>
      <c r="E67" s="2" t="s">
        <v>34</v>
      </c>
      <c r="F67" s="3">
        <v>0.0892164084266918</v>
      </c>
    </row>
    <row r="68">
      <c r="A68" s="2" t="s">
        <v>33</v>
      </c>
      <c r="B68" s="3">
        <v>0.08216266206791989</v>
      </c>
      <c r="C68" s="2" t="s">
        <v>33</v>
      </c>
      <c r="D68" s="3">
        <v>0.058097775508564875</v>
      </c>
      <c r="E68" s="2" t="s">
        <v>31</v>
      </c>
      <c r="F68" s="3">
        <v>0.02967006661107977</v>
      </c>
    </row>
    <row r="69">
      <c r="A69" s="2" t="s">
        <v>32</v>
      </c>
      <c r="B69" s="3">
        <v>0.0</v>
      </c>
      <c r="C69" s="2" t="s">
        <v>31</v>
      </c>
      <c r="D69" s="3">
        <v>0.052681326680156695</v>
      </c>
      <c r="E69" s="2" t="s">
        <v>32</v>
      </c>
      <c r="F69" s="3">
        <v>0.02703496696920161</v>
      </c>
    </row>
  </sheetData>
  <mergeCells count="4">
    <mergeCell ref="A63:F63"/>
    <mergeCell ref="A64:B64"/>
    <mergeCell ref="C64:D64"/>
    <mergeCell ref="E64:F6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13"/>
    <col customWidth="1" min="4" max="6" width="17.25"/>
  </cols>
  <sheetData>
    <row r="1">
      <c r="A1" s="26"/>
      <c r="B1" s="9" t="s">
        <v>25</v>
      </c>
      <c r="C1" s="9" t="s">
        <v>37</v>
      </c>
      <c r="D1" s="9" t="s">
        <v>40</v>
      </c>
      <c r="E1" s="9" t="s">
        <v>55</v>
      </c>
      <c r="F1" s="9" t="s">
        <v>56</v>
      </c>
    </row>
    <row r="2">
      <c r="A2" s="9" t="s">
        <v>57</v>
      </c>
      <c r="B2" s="2">
        <v>1.0</v>
      </c>
      <c r="C2" s="27">
        <v>0.999999999999999</v>
      </c>
      <c r="D2" s="27">
        <v>0.999651758136061</v>
      </c>
      <c r="E2" s="2">
        <v>1.0</v>
      </c>
      <c r="F2" s="27">
        <v>0.999999142093939</v>
      </c>
    </row>
    <row r="3">
      <c r="A3" s="9" t="s">
        <v>58</v>
      </c>
      <c r="B3" s="2">
        <v>1.0</v>
      </c>
      <c r="C3" s="2">
        <v>1.0</v>
      </c>
      <c r="D3" s="27">
        <v>0.999472275920751</v>
      </c>
      <c r="E3" s="27">
        <v>0.999999999999999</v>
      </c>
      <c r="F3" s="27">
        <v>0.999996809766</v>
      </c>
    </row>
    <row r="4">
      <c r="A4" s="9" t="s">
        <v>59</v>
      </c>
      <c r="B4" s="2">
        <v>1.0</v>
      </c>
      <c r="C4" s="2">
        <v>1.0</v>
      </c>
      <c r="D4" s="27">
        <v>0.999547371646568</v>
      </c>
      <c r="E4" s="2">
        <v>1.0</v>
      </c>
      <c r="F4" s="27">
        <v>0.999996248886504</v>
      </c>
    </row>
  </sheetData>
  <drawing r:id="rId1"/>
</worksheet>
</file>