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/>
  <mc:AlternateContent xmlns:mc="http://schemas.openxmlformats.org/markup-compatibility/2006">
    <mc:Choice Requires="x15">
      <x15ac:absPath xmlns:x15ac="http://schemas.microsoft.com/office/spreadsheetml/2010/11/ac" url="https://estliveupsedu-my.sharepoint.com/personal/ptorresp_ups_edu_ec/Documents/Maestria/IngenieriaSoftware/"/>
    </mc:Choice>
  </mc:AlternateContent>
  <xr:revisionPtr revIDLastSave="0" documentId="8_{BAF064AE-813E-43EF-922E-F708B0C7AB44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Product Backlog" sheetId="1" r:id="rId1"/>
    <sheet name="Sprint1" sheetId="2" r:id="rId2"/>
    <sheet name="Sprint2" sheetId="3" r:id="rId3"/>
    <sheet name="Sprint3" sheetId="4" r:id="rId4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4" l="1"/>
  <c r="B24" i="4"/>
  <c r="C24" i="4"/>
  <c r="C17" i="2"/>
  <c r="C16" i="2"/>
  <c r="C18" i="2"/>
  <c r="C19" i="2"/>
  <c r="C20" i="2"/>
  <c r="B17" i="2"/>
  <c r="C12" i="3"/>
  <c r="B23" i="4"/>
  <c r="C23" i="4"/>
  <c r="C22" i="4"/>
  <c r="C21" i="4"/>
  <c r="C20" i="4"/>
  <c r="C19" i="4"/>
  <c r="C18" i="4"/>
  <c r="C17" i="4"/>
  <c r="C16" i="4"/>
  <c r="C15" i="4"/>
  <c r="B11" i="3"/>
  <c r="C21" i="2"/>
  <c r="C22" i="2"/>
  <c r="C23" i="2"/>
  <c r="C24" i="2"/>
  <c r="C25" i="2"/>
  <c r="C26" i="2"/>
  <c r="B18" i="3"/>
  <c r="B24" i="2"/>
  <c r="B18" i="4"/>
  <c r="B21" i="3"/>
  <c r="B13" i="3"/>
  <c r="B16" i="2"/>
  <c r="B17" i="4"/>
  <c r="B19" i="4"/>
  <c r="B20" i="4"/>
  <c r="B21" i="4"/>
  <c r="B22" i="4"/>
  <c r="B25" i="4"/>
  <c r="B15" i="4"/>
  <c r="B18" i="2"/>
  <c r="B19" i="2"/>
  <c r="B20" i="2"/>
  <c r="B21" i="2"/>
  <c r="B22" i="2"/>
  <c r="B23" i="2"/>
  <c r="B25" i="2"/>
  <c r="B26" i="2"/>
  <c r="I12" i="4"/>
  <c r="E12" i="4"/>
  <c r="I13" i="2"/>
  <c r="E13" i="2"/>
  <c r="E8" i="3"/>
  <c r="I8" i="3"/>
  <c r="E4" i="4"/>
  <c r="D15" i="1"/>
  <c r="B20" i="3"/>
  <c r="B19" i="3"/>
  <c r="B17" i="3"/>
  <c r="B16" i="3"/>
  <c r="B15" i="3"/>
  <c r="B14" i="3"/>
  <c r="B12" i="3"/>
</calcChain>
</file>

<file path=xl/sharedStrings.xml><?xml version="1.0" encoding="utf-8"?>
<sst xmlns="http://schemas.openxmlformats.org/spreadsheetml/2006/main" count="147" uniqueCount="75">
  <si>
    <t>ANVERSO</t>
  </si>
  <si>
    <t>REVERSO</t>
  </si>
  <si>
    <t>ID</t>
  </si>
  <si>
    <t>Historias de usuario</t>
  </si>
  <si>
    <t>Descripción</t>
  </si>
  <si>
    <t>Estimación</t>
  </si>
  <si>
    <t>Importancia</t>
  </si>
  <si>
    <t>Pruebas de aceptación</t>
  </si>
  <si>
    <t>Login</t>
  </si>
  <si>
    <t>Como jugador puedo registrar mi nombre</t>
  </si>
  <si>
    <t>Sistema muestra nombre ingresado en la pantalla del juego</t>
  </si>
  <si>
    <t>StartGame</t>
  </si>
  <si>
    <t>Como jugador puedo iniciar un nuevo juego</t>
  </si>
  <si>
    <t>1. Comprobar que se visualiza un Stock con cartas boca abajo y un Waste vacio.
2. Comprobar que se visialize 4 Foundatios vacios.
3. Comprobar que se visualizen 7 Piles, donde cada una tiene una carta mas que la anterior y que la pirmera carta de cada pile este boca arriba.</t>
  </si>
  <si>
    <t>DealToWaste</t>
  </si>
  <si>
    <t>Como jugador puedo mover tres cartas del Deal al Waste</t>
  </si>
  <si>
    <t>1. Comprobar que se movieron 3 cartas al Waste.
2. Comprobar que las 3 cartas esten boca arriba.
3. Comprobar que hay 3 cartas menos en el Stock.</t>
  </si>
  <si>
    <t>PileToPileMove</t>
  </si>
  <si>
    <t>Como jugador puedo mover una carta de un Pile hacia otra Pile</t>
  </si>
  <si>
    <t>1. Seleccionar la carta (puede ser una o una pila) de un Pile origen y un Pile destino. 
2. Si la carta seleccionada (primera carta de la pila seleccionada) es menor en 1 y es de color diferente de la carta que ya es el Pile destino, se mueve la o las cartas.
3. Comprovar si en el Pile Orginen habian cartas, la primera dbera estar volteada boca arriva.</t>
  </si>
  <si>
    <t>PileToFoundationMove</t>
  </si>
  <si>
    <t>Como jugador puedo mover una carta de un Pile hacia un Foundation</t>
  </si>
  <si>
    <t xml:space="preserve">1. Seleccionar la carta (solo una) de un Pile origen y un Foundation destino. 
1.1. Si la carta es un "As" puede ser movida a un Foundation vacio.
1.2. Si la carta es mayor en 1 y del mismo color y figura de la carta que ya esta en un Foundation, es permito su movimiento.
2. Comprovar si en el Pile Orginen habian cartas, la primera dbera estar volteada boca arriva. </t>
  </si>
  <si>
    <t>FoundationToPileMove</t>
  </si>
  <si>
    <t>Como jugador puedo mover una carta de un Foundation hacia un Pile</t>
  </si>
  <si>
    <t>1. Seleccionar la carta (solo una) de un Foundation origen y un Pile destino. 
1.1. Si la carta es una "K" puede ser movida a un Pile vacio.
1.2. Si la carta es menor en 1 y es de color diferente de la carta que ya es el Pile, es permitido su movimiento.</t>
  </si>
  <si>
    <t>WasteToPileMove</t>
  </si>
  <si>
    <t>Como jugador puedo mover una carta del Waste hacia un Pile</t>
  </si>
  <si>
    <t>1. Seleccionar la carta (solo una) del Waste y un Pile destino. 
1.1. Si la carta es una "K" puede ser movida a un Pile vacio.
1.2. Si la carta es mayor en 1 y del mismo color y figura de la carta que ya esta en un Foundation, es permito su movimiento. 
2. Comprobar que el Waste tenga una carta menos.</t>
  </si>
  <si>
    <t>WasteToFoundationMove</t>
  </si>
  <si>
    <t>Como jugador puedo mover una carta del Waste hacia un Foundation</t>
  </si>
  <si>
    <t>1. Seleccionar la carta (solo una) del Waste y un Pile destino. 
1.1. Si la carta es un "As" puede ser movida a un Foundation vacio.
1.2. Si la carta es mayor en 1 y del mismo color y figura de la carta que ya esta en un Foundation, es permito su movimiento.
2. Comprobar que el Waste tenga una carta menos.</t>
  </si>
  <si>
    <t>WasteToStockMove</t>
  </si>
  <si>
    <t>Como jugador una vez se terminen las cartas del stock puedo mover todas las cartas que se acumularon en el waste al stock nuevamente.</t>
  </si>
  <si>
    <t>1. Se visualiza el stock formado nuevamente con las cartas que estaban en Waste.      
2. Waste se visualiza vacío</t>
  </si>
  <si>
    <t>Undo</t>
  </si>
  <si>
    <t xml:space="preserve"> Como jugador puedo deshacer una movimiento y dejarla en posicion anterior.</t>
  </si>
  <si>
    <t>1. Se visualiza en el tablero de juego la jugada previa al último movimiento realizado.</t>
  </si>
  <si>
    <t>Redo</t>
  </si>
  <si>
    <t>Como jugador al haber deshecho una jugada previamente puedo rehacer el movimiento para quedarme en la posición siguiente.</t>
  </si>
  <si>
    <t>1. Se visualiza en el tablero de juego la jugada que estaba presente antes de realizar la solicitud de undo</t>
  </si>
  <si>
    <t>RestartGame</t>
  </si>
  <si>
    <t>Como jugador en cualquier momento del juego o al quedarme sin movimientos puedo reiniciar el juego.</t>
  </si>
  <si>
    <t>1. Se visualiza el tablero de juego con un nuevo reparto de cartas y con las pilas, stock y waste formados</t>
  </si>
  <si>
    <t>TOTAL:</t>
  </si>
  <si>
    <t>Historias</t>
  </si>
  <si>
    <t>Estimación (points)</t>
  </si>
  <si>
    <t>Tarea</t>
  </si>
  <si>
    <t>Estimacion Tarea (points)</t>
  </si>
  <si>
    <t>Pendiente</t>
  </si>
  <si>
    <t>En curso</t>
  </si>
  <si>
    <t>Terminado</t>
  </si>
  <si>
    <t>Real</t>
  </si>
  <si>
    <t>Creacion de interfaz de login</t>
  </si>
  <si>
    <t>x</t>
  </si>
  <si>
    <t>Creacion de controlador de login</t>
  </si>
  <si>
    <t>Creacion de modelo Login</t>
  </si>
  <si>
    <t xml:space="preserve">Creacion de interfaz de Piles, Stock </t>
  </si>
  <si>
    <t>Cracion de controlador StartGame</t>
  </si>
  <si>
    <t>Cracion de modelos Card, Pile, Stock</t>
  </si>
  <si>
    <t>Creacion de interfaz de Waste</t>
  </si>
  <si>
    <t xml:space="preserve">Creacion de controlador DealToWaste </t>
  </si>
  <si>
    <t>Cracion de modelos Waste</t>
  </si>
  <si>
    <t>Creacion de controlador WasteToStockMove</t>
  </si>
  <si>
    <t>Configurar y testear la relacion del controlador con sus vistas y modelos</t>
  </si>
  <si>
    <t>Days</t>
  </si>
  <si>
    <t>Expected</t>
  </si>
  <si>
    <t>Creación de controlador PileToFoundation</t>
  </si>
  <si>
    <t>Creación de controlador FoundationToPile</t>
  </si>
  <si>
    <t>Creación de controlador WasteToPile</t>
  </si>
  <si>
    <t>WasteToFondationMove</t>
  </si>
  <si>
    <t>Creacion de controlador WasteToFondationMove</t>
  </si>
  <si>
    <t>Creacion de controlador undo</t>
  </si>
  <si>
    <t>Creacion de controlador redo</t>
  </si>
  <si>
    <t>Creacion de controlador RestartGame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</si>
</sst>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b/>
      <sz val="10"/>
      <color rgb="FF548235"/>
      <name val="Arial"/>
      <family val="2"/>
      <scheme val="minor"/>
    </font>
    <font>
      <b/>
      <sz val="10"/>
      <color rgb="FF548235"/>
      <name val="Arial"/>
      <family val="2"/>
    </font>
    <font>
      <b/>
      <sz val="10"/>
      <color rgb="FF2F75B5"/>
      <name val="Arial"/>
      <family val="2"/>
      <scheme val="minor"/>
    </font>
    <font>
      <b/>
      <sz val="10"/>
      <color rgb="FF00B050"/>
      <name val="Arial"/>
      <family val="2"/>
      <scheme val="minor"/>
    </font>
    <font>
      <b/>
      <sz val="11"/>
      <color rgb="FF0070C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6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/>
      <bottom style="thin">
        <color rgb="FF000000"/>
      </bottom>
      <diagonal/>
    </border>
    <border>
      <left style="thin">
        <color rgb="FF666666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666666"/>
      </right>
      <top/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/>
      <bottom style="medium">
        <color rgb="FF000000"/>
      </bottom>
      <diagonal/>
    </border>
    <border>
      <left style="thin">
        <color rgb="FF666666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666666"/>
      </right>
      <top style="medium">
        <color rgb="FF000000"/>
      </top>
      <bottom/>
      <diagonal/>
    </border>
    <border>
      <left style="thin">
        <color rgb="FF666666"/>
      </left>
      <right style="thin">
        <color rgb="FF666666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666666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666666"/>
      </left>
      <right/>
      <top style="medium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2" fillId="0" borderId="9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6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1" fillId="0" borderId="25" xfId="0" applyFont="1" applyBorder="1" applyAlignment="1">
      <alignment horizontal="right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vertical="center"/>
    </xf>
    <xf numFmtId="0" fontId="1" fillId="7" borderId="33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1" fillId="11" borderId="2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7" borderId="44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1" fillId="7" borderId="4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8" borderId="44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left" vertical="center" wrapText="1"/>
    </xf>
    <xf numFmtId="0" fontId="2" fillId="3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0" borderId="52" xfId="0" applyFont="1" applyBorder="1" applyAlignment="1">
      <alignment horizontal="left" vertical="center" wrapText="1"/>
    </xf>
    <xf numFmtId="0" fontId="2" fillId="0" borderId="53" xfId="0" applyFont="1" applyBorder="1" applyAlignment="1">
      <alignment horizontal="left" vertical="center" wrapText="1"/>
    </xf>
    <xf numFmtId="0" fontId="2" fillId="8" borderId="54" xfId="0" applyFont="1" applyFill="1" applyBorder="1" applyAlignment="1">
      <alignment horizontal="center" vertical="center"/>
    </xf>
    <xf numFmtId="0" fontId="2" fillId="7" borderId="54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 vertical="center"/>
    </xf>
    <xf numFmtId="0" fontId="2" fillId="5" borderId="55" xfId="0" applyFont="1" applyFill="1" applyBorder="1" applyAlignment="1">
      <alignment horizontal="center" vertical="center"/>
    </xf>
    <xf numFmtId="0" fontId="2" fillId="0" borderId="56" xfId="0" applyFont="1" applyBorder="1" applyAlignment="1">
      <alignment horizontal="left" vertical="center" wrapText="1"/>
    </xf>
    <xf numFmtId="0" fontId="2" fillId="7" borderId="56" xfId="0" applyFont="1" applyFill="1" applyBorder="1" applyAlignment="1">
      <alignment horizontal="center" vertical="center" wrapText="1"/>
    </xf>
    <xf numFmtId="0" fontId="2" fillId="8" borderId="57" xfId="0" applyFont="1" applyFill="1" applyBorder="1" applyAlignment="1">
      <alignment horizontal="center" vertical="center"/>
    </xf>
    <xf numFmtId="0" fontId="2" fillId="7" borderId="52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7" borderId="53" xfId="0" applyFont="1" applyFill="1" applyBorder="1" applyAlignment="1">
      <alignment horizontal="center" vertical="center"/>
    </xf>
    <xf numFmtId="0" fontId="2" fillId="8" borderId="59" xfId="0" applyFont="1" applyFill="1" applyBorder="1" applyAlignment="1">
      <alignment horizontal="center" vertical="center"/>
    </xf>
    <xf numFmtId="0" fontId="2" fillId="7" borderId="60" xfId="0" applyFont="1" applyFill="1" applyBorder="1" applyAlignment="1">
      <alignment horizontal="center" vertical="center"/>
    </xf>
    <xf numFmtId="0" fontId="2" fillId="8" borderId="60" xfId="0" applyFont="1" applyFill="1" applyBorder="1" applyAlignment="1">
      <alignment horizontal="center" vertical="center"/>
    </xf>
    <xf numFmtId="0" fontId="2" fillId="4" borderId="61" xfId="0" applyFont="1" applyFill="1" applyBorder="1" applyAlignment="1">
      <alignment horizontal="center" vertical="center"/>
    </xf>
    <xf numFmtId="0" fontId="1" fillId="7" borderId="47" xfId="0" applyFont="1" applyFill="1" applyBorder="1" applyAlignment="1">
      <alignment horizontal="center" vertical="center" wrapText="1"/>
    </xf>
    <xf numFmtId="0" fontId="1" fillId="8" borderId="40" xfId="0" applyFont="1" applyFill="1" applyBorder="1" applyAlignment="1">
      <alignment horizontal="center" vertical="center"/>
    </xf>
    <xf numFmtId="0" fontId="1" fillId="10" borderId="62" xfId="0" applyFont="1" applyFill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2" fillId="4" borderId="6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1" borderId="64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7" borderId="50" xfId="0" applyFont="1" applyFill="1" applyBorder="1" applyAlignment="1">
      <alignment horizontal="center" vertical="center" wrapText="1"/>
    </xf>
    <xf numFmtId="0" fontId="2" fillId="4" borderId="63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/>
    </xf>
    <xf numFmtId="0" fontId="2" fillId="4" borderId="66" xfId="0" applyFont="1" applyFill="1" applyBorder="1" applyAlignment="1">
      <alignment horizontal="center" vertical="center" wrapText="1"/>
    </xf>
    <xf numFmtId="0" fontId="2" fillId="5" borderId="57" xfId="0" applyFont="1" applyFill="1" applyBorder="1" applyAlignment="1">
      <alignment horizontal="center" vertical="center" wrapText="1"/>
    </xf>
    <xf numFmtId="0" fontId="2" fillId="3" borderId="67" xfId="0" applyFont="1" applyFill="1" applyBorder="1" applyAlignment="1">
      <alignment horizontal="center" vertical="center"/>
    </xf>
    <xf numFmtId="0" fontId="2" fillId="5" borderId="5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3" borderId="68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1" fillId="10" borderId="47" xfId="0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68" xfId="0" applyFont="1" applyFill="1" applyBorder="1" applyAlignment="1">
      <alignment horizontal="center" vertical="center" wrapText="1"/>
    </xf>
    <xf numFmtId="0" fontId="2" fillId="7" borderId="68" xfId="0" applyFont="1" applyFill="1" applyBorder="1" applyAlignment="1">
      <alignment horizontal="center" vertical="center"/>
    </xf>
    <xf numFmtId="0" fontId="2" fillId="7" borderId="48" xfId="0" applyFont="1" applyFill="1" applyBorder="1" applyAlignment="1">
      <alignment horizontal="center" vertical="center"/>
    </xf>
    <xf numFmtId="0" fontId="2" fillId="7" borderId="67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6" fillId="0" borderId="2" xfId="0" applyFont="1" applyBorder="1" applyAlignment="1"/>
    <xf numFmtId="0" fontId="6" fillId="0" borderId="3" xfId="0" applyFont="1" applyBorder="1" applyAlignment="1"/>
  </cellXfs>
  <cellStyles count="1">
    <cellStyle name="Normal" xfId="0" builtinId="0"/>
  </cellStyles>
  <dxfs count="9">
    <dxf>
      <font>
        <color theme="1"/>
        <family val="2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numFmt numFmtId="1" formatCode="0"/>
    </dxf>
    <dxf>
      <font>
        <color theme="1"/>
        <family val="2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numFmt numFmtId="1" formatCode="0"/>
    </dxf>
    <dxf>
      <font>
        <color theme="1"/>
        <family val="2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Sprint1!$B$15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Sprint1!$B$16:$B$26</c:f>
              <c:numCache>
                <c:formatCode>0.00</c:formatCode>
                <c:ptCount val="11"/>
                <c:pt idx="0">
                  <c:v>5.1999999999999993</c:v>
                </c:pt>
                <c:pt idx="1">
                  <c:v>4.68</c:v>
                </c:pt>
                <c:pt idx="2">
                  <c:v>4.16</c:v>
                </c:pt>
                <c:pt idx="3">
                  <c:v>3.64</c:v>
                </c:pt>
                <c:pt idx="4">
                  <c:v>3.12</c:v>
                </c:pt>
                <c:pt idx="5">
                  <c:v>2.6</c:v>
                </c:pt>
                <c:pt idx="6">
                  <c:v>2.08</c:v>
                </c:pt>
                <c:pt idx="7">
                  <c:v>1.56</c:v>
                </c:pt>
                <c:pt idx="8">
                  <c:v>1.04</c:v>
                </c:pt>
                <c:pt idx="9">
                  <c:v>0.52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22-4BF1-AD05-B9059CCD1FB1}"/>
            </c:ext>
          </c:extLst>
        </c:ser>
        <c:ser>
          <c:idx val="2"/>
          <c:order val="1"/>
          <c:tx>
            <c:strRef>
              <c:f>Sprint1!$C$15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Sprint1!$C$16:$C$26</c:f>
              <c:numCache>
                <c:formatCode>0.00</c:formatCode>
                <c:ptCount val="11"/>
                <c:pt idx="0">
                  <c:v>5.4499999999999993</c:v>
                </c:pt>
                <c:pt idx="1">
                  <c:v>5.2099999999999991</c:v>
                </c:pt>
                <c:pt idx="2">
                  <c:v>4.2099999999999991</c:v>
                </c:pt>
                <c:pt idx="3">
                  <c:v>3.7099999999999991</c:v>
                </c:pt>
                <c:pt idx="4">
                  <c:v>2.5099999999999989</c:v>
                </c:pt>
                <c:pt idx="5">
                  <c:v>1.8099999999999989</c:v>
                </c:pt>
                <c:pt idx="6">
                  <c:v>1.4099999999999988</c:v>
                </c:pt>
                <c:pt idx="7">
                  <c:v>0.90999999999999881</c:v>
                </c:pt>
                <c:pt idx="8">
                  <c:v>0.84999999999999876</c:v>
                </c:pt>
                <c:pt idx="9">
                  <c:v>9.9999999999998757E-2</c:v>
                </c:pt>
                <c:pt idx="10">
                  <c:v>-1.2490009027033011E-15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22-4BF1-AD05-B9059CCD1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617271"/>
        <c:axId val="1448660583"/>
      </c:lineChart>
      <c:catAx>
        <c:axId val="135061727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0583"/>
        <c:crosses val="autoZero"/>
        <c:auto val="1"/>
        <c:lblAlgn val="ctr"/>
        <c:lblOffset val="100"/>
        <c:noMultiLvlLbl val="0"/>
      </c:catAx>
      <c:valAx>
        <c:axId val="144866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17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Sprint2!$B$10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Sprint2!$A$11:$A$21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Sprint2!$B$11:$B$21</c:f>
              <c:numCache>
                <c:formatCode>0.00</c:formatCode>
                <c:ptCount val="11"/>
                <c:pt idx="0">
                  <c:v>4.5</c:v>
                </c:pt>
                <c:pt idx="1">
                  <c:v>4.05</c:v>
                </c:pt>
                <c:pt idx="2">
                  <c:v>3.6</c:v>
                </c:pt>
                <c:pt idx="3">
                  <c:v>3.15</c:v>
                </c:pt>
                <c:pt idx="4">
                  <c:v>2.7</c:v>
                </c:pt>
                <c:pt idx="5">
                  <c:v>2.25</c:v>
                </c:pt>
                <c:pt idx="6">
                  <c:v>1.8</c:v>
                </c:pt>
                <c:pt idx="7">
                  <c:v>1.35</c:v>
                </c:pt>
                <c:pt idx="8">
                  <c:v>0.9</c:v>
                </c:pt>
                <c:pt idx="9">
                  <c:v>0.45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0-4AEB-804E-7B8E12A62E1F}"/>
            </c:ext>
          </c:extLst>
        </c:ser>
        <c:ser>
          <c:idx val="1"/>
          <c:order val="1"/>
          <c:tx>
            <c:strRef>
              <c:f>Sprint2!$C$10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Sprint2!$A$11:$A$21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Sprint2!$C$11:$C$21</c:f>
              <c:numCache>
                <c:formatCode>General</c:formatCode>
                <c:ptCount val="11"/>
                <c:pt idx="0">
                  <c:v>4.7</c:v>
                </c:pt>
                <c:pt idx="1">
                  <c:v>3.4000000000000004</c:v>
                </c:pt>
                <c:pt idx="2">
                  <c:v>3.2</c:v>
                </c:pt>
                <c:pt idx="3">
                  <c:v>3.1</c:v>
                </c:pt>
                <c:pt idx="4">
                  <c:v>2.8</c:v>
                </c:pt>
                <c:pt idx="5">
                  <c:v>2.5</c:v>
                </c:pt>
                <c:pt idx="6">
                  <c:v>2</c:v>
                </c:pt>
                <c:pt idx="7">
                  <c:v>1.8</c:v>
                </c:pt>
                <c:pt idx="8">
                  <c:v>1.3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70-4AEB-804E-7B8E12A62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617271"/>
        <c:axId val="1448660583"/>
      </c:lineChart>
      <c:catAx>
        <c:axId val="135061727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0583"/>
        <c:crosses val="autoZero"/>
        <c:auto val="1"/>
        <c:lblAlgn val="ctr"/>
        <c:lblOffset val="100"/>
        <c:noMultiLvlLbl val="0"/>
      </c:catAx>
      <c:valAx>
        <c:axId val="144866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17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Sprint3!$B$14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Sprint3!$B$15:$B$25</c:f>
              <c:numCache>
                <c:formatCode>0.00</c:formatCode>
                <c:ptCount val="11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D-492A-BADE-3E12EAA28AC5}"/>
            </c:ext>
          </c:extLst>
        </c:ser>
        <c:ser>
          <c:idx val="2"/>
          <c:order val="1"/>
          <c:tx>
            <c:strRef>
              <c:f>Sprint3!$C$14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Sprint3!$C$15:$C$25</c:f>
              <c:numCache>
                <c:formatCode>General</c:formatCode>
                <c:ptCount val="11"/>
                <c:pt idx="0">
                  <c:v>5.3999999999999995</c:v>
                </c:pt>
                <c:pt idx="1">
                  <c:v>4.8999999999999995</c:v>
                </c:pt>
                <c:pt idx="2">
                  <c:v>3.8999999999999995</c:v>
                </c:pt>
                <c:pt idx="3">
                  <c:v>3.3999999999999995</c:v>
                </c:pt>
                <c:pt idx="4">
                  <c:v>2.8999999999999995</c:v>
                </c:pt>
                <c:pt idx="5">
                  <c:v>2.7999999999999994</c:v>
                </c:pt>
                <c:pt idx="6">
                  <c:v>2.2999999999999994</c:v>
                </c:pt>
                <c:pt idx="7">
                  <c:v>2.1999999999999993</c:v>
                </c:pt>
                <c:pt idx="8">
                  <c:v>1.3999999999999992</c:v>
                </c:pt>
                <c:pt idx="9">
                  <c:v>0.99999999999999922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D-492A-BADE-3E12EAA2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617271"/>
        <c:axId val="1448660583"/>
      </c:lineChart>
      <c:catAx>
        <c:axId val="135061727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60583"/>
        <c:crosses val="autoZero"/>
        <c:auto val="1"/>
        <c:lblAlgn val="ctr"/>
        <c:lblOffset val="100"/>
        <c:noMultiLvlLbl val="0"/>
      </c:catAx>
      <c:valAx>
        <c:axId val="144866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17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13</xdr:row>
      <xdr:rowOff>200025</xdr:rowOff>
    </xdr:from>
    <xdr:to>
      <xdr:col>7</xdr:col>
      <xdr:colOff>0</xdr:colOff>
      <xdr:row>28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3347BBB-3D40-4468-A03C-D7EBDE215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8</xdr:row>
      <xdr:rowOff>190500</xdr:rowOff>
    </xdr:from>
    <xdr:to>
      <xdr:col>6</xdr:col>
      <xdr:colOff>704850</xdr:colOff>
      <xdr:row>22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C0DF032-46D3-1A4F-56A9-7D958BAD5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12</xdr:row>
      <xdr:rowOff>190500</xdr:rowOff>
    </xdr:from>
    <xdr:to>
      <xdr:col>6</xdr:col>
      <xdr:colOff>704850</xdr:colOff>
      <xdr:row>26</xdr:row>
      <xdr:rowOff>190500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B0A298DF-8209-421C-853C-16AE91C62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8A6DE5-C977-4D28-8291-7C9671400675}" name="Tabla13" displayName="Tabla13" ref="A15:C26" totalsRowShown="0">
  <autoFilter ref="A15:C26" xr:uid="{138A6DE5-C977-4D28-8291-7C9671400675}"/>
  <tableColumns count="3">
    <tableColumn id="1" xr3:uid="{AE2A7634-37CA-4E83-A5FB-8366BE1D37B3}" name="Days" dataDxfId="8"/>
    <tableColumn id="2" xr3:uid="{7C669226-6183-4063-8139-6D0E1DC7E89F}" name="Expected" dataDxfId="7"/>
    <tableColumn id="3" xr3:uid="{627C597D-BD66-4860-B6A2-C7714CEA027D}" name="Real" dataDxfId="6">
      <calculatedColumnFormula>I13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2264D-EA25-4159-A93B-7CD1AB176916}" name="Tabla1" displayName="Tabla1" ref="A10:C21" totalsRowShown="0">
  <autoFilter ref="A10:C21" xr:uid="{45F2264D-EA25-4159-A93B-7CD1AB176916}"/>
  <tableColumns count="3">
    <tableColumn id="1" xr3:uid="{CA002255-64E0-4D6E-9EAF-7E75EEDC33F9}" name="Days" dataDxfId="5"/>
    <tableColumn id="2" xr3:uid="{A6D091A3-B910-40DF-9C15-3010CD06D060}" name="Expected" dataDxfId="4"/>
    <tableColumn id="3" xr3:uid="{92151EA4-01D2-4D5C-A1C7-93BA7F397ABB}" name="Real" dataDxfId="3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40C610-3AA4-49F4-A7D3-7E511091CCDF}" name="Tabla15" displayName="Tabla15" ref="A14:C25" totalsRowShown="0">
  <autoFilter ref="A14:C25" xr:uid="{1940C610-3AA4-49F4-A7D3-7E511091CCDF}"/>
  <tableColumns count="3">
    <tableColumn id="1" xr3:uid="{1E0066CA-9161-4040-AD0F-0C55A559BEEB}" name="Days" dataDxfId="2"/>
    <tableColumn id="2" xr3:uid="{D0931E94-A41D-4024-9793-1ECD1F744985}" name="Expected" dataDxfId="1"/>
    <tableColumn id="3" xr3:uid="{A30F01A6-2C98-4650-BBFE-A243AB813F2C}" name="Real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9"/>
  <sheetViews>
    <sheetView workbookViewId="0">
      <selection activeCell="E11" sqref="E11"/>
    </sheetView>
  </sheetViews>
  <sheetFormatPr defaultColWidth="12.42578125" defaultRowHeight="15.75" customHeight="1"/>
  <cols>
    <col min="1" max="1" width="5.85546875" customWidth="1"/>
    <col min="2" max="2" width="22.85546875" bestFit="1" customWidth="1"/>
    <col min="3" max="3" width="55.42578125" customWidth="1"/>
    <col min="4" max="4" width="11" bestFit="1" customWidth="1"/>
    <col min="5" max="5" width="11.7109375" bestFit="1" customWidth="1"/>
    <col min="6" max="6" width="77.7109375" customWidth="1"/>
    <col min="7" max="7" width="6.85546875" customWidth="1"/>
    <col min="8" max="8" width="4.42578125" customWidth="1"/>
    <col min="9" max="9" width="28.42578125" customWidth="1"/>
    <col min="10" max="10" width="27.85546875" customWidth="1"/>
  </cols>
  <sheetData>
    <row r="1" spans="1:30" ht="39.75" customHeight="1">
      <c r="A1" s="120" t="s">
        <v>0</v>
      </c>
      <c r="B1" s="144"/>
      <c r="C1" s="144"/>
      <c r="D1" s="144"/>
      <c r="E1" s="145"/>
      <c r="F1" s="22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3" customHeight="1">
      <c r="A2" s="14" t="s">
        <v>2</v>
      </c>
      <c r="B2" s="14" t="s">
        <v>3</v>
      </c>
      <c r="C2" s="14" t="s">
        <v>4</v>
      </c>
      <c r="D2" s="14" t="s">
        <v>5</v>
      </c>
      <c r="E2" s="15" t="s">
        <v>6</v>
      </c>
      <c r="F2" s="23" t="s">
        <v>7</v>
      </c>
      <c r="G2" s="2"/>
      <c r="H2" s="2"/>
      <c r="I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31.5" customHeight="1">
      <c r="A3" s="3">
        <v>1</v>
      </c>
      <c r="B3" s="4" t="s">
        <v>8</v>
      </c>
      <c r="C3" s="5" t="s">
        <v>9</v>
      </c>
      <c r="D3" s="117">
        <v>0.2</v>
      </c>
      <c r="E3" s="6">
        <v>3</v>
      </c>
      <c r="F3" s="24" t="s">
        <v>10</v>
      </c>
      <c r="G3" s="7"/>
      <c r="H3" s="7"/>
      <c r="I3" s="8"/>
    </row>
    <row r="4" spans="1:30" ht="57.75" customHeight="1">
      <c r="A4" s="3">
        <v>2</v>
      </c>
      <c r="B4" s="4" t="s">
        <v>11</v>
      </c>
      <c r="C4" s="5" t="s">
        <v>12</v>
      </c>
      <c r="D4" s="117">
        <v>3</v>
      </c>
      <c r="E4" s="6">
        <v>12</v>
      </c>
      <c r="F4" s="24" t="s">
        <v>13</v>
      </c>
      <c r="G4" s="7"/>
      <c r="H4" s="7"/>
      <c r="I4" s="9"/>
    </row>
    <row r="5" spans="1:30" ht="54" customHeight="1">
      <c r="A5" s="3">
        <v>3</v>
      </c>
      <c r="B5" s="4" t="s">
        <v>14</v>
      </c>
      <c r="C5" s="5" t="s">
        <v>15</v>
      </c>
      <c r="D5" s="117">
        <v>1</v>
      </c>
      <c r="E5" s="6">
        <v>11</v>
      </c>
      <c r="F5" s="24" t="s">
        <v>16</v>
      </c>
      <c r="G5" s="7"/>
      <c r="H5" s="7"/>
      <c r="I5" s="9"/>
    </row>
    <row r="6" spans="1:30" ht="71.25" customHeight="1">
      <c r="A6" s="3">
        <v>4</v>
      </c>
      <c r="B6" s="4" t="s">
        <v>17</v>
      </c>
      <c r="C6" s="5" t="s">
        <v>18</v>
      </c>
      <c r="D6" s="117">
        <v>1.5</v>
      </c>
      <c r="E6" s="6">
        <v>7</v>
      </c>
      <c r="F6" s="24" t="s">
        <v>19</v>
      </c>
      <c r="G6" s="7"/>
      <c r="H6" s="7"/>
      <c r="I6" s="8"/>
    </row>
    <row r="7" spans="1:30" ht="81" customHeight="1">
      <c r="A7" s="3">
        <v>5</v>
      </c>
      <c r="B7" s="4" t="s">
        <v>20</v>
      </c>
      <c r="C7" s="5" t="s">
        <v>21</v>
      </c>
      <c r="D7" s="117">
        <v>1.5</v>
      </c>
      <c r="E7" s="6">
        <v>8</v>
      </c>
      <c r="F7" s="24" t="s">
        <v>22</v>
      </c>
      <c r="G7" s="7"/>
      <c r="H7" s="7"/>
      <c r="I7" s="9"/>
    </row>
    <row r="8" spans="1:30" ht="71.25" customHeight="1">
      <c r="A8" s="3">
        <v>6</v>
      </c>
      <c r="B8" s="4" t="s">
        <v>23</v>
      </c>
      <c r="C8" s="5" t="s">
        <v>24</v>
      </c>
      <c r="D8" s="117">
        <v>1.5</v>
      </c>
      <c r="E8" s="6">
        <v>5</v>
      </c>
      <c r="F8" s="24" t="s">
        <v>25</v>
      </c>
      <c r="G8" s="7"/>
      <c r="H8" s="7"/>
      <c r="I8" s="7"/>
    </row>
    <row r="9" spans="1:30" ht="71.25" customHeight="1">
      <c r="A9" s="3">
        <v>7</v>
      </c>
      <c r="B9" s="4" t="s">
        <v>26</v>
      </c>
      <c r="C9" s="5" t="s">
        <v>27</v>
      </c>
      <c r="D9" s="117">
        <v>1.5</v>
      </c>
      <c r="E9" s="6">
        <v>6</v>
      </c>
      <c r="F9" s="24" t="s">
        <v>28</v>
      </c>
      <c r="G9" s="7"/>
      <c r="H9" s="7"/>
      <c r="I9" s="9"/>
    </row>
    <row r="10" spans="1:30" ht="71.25" customHeight="1">
      <c r="A10" s="3">
        <v>8</v>
      </c>
      <c r="B10" s="4" t="s">
        <v>29</v>
      </c>
      <c r="C10" s="5" t="s">
        <v>30</v>
      </c>
      <c r="D10" s="117">
        <v>1.5</v>
      </c>
      <c r="E10" s="6">
        <v>9</v>
      </c>
      <c r="F10" s="24" t="s">
        <v>31</v>
      </c>
      <c r="G10" s="7"/>
      <c r="H10" s="7"/>
      <c r="I10" s="8"/>
    </row>
    <row r="11" spans="1:30" ht="39.75" customHeight="1">
      <c r="A11" s="3">
        <v>9</v>
      </c>
      <c r="B11" s="4" t="s">
        <v>32</v>
      </c>
      <c r="C11" s="5" t="s">
        <v>33</v>
      </c>
      <c r="D11" s="117">
        <v>1</v>
      </c>
      <c r="E11" s="6">
        <v>10</v>
      </c>
      <c r="F11" s="24" t="s">
        <v>34</v>
      </c>
      <c r="G11" s="7"/>
      <c r="H11" s="7"/>
      <c r="I11" s="10"/>
    </row>
    <row r="12" spans="1:30" ht="39.75" customHeight="1">
      <c r="A12" s="3">
        <v>10</v>
      </c>
      <c r="B12" s="4" t="s">
        <v>35</v>
      </c>
      <c r="C12" s="5" t="s">
        <v>36</v>
      </c>
      <c r="D12" s="117">
        <v>0.5</v>
      </c>
      <c r="E12" s="6">
        <v>2</v>
      </c>
      <c r="F12" s="24" t="s">
        <v>37</v>
      </c>
      <c r="G12" s="7"/>
      <c r="H12" s="7"/>
      <c r="I12" s="10"/>
    </row>
    <row r="13" spans="1:30" ht="39.75" customHeight="1">
      <c r="A13" s="3">
        <v>11</v>
      </c>
      <c r="B13" s="4" t="s">
        <v>38</v>
      </c>
      <c r="C13" s="5" t="s">
        <v>39</v>
      </c>
      <c r="D13" s="117">
        <v>0.5</v>
      </c>
      <c r="E13" s="6">
        <v>1</v>
      </c>
      <c r="F13" s="24" t="s">
        <v>40</v>
      </c>
      <c r="G13" s="7"/>
      <c r="H13" s="7"/>
    </row>
    <row r="14" spans="1:30" ht="39.75" customHeight="1">
      <c r="A14" s="18">
        <v>12</v>
      </c>
      <c r="B14" s="19" t="s">
        <v>41</v>
      </c>
      <c r="C14" s="20" t="s">
        <v>42</v>
      </c>
      <c r="D14" s="118">
        <v>1</v>
      </c>
      <c r="E14" s="21">
        <v>4</v>
      </c>
      <c r="F14" s="24" t="s">
        <v>43</v>
      </c>
      <c r="G14" s="7"/>
      <c r="H14" s="7"/>
      <c r="I14" s="7"/>
    </row>
    <row r="15" spans="1:30" ht="22.5" customHeight="1">
      <c r="A15" s="25"/>
      <c r="B15" s="25"/>
      <c r="C15" s="26" t="s">
        <v>44</v>
      </c>
      <c r="D15" s="119">
        <f>SUM(D3:D14)</f>
        <v>14.7</v>
      </c>
      <c r="E15" s="25"/>
      <c r="F15" s="11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ht="12.95">
      <c r="I16" s="8"/>
    </row>
    <row r="17" spans="1:9" ht="12.95">
      <c r="A17" s="8"/>
      <c r="B17" s="8"/>
      <c r="C17" s="8"/>
      <c r="I17" s="8"/>
    </row>
    <row r="18" spans="1:9" ht="12.95">
      <c r="C18" s="8"/>
      <c r="I18" s="9"/>
    </row>
    <row r="19" spans="1:9" ht="12.95">
      <c r="I19" s="8"/>
    </row>
  </sheetData>
  <mergeCells count="1">
    <mergeCell ref="A1:E1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9"/>
  <sheetViews>
    <sheetView topLeftCell="A6" workbookViewId="0">
      <selection activeCell="I6" sqref="I6:I12"/>
    </sheetView>
  </sheetViews>
  <sheetFormatPr defaultColWidth="12.42578125" defaultRowHeight="15.75" customHeight="1"/>
  <cols>
    <col min="1" max="3" width="20.7109375" customWidth="1"/>
    <col min="4" max="4" width="40.7109375" customWidth="1"/>
    <col min="5" max="5" width="15.7109375" customWidth="1"/>
    <col min="6" max="8" width="10.7109375" customWidth="1"/>
    <col min="9" max="9" width="15.7109375" customWidth="1"/>
  </cols>
  <sheetData>
    <row r="1" spans="1:10" ht="30" customHeight="1">
      <c r="A1" s="30" t="s">
        <v>2</v>
      </c>
      <c r="B1" s="31" t="s">
        <v>45</v>
      </c>
      <c r="C1" s="32" t="s">
        <v>46</v>
      </c>
      <c r="D1" s="53" t="s">
        <v>47</v>
      </c>
      <c r="E1" s="109" t="s">
        <v>48</v>
      </c>
      <c r="F1" s="90" t="s">
        <v>49</v>
      </c>
      <c r="G1" s="91" t="s">
        <v>50</v>
      </c>
      <c r="H1" s="92" t="s">
        <v>51</v>
      </c>
      <c r="I1" s="115" t="s">
        <v>52</v>
      </c>
      <c r="J1" s="1"/>
    </row>
    <row r="2" spans="1:10" ht="24.75" customHeight="1">
      <c r="A2" s="121">
        <v>1</v>
      </c>
      <c r="B2" s="125" t="s">
        <v>8</v>
      </c>
      <c r="C2" s="125">
        <v>0.2</v>
      </c>
      <c r="D2" s="66" t="s">
        <v>53</v>
      </c>
      <c r="E2" s="110">
        <v>0.05</v>
      </c>
      <c r="F2" s="103"/>
      <c r="G2" s="89"/>
      <c r="H2" s="108" t="s">
        <v>54</v>
      </c>
      <c r="I2" s="81">
        <v>0.12</v>
      </c>
      <c r="J2" s="1"/>
    </row>
    <row r="3" spans="1:10" ht="24.75" customHeight="1">
      <c r="A3" s="122"/>
      <c r="B3" s="126"/>
      <c r="C3" s="126"/>
      <c r="D3" s="66" t="s">
        <v>55</v>
      </c>
      <c r="E3" s="111">
        <v>0.1</v>
      </c>
      <c r="F3" s="103"/>
      <c r="G3" s="94"/>
      <c r="H3" s="104" t="s">
        <v>54</v>
      </c>
      <c r="I3" s="81">
        <v>0.09</v>
      </c>
      <c r="J3" s="1"/>
    </row>
    <row r="4" spans="1:10" ht="24.75" customHeight="1">
      <c r="A4" s="123"/>
      <c r="B4" s="127"/>
      <c r="C4" s="127"/>
      <c r="D4" s="48" t="s">
        <v>56</v>
      </c>
      <c r="E4" s="62">
        <v>0.05</v>
      </c>
      <c r="F4" s="101"/>
      <c r="G4" s="65"/>
      <c r="H4" s="102" t="s">
        <v>54</v>
      </c>
      <c r="I4" s="38">
        <v>0.03</v>
      </c>
      <c r="J4" s="1"/>
    </row>
    <row r="5" spans="1:10" ht="24.75" customHeight="1">
      <c r="A5" s="124">
        <v>2</v>
      </c>
      <c r="B5" s="128" t="s">
        <v>11</v>
      </c>
      <c r="C5" s="128">
        <v>3</v>
      </c>
      <c r="D5" s="69" t="s">
        <v>57</v>
      </c>
      <c r="E5" s="111">
        <v>1.2</v>
      </c>
      <c r="F5" s="103"/>
      <c r="G5" s="94"/>
      <c r="H5" s="104" t="s">
        <v>54</v>
      </c>
      <c r="I5" s="81">
        <v>1.5</v>
      </c>
      <c r="J5" s="1"/>
    </row>
    <row r="6" spans="1:10" ht="24.75" customHeight="1">
      <c r="A6" s="122"/>
      <c r="B6" s="126"/>
      <c r="C6" s="126"/>
      <c r="D6" s="70" t="s">
        <v>58</v>
      </c>
      <c r="E6" s="111">
        <v>0.8</v>
      </c>
      <c r="F6" s="103"/>
      <c r="G6" s="94"/>
      <c r="H6" s="104" t="s">
        <v>54</v>
      </c>
      <c r="I6" s="81">
        <v>1.2</v>
      </c>
      <c r="J6" s="1"/>
    </row>
    <row r="7" spans="1:10" ht="24.75" customHeight="1">
      <c r="A7" s="123"/>
      <c r="B7" s="127"/>
      <c r="C7" s="127"/>
      <c r="D7" s="34" t="s">
        <v>59</v>
      </c>
      <c r="E7" s="62">
        <v>1</v>
      </c>
      <c r="F7" s="101"/>
      <c r="G7" s="65"/>
      <c r="H7" s="102" t="s">
        <v>54</v>
      </c>
      <c r="I7" s="37">
        <v>0.7</v>
      </c>
      <c r="J7" s="1"/>
    </row>
    <row r="8" spans="1:10" ht="24.75" customHeight="1">
      <c r="A8" s="124">
        <v>3</v>
      </c>
      <c r="B8" s="128" t="s">
        <v>14</v>
      </c>
      <c r="C8" s="128">
        <v>1</v>
      </c>
      <c r="D8" s="69" t="s">
        <v>60</v>
      </c>
      <c r="E8" s="111">
        <v>0.3</v>
      </c>
      <c r="F8" s="103"/>
      <c r="G8" s="94"/>
      <c r="H8" s="104" t="s">
        <v>54</v>
      </c>
      <c r="I8" s="79">
        <v>0.4</v>
      </c>
      <c r="J8" s="1"/>
    </row>
    <row r="9" spans="1:10" ht="24.75" customHeight="1">
      <c r="A9" s="122"/>
      <c r="B9" s="126"/>
      <c r="C9" s="126"/>
      <c r="D9" s="66" t="s">
        <v>61</v>
      </c>
      <c r="E9" s="111">
        <v>0.6</v>
      </c>
      <c r="F9" s="103"/>
      <c r="G9" s="94"/>
      <c r="H9" s="104" t="s">
        <v>54</v>
      </c>
      <c r="I9" s="81">
        <v>0.5</v>
      </c>
      <c r="J9" s="1"/>
    </row>
    <row r="10" spans="1:10" ht="24.75" customHeight="1">
      <c r="A10" s="123"/>
      <c r="B10" s="127"/>
      <c r="C10" s="127"/>
      <c r="D10" s="33" t="s">
        <v>62</v>
      </c>
      <c r="E10" s="112">
        <v>0.1</v>
      </c>
      <c r="F10" s="57"/>
      <c r="G10" s="64"/>
      <c r="H10" s="59" t="s">
        <v>54</v>
      </c>
      <c r="I10" s="37">
        <v>0.06</v>
      </c>
      <c r="J10" s="1"/>
    </row>
    <row r="11" spans="1:10" ht="24.75" customHeight="1">
      <c r="A11" s="124">
        <v>4</v>
      </c>
      <c r="B11" s="128" t="s">
        <v>32</v>
      </c>
      <c r="C11" s="128">
        <v>1</v>
      </c>
      <c r="D11" s="69" t="s">
        <v>63</v>
      </c>
      <c r="E11" s="113">
        <v>0.8</v>
      </c>
      <c r="F11" s="99"/>
      <c r="G11" s="84"/>
      <c r="H11" s="100" t="s">
        <v>54</v>
      </c>
      <c r="I11" s="79">
        <v>0.75</v>
      </c>
      <c r="J11" s="1"/>
    </row>
    <row r="12" spans="1:10" ht="24.75" customHeight="1">
      <c r="A12" s="129"/>
      <c r="B12" s="130"/>
      <c r="C12" s="130"/>
      <c r="D12" s="35" t="s">
        <v>64</v>
      </c>
      <c r="E12" s="114">
        <v>0.2</v>
      </c>
      <c r="F12" s="60"/>
      <c r="G12" s="105"/>
      <c r="H12" s="61" t="s">
        <v>54</v>
      </c>
      <c r="I12" s="42">
        <v>0.1</v>
      </c>
      <c r="J12" s="1"/>
    </row>
    <row r="13" spans="1:10" ht="30" customHeight="1">
      <c r="B13" s="2"/>
      <c r="C13" s="2"/>
      <c r="D13" s="13"/>
      <c r="E13" s="46">
        <f>SUM(E2:E12)</f>
        <v>5.1999999999999993</v>
      </c>
      <c r="F13" s="2"/>
      <c r="G13" s="1"/>
      <c r="H13" s="1"/>
      <c r="I13" s="47">
        <f>SUM(I2:I12)</f>
        <v>5.4499999999999993</v>
      </c>
    </row>
    <row r="14" spans="1:10" ht="16.5" customHeight="1">
      <c r="B14" s="2"/>
      <c r="D14" s="2"/>
      <c r="E14" s="2"/>
      <c r="F14" s="2"/>
      <c r="G14" s="1"/>
      <c r="H14" s="1"/>
    </row>
    <row r="15" spans="1:10" ht="15.75" customHeight="1">
      <c r="A15" t="s">
        <v>65</v>
      </c>
      <c r="B15" t="s">
        <v>66</v>
      </c>
      <c r="C15" t="s">
        <v>52</v>
      </c>
    </row>
    <row r="16" spans="1:10" ht="15.75" customHeight="1">
      <c r="A16" s="28">
        <v>0</v>
      </c>
      <c r="B16" s="27">
        <f>E13</f>
        <v>5.1999999999999993</v>
      </c>
      <c r="C16" s="116">
        <f>I13</f>
        <v>5.4499999999999993</v>
      </c>
    </row>
    <row r="17" spans="1:4" ht="15.75" customHeight="1">
      <c r="A17" s="28">
        <v>1</v>
      </c>
      <c r="B17" s="27">
        <f>ROUND($B$16-0.52*A17,2)</f>
        <v>4.68</v>
      </c>
      <c r="C17" s="116">
        <f>C16-SUM(I2:I4)</f>
        <v>5.2099999999999991</v>
      </c>
    </row>
    <row r="18" spans="1:4" ht="15.75" customHeight="1">
      <c r="A18" s="28">
        <v>2</v>
      </c>
      <c r="B18" s="27">
        <f t="shared" ref="B18:B26" si="0">ROUND($B$16-0.52*A18,2)</f>
        <v>4.16</v>
      </c>
      <c r="C18" s="116">
        <f>C17-1</f>
        <v>4.2099999999999991</v>
      </c>
    </row>
    <row r="19" spans="1:4" ht="15.75" customHeight="1">
      <c r="A19" s="28">
        <v>3</v>
      </c>
      <c r="B19" s="27">
        <f t="shared" si="0"/>
        <v>3.64</v>
      </c>
      <c r="C19" s="116">
        <f>C18-0.5</f>
        <v>3.7099999999999991</v>
      </c>
    </row>
    <row r="20" spans="1:4" ht="15.75" customHeight="1">
      <c r="A20" s="28">
        <v>4</v>
      </c>
      <c r="B20" s="27">
        <f t="shared" si="0"/>
        <v>3.12</v>
      </c>
      <c r="C20" s="116">
        <f>C19-I6</f>
        <v>2.5099999999999989</v>
      </c>
      <c r="D20" s="27"/>
    </row>
    <row r="21" spans="1:4" ht="15.75" customHeight="1">
      <c r="A21" s="28">
        <v>5</v>
      </c>
      <c r="B21" s="27">
        <f t="shared" si="0"/>
        <v>2.6</v>
      </c>
      <c r="C21" s="116">
        <f t="shared" ref="C20:C26" si="1">C20-I7</f>
        <v>1.8099999999999989</v>
      </c>
      <c r="D21" s="27"/>
    </row>
    <row r="22" spans="1:4" ht="15.75" customHeight="1">
      <c r="A22" s="28">
        <v>6</v>
      </c>
      <c r="B22" s="27">
        <f t="shared" si="0"/>
        <v>2.08</v>
      </c>
      <c r="C22" s="116">
        <f t="shared" si="1"/>
        <v>1.4099999999999988</v>
      </c>
      <c r="D22" s="27"/>
    </row>
    <row r="23" spans="1:4" ht="15.75" customHeight="1">
      <c r="A23" s="28">
        <v>7</v>
      </c>
      <c r="B23" s="27">
        <f t="shared" si="0"/>
        <v>1.56</v>
      </c>
      <c r="C23" s="116">
        <f t="shared" si="1"/>
        <v>0.90999999999999881</v>
      </c>
      <c r="D23" s="27"/>
    </row>
    <row r="24" spans="1:4" ht="15.75" customHeight="1">
      <c r="A24" s="28">
        <v>8</v>
      </c>
      <c r="B24" s="27">
        <f>ROUND($B$16-0.52*A24,2)</f>
        <v>1.04</v>
      </c>
      <c r="C24" s="116">
        <f t="shared" si="1"/>
        <v>0.84999999999999876</v>
      </c>
    </row>
    <row r="25" spans="1:4" ht="15.75" customHeight="1">
      <c r="A25" s="28">
        <v>9</v>
      </c>
      <c r="B25" s="27">
        <f t="shared" si="0"/>
        <v>0.52</v>
      </c>
      <c r="C25" s="116">
        <f t="shared" si="1"/>
        <v>9.9999999999998757E-2</v>
      </c>
    </row>
    <row r="26" spans="1:4" ht="15.75" customHeight="1">
      <c r="A26" s="28">
        <v>10</v>
      </c>
      <c r="B26" s="27">
        <f t="shared" si="0"/>
        <v>0</v>
      </c>
      <c r="C26" s="116">
        <f t="shared" si="1"/>
        <v>-1.2490009027033011E-15</v>
      </c>
    </row>
    <row r="28" spans="1:4" ht="15.75" customHeight="1">
      <c r="C28" s="27"/>
    </row>
    <row r="29" spans="1:4" ht="15.75" customHeight="1">
      <c r="C29" s="27"/>
    </row>
  </sheetData>
  <mergeCells count="12">
    <mergeCell ref="B8:B10"/>
    <mergeCell ref="C8:C10"/>
    <mergeCell ref="A8:A10"/>
    <mergeCell ref="A11:A12"/>
    <mergeCell ref="B11:B12"/>
    <mergeCell ref="C11:C12"/>
    <mergeCell ref="A2:A4"/>
    <mergeCell ref="A5:A7"/>
    <mergeCell ref="B2:B4"/>
    <mergeCell ref="B5:B7"/>
    <mergeCell ref="C2:C4"/>
    <mergeCell ref="C5:C7"/>
  </mergeCells>
  <pageMargins left="0" right="0" top="0" bottom="0" header="0" footer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558A-D8AA-44EE-97D7-255F591D7334}">
  <sheetPr>
    <outlinePr summaryBelow="0" summaryRight="0"/>
  </sheetPr>
  <dimension ref="A1:J26"/>
  <sheetViews>
    <sheetView tabSelected="1" workbookViewId="0">
      <selection activeCell="C16" sqref="C16"/>
    </sheetView>
  </sheetViews>
  <sheetFormatPr defaultColWidth="12.42578125" defaultRowHeight="15.75" customHeight="1"/>
  <cols>
    <col min="1" max="3" width="20.7109375" customWidth="1"/>
    <col min="4" max="4" width="40.7109375" customWidth="1"/>
    <col min="5" max="5" width="15.7109375" customWidth="1"/>
    <col min="6" max="8" width="10.7109375" customWidth="1"/>
    <col min="9" max="9" width="15.7109375" customWidth="1"/>
    <col min="10" max="16379" width="9.140625" bestFit="1" customWidth="1"/>
    <col min="16380" max="16384" width="12.42578125" bestFit="1" customWidth="1"/>
  </cols>
  <sheetData>
    <row r="1" spans="1:10" ht="30" customHeight="1">
      <c r="A1" s="43" t="s">
        <v>2</v>
      </c>
      <c r="B1" s="44" t="s">
        <v>45</v>
      </c>
      <c r="C1" s="45" t="s">
        <v>46</v>
      </c>
      <c r="D1" s="44" t="s">
        <v>47</v>
      </c>
      <c r="E1" s="93" t="s">
        <v>48</v>
      </c>
      <c r="F1" s="106" t="s">
        <v>49</v>
      </c>
      <c r="G1" s="95" t="s">
        <v>50</v>
      </c>
      <c r="H1" s="107" t="s">
        <v>51</v>
      </c>
      <c r="I1" s="86" t="s">
        <v>52</v>
      </c>
      <c r="J1" s="1"/>
    </row>
    <row r="2" spans="1:10" ht="24.75" customHeight="1">
      <c r="A2" s="135">
        <v>4</v>
      </c>
      <c r="B2" s="125" t="s">
        <v>20</v>
      </c>
      <c r="C2" s="131">
        <v>1.5</v>
      </c>
      <c r="D2" s="75" t="s">
        <v>67</v>
      </c>
      <c r="E2" s="76">
        <v>1</v>
      </c>
      <c r="F2" s="96"/>
      <c r="G2" s="97"/>
      <c r="H2" s="98" t="s">
        <v>54</v>
      </c>
      <c r="I2" s="77">
        <v>1.3</v>
      </c>
      <c r="J2" s="1"/>
    </row>
    <row r="3" spans="1:10" ht="24.75" customHeight="1">
      <c r="A3" s="136"/>
      <c r="B3" s="126"/>
      <c r="C3" s="132"/>
      <c r="D3" s="33" t="s">
        <v>64</v>
      </c>
      <c r="E3" s="39">
        <v>0.5</v>
      </c>
      <c r="F3" s="57"/>
      <c r="G3" s="63"/>
      <c r="H3" s="58" t="s">
        <v>54</v>
      </c>
      <c r="I3" s="37">
        <v>0.4</v>
      </c>
      <c r="J3" s="1"/>
    </row>
    <row r="4" spans="1:10" ht="24.75" customHeight="1">
      <c r="A4" s="137">
        <v>5</v>
      </c>
      <c r="B4" s="128" t="s">
        <v>23</v>
      </c>
      <c r="C4" s="133">
        <v>1.5</v>
      </c>
      <c r="D4" s="69" t="s">
        <v>68</v>
      </c>
      <c r="E4" s="78">
        <v>1</v>
      </c>
      <c r="F4" s="99"/>
      <c r="G4" s="84"/>
      <c r="H4" s="100" t="s">
        <v>54</v>
      </c>
      <c r="I4" s="79">
        <v>1.2</v>
      </c>
      <c r="J4" s="1"/>
    </row>
    <row r="5" spans="1:10" ht="24.75" customHeight="1">
      <c r="A5" s="136"/>
      <c r="B5" s="126"/>
      <c r="C5" s="132"/>
      <c r="D5" s="34" t="s">
        <v>64</v>
      </c>
      <c r="E5" s="40">
        <v>0.5</v>
      </c>
      <c r="F5" s="101"/>
      <c r="G5" s="65"/>
      <c r="H5" s="102" t="s">
        <v>54</v>
      </c>
      <c r="I5" s="38">
        <v>0.3</v>
      </c>
      <c r="J5" s="1"/>
    </row>
    <row r="6" spans="1:10" ht="24.75" customHeight="1">
      <c r="A6" s="137">
        <v>6</v>
      </c>
      <c r="B6" s="139" t="s">
        <v>26</v>
      </c>
      <c r="C6" s="133">
        <v>1.5</v>
      </c>
      <c r="D6" s="70" t="s">
        <v>69</v>
      </c>
      <c r="E6" s="80">
        <v>1</v>
      </c>
      <c r="F6" s="103"/>
      <c r="G6" s="94"/>
      <c r="H6" s="104" t="s">
        <v>54</v>
      </c>
      <c r="I6" s="81">
        <v>1.2</v>
      </c>
      <c r="J6" s="1"/>
    </row>
    <row r="7" spans="1:10" ht="24.75" customHeight="1">
      <c r="A7" s="138"/>
      <c r="B7" s="140"/>
      <c r="C7" s="134"/>
      <c r="D7" s="35" t="s">
        <v>64</v>
      </c>
      <c r="E7" s="41">
        <v>0.5</v>
      </c>
      <c r="F7" s="60"/>
      <c r="G7" s="105"/>
      <c r="H7" s="61" t="s">
        <v>54</v>
      </c>
      <c r="I7" s="42">
        <v>0.3</v>
      </c>
      <c r="J7" s="1"/>
    </row>
    <row r="8" spans="1:10" ht="30" customHeight="1">
      <c r="A8" s="29"/>
      <c r="B8" s="2"/>
      <c r="C8" s="13"/>
      <c r="E8" s="46">
        <f>SUM(E2:E7)</f>
        <v>4.5</v>
      </c>
      <c r="F8" s="2"/>
      <c r="G8" s="1"/>
      <c r="H8" s="1"/>
      <c r="I8" s="47">
        <f>SUM(I2:I7)</f>
        <v>4.7</v>
      </c>
    </row>
    <row r="9" spans="1:10" ht="16.5" customHeight="1">
      <c r="D9" s="2"/>
      <c r="E9" s="1"/>
      <c r="F9" s="1"/>
    </row>
    <row r="10" spans="1:10" ht="15.75" customHeight="1">
      <c r="A10" t="s">
        <v>65</v>
      </c>
      <c r="B10" t="s">
        <v>66</v>
      </c>
      <c r="C10" t="s">
        <v>52</v>
      </c>
    </row>
    <row r="11" spans="1:10" ht="15.75" customHeight="1">
      <c r="A11" s="28">
        <v>0</v>
      </c>
      <c r="B11" s="27">
        <f>E8</f>
        <v>4.5</v>
      </c>
      <c r="C11" s="1">
        <v>4.7</v>
      </c>
    </row>
    <row r="12" spans="1:10" ht="15.75" customHeight="1">
      <c r="A12" s="28">
        <v>1</v>
      </c>
      <c r="B12" s="27">
        <f t="shared" ref="B12:B20" si="0">ROUND($B$11-0.45*A12,2)</f>
        <v>4.05</v>
      </c>
      <c r="C12" s="1">
        <f>C11-I2</f>
        <v>3.4000000000000004</v>
      </c>
    </row>
    <row r="13" spans="1:10" ht="15.75" customHeight="1">
      <c r="A13" s="28">
        <v>2</v>
      </c>
      <c r="B13" s="27">
        <f>ROUND($B$11-0.45*A13,2)</f>
        <v>3.6</v>
      </c>
      <c r="C13" s="1">
        <v>3.2</v>
      </c>
    </row>
    <row r="14" spans="1:10" ht="15.75" customHeight="1">
      <c r="A14" s="28">
        <v>3</v>
      </c>
      <c r="B14" s="27">
        <f t="shared" si="0"/>
        <v>3.15</v>
      </c>
      <c r="C14" s="1">
        <v>3.1</v>
      </c>
    </row>
    <row r="15" spans="1:10" ht="15.75" customHeight="1">
      <c r="A15" s="28">
        <v>4</v>
      </c>
      <c r="B15" s="27">
        <f t="shared" si="0"/>
        <v>2.7</v>
      </c>
      <c r="C15" s="1">
        <v>2.8</v>
      </c>
      <c r="D15" s="27"/>
    </row>
    <row r="16" spans="1:10" ht="15.75" customHeight="1">
      <c r="A16" s="28">
        <v>5</v>
      </c>
      <c r="B16" s="27">
        <f t="shared" si="0"/>
        <v>2.25</v>
      </c>
      <c r="C16" s="1">
        <v>2.5</v>
      </c>
      <c r="D16" s="27"/>
    </row>
    <row r="17" spans="1:4" ht="15.75" customHeight="1">
      <c r="A17" s="28">
        <v>6</v>
      </c>
      <c r="B17" s="27">
        <f t="shared" si="0"/>
        <v>1.8</v>
      </c>
      <c r="C17" s="1">
        <v>2</v>
      </c>
      <c r="D17" s="27"/>
    </row>
    <row r="18" spans="1:4" ht="15.75" customHeight="1">
      <c r="A18" s="28">
        <v>7</v>
      </c>
      <c r="B18" s="27">
        <f>ROUND($B$11-0.45*A18,2)</f>
        <v>1.35</v>
      </c>
      <c r="C18" s="1">
        <v>1.8</v>
      </c>
      <c r="D18" s="27"/>
    </row>
    <row r="19" spans="1:4" ht="15.75" customHeight="1">
      <c r="A19" s="28">
        <v>8</v>
      </c>
      <c r="B19" s="27">
        <f t="shared" si="0"/>
        <v>0.9</v>
      </c>
      <c r="C19" s="1">
        <v>1.3</v>
      </c>
    </row>
    <row r="20" spans="1:4" ht="15.75" customHeight="1">
      <c r="A20" s="28">
        <v>9</v>
      </c>
      <c r="B20" s="27">
        <f t="shared" si="0"/>
        <v>0.45</v>
      </c>
      <c r="C20" s="1">
        <v>0.5</v>
      </c>
    </row>
    <row r="21" spans="1:4" ht="15.75" customHeight="1">
      <c r="A21" s="28">
        <v>10</v>
      </c>
      <c r="B21" s="27">
        <f>ROUND($B$11-0.45*A21,2)</f>
        <v>0</v>
      </c>
      <c r="C21" s="1">
        <v>0</v>
      </c>
    </row>
    <row r="23" spans="1:4" ht="15.75" customHeight="1">
      <c r="C23" s="27"/>
    </row>
    <row r="24" spans="1:4" ht="15.75" customHeight="1">
      <c r="C24" s="27"/>
    </row>
    <row r="25" spans="1:4" ht="15.75" customHeight="1">
      <c r="C25" s="27"/>
    </row>
    <row r="26" spans="1:4" ht="15.75" customHeight="1">
      <c r="C26" s="27"/>
    </row>
  </sheetData>
  <mergeCells count="9">
    <mergeCell ref="C2:C3"/>
    <mergeCell ref="C4:C5"/>
    <mergeCell ref="C6:C7"/>
    <mergeCell ref="A2:A3"/>
    <mergeCell ref="A4:A5"/>
    <mergeCell ref="A6:A7"/>
    <mergeCell ref="B2:B3"/>
    <mergeCell ref="B4:B5"/>
    <mergeCell ref="B6:B7"/>
  </mergeCells>
  <pageMargins left="0" right="0" top="0" bottom="0" header="0" footer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928C-F33F-4CE0-A03C-94F8755218D5}">
  <sheetPr>
    <outlinePr summaryBelow="0" summaryRight="0"/>
  </sheetPr>
  <dimension ref="A1:J27"/>
  <sheetViews>
    <sheetView topLeftCell="A5" workbookViewId="0">
      <selection activeCell="C24" sqref="C24"/>
    </sheetView>
  </sheetViews>
  <sheetFormatPr defaultColWidth="12.42578125" defaultRowHeight="15.75" customHeight="1"/>
  <cols>
    <col min="1" max="3" width="20.7109375" customWidth="1"/>
    <col min="4" max="4" width="40.7109375" customWidth="1"/>
    <col min="5" max="5" width="15.7109375" customWidth="1"/>
    <col min="6" max="8" width="10.7109375" customWidth="1"/>
    <col min="9" max="9" width="15.7109375" customWidth="1"/>
    <col min="10" max="16379" width="9.140625" bestFit="1" customWidth="1"/>
    <col min="16380" max="16384" width="12.42578125" bestFit="1" customWidth="1"/>
  </cols>
  <sheetData>
    <row r="1" spans="1:10" ht="30" customHeight="1">
      <c r="A1" s="30" t="s">
        <v>2</v>
      </c>
      <c r="B1" s="31" t="s">
        <v>45</v>
      </c>
      <c r="C1" s="32" t="s">
        <v>46</v>
      </c>
      <c r="D1" s="53" t="s">
        <v>47</v>
      </c>
      <c r="E1" s="85" t="s">
        <v>48</v>
      </c>
      <c r="F1" s="87" t="s">
        <v>49</v>
      </c>
      <c r="G1" s="36" t="s">
        <v>50</v>
      </c>
      <c r="H1" s="88" t="s">
        <v>51</v>
      </c>
      <c r="I1" s="86" t="s">
        <v>52</v>
      </c>
      <c r="J1" s="1"/>
    </row>
    <row r="2" spans="1:10" ht="24.75" customHeight="1">
      <c r="A2" s="122">
        <v>8</v>
      </c>
      <c r="B2" s="126" t="s">
        <v>70</v>
      </c>
      <c r="C2" s="132">
        <v>1.5</v>
      </c>
      <c r="D2" s="70" t="s">
        <v>71</v>
      </c>
      <c r="E2" s="82">
        <v>1</v>
      </c>
      <c r="F2" s="67"/>
      <c r="G2" s="89"/>
      <c r="H2" s="68" t="s">
        <v>54</v>
      </c>
      <c r="I2" s="83">
        <v>1</v>
      </c>
      <c r="J2" s="1"/>
    </row>
    <row r="3" spans="1:10" ht="24.75" customHeight="1">
      <c r="A3" s="122"/>
      <c r="B3" s="126"/>
      <c r="C3" s="132"/>
      <c r="D3" s="33" t="s">
        <v>64</v>
      </c>
      <c r="E3" s="51">
        <v>0.5</v>
      </c>
      <c r="F3" s="54"/>
      <c r="G3" s="63"/>
      <c r="H3" s="50" t="s">
        <v>54</v>
      </c>
      <c r="I3" s="55">
        <v>0.5</v>
      </c>
      <c r="J3" s="1"/>
    </row>
    <row r="4" spans="1:10" ht="24.75" customHeight="1">
      <c r="A4" s="124">
        <v>9</v>
      </c>
      <c r="B4" s="128" t="s">
        <v>32</v>
      </c>
      <c r="C4" s="133">
        <v>1</v>
      </c>
      <c r="D4" s="69" t="s">
        <v>63</v>
      </c>
      <c r="E4" s="72">
        <f t="shared" ref="E4" si="0">C4</f>
        <v>1</v>
      </c>
      <c r="F4" s="73"/>
      <c r="G4" s="84"/>
      <c r="H4" s="74" t="s">
        <v>54</v>
      </c>
      <c r="I4" s="71">
        <v>1</v>
      </c>
      <c r="J4" s="1"/>
    </row>
    <row r="5" spans="1:10" ht="24.75" customHeight="1">
      <c r="A5" s="122"/>
      <c r="B5" s="126"/>
      <c r="C5" s="132"/>
      <c r="D5" s="33" t="s">
        <v>64</v>
      </c>
      <c r="E5" s="51">
        <v>0.5</v>
      </c>
      <c r="F5" s="54"/>
      <c r="G5" s="64"/>
      <c r="H5" s="49" t="s">
        <v>54</v>
      </c>
      <c r="I5" s="55">
        <v>0.5</v>
      </c>
      <c r="J5" s="1"/>
    </row>
    <row r="6" spans="1:10" ht="24.75" customHeight="1">
      <c r="A6" s="124">
        <v>10</v>
      </c>
      <c r="B6" s="128" t="s">
        <v>35</v>
      </c>
      <c r="C6" s="133">
        <v>0.5</v>
      </c>
      <c r="D6" s="69" t="s">
        <v>72</v>
      </c>
      <c r="E6" s="72">
        <v>0.4</v>
      </c>
      <c r="F6" s="73"/>
      <c r="G6" s="84"/>
      <c r="H6" s="74" t="s">
        <v>54</v>
      </c>
      <c r="I6" s="71">
        <v>0.5</v>
      </c>
      <c r="J6" s="1"/>
    </row>
    <row r="7" spans="1:10" ht="24.75" customHeight="1">
      <c r="A7" s="122"/>
      <c r="B7" s="126"/>
      <c r="C7" s="132"/>
      <c r="D7" s="33" t="s">
        <v>64</v>
      </c>
      <c r="E7" s="51">
        <v>0.1</v>
      </c>
      <c r="F7" s="54"/>
      <c r="G7" s="64"/>
      <c r="H7" s="49" t="s">
        <v>54</v>
      </c>
      <c r="I7" s="55">
        <v>0.1</v>
      </c>
      <c r="J7" s="1"/>
    </row>
    <row r="8" spans="1:10" ht="24.75" customHeight="1">
      <c r="A8" s="124">
        <v>11</v>
      </c>
      <c r="B8" s="128" t="s">
        <v>38</v>
      </c>
      <c r="C8" s="133">
        <v>0.5</v>
      </c>
      <c r="D8" s="69" t="s">
        <v>73</v>
      </c>
      <c r="E8" s="72">
        <v>0.4</v>
      </c>
      <c r="F8" s="73"/>
      <c r="G8" s="84"/>
      <c r="H8" s="74" t="s">
        <v>54</v>
      </c>
      <c r="I8" s="71">
        <v>0.5</v>
      </c>
      <c r="J8" s="1"/>
    </row>
    <row r="9" spans="1:10" ht="24.75" customHeight="1">
      <c r="A9" s="122"/>
      <c r="B9" s="126"/>
      <c r="C9" s="132"/>
      <c r="D9" s="33" t="s">
        <v>64</v>
      </c>
      <c r="E9" s="51">
        <v>0.1</v>
      </c>
      <c r="F9" s="54"/>
      <c r="G9" s="64"/>
      <c r="H9" s="49" t="s">
        <v>54</v>
      </c>
      <c r="I9" s="55">
        <v>0.1</v>
      </c>
      <c r="J9" s="1"/>
    </row>
    <row r="10" spans="1:10" ht="24.75" customHeight="1">
      <c r="A10" s="142">
        <v>12</v>
      </c>
      <c r="B10" s="143" t="s">
        <v>41</v>
      </c>
      <c r="C10" s="141">
        <v>1</v>
      </c>
      <c r="D10" s="69" t="s">
        <v>74</v>
      </c>
      <c r="E10" s="72">
        <v>0.7</v>
      </c>
      <c r="F10" s="73"/>
      <c r="G10" s="84"/>
      <c r="H10" s="74" t="s">
        <v>54</v>
      </c>
      <c r="I10" s="71">
        <v>0.8</v>
      </c>
      <c r="J10" s="1"/>
    </row>
    <row r="11" spans="1:10" ht="24.75" customHeight="1">
      <c r="A11" s="129"/>
      <c r="B11" s="130"/>
      <c r="C11" s="134"/>
      <c r="D11" s="35" t="s">
        <v>64</v>
      </c>
      <c r="E11" s="52">
        <v>0.3</v>
      </c>
      <c r="F11" s="17"/>
      <c r="G11" s="65"/>
      <c r="H11" s="16" t="s">
        <v>54</v>
      </c>
      <c r="I11" s="56">
        <v>0.4</v>
      </c>
      <c r="J11" s="1"/>
    </row>
    <row r="12" spans="1:10" ht="30" customHeight="1">
      <c r="A12" s="29"/>
      <c r="B12" s="2"/>
      <c r="C12" s="13"/>
      <c r="E12" s="46">
        <f>SUM(E2:E11)</f>
        <v>5</v>
      </c>
      <c r="F12" s="2"/>
      <c r="G12" s="1"/>
      <c r="H12" s="1"/>
      <c r="I12" s="47">
        <f>SUM(I2:I11)</f>
        <v>5.3999999999999995</v>
      </c>
    </row>
    <row r="13" spans="1:10" ht="16.5" customHeight="1">
      <c r="B13" s="2"/>
      <c r="C13" s="2"/>
      <c r="E13" s="2"/>
      <c r="F13" s="2"/>
      <c r="G13" s="1"/>
      <c r="H13" s="1"/>
    </row>
    <row r="14" spans="1:10" ht="15.75" customHeight="1">
      <c r="A14" t="s">
        <v>65</v>
      </c>
      <c r="B14" t="s">
        <v>66</v>
      </c>
      <c r="C14" t="s">
        <v>52</v>
      </c>
    </row>
    <row r="15" spans="1:10" ht="15.75" customHeight="1">
      <c r="A15" s="28">
        <v>0</v>
      </c>
      <c r="B15" s="27">
        <f>E12</f>
        <v>5</v>
      </c>
      <c r="C15" s="1">
        <f>I12</f>
        <v>5.3999999999999995</v>
      </c>
    </row>
    <row r="16" spans="1:10" ht="15.75" customHeight="1">
      <c r="A16" s="28">
        <v>1</v>
      </c>
      <c r="B16" s="27">
        <f>ROUND($B$15-0.5*A16,2)</f>
        <v>4.5</v>
      </c>
      <c r="C16" s="1">
        <f>C15-I3</f>
        <v>4.8999999999999995</v>
      </c>
    </row>
    <row r="17" spans="1:4" ht="15.75" customHeight="1">
      <c r="A17" s="28">
        <v>2</v>
      </c>
      <c r="B17" s="27">
        <f t="shared" ref="B17:B25" si="1">ROUND($B$15-0.5*A17,2)</f>
        <v>4</v>
      </c>
      <c r="C17" s="1">
        <f>C16-I4</f>
        <v>3.8999999999999995</v>
      </c>
    </row>
    <row r="18" spans="1:4" ht="15.75" customHeight="1">
      <c r="A18" s="28">
        <v>3</v>
      </c>
      <c r="B18" s="27">
        <f>ROUND($B$15-0.5*A18,2)</f>
        <v>3.5</v>
      </c>
      <c r="C18" s="1">
        <f>C17-I5</f>
        <v>3.3999999999999995</v>
      </c>
    </row>
    <row r="19" spans="1:4" ht="15.75" customHeight="1">
      <c r="A19" s="28">
        <v>4</v>
      </c>
      <c r="B19" s="27">
        <f t="shared" si="1"/>
        <v>3</v>
      </c>
      <c r="C19" s="1">
        <f>C18-I6</f>
        <v>2.8999999999999995</v>
      </c>
      <c r="D19" s="27"/>
    </row>
    <row r="20" spans="1:4" ht="15.75" customHeight="1">
      <c r="A20" s="28">
        <v>5</v>
      </c>
      <c r="B20" s="27">
        <f t="shared" si="1"/>
        <v>2.5</v>
      </c>
      <c r="C20" s="1">
        <f>C19-I7</f>
        <v>2.7999999999999994</v>
      </c>
      <c r="D20" s="27"/>
    </row>
    <row r="21" spans="1:4" ht="15.75" customHeight="1">
      <c r="A21" s="28">
        <v>6</v>
      </c>
      <c r="B21" s="27">
        <f t="shared" si="1"/>
        <v>2</v>
      </c>
      <c r="C21" s="1">
        <f>C20-I8</f>
        <v>2.2999999999999994</v>
      </c>
      <c r="D21" s="27"/>
    </row>
    <row r="22" spans="1:4" ht="15.75" customHeight="1">
      <c r="A22" s="28">
        <v>7</v>
      </c>
      <c r="B22" s="27">
        <f t="shared" si="1"/>
        <v>1.5</v>
      </c>
      <c r="C22" s="1">
        <f>C21-I9</f>
        <v>2.1999999999999993</v>
      </c>
      <c r="D22" s="27"/>
    </row>
    <row r="23" spans="1:4" ht="15.75" customHeight="1">
      <c r="A23" s="28">
        <v>8</v>
      </c>
      <c r="B23" s="27">
        <f>ROUND($B$15-0.5*A23,2)</f>
        <v>1</v>
      </c>
      <c r="C23" s="1">
        <f>C22-I10</f>
        <v>1.3999999999999992</v>
      </c>
    </row>
    <row r="24" spans="1:4" ht="15.75" customHeight="1">
      <c r="A24" s="28">
        <v>9</v>
      </c>
      <c r="B24" s="27">
        <f>ROUND($B$15-0.5*A24,2)</f>
        <v>0.5</v>
      </c>
      <c r="C24" s="1">
        <f>C23-I11</f>
        <v>0.99999999999999922</v>
      </c>
    </row>
    <row r="25" spans="1:4" ht="15.75" customHeight="1">
      <c r="A25" s="28">
        <v>10</v>
      </c>
      <c r="B25" s="27">
        <f t="shared" si="1"/>
        <v>0</v>
      </c>
      <c r="C25" s="1">
        <v>0</v>
      </c>
    </row>
    <row r="27" spans="1:4" ht="15.75" customHeight="1">
      <c r="C27" s="27"/>
    </row>
  </sheetData>
  <mergeCells count="15">
    <mergeCell ref="C8:C9"/>
    <mergeCell ref="C10:C11"/>
    <mergeCell ref="A8:A9"/>
    <mergeCell ref="A10:A11"/>
    <mergeCell ref="B2:B3"/>
    <mergeCell ref="A2:A3"/>
    <mergeCell ref="B4:B5"/>
    <mergeCell ref="B6:B7"/>
    <mergeCell ref="B8:B9"/>
    <mergeCell ref="B10:B11"/>
    <mergeCell ref="A4:A5"/>
    <mergeCell ref="A6:A7"/>
    <mergeCell ref="C2:C3"/>
    <mergeCell ref="C4:C5"/>
    <mergeCell ref="C6:C7"/>
  </mergeCells>
  <pageMargins left="0" right="0" top="0" bottom="0" header="0" footer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2022-06-25T16:26:49Z</dcterms:created>
  <dcterms:modified xsi:type="dcterms:W3CDTF">2022-07-06T21:58:12Z</dcterms:modified>
  <cp:category/>
  <cp:contentStatus/>
</cp:coreProperties>
</file>