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<sst xmlns="http://schemas.openxmlformats.org/spreadsheetml/2006/main" count="62" uniqueCount="15">
  <si>
    <t>Tiempo practico</t>
  </si>
  <si>
    <t>Counting Sort</t>
  </si>
  <si>
    <t>Shell Sort</t>
  </si>
  <si>
    <t>Quick Sort</t>
  </si>
  <si>
    <t>Insertion Sort</t>
  </si>
  <si>
    <t>Selection Sort</t>
  </si>
  <si>
    <t>Tam. Caso</t>
  </si>
  <si>
    <t>Tiempo (us)</t>
  </si>
  <si>
    <t>Tiempo teórico</t>
  </si>
  <si>
    <t>Tiempo teorico</t>
  </si>
  <si>
    <t>Tiempo(us)</t>
  </si>
  <si>
    <t>K=Tiempo/f(n)</t>
  </si>
  <si>
    <t>Tiempo teórico estimado= K*f(n)</t>
  </si>
  <si>
    <t>K promedio:</t>
  </si>
  <si>
    <t>k promedio: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</si>
</sst>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b/>
      <sz val="8.0"/>
      <color theme="1"/>
      <name val="Arial"/>
    </font>
    <font>
      <b/>
      <sz val="8.0"/>
      <color theme="1"/>
      <name val="Arial"/>
      <scheme val="minor"/>
    </font>
    <font>
      <b/>
      <sz val="8.0"/>
      <color rgb="FF000000"/>
      <name val="Arial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sz val="10.0"/>
      <color theme="1"/>
      <name val="Arial"/>
      <scheme val="minor"/>
    </font>
    <font>
      <sz val="8.0"/>
      <color theme="1"/>
      <name val="Arial"/>
      <scheme val="minor"/>
    </font>
    <font/>
    <font>
      <b/>
      <sz val="8.0"/>
      <color theme="1"/>
      <name val="&quot;Liberation Sans&quot;"/>
    </font>
    <font>
      <sz val="8.0"/>
      <color theme="1"/>
      <name val="&quot;Liberation Sans&quot;"/>
    </font>
  </fonts>
  <fills count="10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</fills>
  <borders count="9">
    <border/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1" numFmtId="0" xfId="0" applyAlignment="1" applyFill="1" applyFont="1">
      <alignment horizontal="center" readingOrder="0" vertical="bottom"/>
    </xf>
    <xf borderId="0" fillId="4" fontId="2" numFmtId="0" xfId="0" applyAlignment="1" applyFill="1" applyFont="1">
      <alignment horizontal="center" readingOrder="0"/>
    </xf>
    <xf borderId="0" fillId="5" fontId="3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center" readingOrder="0"/>
    </xf>
    <xf borderId="0" fillId="7" fontId="3" numFmtId="0" xfId="0" applyAlignment="1" applyFill="1" applyFont="1">
      <alignment horizontal="center"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8" fontId="6" numFmtId="0" xfId="0" applyAlignment="1" applyFill="1" applyFont="1">
      <alignment horizontal="left" readingOrder="0"/>
    </xf>
    <xf borderId="0" fillId="0" fontId="7" numFmtId="0" xfId="0" applyAlignment="1" applyFont="1">
      <alignment readingOrder="0"/>
    </xf>
    <xf borderId="0" fillId="8" fontId="8" numFmtId="0" xfId="0" applyAlignment="1" applyFont="1">
      <alignment horizontal="right" readingOrder="0"/>
    </xf>
    <xf borderId="1" fillId="0" fontId="9" numFmtId="0" xfId="0" applyAlignment="1" applyBorder="1" applyFont="1">
      <alignment horizontal="right" vertical="bottom"/>
    </xf>
    <xf borderId="0" fillId="0" fontId="9" numFmtId="0" xfId="0" applyAlignment="1" applyFont="1">
      <alignment horizontal="right" vertical="bottom"/>
    </xf>
    <xf borderId="0" fillId="8" fontId="10" numFmtId="0" xfId="0" applyAlignment="1" applyFont="1">
      <alignment shrinkToFit="0" vertical="bottom" wrapText="1"/>
    </xf>
    <xf borderId="0" fillId="0" fontId="7" numFmtId="0" xfId="0" applyAlignment="1" applyFont="1">
      <alignment horizontal="right" vertical="bottom"/>
    </xf>
    <xf borderId="1" fillId="8" fontId="9" numFmtId="0" xfId="0" applyAlignment="1" applyBorder="1" applyFont="1">
      <alignment horizontal="right" shrinkToFit="0" vertical="bottom" wrapText="1"/>
    </xf>
    <xf borderId="0" fillId="9" fontId="1" numFmtId="0" xfId="0" applyAlignment="1" applyFill="1" applyFont="1">
      <alignment horizontal="center" readingOrder="0" vertical="bottom"/>
    </xf>
    <xf borderId="0" fillId="0" fontId="4" numFmtId="0" xfId="0" applyAlignment="1" applyFont="1">
      <alignment readingOrder="0" vertical="bottom"/>
    </xf>
    <xf borderId="0" fillId="0" fontId="7" numFmtId="0" xfId="0" applyFont="1"/>
    <xf borderId="0" fillId="0" fontId="11" numFmtId="0" xfId="0" applyAlignment="1" applyFont="1">
      <alignment vertical="bottom"/>
    </xf>
    <xf borderId="2" fillId="3" fontId="3" numFmtId="0" xfId="0" applyAlignment="1" applyBorder="1" applyFont="1">
      <alignment horizontal="center" readingOrder="0"/>
    </xf>
    <xf borderId="3" fillId="0" fontId="12" numFmtId="0" xfId="0" applyBorder="1" applyFont="1"/>
    <xf borderId="4" fillId="0" fontId="12" numFmtId="0" xfId="0" applyBorder="1" applyFont="1"/>
    <xf borderId="2" fillId="4" fontId="3" numFmtId="0" xfId="0" applyAlignment="1" applyBorder="1" applyFont="1">
      <alignment horizontal="center" readingOrder="0"/>
    </xf>
    <xf borderId="2" fillId="5" fontId="3" numFmtId="0" xfId="0" applyAlignment="1" applyBorder="1" applyFont="1">
      <alignment horizontal="center" readingOrder="0"/>
    </xf>
    <xf borderId="2" fillId="6" fontId="3" numFmtId="0" xfId="0" applyAlignment="1" applyBorder="1" applyFont="1">
      <alignment horizontal="center" readingOrder="0"/>
    </xf>
    <xf borderId="2" fillId="7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0" fillId="0" fontId="13" numFmtId="0" xfId="0" applyAlignment="1" applyFont="1">
      <alignment vertical="bottom"/>
    </xf>
    <xf borderId="5" fillId="0" fontId="4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readingOrder="0"/>
    </xf>
    <xf borderId="0" fillId="0" fontId="14" numFmtId="0" xfId="0" applyAlignment="1" applyFont="1">
      <alignment horizontal="right" vertical="bottom"/>
    </xf>
    <xf borderId="5" fillId="0" fontId="12" numFmtId="0" xfId="0" applyBorder="1" applyFont="1"/>
    <xf borderId="0" fillId="0" fontId="14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horizontal="right" vertical="bottom"/>
    </xf>
    <xf borderId="1" fillId="0" fontId="7" numFmtId="0" xfId="0" applyAlignment="1" applyBorder="1" applyFont="1">
      <alignment horizontal="right" readingOrder="0"/>
    </xf>
    <xf borderId="1" fillId="8" fontId="10" numFmtId="0" xfId="0" applyAlignment="1" applyBorder="1" applyFont="1">
      <alignment shrinkToFit="0" vertical="bottom" wrapText="1"/>
    </xf>
    <xf borderId="1" fillId="8" fontId="10" numFmtId="0" xfId="0" applyAlignment="1" applyBorder="1" applyFont="1">
      <alignment horizontal="right" shrinkToFit="0" vertical="bottom" wrapText="1"/>
    </xf>
    <xf borderId="6" fillId="0" fontId="9" numFmtId="0" xfId="0" applyAlignment="1" applyBorder="1" applyFont="1">
      <alignment vertical="bottom"/>
    </xf>
    <xf borderId="7" fillId="0" fontId="13" numFmtId="0" xfId="0" applyAlignment="1" applyBorder="1" applyFont="1">
      <alignment vertical="bottom"/>
    </xf>
    <xf borderId="7" fillId="0" fontId="14" numFmtId="0" xfId="0" applyAlignment="1" applyBorder="1" applyFont="1">
      <alignment vertical="bottom"/>
    </xf>
    <xf borderId="7" fillId="0" fontId="9" numFmtId="0" xfId="0" applyAlignment="1" applyBorder="1" applyFont="1">
      <alignment vertical="bottom"/>
    </xf>
    <xf borderId="8" fillId="0" fontId="7" numFmtId="0" xfId="0" applyBorder="1" applyFont="1"/>
    <xf borderId="7" fillId="0" fontId="4" numFmtId="0" xfId="0" applyAlignment="1" applyBorder="1" applyFont="1">
      <alignment readingOrder="0" vertical="bottom"/>
    </xf>
    <xf borderId="7" fillId="0" fontId="9" numFmtId="0" xfId="0" applyAlignment="1" applyBorder="1" applyFont="1">
      <alignment horizontal="right" vertical="bottom"/>
    </xf>
    <xf borderId="7" fillId="0" fontId="9" numFmtId="0" xfId="0" applyAlignment="1" applyBorder="1" applyFont="1">
      <alignment vertical="bottom"/>
    </xf>
    <xf borderId="8" fillId="0" fontId="9" numFmtId="0" xfId="0" applyAlignment="1" applyBorder="1" applyFont="1">
      <alignment horizontal="right" vertical="bottom"/>
    </xf>
    <xf borderId="8" fillId="0" fontId="12" numFmtId="0" xfId="0" applyBorder="1" applyFont="1"/>
    <xf borderId="6" fillId="0" fontId="7" numFmtId="0" xfId="0" applyBorder="1" applyFont="1"/>
    <xf borderId="7" fillId="0" fontId="3" numFmtId="0" xfId="0" applyAlignment="1" applyBorder="1" applyFont="1">
      <alignment readingOrder="0"/>
    </xf>
    <xf borderId="7" fillId="0" fontId="7" numFmtId="0" xfId="0" applyBorder="1" applyFont="1"/>
    <xf borderId="0" fillId="0" fontId="4" numFmtId="0" xfId="0" applyAlignment="1" applyFont="1">
      <alignment shrinkToFit="0" vertical="bottom" wrapText="0"/>
    </xf>
    <xf borderId="5" fillId="0" fontId="7" numFmtId="0" xfId="0" applyBorder="1" applyFont="1"/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FF00FF"/>
                </a:solidFill>
                <a:latin typeface="Arial"/>
              </a:defRPr>
            </a:pPr>
            <a:r>
              <a:rPr b="1">
                <a:solidFill>
                  <a:srgbClr val="FF00FF"/>
                </a:solidFill>
                <a:latin typeface="Arial"/>
              </a:rPr>
              <a:t>TIEMPO TEÓRICO</a:t>
            </a:r>
          </a:p>
        </c:rich>
      </c:tx>
      <c:overlay val="0"/>
    </c:title>
    <c:plotArea>
      <c:layout>
        <c:manualLayout>
          <c:xMode val="edge"/>
          <c:yMode val="edge"/>
          <c:x val="0.1075"/>
          <c:y val="0.21896979898696983"/>
          <c:w val="0.8615833333333334"/>
          <c:h val="0.6825126807973965"/>
        </c:manualLayout>
      </c:layout>
      <c:lineChart>
        <c:ser>
          <c:idx val="0"/>
          <c:order val="0"/>
          <c:tx>
            <c:v>Counting Sort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1'!$A$23:$A$33</c:f>
            </c:strRef>
          </c:cat>
          <c:val>
            <c:numRef>
              <c:f>'Hoja 1'!$B$23:$B$33</c:f>
              <c:numCache/>
            </c:numRef>
          </c:val>
          <c:smooth val="0"/>
        </c:ser>
        <c:ser>
          <c:idx val="1"/>
          <c:order val="1"/>
          <c:tx>
            <c:v>Shell Sort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'Hoja 1'!$A$23:$A$33</c:f>
            </c:strRef>
          </c:cat>
          <c:val>
            <c:numRef>
              <c:f>'Hoja 1'!$D$23:$D$33</c:f>
              <c:numCache/>
            </c:numRef>
          </c:val>
          <c:smooth val="0"/>
        </c:ser>
        <c:ser>
          <c:idx val="2"/>
          <c:order val="2"/>
          <c:tx>
            <c:v>Quick Sort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'Hoja 1'!$A$23:$A$33</c:f>
            </c:strRef>
          </c:cat>
          <c:val>
            <c:numRef>
              <c:f>'Hoja 1'!$F$23:$F$33</c:f>
              <c:numCache/>
            </c:numRef>
          </c:val>
          <c:smooth val="0"/>
        </c:ser>
        <c:ser>
          <c:idx val="3"/>
          <c:order val="3"/>
          <c:tx>
            <c:v>Selection Sort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'Hoja 1'!$A$23:$A$33</c:f>
            </c:strRef>
          </c:cat>
          <c:val>
            <c:numRef>
              <c:f>'Hoja 1'!$H$23:$H$33</c:f>
              <c:numCache/>
            </c:numRef>
          </c:val>
          <c:smooth val="0"/>
        </c:ser>
        <c:ser>
          <c:idx val="4"/>
          <c:order val="4"/>
          <c:tx>
            <c:v>Insertion Sort</c:v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'Hoja 1'!$A$23:$A$33</c:f>
            </c:strRef>
          </c:cat>
          <c:val>
            <c:numRef>
              <c:f>'Hoja 1'!$J$23:$J$33</c:f>
              <c:numCache/>
            </c:numRef>
          </c:val>
          <c:smooth val="0"/>
        </c:ser>
        <c:axId val="1554696724"/>
        <c:axId val="1292217647"/>
      </c:lineChart>
      <c:catAx>
        <c:axId val="15546967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2217647"/>
      </c:catAx>
      <c:valAx>
        <c:axId val="1292217647"/>
        <c:scaling>
          <c:orientation val="minMax"/>
          <c:max val="10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5546967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FFFF"/>
                </a:solidFill>
                <a:latin typeface="Arial"/>
              </a:defRPr>
            </a:pPr>
            <a:r>
              <a:rPr b="1">
                <a:solidFill>
                  <a:srgbClr val="00FFFF"/>
                </a:solidFill>
                <a:latin typeface="Arial"/>
              </a:rPr>
              <a:t>TIEMPO PRÁCTICO</a:t>
            </a:r>
          </a:p>
        </c:rich>
      </c:tx>
      <c:overlay val="0"/>
    </c:title>
    <c:plotArea>
      <c:layout/>
      <c:lineChart>
        <c:ser>
          <c:idx val="0"/>
          <c:order val="0"/>
          <c:tx>
            <c:v>Counting Sort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1'!$A$23:$A$33</c:f>
            </c:strRef>
          </c:cat>
          <c:val>
            <c:numRef>
              <c:f>'Hoja 1'!$B$4:$B$14</c:f>
              <c:numCache/>
            </c:numRef>
          </c:val>
          <c:smooth val="0"/>
        </c:ser>
        <c:ser>
          <c:idx val="1"/>
          <c:order val="1"/>
          <c:tx>
            <c:v>Shell Sort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'Hoja 1'!$A$23:$A$33</c:f>
            </c:strRef>
          </c:cat>
          <c:val>
            <c:numRef>
              <c:f>'Hoja 1'!$D$4:$D$14</c:f>
              <c:numCache/>
            </c:numRef>
          </c:val>
          <c:smooth val="0"/>
        </c:ser>
        <c:ser>
          <c:idx val="2"/>
          <c:order val="2"/>
          <c:tx>
            <c:v>Quick Sort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'Hoja 1'!$A$23:$A$33</c:f>
            </c:strRef>
          </c:cat>
          <c:val>
            <c:numRef>
              <c:f>'Hoja 1'!$F$4:$F$14</c:f>
              <c:numCache/>
            </c:numRef>
          </c:val>
          <c:smooth val="0"/>
        </c:ser>
        <c:ser>
          <c:idx val="3"/>
          <c:order val="3"/>
          <c:tx>
            <c:v>Selection Sort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'Hoja 1'!$A$23:$A$33</c:f>
            </c:strRef>
          </c:cat>
          <c:val>
            <c:numRef>
              <c:f>'Hoja 1'!$H$4:$H$14</c:f>
              <c:numCache/>
            </c:numRef>
          </c:val>
          <c:smooth val="0"/>
        </c:ser>
        <c:ser>
          <c:idx val="4"/>
          <c:order val="4"/>
          <c:tx>
            <c:v>Insertion Sort</c:v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'Hoja 1'!$A$23:$A$33</c:f>
            </c:strRef>
          </c:cat>
          <c:val>
            <c:numRef>
              <c:f>'Hoja 1'!$J$4:$J$14</c:f>
              <c:numCache/>
            </c:numRef>
          </c:val>
          <c:smooth val="0"/>
        </c:ser>
        <c:axId val="455732356"/>
        <c:axId val="1040471098"/>
      </c:lineChart>
      <c:catAx>
        <c:axId val="4557323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0471098"/>
      </c:catAx>
      <c:valAx>
        <c:axId val="1040471098"/>
        <c:scaling>
          <c:orientation val="minMax"/>
          <c:max val="10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4557323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333375</xdr:colOff>
      <xdr:row>19</xdr:row>
      <xdr:rowOff>19050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333375</xdr:colOff>
      <xdr:row>0</xdr:row>
      <xdr:rowOff>66675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38"/>
    <col customWidth="1" min="6" max="6" width="12.88"/>
    <col customWidth="1" min="18" max="18" width="15.25"/>
    <col customWidth="1" min="20" max="20" width="16.25"/>
    <col customWidth="1" min="23" max="23" width="17.75"/>
  </cols>
  <sheetData>
    <row r="1">
      <c r="A1" s="1" t="s">
        <v>0</v>
      </c>
    </row>
    <row r="2">
      <c r="A2" s="2" t="s">
        <v>1</v>
      </c>
      <c r="C2" s="3" t="s">
        <v>2</v>
      </c>
      <c r="E2" s="4" t="s">
        <v>3</v>
      </c>
      <c r="G2" s="5" t="s">
        <v>4</v>
      </c>
      <c r="I2" s="6" t="s">
        <v>5</v>
      </c>
    </row>
    <row r="3">
      <c r="A3" s="7" t="s">
        <v>6</v>
      </c>
      <c r="B3" s="7" t="s">
        <v>7</v>
      </c>
      <c r="C3" s="7" t="s">
        <v>6</v>
      </c>
      <c r="D3" s="7" t="s">
        <v>7</v>
      </c>
      <c r="E3" s="8" t="s">
        <v>6</v>
      </c>
      <c r="F3" s="8" t="s">
        <v>7</v>
      </c>
      <c r="G3" s="8" t="s">
        <v>6</v>
      </c>
      <c r="H3" s="9" t="s">
        <v>7</v>
      </c>
      <c r="I3" s="8" t="s">
        <v>6</v>
      </c>
      <c r="J3" s="9" t="s">
        <v>7</v>
      </c>
    </row>
    <row r="4">
      <c r="A4" s="10">
        <v>1000.0</v>
      </c>
      <c r="B4" s="10">
        <v>81.0</v>
      </c>
      <c r="C4" s="10">
        <v>1000.0</v>
      </c>
      <c r="D4" s="10">
        <v>340.0</v>
      </c>
      <c r="E4" s="10">
        <v>1000.0</v>
      </c>
      <c r="F4" s="10">
        <v>147.0</v>
      </c>
      <c r="G4" s="10">
        <v>1000.0</v>
      </c>
      <c r="H4" s="11">
        <v>1854.0</v>
      </c>
      <c r="I4" s="12">
        <v>1000.0</v>
      </c>
      <c r="J4" s="13">
        <v>1684.0</v>
      </c>
    </row>
    <row r="5">
      <c r="A5" s="10">
        <v>10000.0</v>
      </c>
      <c r="B5" s="10">
        <v>689.0</v>
      </c>
      <c r="C5" s="10">
        <v>10000.0</v>
      </c>
      <c r="D5" s="10">
        <v>4747.0</v>
      </c>
      <c r="E5" s="14">
        <v>10000.0</v>
      </c>
      <c r="F5" s="15">
        <v>1042.0</v>
      </c>
      <c r="G5" s="10">
        <v>10000.0</v>
      </c>
      <c r="H5" s="11">
        <v>22681.0</v>
      </c>
      <c r="I5" s="16">
        <v>10000.0</v>
      </c>
      <c r="J5" s="13">
        <v>35168.0</v>
      </c>
    </row>
    <row r="6">
      <c r="A6" s="10">
        <v>20000.0</v>
      </c>
      <c r="B6" s="10">
        <v>1405.0</v>
      </c>
      <c r="C6" s="10">
        <v>20000.0</v>
      </c>
      <c r="D6" s="10">
        <v>10594.0</v>
      </c>
      <c r="E6" s="14">
        <v>20000.0</v>
      </c>
      <c r="F6" s="15">
        <v>2390.0</v>
      </c>
      <c r="G6" s="10">
        <v>20000.0</v>
      </c>
      <c r="H6" s="11">
        <v>88355.0</v>
      </c>
      <c r="I6" s="16">
        <v>20000.0</v>
      </c>
      <c r="J6" s="13">
        <v>139303.0</v>
      </c>
    </row>
    <row r="7">
      <c r="A7" s="10">
        <v>30000.0</v>
      </c>
      <c r="B7" s="10">
        <v>1944.0</v>
      </c>
      <c r="C7" s="10">
        <v>30000.0</v>
      </c>
      <c r="D7" s="10">
        <v>14290.0</v>
      </c>
      <c r="E7" s="14">
        <v>30000.0</v>
      </c>
      <c r="F7" s="15">
        <v>3621.0</v>
      </c>
      <c r="G7" s="10">
        <v>30000.0</v>
      </c>
      <c r="H7" s="11">
        <v>208798.0</v>
      </c>
      <c r="I7" s="16">
        <v>30000.0</v>
      </c>
      <c r="J7" s="13">
        <v>310633.0</v>
      </c>
    </row>
    <row r="8">
      <c r="A8" s="10">
        <v>40000.0</v>
      </c>
      <c r="B8" s="10">
        <v>2589.0</v>
      </c>
      <c r="C8" s="10">
        <v>40000.0</v>
      </c>
      <c r="D8" s="10">
        <v>17638.0</v>
      </c>
      <c r="E8" s="14">
        <v>40000.0</v>
      </c>
      <c r="F8" s="15">
        <v>9706.0</v>
      </c>
      <c r="G8" s="10">
        <v>40000.0</v>
      </c>
      <c r="H8" s="11">
        <v>353744.0</v>
      </c>
      <c r="I8" s="16">
        <v>40000.0</v>
      </c>
      <c r="J8" s="13">
        <v>552267.0</v>
      </c>
    </row>
    <row r="9">
      <c r="A9" s="10">
        <v>50000.0</v>
      </c>
      <c r="B9" s="10">
        <v>3177.0</v>
      </c>
      <c r="C9" s="10">
        <v>50000.0</v>
      </c>
      <c r="D9" s="10">
        <v>21149.0</v>
      </c>
      <c r="E9" s="14">
        <v>50000.0</v>
      </c>
      <c r="F9" s="15">
        <v>12265.0</v>
      </c>
      <c r="G9" s="10">
        <v>50000.0</v>
      </c>
      <c r="H9" s="11">
        <v>565695.0</v>
      </c>
      <c r="I9" s="16">
        <v>50000.0</v>
      </c>
      <c r="J9" s="13">
        <v>874145.0</v>
      </c>
    </row>
    <row r="10">
      <c r="A10" s="10">
        <v>60000.0</v>
      </c>
      <c r="B10" s="10">
        <v>3732.0</v>
      </c>
      <c r="C10" s="10">
        <v>60000.0</v>
      </c>
      <c r="D10" s="10">
        <v>25098.0</v>
      </c>
      <c r="E10" s="14">
        <v>60000.0</v>
      </c>
      <c r="F10" s="15">
        <v>7786.0</v>
      </c>
      <c r="G10" s="10">
        <v>60000.0</v>
      </c>
      <c r="H10" s="11">
        <v>806120.0</v>
      </c>
      <c r="I10" s="16">
        <v>60000.0</v>
      </c>
      <c r="J10" s="13">
        <v>1242256.0</v>
      </c>
    </row>
    <row r="11">
      <c r="A11" s="10">
        <v>70000.0</v>
      </c>
      <c r="B11" s="10">
        <v>4310.0</v>
      </c>
      <c r="C11" s="10">
        <v>70000.0</v>
      </c>
      <c r="D11" s="10">
        <v>35014.0</v>
      </c>
      <c r="E11" s="14">
        <v>70000.0</v>
      </c>
      <c r="F11" s="15">
        <v>8792.0</v>
      </c>
      <c r="G11" s="10">
        <v>70000.0</v>
      </c>
      <c r="H11" s="11">
        <v>1087560.0</v>
      </c>
      <c r="I11" s="16">
        <v>70000.0</v>
      </c>
      <c r="J11" s="13">
        <v>1684619.0</v>
      </c>
    </row>
    <row r="12">
      <c r="A12" s="10">
        <v>80000.0</v>
      </c>
      <c r="B12" s="10">
        <v>4437.0</v>
      </c>
      <c r="C12" s="10">
        <v>80000.0</v>
      </c>
      <c r="D12" s="10">
        <v>36887.0</v>
      </c>
      <c r="E12" s="14">
        <v>80000.0</v>
      </c>
      <c r="F12" s="15">
        <v>11898.0</v>
      </c>
      <c r="G12" s="10">
        <v>80000.0</v>
      </c>
      <c r="H12" s="11">
        <v>1412827.0</v>
      </c>
      <c r="I12" s="16">
        <v>80000.0</v>
      </c>
      <c r="J12" s="13">
        <v>2199470.0</v>
      </c>
    </row>
    <row r="13">
      <c r="A13" s="10">
        <v>90000.0</v>
      </c>
      <c r="B13" s="10">
        <v>4790.0</v>
      </c>
      <c r="C13" s="10">
        <v>90000.0</v>
      </c>
      <c r="D13" s="10">
        <v>41482.0</v>
      </c>
      <c r="E13" s="14">
        <v>90000.0</v>
      </c>
      <c r="F13" s="15">
        <v>16295.0</v>
      </c>
      <c r="G13" s="10">
        <v>90000.0</v>
      </c>
      <c r="H13" s="11">
        <v>1802740.0</v>
      </c>
      <c r="I13" s="16">
        <v>90000.0</v>
      </c>
      <c r="J13" s="13">
        <v>2782125.0</v>
      </c>
    </row>
    <row r="14">
      <c r="A14" s="10">
        <v>100000.0</v>
      </c>
      <c r="B14" s="10">
        <v>5267.0</v>
      </c>
      <c r="C14" s="10">
        <v>100000.0</v>
      </c>
      <c r="D14" s="10">
        <v>48305.0</v>
      </c>
      <c r="E14" s="14">
        <v>100000.0</v>
      </c>
      <c r="F14" s="15">
        <v>19892.0</v>
      </c>
      <c r="G14" s="10">
        <v>100000.0</v>
      </c>
      <c r="H14" s="11">
        <v>2217345.0</v>
      </c>
      <c r="I14" s="16">
        <v>100000.0</v>
      </c>
      <c r="J14" s="13">
        <v>3434434.0</v>
      </c>
    </row>
    <row r="20">
      <c r="A20" s="17" t="s">
        <v>8</v>
      </c>
    </row>
    <row r="21">
      <c r="A21" s="2" t="s">
        <v>1</v>
      </c>
      <c r="C21" s="3" t="s">
        <v>2</v>
      </c>
      <c r="E21" s="4" t="s">
        <v>3</v>
      </c>
      <c r="G21" s="5" t="s">
        <v>4</v>
      </c>
      <c r="I21" s="6" t="s">
        <v>5</v>
      </c>
    </row>
    <row r="22">
      <c r="A22" s="7" t="s">
        <v>6</v>
      </c>
      <c r="B22" s="18" t="s">
        <v>9</v>
      </c>
      <c r="C22" s="7" t="s">
        <v>6</v>
      </c>
      <c r="D22" s="18" t="s">
        <v>9</v>
      </c>
      <c r="E22" s="8" t="s">
        <v>6</v>
      </c>
      <c r="F22" s="8" t="s">
        <v>9</v>
      </c>
      <c r="G22" s="8" t="s">
        <v>6</v>
      </c>
      <c r="H22" s="9" t="s">
        <v>9</v>
      </c>
      <c r="I22" s="8" t="s">
        <v>6</v>
      </c>
      <c r="J22" s="9" t="s">
        <v>9</v>
      </c>
    </row>
    <row r="23">
      <c r="A23" s="10">
        <v>1000.0</v>
      </c>
      <c r="B23" s="19">
        <v>64.56711507936508</v>
      </c>
      <c r="C23" s="10">
        <v>1000.0</v>
      </c>
      <c r="D23" s="20">
        <f t="shared" ref="D23:D33" si="1">$H$54*(A23*A23)</f>
        <v>47.4318337</v>
      </c>
      <c r="E23" s="10">
        <v>1000.0</v>
      </c>
      <c r="F23" s="10">
        <f t="shared" ref="F23:F33" si="2">N43</f>
        <v>17.10978525</v>
      </c>
      <c r="G23" s="10">
        <v>1000.0</v>
      </c>
      <c r="H23" s="19">
        <v>371.9987029986658</v>
      </c>
      <c r="I23" s="10">
        <v>1000.0</v>
      </c>
      <c r="J23" s="19">
        <v>467.5785335935889</v>
      </c>
    </row>
    <row r="24">
      <c r="A24" s="10">
        <v>10000.0</v>
      </c>
      <c r="B24" s="19">
        <v>645.6711507936508</v>
      </c>
      <c r="C24" s="10">
        <v>10000.0</v>
      </c>
      <c r="D24" s="20">
        <f t="shared" si="1"/>
        <v>4743.18337</v>
      </c>
      <c r="E24" s="14">
        <v>10000.0</v>
      </c>
      <c r="F24" s="10">
        <f t="shared" si="2"/>
        <v>1710.978525</v>
      </c>
      <c r="G24" s="14">
        <v>10000.0</v>
      </c>
      <c r="H24" s="19">
        <v>37199.87029986658</v>
      </c>
      <c r="I24" s="14">
        <v>10000.0</v>
      </c>
      <c r="J24" s="19">
        <v>46757.85335935889</v>
      </c>
    </row>
    <row r="25">
      <c r="A25" s="10">
        <v>20000.0</v>
      </c>
      <c r="B25" s="19">
        <v>1291.3423015873016</v>
      </c>
      <c r="C25" s="10">
        <v>20000.0</v>
      </c>
      <c r="D25" s="20">
        <f t="shared" si="1"/>
        <v>18972.73348</v>
      </c>
      <c r="E25" s="14">
        <v>20000.0</v>
      </c>
      <c r="F25" s="10">
        <f t="shared" si="2"/>
        <v>6843.914099</v>
      </c>
      <c r="G25" s="14">
        <v>20000.0</v>
      </c>
      <c r="H25" s="19">
        <v>148799.48119946633</v>
      </c>
      <c r="I25" s="14">
        <v>20000.0</v>
      </c>
      <c r="J25" s="19">
        <v>187031.41343743555</v>
      </c>
    </row>
    <row r="26">
      <c r="A26" s="10">
        <v>30000.0</v>
      </c>
      <c r="B26" s="19">
        <v>1937.0134523809525</v>
      </c>
      <c r="C26" s="10">
        <v>30000.0</v>
      </c>
      <c r="D26" s="20">
        <f t="shared" si="1"/>
        <v>42688.65033</v>
      </c>
      <c r="E26" s="14">
        <v>30000.0</v>
      </c>
      <c r="F26" s="10">
        <f t="shared" si="2"/>
        <v>15398.80672</v>
      </c>
      <c r="G26" s="14">
        <v>30000.0</v>
      </c>
      <c r="H26" s="19">
        <v>334798.8326987992</v>
      </c>
      <c r="I26" s="14">
        <v>30000.0</v>
      </c>
      <c r="J26" s="19">
        <v>420820.68023423</v>
      </c>
    </row>
    <row r="27">
      <c r="A27" s="10">
        <v>40000.0</v>
      </c>
      <c r="B27" s="19">
        <v>2582.684603174603</v>
      </c>
      <c r="C27" s="10">
        <v>40000.0</v>
      </c>
      <c r="D27" s="20">
        <f t="shared" si="1"/>
        <v>75890.93393</v>
      </c>
      <c r="E27" s="14">
        <v>40000.0</v>
      </c>
      <c r="F27" s="10">
        <f t="shared" si="2"/>
        <v>27375.6564</v>
      </c>
      <c r="G27" s="14">
        <v>40000.0</v>
      </c>
      <c r="H27" s="19">
        <v>595197.9247978653</v>
      </c>
      <c r="I27" s="14">
        <v>40000.0</v>
      </c>
      <c r="J27" s="19">
        <v>748125.6537497422</v>
      </c>
    </row>
    <row r="28">
      <c r="A28" s="10">
        <v>50000.0</v>
      </c>
      <c r="B28" s="19">
        <v>3228.355753968254</v>
      </c>
      <c r="C28" s="10">
        <v>50000.0</v>
      </c>
      <c r="D28" s="20">
        <f t="shared" si="1"/>
        <v>118579.5843</v>
      </c>
      <c r="E28" s="14">
        <v>50000.0</v>
      </c>
      <c r="F28" s="10">
        <f t="shared" si="2"/>
        <v>42774.46312</v>
      </c>
      <c r="G28" s="14">
        <v>50000.0</v>
      </c>
      <c r="H28" s="19">
        <v>929996.7574966645</v>
      </c>
      <c r="I28" s="14">
        <v>50000.0</v>
      </c>
      <c r="J28" s="19">
        <v>1168946.3339839722</v>
      </c>
    </row>
    <row r="29">
      <c r="A29" s="10">
        <v>60000.0</v>
      </c>
      <c r="B29" s="19">
        <v>3874.026904761905</v>
      </c>
      <c r="C29" s="10">
        <v>60000.0</v>
      </c>
      <c r="D29" s="20">
        <f t="shared" si="1"/>
        <v>170754.6013</v>
      </c>
      <c r="E29" s="14">
        <v>60000.0</v>
      </c>
      <c r="F29" s="10">
        <f t="shared" si="2"/>
        <v>61595.22689</v>
      </c>
      <c r="G29" s="14">
        <v>60000.0</v>
      </c>
      <c r="H29" s="19">
        <v>1339195.3307951968</v>
      </c>
      <c r="I29" s="14">
        <v>60000.0</v>
      </c>
      <c r="J29" s="19">
        <v>1683282.72093692</v>
      </c>
    </row>
    <row r="30">
      <c r="A30" s="10">
        <v>70000.0</v>
      </c>
      <c r="B30" s="19">
        <v>4519.698055555556</v>
      </c>
      <c r="C30" s="10">
        <v>70000.0</v>
      </c>
      <c r="D30" s="20">
        <f t="shared" si="1"/>
        <v>232415.9852</v>
      </c>
      <c r="E30" s="14">
        <v>70000.0</v>
      </c>
      <c r="F30" s="10">
        <f t="shared" si="2"/>
        <v>83837.94771</v>
      </c>
      <c r="G30" s="14">
        <v>70000.0</v>
      </c>
      <c r="H30" s="19">
        <v>1822793.6446934624</v>
      </c>
      <c r="I30" s="14">
        <v>70000.0</v>
      </c>
      <c r="J30" s="19">
        <v>2291134.8146085856</v>
      </c>
    </row>
    <row r="31">
      <c r="A31" s="10">
        <v>80000.0</v>
      </c>
      <c r="B31" s="19">
        <v>5165.369206349206</v>
      </c>
      <c r="C31" s="10">
        <v>80000.0</v>
      </c>
      <c r="D31" s="20">
        <f t="shared" si="1"/>
        <v>303563.7357</v>
      </c>
      <c r="E31" s="14">
        <v>80000.0</v>
      </c>
      <c r="F31" s="10">
        <f t="shared" si="2"/>
        <v>109502.6256</v>
      </c>
      <c r="G31" s="14">
        <v>80000.0</v>
      </c>
      <c r="H31" s="19">
        <v>2380791.6991914613</v>
      </c>
      <c r="I31" s="14">
        <v>80000.0</v>
      </c>
      <c r="J31" s="19">
        <v>2992502.614998969</v>
      </c>
    </row>
    <row r="32">
      <c r="A32" s="10">
        <v>90000.0</v>
      </c>
      <c r="B32" s="19">
        <v>5811.040357142857</v>
      </c>
      <c r="C32" s="10">
        <v>90000.0</v>
      </c>
      <c r="D32" s="20">
        <f t="shared" si="1"/>
        <v>384197.853</v>
      </c>
      <c r="E32" s="14">
        <v>90000.0</v>
      </c>
      <c r="F32" s="10">
        <f t="shared" si="2"/>
        <v>138589.2605</v>
      </c>
      <c r="G32" s="14">
        <v>90000.0</v>
      </c>
      <c r="H32" s="19">
        <v>3013189.494289193</v>
      </c>
      <c r="I32" s="14">
        <v>90000.0</v>
      </c>
      <c r="J32" s="19">
        <v>3787386.1221080697</v>
      </c>
    </row>
    <row r="33">
      <c r="A33" s="10">
        <v>100000.0</v>
      </c>
      <c r="B33" s="19">
        <v>6456.711507936508</v>
      </c>
      <c r="C33" s="10">
        <v>100000.0</v>
      </c>
      <c r="D33" s="20">
        <f t="shared" si="1"/>
        <v>474318.337</v>
      </c>
      <c r="E33" s="14">
        <v>100000.0</v>
      </c>
      <c r="F33" s="10">
        <f t="shared" si="2"/>
        <v>171097.8525</v>
      </c>
      <c r="G33" s="14">
        <v>100000.0</v>
      </c>
      <c r="H33" s="19">
        <v>3719987.029986658</v>
      </c>
      <c r="I33" s="14">
        <v>100000.0</v>
      </c>
      <c r="J33" s="19">
        <v>4675785.335935889</v>
      </c>
    </row>
    <row r="41">
      <c r="A41" s="21" t="s">
        <v>1</v>
      </c>
      <c r="B41" s="22"/>
      <c r="C41" s="22"/>
      <c r="D41" s="22"/>
      <c r="E41" s="23"/>
      <c r="F41" s="24" t="s">
        <v>2</v>
      </c>
      <c r="G41" s="22"/>
      <c r="H41" s="22"/>
      <c r="I41" s="22"/>
      <c r="J41" s="23"/>
      <c r="K41" s="25" t="s">
        <v>3</v>
      </c>
      <c r="L41" s="22"/>
      <c r="M41" s="22"/>
      <c r="N41" s="22"/>
      <c r="O41" s="23"/>
      <c r="P41" s="26" t="s">
        <v>4</v>
      </c>
      <c r="Q41" s="22"/>
      <c r="R41" s="22"/>
      <c r="S41" s="22"/>
      <c r="T41" s="23"/>
      <c r="U41" s="27" t="s">
        <v>5</v>
      </c>
      <c r="V41" s="22"/>
      <c r="W41" s="22"/>
      <c r="X41" s="22"/>
      <c r="Y41" s="23"/>
    </row>
    <row r="42">
      <c r="A42" s="28" t="s">
        <v>6</v>
      </c>
      <c r="B42" s="7" t="s">
        <v>10</v>
      </c>
      <c r="C42" s="29" t="s">
        <v>11</v>
      </c>
      <c r="D42" s="29" t="s">
        <v>12</v>
      </c>
      <c r="E42" s="30"/>
      <c r="F42" s="28" t="s">
        <v>6</v>
      </c>
      <c r="G42" s="7" t="s">
        <v>10</v>
      </c>
      <c r="H42" s="29" t="s">
        <v>11</v>
      </c>
      <c r="I42" s="29" t="s">
        <v>12</v>
      </c>
      <c r="J42" s="30"/>
      <c r="K42" s="28" t="s">
        <v>6</v>
      </c>
      <c r="L42" s="7" t="s">
        <v>10</v>
      </c>
      <c r="M42" s="29" t="s">
        <v>11</v>
      </c>
      <c r="N42" s="29" t="s">
        <v>12</v>
      </c>
      <c r="O42" s="30"/>
      <c r="P42" s="28" t="s">
        <v>6</v>
      </c>
      <c r="Q42" s="7" t="s">
        <v>10</v>
      </c>
      <c r="R42" s="29" t="s">
        <v>11</v>
      </c>
      <c r="S42" s="29" t="s">
        <v>12</v>
      </c>
      <c r="T42" s="30"/>
      <c r="U42" s="28" t="s">
        <v>6</v>
      </c>
      <c r="V42" s="7" t="s">
        <v>10</v>
      </c>
      <c r="W42" s="29" t="s">
        <v>11</v>
      </c>
      <c r="X42" s="29" t="s">
        <v>12</v>
      </c>
      <c r="Y42" s="30"/>
    </row>
    <row r="43">
      <c r="A43" s="31">
        <v>1000.0</v>
      </c>
      <c r="B43" s="10">
        <v>81.0</v>
      </c>
      <c r="C43" s="32">
        <f t="shared" ref="C43:C53" si="3">B43/A43</f>
        <v>0.081</v>
      </c>
      <c r="D43" s="32">
        <f t="shared" ref="D43:D53" si="4">$C$54*A43</f>
        <v>64.56711508</v>
      </c>
      <c r="E43" s="33"/>
      <c r="F43" s="31">
        <v>1000.0</v>
      </c>
      <c r="G43" s="10">
        <v>340.0</v>
      </c>
      <c r="H43" s="34">
        <f t="shared" ref="H43:H53" si="5">G43/(F43*F43)</f>
        <v>0.00034</v>
      </c>
      <c r="I43" s="34">
        <f t="shared" ref="I43:I53" si="6">$H$54*(F43*F43)</f>
        <v>47.4318337</v>
      </c>
      <c r="J43" s="33"/>
      <c r="K43" s="31">
        <v>1000.0</v>
      </c>
      <c r="L43" s="35">
        <v>147.0</v>
      </c>
      <c r="M43" s="36">
        <f t="shared" ref="M43:M53" si="7">L43/(K43*K43)</f>
        <v>0.000147</v>
      </c>
      <c r="N43" s="36">
        <f t="shared" ref="N43:N53" si="8">K43*K43*$M$54</f>
        <v>17.10978525</v>
      </c>
      <c r="O43" s="33"/>
      <c r="P43" s="37">
        <v>1000.0</v>
      </c>
      <c r="Q43" s="11">
        <v>1854.0</v>
      </c>
      <c r="R43" s="36">
        <f t="shared" ref="R43:R53" si="9">Q43/(P43*P43)</f>
        <v>0.001854</v>
      </c>
      <c r="S43" s="36">
        <f>R54*(P43*P43)</f>
        <v>371.998703</v>
      </c>
      <c r="T43" s="33"/>
      <c r="U43" s="31">
        <v>1000.0</v>
      </c>
      <c r="V43" s="10">
        <v>1684.0</v>
      </c>
      <c r="W43" s="10">
        <f t="shared" ref="W43:W53" si="10">V43/(U43*U43)</f>
        <v>0.001684</v>
      </c>
      <c r="X43" s="19">
        <f t="shared" ref="X43:X53" si="11">$W$54*(U43*U43)</f>
        <v>467.5785336</v>
      </c>
    </row>
    <row r="44">
      <c r="A44" s="31">
        <v>10000.0</v>
      </c>
      <c r="B44" s="10">
        <v>689.0</v>
      </c>
      <c r="C44" s="32">
        <f t="shared" si="3"/>
        <v>0.0689</v>
      </c>
      <c r="D44" s="32">
        <f t="shared" si="4"/>
        <v>645.6711508</v>
      </c>
      <c r="E44" s="33"/>
      <c r="F44" s="31">
        <v>10000.0</v>
      </c>
      <c r="G44" s="10">
        <v>4747.0</v>
      </c>
      <c r="H44" s="34">
        <f t="shared" si="5"/>
        <v>0.00004747</v>
      </c>
      <c r="I44" s="34">
        <f t="shared" si="6"/>
        <v>4743.18337</v>
      </c>
      <c r="J44" s="33"/>
      <c r="K44" s="38">
        <v>10000.0</v>
      </c>
      <c r="L44" s="36">
        <v>1042.0</v>
      </c>
      <c r="M44" s="36">
        <f t="shared" si="7"/>
        <v>0.00001042</v>
      </c>
      <c r="N44" s="36">
        <f t="shared" si="8"/>
        <v>1710.978525</v>
      </c>
      <c r="O44" s="33"/>
      <c r="P44" s="39">
        <v>10000.0</v>
      </c>
      <c r="Q44" s="11">
        <v>22681.0</v>
      </c>
      <c r="R44" s="36">
        <f t="shared" si="9"/>
        <v>0.00022681</v>
      </c>
      <c r="S44" s="36">
        <f>R54*(P44*P44)</f>
        <v>37199.8703</v>
      </c>
      <c r="T44" s="33"/>
      <c r="U44" s="38">
        <v>10000.0</v>
      </c>
      <c r="V44" s="10">
        <v>35168.0</v>
      </c>
      <c r="W44" s="10">
        <f t="shared" si="10"/>
        <v>0.00035168</v>
      </c>
      <c r="X44" s="19">
        <f t="shared" si="11"/>
        <v>46757.85336</v>
      </c>
      <c r="Y44" s="33"/>
    </row>
    <row r="45">
      <c r="A45" s="31">
        <v>20000.0</v>
      </c>
      <c r="B45" s="10">
        <v>1405.0</v>
      </c>
      <c r="C45" s="32">
        <f t="shared" si="3"/>
        <v>0.07025</v>
      </c>
      <c r="D45" s="32">
        <f t="shared" si="4"/>
        <v>1291.342302</v>
      </c>
      <c r="E45" s="33"/>
      <c r="F45" s="31">
        <v>20000.0</v>
      </c>
      <c r="G45" s="10">
        <v>10594.0</v>
      </c>
      <c r="H45" s="34">
        <f t="shared" si="5"/>
        <v>0.000026485</v>
      </c>
      <c r="I45" s="34">
        <f t="shared" si="6"/>
        <v>18972.73348</v>
      </c>
      <c r="J45" s="33"/>
      <c r="K45" s="38">
        <v>20000.0</v>
      </c>
      <c r="L45" s="36">
        <v>2390.0</v>
      </c>
      <c r="M45" s="36">
        <f t="shared" si="7"/>
        <v>0.000005975</v>
      </c>
      <c r="N45" s="36">
        <f t="shared" si="8"/>
        <v>6843.914099</v>
      </c>
      <c r="O45" s="33"/>
      <c r="P45" s="39">
        <v>20000.0</v>
      </c>
      <c r="Q45" s="11">
        <v>88355.0</v>
      </c>
      <c r="R45" s="36">
        <f t="shared" si="9"/>
        <v>0.0002208875</v>
      </c>
      <c r="S45" s="36">
        <f>R54*(P45*P45)</f>
        <v>148799.4812</v>
      </c>
      <c r="T45" s="33"/>
      <c r="U45" s="38">
        <v>20000.0</v>
      </c>
      <c r="V45" s="10">
        <v>139303.0</v>
      </c>
      <c r="W45" s="10">
        <f t="shared" si="10"/>
        <v>0.0003482575</v>
      </c>
      <c r="X45" s="19">
        <f t="shared" si="11"/>
        <v>187031.4134</v>
      </c>
      <c r="Y45" s="33"/>
    </row>
    <row r="46">
      <c r="A46" s="31">
        <v>30000.0</v>
      </c>
      <c r="B46" s="10">
        <v>1944.0</v>
      </c>
      <c r="C46" s="32">
        <f t="shared" si="3"/>
        <v>0.0648</v>
      </c>
      <c r="D46" s="32">
        <f t="shared" si="4"/>
        <v>1937.013452</v>
      </c>
      <c r="E46" s="33"/>
      <c r="F46" s="31">
        <v>30000.0</v>
      </c>
      <c r="G46" s="10">
        <v>14290.0</v>
      </c>
      <c r="H46" s="34">
        <f t="shared" si="5"/>
        <v>0.00001587777778</v>
      </c>
      <c r="I46" s="34">
        <f t="shared" si="6"/>
        <v>42688.65033</v>
      </c>
      <c r="J46" s="33"/>
      <c r="K46" s="38">
        <v>30000.0</v>
      </c>
      <c r="L46" s="36">
        <v>3621.0</v>
      </c>
      <c r="M46" s="36">
        <f t="shared" si="7"/>
        <v>0.000004023333333</v>
      </c>
      <c r="N46" s="36">
        <f t="shared" si="8"/>
        <v>15398.80672</v>
      </c>
      <c r="O46" s="33"/>
      <c r="P46" s="39">
        <v>30000.0</v>
      </c>
      <c r="Q46" s="11">
        <v>208798.0</v>
      </c>
      <c r="R46" s="36">
        <f t="shared" si="9"/>
        <v>0.0002319977778</v>
      </c>
      <c r="S46" s="36">
        <f>R54*(P46*P46)</f>
        <v>334798.8327</v>
      </c>
      <c r="T46" s="33"/>
      <c r="U46" s="38">
        <v>30000.0</v>
      </c>
      <c r="V46" s="10">
        <v>310633.0</v>
      </c>
      <c r="W46" s="10">
        <f t="shared" si="10"/>
        <v>0.0003451477778</v>
      </c>
      <c r="X46" s="19">
        <f t="shared" si="11"/>
        <v>420820.6802</v>
      </c>
      <c r="Y46" s="33"/>
    </row>
    <row r="47">
      <c r="A47" s="31">
        <v>40000.0</v>
      </c>
      <c r="B47" s="10">
        <v>2589.0</v>
      </c>
      <c r="C47" s="32">
        <f t="shared" si="3"/>
        <v>0.064725</v>
      </c>
      <c r="D47" s="32">
        <f t="shared" si="4"/>
        <v>2582.684603</v>
      </c>
      <c r="E47" s="33"/>
      <c r="F47" s="31">
        <v>40000.0</v>
      </c>
      <c r="G47" s="10">
        <v>17638.0</v>
      </c>
      <c r="H47" s="34">
        <f t="shared" si="5"/>
        <v>0.00001102375</v>
      </c>
      <c r="I47" s="34">
        <f t="shared" si="6"/>
        <v>75890.93393</v>
      </c>
      <c r="J47" s="33"/>
      <c r="K47" s="38">
        <v>40000.0</v>
      </c>
      <c r="L47" s="36">
        <v>9706.0</v>
      </c>
      <c r="M47" s="36">
        <f t="shared" si="7"/>
        <v>0.00000606625</v>
      </c>
      <c r="N47" s="36">
        <f t="shared" si="8"/>
        <v>27375.6564</v>
      </c>
      <c r="O47" s="33"/>
      <c r="P47" s="39">
        <v>40000.0</v>
      </c>
      <c r="Q47" s="11">
        <v>353744.0</v>
      </c>
      <c r="R47" s="36">
        <f t="shared" si="9"/>
        <v>0.00022109</v>
      </c>
      <c r="S47" s="36">
        <f>R54*(P47*P47)</f>
        <v>595197.9248</v>
      </c>
      <c r="T47" s="33"/>
      <c r="U47" s="38">
        <v>40000.0</v>
      </c>
      <c r="V47" s="10">
        <v>552267.0</v>
      </c>
      <c r="W47" s="10">
        <f t="shared" si="10"/>
        <v>0.000345166875</v>
      </c>
      <c r="X47" s="19">
        <f t="shared" si="11"/>
        <v>748125.6537</v>
      </c>
      <c r="Y47" s="33"/>
    </row>
    <row r="48">
      <c r="A48" s="31">
        <v>50000.0</v>
      </c>
      <c r="B48" s="10">
        <v>3177.0</v>
      </c>
      <c r="C48" s="32">
        <f t="shared" si="3"/>
        <v>0.06354</v>
      </c>
      <c r="D48" s="32">
        <f t="shared" si="4"/>
        <v>3228.355754</v>
      </c>
      <c r="E48" s="33"/>
      <c r="F48" s="31">
        <v>50000.0</v>
      </c>
      <c r="G48" s="10">
        <v>21149.0</v>
      </c>
      <c r="H48" s="34">
        <f t="shared" si="5"/>
        <v>0.0000084596</v>
      </c>
      <c r="I48" s="34">
        <f t="shared" si="6"/>
        <v>118579.5843</v>
      </c>
      <c r="J48" s="33"/>
      <c r="K48" s="38">
        <v>50000.0</v>
      </c>
      <c r="L48" s="36">
        <v>12265.0</v>
      </c>
      <c r="M48" s="36">
        <f t="shared" si="7"/>
        <v>0.000004906</v>
      </c>
      <c r="N48" s="36">
        <f t="shared" si="8"/>
        <v>42774.46312</v>
      </c>
      <c r="O48" s="33"/>
      <c r="P48" s="39">
        <v>50000.0</v>
      </c>
      <c r="Q48" s="11">
        <v>565695.0</v>
      </c>
      <c r="R48" s="36">
        <f t="shared" si="9"/>
        <v>0.000226278</v>
      </c>
      <c r="S48" s="36">
        <f>R54*(P48*P48)</f>
        <v>929996.7575</v>
      </c>
      <c r="T48" s="33"/>
      <c r="U48" s="38">
        <v>50000.0</v>
      </c>
      <c r="V48" s="10">
        <v>874145.0</v>
      </c>
      <c r="W48" s="10">
        <f t="shared" si="10"/>
        <v>0.000349658</v>
      </c>
      <c r="X48" s="19">
        <f t="shared" si="11"/>
        <v>1168946.334</v>
      </c>
      <c r="Y48" s="33"/>
    </row>
    <row r="49">
      <c r="A49" s="31">
        <v>60000.0</v>
      </c>
      <c r="B49" s="10">
        <v>3732.0</v>
      </c>
      <c r="C49" s="32">
        <f t="shared" si="3"/>
        <v>0.0622</v>
      </c>
      <c r="D49" s="32">
        <f t="shared" si="4"/>
        <v>3874.026905</v>
      </c>
      <c r="E49" s="33"/>
      <c r="F49" s="31">
        <v>60000.0</v>
      </c>
      <c r="G49" s="10">
        <v>25098.0</v>
      </c>
      <c r="H49" s="34">
        <f t="shared" si="5"/>
        <v>0.000006971666667</v>
      </c>
      <c r="I49" s="34">
        <f t="shared" si="6"/>
        <v>170754.6013</v>
      </c>
      <c r="J49" s="33"/>
      <c r="K49" s="38">
        <v>60000.0</v>
      </c>
      <c r="L49" s="36">
        <v>7786.0</v>
      </c>
      <c r="M49" s="36">
        <f t="shared" si="7"/>
        <v>0.000002162777778</v>
      </c>
      <c r="N49" s="36">
        <f t="shared" si="8"/>
        <v>61595.22689</v>
      </c>
      <c r="O49" s="33"/>
      <c r="P49" s="39">
        <v>60000.0</v>
      </c>
      <c r="Q49" s="11">
        <v>806120.0</v>
      </c>
      <c r="R49" s="36">
        <f t="shared" si="9"/>
        <v>0.0002239222222</v>
      </c>
      <c r="S49" s="36">
        <f>R54*(P49*P49)</f>
        <v>1339195.331</v>
      </c>
      <c r="T49" s="33"/>
      <c r="U49" s="38">
        <v>60000.0</v>
      </c>
      <c r="V49" s="10">
        <v>1242256.0</v>
      </c>
      <c r="W49" s="10">
        <f t="shared" si="10"/>
        <v>0.0003450711111</v>
      </c>
      <c r="X49" s="19">
        <f t="shared" si="11"/>
        <v>1683282.721</v>
      </c>
      <c r="Y49" s="33"/>
    </row>
    <row r="50">
      <c r="A50" s="31">
        <v>70000.0</v>
      </c>
      <c r="B50" s="10">
        <v>4310.0</v>
      </c>
      <c r="C50" s="32">
        <f t="shared" si="3"/>
        <v>0.06157142857</v>
      </c>
      <c r="D50" s="32">
        <f t="shared" si="4"/>
        <v>4519.698056</v>
      </c>
      <c r="E50" s="33"/>
      <c r="F50" s="31">
        <v>70000.0</v>
      </c>
      <c r="G50" s="10">
        <v>35014.0</v>
      </c>
      <c r="H50" s="34">
        <f t="shared" si="5"/>
        <v>0.000007145714286</v>
      </c>
      <c r="I50" s="34">
        <f t="shared" si="6"/>
        <v>232415.9852</v>
      </c>
      <c r="J50" s="33"/>
      <c r="K50" s="38">
        <v>70000.0</v>
      </c>
      <c r="L50" s="36">
        <v>8792.0</v>
      </c>
      <c r="M50" s="36">
        <f t="shared" si="7"/>
        <v>0.000001794285714</v>
      </c>
      <c r="N50" s="36">
        <f t="shared" si="8"/>
        <v>83837.94771</v>
      </c>
      <c r="O50" s="33"/>
      <c r="P50" s="39">
        <v>70000.0</v>
      </c>
      <c r="Q50" s="11">
        <v>1087560.0</v>
      </c>
      <c r="R50" s="36">
        <f t="shared" si="9"/>
        <v>0.0002219510204</v>
      </c>
      <c r="S50" s="36">
        <f>R54*(P50*P50)</f>
        <v>1822793.645</v>
      </c>
      <c r="T50" s="33"/>
      <c r="U50" s="38">
        <v>70000.0</v>
      </c>
      <c r="V50" s="10">
        <v>1684619.0</v>
      </c>
      <c r="W50" s="10">
        <f t="shared" si="10"/>
        <v>0.0003437997959</v>
      </c>
      <c r="X50" s="19">
        <f t="shared" si="11"/>
        <v>2291134.815</v>
      </c>
      <c r="Y50" s="33"/>
    </row>
    <row r="51">
      <c r="A51" s="31">
        <v>80000.0</v>
      </c>
      <c r="B51" s="10">
        <v>4437.0</v>
      </c>
      <c r="C51" s="32">
        <f t="shared" si="3"/>
        <v>0.0554625</v>
      </c>
      <c r="D51" s="32">
        <f t="shared" si="4"/>
        <v>5165.369206</v>
      </c>
      <c r="E51" s="33"/>
      <c r="F51" s="31">
        <v>80000.0</v>
      </c>
      <c r="G51" s="10">
        <v>36887.0</v>
      </c>
      <c r="H51" s="34">
        <f t="shared" si="5"/>
        <v>0.00000576359375</v>
      </c>
      <c r="I51" s="34">
        <f t="shared" si="6"/>
        <v>303563.7357</v>
      </c>
      <c r="J51" s="33"/>
      <c r="K51" s="38">
        <v>80000.0</v>
      </c>
      <c r="L51" s="36">
        <v>11898.0</v>
      </c>
      <c r="M51" s="36">
        <f t="shared" si="7"/>
        <v>0.0000018590625</v>
      </c>
      <c r="N51" s="36">
        <f t="shared" si="8"/>
        <v>109502.6256</v>
      </c>
      <c r="O51" s="33"/>
      <c r="P51" s="39">
        <v>80000.0</v>
      </c>
      <c r="Q51" s="11">
        <v>1412827.0</v>
      </c>
      <c r="R51" s="36">
        <f t="shared" si="9"/>
        <v>0.0002207542188</v>
      </c>
      <c r="S51" s="36">
        <f>R54*(P51*P51)</f>
        <v>2380791.699</v>
      </c>
      <c r="T51" s="33"/>
      <c r="U51" s="38">
        <v>80000.0</v>
      </c>
      <c r="V51" s="10">
        <v>2199470.0</v>
      </c>
      <c r="W51" s="10">
        <f t="shared" si="10"/>
        <v>0.0003436671875</v>
      </c>
      <c r="X51" s="19">
        <f t="shared" si="11"/>
        <v>2992502.615</v>
      </c>
      <c r="Y51" s="33"/>
    </row>
    <row r="52">
      <c r="A52" s="31">
        <v>90000.0</v>
      </c>
      <c r="B52" s="10">
        <v>4790.0</v>
      </c>
      <c r="C52" s="32">
        <f t="shared" si="3"/>
        <v>0.05322222222</v>
      </c>
      <c r="D52" s="32">
        <f t="shared" si="4"/>
        <v>5811.040357</v>
      </c>
      <c r="E52" s="33"/>
      <c r="F52" s="31">
        <v>90000.0</v>
      </c>
      <c r="G52" s="10">
        <v>41482.0</v>
      </c>
      <c r="H52" s="34">
        <f t="shared" si="5"/>
        <v>0.000005121234568</v>
      </c>
      <c r="I52" s="34">
        <f t="shared" si="6"/>
        <v>384197.853</v>
      </c>
      <c r="J52" s="33"/>
      <c r="K52" s="38">
        <v>90000.0</v>
      </c>
      <c r="L52" s="36">
        <v>16295.0</v>
      </c>
      <c r="M52" s="36">
        <f t="shared" si="7"/>
        <v>0.000002011728395</v>
      </c>
      <c r="N52" s="36">
        <f t="shared" si="8"/>
        <v>138589.2605</v>
      </c>
      <c r="O52" s="33"/>
      <c r="P52" s="39">
        <v>90000.0</v>
      </c>
      <c r="Q52" s="11">
        <v>1802740.0</v>
      </c>
      <c r="R52" s="36">
        <f t="shared" si="9"/>
        <v>0.0002225604938</v>
      </c>
      <c r="S52" s="36">
        <f>R54*(P52*P52)</f>
        <v>3013189.494</v>
      </c>
      <c r="T52" s="33"/>
      <c r="U52" s="38">
        <v>90000.0</v>
      </c>
      <c r="V52" s="10">
        <v>2782125.0</v>
      </c>
      <c r="W52" s="10">
        <f t="shared" si="10"/>
        <v>0.0003434722222</v>
      </c>
      <c r="X52" s="19">
        <f t="shared" si="11"/>
        <v>3787386.122</v>
      </c>
      <c r="Y52" s="33"/>
    </row>
    <row r="53">
      <c r="A53" s="31">
        <v>100000.0</v>
      </c>
      <c r="B53" s="10">
        <v>5267.0</v>
      </c>
      <c r="C53" s="32">
        <f t="shared" si="3"/>
        <v>0.05267</v>
      </c>
      <c r="D53" s="32">
        <f t="shared" si="4"/>
        <v>6456.711508</v>
      </c>
      <c r="E53" s="33"/>
      <c r="F53" s="31">
        <v>100000.0</v>
      </c>
      <c r="G53" s="10">
        <v>48305.0</v>
      </c>
      <c r="H53" s="34">
        <f t="shared" si="5"/>
        <v>0.0000048305</v>
      </c>
      <c r="I53" s="34">
        <f t="shared" si="6"/>
        <v>474318.337</v>
      </c>
      <c r="J53" s="33"/>
      <c r="K53" s="38">
        <v>100000.0</v>
      </c>
      <c r="L53" s="36">
        <v>19892.0</v>
      </c>
      <c r="M53" s="36">
        <f t="shared" si="7"/>
        <v>0.0000019892</v>
      </c>
      <c r="N53" s="36">
        <f t="shared" si="8"/>
        <v>171097.8525</v>
      </c>
      <c r="O53" s="33"/>
      <c r="P53" s="39">
        <v>100000.0</v>
      </c>
      <c r="Q53" s="11">
        <v>2217345.0</v>
      </c>
      <c r="R53" s="36">
        <f t="shared" si="9"/>
        <v>0.0002217345</v>
      </c>
      <c r="S53" s="36">
        <f>R54*(P53*P53)</f>
        <v>3719987.03</v>
      </c>
      <c r="T53" s="33"/>
      <c r="U53" s="38">
        <v>100000.0</v>
      </c>
      <c r="V53" s="10">
        <v>3434434.0</v>
      </c>
      <c r="W53" s="10">
        <f t="shared" si="10"/>
        <v>0.0003434434</v>
      </c>
      <c r="X53" s="19">
        <f t="shared" si="11"/>
        <v>4675785.336</v>
      </c>
      <c r="Y53" s="33"/>
    </row>
    <row r="54">
      <c r="A54" s="40"/>
      <c r="B54" s="41" t="s">
        <v>13</v>
      </c>
      <c r="C54" s="42">
        <f>AVERAGE(C43:C52)</f>
        <v>0.06456711508</v>
      </c>
      <c r="D54" s="43"/>
      <c r="E54" s="44"/>
      <c r="F54" s="40"/>
      <c r="G54" s="45" t="s">
        <v>13</v>
      </c>
      <c r="H54" s="42">
        <f>AVERAGE(H43:H52)</f>
        <v>0.0000474318337</v>
      </c>
      <c r="I54" s="43"/>
      <c r="J54" s="44"/>
      <c r="K54" s="40"/>
      <c r="L54" s="45" t="s">
        <v>13</v>
      </c>
      <c r="M54" s="46">
        <f>AVERAGE(M43:M53)</f>
        <v>0.00001710978525</v>
      </c>
      <c r="N54" s="47"/>
      <c r="O54" s="48"/>
      <c r="P54" s="40"/>
      <c r="Q54" s="45" t="s">
        <v>13</v>
      </c>
      <c r="R54" s="46">
        <f>AVERAGE(R43:R53)</f>
        <v>0.000371998703</v>
      </c>
      <c r="S54" s="47"/>
      <c r="T54" s="49"/>
      <c r="U54" s="50"/>
      <c r="V54" s="51" t="s">
        <v>14</v>
      </c>
      <c r="W54" s="52">
        <f>AVERAGE(W43:W53)</f>
        <v>0.0004675785336</v>
      </c>
      <c r="X54" s="52"/>
      <c r="Y54" s="49"/>
    </row>
    <row r="70">
      <c r="AD70" s="53"/>
    </row>
    <row r="71">
      <c r="AD71" s="54"/>
    </row>
    <row r="83">
      <c r="L83" s="36"/>
      <c r="M83" s="55"/>
    </row>
  </sheetData>
  <mergeCells count="74">
    <mergeCell ref="S47:T47"/>
    <mergeCell ref="S48:T48"/>
    <mergeCell ref="S43:T43"/>
    <mergeCell ref="S44:T44"/>
    <mergeCell ref="S45:T45"/>
    <mergeCell ref="X45:Y45"/>
    <mergeCell ref="S46:T46"/>
    <mergeCell ref="X46:Y46"/>
    <mergeCell ref="X47:Y47"/>
    <mergeCell ref="X48:Y48"/>
    <mergeCell ref="S50:T50"/>
    <mergeCell ref="S51:T51"/>
    <mergeCell ref="N48:O48"/>
    <mergeCell ref="N49:O49"/>
    <mergeCell ref="S49:T49"/>
    <mergeCell ref="X49:Y49"/>
    <mergeCell ref="N50:O50"/>
    <mergeCell ref="X50:Y50"/>
    <mergeCell ref="N51:O51"/>
    <mergeCell ref="X51:Y51"/>
    <mergeCell ref="A1:J1"/>
    <mergeCell ref="A2:B2"/>
    <mergeCell ref="C2:D2"/>
    <mergeCell ref="E2:F2"/>
    <mergeCell ref="G2:H2"/>
    <mergeCell ref="I2:J2"/>
    <mergeCell ref="A20:J20"/>
    <mergeCell ref="K41:O41"/>
    <mergeCell ref="P41:T41"/>
    <mergeCell ref="U41:Y41"/>
    <mergeCell ref="A21:B21"/>
    <mergeCell ref="C21:D21"/>
    <mergeCell ref="E21:F21"/>
    <mergeCell ref="G21:H21"/>
    <mergeCell ref="I21:J21"/>
    <mergeCell ref="A41:E41"/>
    <mergeCell ref="F41:J41"/>
    <mergeCell ref="D43:E43"/>
    <mergeCell ref="I43:J43"/>
    <mergeCell ref="N43:O43"/>
    <mergeCell ref="X43:Y43"/>
    <mergeCell ref="I44:J44"/>
    <mergeCell ref="N44:O44"/>
    <mergeCell ref="X44:Y44"/>
    <mergeCell ref="D47:E47"/>
    <mergeCell ref="D48:E48"/>
    <mergeCell ref="D49:E49"/>
    <mergeCell ref="D50:E50"/>
    <mergeCell ref="D51:E51"/>
    <mergeCell ref="D52:E52"/>
    <mergeCell ref="D53:E53"/>
    <mergeCell ref="D44:E44"/>
    <mergeCell ref="D45:E45"/>
    <mergeCell ref="I45:J45"/>
    <mergeCell ref="N45:O45"/>
    <mergeCell ref="D46:E46"/>
    <mergeCell ref="N46:O46"/>
    <mergeCell ref="N47:O47"/>
    <mergeCell ref="N52:O52"/>
    <mergeCell ref="S52:T52"/>
    <mergeCell ref="X52:Y52"/>
    <mergeCell ref="N53:O53"/>
    <mergeCell ref="S53:T53"/>
    <mergeCell ref="X53:Y53"/>
    <mergeCell ref="S54:T54"/>
    <mergeCell ref="X54:Y54"/>
    <mergeCell ref="I46:J46"/>
    <mergeCell ref="I47:J47"/>
    <mergeCell ref="I48:J48"/>
    <mergeCell ref="I49:J49"/>
    <mergeCell ref="I50:J50"/>
    <mergeCell ref="I51:J51"/>
    <mergeCell ref="I52:J52"/>
    <mergeCell ref="I53:J53"/>
  </mergeCells>
  <drawing r:id="rId1"/>
</worksheet>
</file>