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 Cuevas\Desktop\"/>
    </mc:Choice>
  </mc:AlternateContent>
  <xr:revisionPtr revIDLastSave="0" documentId="13_ncr:1_{597068AE-D05F-41AF-ADFD-36589F27B8E9}" xr6:coauthVersionLast="47" xr6:coauthVersionMax="47" xr10:uidLastSave="{00000000-0000-0000-0000-000000000000}"/>
  <bookViews>
    <workbookView xWindow="-120" yWindow="-120" windowWidth="20730" windowHeight="11040" xr2:uid="{C34EEDC3-D728-4BF6-B82E-A6C5879504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9" i="1" s="1"/>
  <c r="O5" i="1"/>
  <c r="O6" i="1" s="1"/>
  <c r="J8" i="1"/>
  <c r="J9" i="1" s="1"/>
  <c r="J5" i="1"/>
  <c r="J6" i="1" s="1"/>
  <c r="E8" i="1"/>
  <c r="C16" i="1" s="1"/>
  <c r="E5" i="1"/>
  <c r="C15" i="1" s="1"/>
  <c r="E6" i="1" l="1"/>
  <c r="E9" i="1"/>
  <c r="C17" i="1"/>
  <c r="L29" i="1" s="1"/>
  <c r="C18" i="1"/>
  <c r="I15" i="1" l="1"/>
  <c r="I16" i="1" s="1"/>
  <c r="F15" i="1"/>
  <c r="F16" i="1" s="1"/>
  <c r="C21" i="1" l="1"/>
  <c r="C27" i="1"/>
  <c r="L31" i="1" s="1"/>
  <c r="I23" i="1"/>
  <c r="I24" i="1" s="1"/>
  <c r="I21" i="1"/>
  <c r="I22" i="1" s="1"/>
  <c r="L23" i="1"/>
  <c r="L24" i="1" s="1"/>
  <c r="I32" i="1" s="1"/>
  <c r="C28" i="1"/>
  <c r="L32" i="1" s="1"/>
  <c r="L21" i="1"/>
  <c r="L22" i="1" s="1"/>
  <c r="I31" i="1" s="1"/>
  <c r="F21" i="1"/>
  <c r="F23" i="1"/>
  <c r="F24" i="1" s="1"/>
  <c r="I28" i="1" s="1"/>
  <c r="C22" i="1"/>
  <c r="F31" i="1" s="1"/>
  <c r="C23" i="1"/>
  <c r="C24" i="1" s="1"/>
  <c r="C30" i="1" l="1"/>
  <c r="L30" i="1" s="1"/>
  <c r="I30" i="1"/>
  <c r="C29" i="1"/>
  <c r="C32" i="1" s="1"/>
  <c r="I29" i="1"/>
  <c r="F32" i="1"/>
  <c r="F22" i="1"/>
  <c r="F30" i="1" l="1"/>
  <c r="L28" i="1"/>
  <c r="C31" i="1"/>
  <c r="L27" i="1" s="1"/>
  <c r="I27" i="1"/>
  <c r="F28" i="1"/>
  <c r="F27" i="1"/>
  <c r="F29" i="1"/>
</calcChain>
</file>

<file path=xl/sharedStrings.xml><?xml version="1.0" encoding="utf-8"?>
<sst xmlns="http://schemas.openxmlformats.org/spreadsheetml/2006/main" count="101" uniqueCount="87">
  <si>
    <t>input_1</t>
  </si>
  <si>
    <t>input_2</t>
  </si>
  <si>
    <t>w1</t>
  </si>
  <si>
    <t>w2</t>
  </si>
  <si>
    <t>h1</t>
  </si>
  <si>
    <t>bias_1</t>
  </si>
  <si>
    <t>h2</t>
  </si>
  <si>
    <t>w3</t>
  </si>
  <si>
    <t>w4</t>
  </si>
  <si>
    <t>bias_2</t>
  </si>
  <si>
    <t>sum</t>
  </si>
  <si>
    <t>f(x)</t>
  </si>
  <si>
    <t>Error Imputado</t>
  </si>
  <si>
    <t>w5</t>
  </si>
  <si>
    <t>w6</t>
  </si>
  <si>
    <t>w7</t>
  </si>
  <si>
    <t>w8</t>
  </si>
  <si>
    <t>h4</t>
  </si>
  <si>
    <t>h3</t>
  </si>
  <si>
    <t>bias_3</t>
  </si>
  <si>
    <t>bias_4</t>
  </si>
  <si>
    <t>f(X)</t>
  </si>
  <si>
    <t>Sum</t>
  </si>
  <si>
    <t>bias_5</t>
  </si>
  <si>
    <t>bias_6</t>
  </si>
  <si>
    <t>o1</t>
  </si>
  <si>
    <t>o2</t>
  </si>
  <si>
    <t>target1</t>
  </si>
  <si>
    <t>target2</t>
  </si>
  <si>
    <t>Error</t>
  </si>
  <si>
    <t>ErrorTotal</t>
  </si>
  <si>
    <t>w9</t>
  </si>
  <si>
    <t>w10</t>
  </si>
  <si>
    <t>w11</t>
  </si>
  <si>
    <t>w12</t>
  </si>
  <si>
    <t>new_w1</t>
  </si>
  <si>
    <t>new_w2</t>
  </si>
  <si>
    <t>new_w3</t>
  </si>
  <si>
    <t>new_w4</t>
  </si>
  <si>
    <t>new_w5</t>
  </si>
  <si>
    <t>new_w7</t>
  </si>
  <si>
    <t>new_w8</t>
  </si>
  <si>
    <t>new_w9</t>
  </si>
  <si>
    <t>new_w10</t>
  </si>
  <si>
    <t>new_w11</t>
  </si>
  <si>
    <t>new_w12</t>
  </si>
  <si>
    <t>new_bias_1</t>
  </si>
  <si>
    <t>new_bias_2</t>
  </si>
  <si>
    <t>new_bias_3</t>
  </si>
  <si>
    <t>new_bias_4</t>
  </si>
  <si>
    <t>new_bias_5</t>
  </si>
  <si>
    <t>new_bias_6</t>
  </si>
  <si>
    <t>Outputh1</t>
  </si>
  <si>
    <t>OutputhO1</t>
  </si>
  <si>
    <t>OutputhO2</t>
  </si>
  <si>
    <t>Outputh2</t>
  </si>
  <si>
    <t>Outputh3</t>
  </si>
  <si>
    <t>Outputh4</t>
  </si>
  <si>
    <t>SumO1</t>
  </si>
  <si>
    <t>SumO2</t>
  </si>
  <si>
    <t>W5</t>
  </si>
  <si>
    <t>New_w5</t>
  </si>
  <si>
    <t>W6</t>
  </si>
  <si>
    <t>New_w7</t>
  </si>
  <si>
    <t>New_w6</t>
  </si>
  <si>
    <t>W7</t>
  </si>
  <si>
    <t>W8</t>
  </si>
  <si>
    <t>New_w8</t>
  </si>
  <si>
    <t>W9</t>
  </si>
  <si>
    <t>New_w9</t>
  </si>
  <si>
    <t>W10</t>
  </si>
  <si>
    <t>New_w10</t>
  </si>
  <si>
    <t>W11</t>
  </si>
  <si>
    <t>New_w11</t>
  </si>
  <si>
    <t>W12</t>
  </si>
  <si>
    <t>New_w12</t>
  </si>
  <si>
    <t>SO1</t>
  </si>
  <si>
    <t>SO2</t>
  </si>
  <si>
    <t>SH1</t>
  </si>
  <si>
    <t>SH2</t>
  </si>
  <si>
    <t>SH3</t>
  </si>
  <si>
    <t>SH4</t>
  </si>
  <si>
    <t>Cuevas Mejia Diana Sofia 19190665</t>
  </si>
  <si>
    <t>Rodríguez Venegas Angel de Jesús</t>
  </si>
  <si>
    <t xml:space="preserve">Integrantes: </t>
  </si>
  <si>
    <t>Materia:</t>
  </si>
  <si>
    <t>Inteligencia Artificial 9SC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</si>
</sst>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66FFFF"/>
      <color rgb="FFCCFFFF"/>
      <color rgb="FFCCFF99"/>
      <color rgb="FF66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862E-40C7-490A-B8BF-88FB5A9A8A88}">
  <dimension ref="A3:S40"/>
  <sheetViews>
    <sheetView tabSelected="1" workbookViewId="0">
      <selection activeCell="D40" sqref="D40"/>
    </sheetView>
  </sheetViews>
  <sheetFormatPr baseColWidth="10" defaultRowHeight="15" x14ac:dyDescent="0.25"/>
  <cols>
    <col min="2" max="2" width="10" customWidth="1"/>
    <col min="3" max="3" width="11.85546875" bestFit="1" customWidth="1"/>
    <col min="4" max="4" width="10.7109375" customWidth="1"/>
    <col min="5" max="5" width="11.85546875" bestFit="1" customWidth="1"/>
    <col min="6" max="6" width="15" customWidth="1"/>
    <col min="7" max="7" width="10.85546875" customWidth="1"/>
    <col min="9" max="9" width="12.42578125" customWidth="1"/>
    <col min="10" max="10" width="11.85546875" bestFit="1" customWidth="1"/>
    <col min="11" max="11" width="15" customWidth="1"/>
    <col min="14" max="14" width="5.28515625" customWidth="1"/>
    <col min="16" max="16" width="14.140625" customWidth="1"/>
    <col min="17" max="17" width="7.28515625" customWidth="1"/>
  </cols>
  <sheetData>
    <row r="3" spans="1:19" x14ac:dyDescent="0.25">
      <c r="B3" t="s">
        <v>5</v>
      </c>
      <c r="C3">
        <v>0.25</v>
      </c>
      <c r="G3" t="s">
        <v>19</v>
      </c>
      <c r="H3">
        <v>0.35</v>
      </c>
      <c r="L3" t="s">
        <v>23</v>
      </c>
      <c r="M3">
        <v>0.45</v>
      </c>
    </row>
    <row r="4" spans="1:19" x14ac:dyDescent="0.25">
      <c r="C4" t="s">
        <v>4</v>
      </c>
      <c r="F4" t="s">
        <v>12</v>
      </c>
      <c r="H4" t="s">
        <v>18</v>
      </c>
      <c r="K4" t="s">
        <v>12</v>
      </c>
      <c r="M4" t="s">
        <v>25</v>
      </c>
      <c r="P4" t="s">
        <v>12</v>
      </c>
      <c r="Q4" t="s">
        <v>27</v>
      </c>
      <c r="R4" t="s">
        <v>29</v>
      </c>
      <c r="S4" t="s">
        <v>30</v>
      </c>
    </row>
    <row r="5" spans="1:19" x14ac:dyDescent="0.25">
      <c r="A5" t="s">
        <v>0</v>
      </c>
      <c r="B5" s="1" t="s">
        <v>2</v>
      </c>
      <c r="C5" s="1">
        <v>0.1</v>
      </c>
      <c r="D5" s="3" t="s">
        <v>10</v>
      </c>
      <c r="E5" s="3">
        <f>C3+A6*C5+A8*C6</f>
        <v>0.36</v>
      </c>
      <c r="F5" s="4"/>
      <c r="G5" s="1" t="s">
        <v>13</v>
      </c>
      <c r="H5" s="1">
        <v>0.5</v>
      </c>
      <c r="I5" s="3" t="s">
        <v>10</v>
      </c>
      <c r="J5" s="3">
        <f>H3+A6*H5+A8*H6</f>
        <v>0.7</v>
      </c>
      <c r="K5" s="4"/>
      <c r="L5" s="1" t="s">
        <v>31</v>
      </c>
      <c r="M5" s="1">
        <v>0.9</v>
      </c>
      <c r="N5" s="3" t="s">
        <v>10</v>
      </c>
      <c r="O5" s="3">
        <f>M3+A6*M5+A8*M6</f>
        <v>0.59000000000000008</v>
      </c>
      <c r="P5" s="4"/>
      <c r="Q5">
        <v>0.05</v>
      </c>
    </row>
    <row r="6" spans="1:19" x14ac:dyDescent="0.25">
      <c r="A6">
        <v>0.1</v>
      </c>
      <c r="B6" s="1" t="s">
        <v>3</v>
      </c>
      <c r="C6" s="1">
        <v>0.2</v>
      </c>
      <c r="D6" s="2" t="s">
        <v>11</v>
      </c>
      <c r="E6" s="2">
        <f>EXP(E5)</f>
        <v>1.4333294145603401</v>
      </c>
      <c r="G6" s="1" t="s">
        <v>14</v>
      </c>
      <c r="H6" s="1">
        <v>0.6</v>
      </c>
      <c r="I6" s="2" t="s">
        <v>21</v>
      </c>
      <c r="J6" s="2">
        <f>EXP(J5)</f>
        <v>2.0137527074704766</v>
      </c>
      <c r="L6" s="1" t="s">
        <v>32</v>
      </c>
      <c r="M6" s="1">
        <v>0.1</v>
      </c>
      <c r="N6" s="2" t="s">
        <v>11</v>
      </c>
      <c r="O6" s="2">
        <f>EXP(O5)</f>
        <v>1.8039884153978571</v>
      </c>
    </row>
    <row r="7" spans="1:19" x14ac:dyDescent="0.25">
      <c r="A7" t="s">
        <v>1</v>
      </c>
      <c r="C7" t="s">
        <v>6</v>
      </c>
      <c r="F7" t="s">
        <v>12</v>
      </c>
      <c r="H7" t="s">
        <v>17</v>
      </c>
      <c r="K7" t="s">
        <v>12</v>
      </c>
      <c r="M7" t="s">
        <v>26</v>
      </c>
      <c r="P7" t="s">
        <v>12</v>
      </c>
      <c r="Q7" t="s">
        <v>28</v>
      </c>
    </row>
    <row r="8" spans="1:19" x14ac:dyDescent="0.25">
      <c r="A8">
        <v>0.5</v>
      </c>
      <c r="B8" s="1" t="s">
        <v>7</v>
      </c>
      <c r="C8" s="1">
        <v>0.3</v>
      </c>
      <c r="D8" s="3" t="s">
        <v>10</v>
      </c>
      <c r="E8" s="3">
        <f>C10+A6*C8+A8*C9</f>
        <v>0.48000000000000004</v>
      </c>
      <c r="F8" s="4"/>
      <c r="G8" s="1" t="s">
        <v>15</v>
      </c>
      <c r="H8" s="1">
        <v>0.7</v>
      </c>
      <c r="I8" s="3" t="s">
        <v>22</v>
      </c>
      <c r="J8" s="3">
        <f>H10+A6*H8+A8*H9</f>
        <v>0.82000000000000006</v>
      </c>
      <c r="K8" s="4"/>
      <c r="L8" s="1" t="s">
        <v>33</v>
      </c>
      <c r="M8" s="1">
        <v>0.12</v>
      </c>
      <c r="N8" s="3" t="s">
        <v>10</v>
      </c>
      <c r="O8" s="3">
        <f>M10+A6*M8+A8*M9</f>
        <v>0.51700000000000002</v>
      </c>
      <c r="P8" s="4"/>
      <c r="Q8">
        <v>0.95</v>
      </c>
    </row>
    <row r="9" spans="1:19" x14ac:dyDescent="0.25">
      <c r="B9" s="1" t="s">
        <v>8</v>
      </c>
      <c r="C9" s="1">
        <v>0.4</v>
      </c>
      <c r="D9" s="2" t="s">
        <v>11</v>
      </c>
      <c r="E9" s="2">
        <f>EXP(E8)</f>
        <v>1.6160744021928934</v>
      </c>
      <c r="G9" s="1" t="s">
        <v>16</v>
      </c>
      <c r="H9" s="1">
        <v>0.8</v>
      </c>
      <c r="I9" s="2" t="s">
        <v>21</v>
      </c>
      <c r="J9" s="2">
        <f>EXP(J8)</f>
        <v>2.2704998375324061</v>
      </c>
      <c r="L9" s="1" t="s">
        <v>34</v>
      </c>
      <c r="M9" s="1">
        <v>0.11</v>
      </c>
      <c r="N9" s="2" t="s">
        <v>11</v>
      </c>
      <c r="O9" s="2">
        <f>EXP(O8)</f>
        <v>1.6769891283107623</v>
      </c>
    </row>
    <row r="10" spans="1:19" x14ac:dyDescent="0.25">
      <c r="B10" t="s">
        <v>9</v>
      </c>
      <c r="C10">
        <v>0.25</v>
      </c>
      <c r="G10" t="s">
        <v>20</v>
      </c>
      <c r="H10">
        <v>0.35</v>
      </c>
      <c r="L10" t="s">
        <v>24</v>
      </c>
      <c r="M10">
        <v>0.45</v>
      </c>
    </row>
    <row r="15" spans="1:19" x14ac:dyDescent="0.25">
      <c r="B15" t="s">
        <v>52</v>
      </c>
      <c r="C15">
        <f>EXP(E5)</f>
        <v>1.4333294145603401</v>
      </c>
      <c r="E15" t="s">
        <v>58</v>
      </c>
      <c r="F15">
        <f>C15*H5+C16*H6+C17*M5+C18*M6+M3</f>
        <v>4.175736769072576</v>
      </c>
      <c r="H15" t="s">
        <v>59</v>
      </c>
      <c r="I15">
        <f>C15*H8+C16*H9+C17*M8+C18*M9+M10</f>
        <v>3.2375954189715745</v>
      </c>
    </row>
    <row r="16" spans="1:19" x14ac:dyDescent="0.25">
      <c r="B16" t="s">
        <v>55</v>
      </c>
      <c r="C16">
        <f>EXP(E8)</f>
        <v>1.6160744021928934</v>
      </c>
      <c r="E16" t="s">
        <v>53</v>
      </c>
      <c r="F16">
        <f>EXP(F15)</f>
        <v>65.087776660445343</v>
      </c>
      <c r="H16" t="s">
        <v>54</v>
      </c>
      <c r="I16">
        <f>EXP(I15)</f>
        <v>25.472397603437333</v>
      </c>
    </row>
    <row r="17" spans="2:12" x14ac:dyDescent="0.25">
      <c r="B17" t="s">
        <v>56</v>
      </c>
      <c r="C17">
        <f>EXP(J5)</f>
        <v>2.0137527074704766</v>
      </c>
    </row>
    <row r="18" spans="2:12" x14ac:dyDescent="0.25">
      <c r="B18" t="s">
        <v>57</v>
      </c>
      <c r="C18">
        <f>EXP(J8)</f>
        <v>2.2704998375324061</v>
      </c>
    </row>
    <row r="21" spans="2:12" x14ac:dyDescent="0.25">
      <c r="B21" t="s">
        <v>60</v>
      </c>
      <c r="C21">
        <f>F16-Q5*F16 * 1-F16*C15</f>
        <v>-31.458836988327214</v>
      </c>
      <c r="E21" t="s">
        <v>65</v>
      </c>
      <c r="F21">
        <f>I16-Q8*I16*1-I16*C15</f>
        <v>-35.236716864211175</v>
      </c>
      <c r="H21" t="s">
        <v>68</v>
      </c>
      <c r="I21">
        <f>F16-Q5*F16*1-F16*C17</f>
        <v>-69.237298645782431</v>
      </c>
      <c r="K21" t="s">
        <v>72</v>
      </c>
      <c r="L21">
        <f>I16-Q8*I16*1-I16*C18</f>
        <v>-56.561454739993451</v>
      </c>
    </row>
    <row r="22" spans="2:12" x14ac:dyDescent="0.25">
      <c r="B22" t="s">
        <v>61</v>
      </c>
      <c r="C22">
        <f>H5-0.6*C21</f>
        <v>19.375302192996326</v>
      </c>
      <c r="E22" t="s">
        <v>63</v>
      </c>
      <c r="F22">
        <f>H8-0.6*F21</f>
        <v>21.842030118526704</v>
      </c>
      <c r="H22" t="s">
        <v>69</v>
      </c>
      <c r="I22">
        <f>M5-0.6*I21</f>
        <v>42.442379187469456</v>
      </c>
      <c r="K22" t="s">
        <v>73</v>
      </c>
      <c r="L22">
        <f>M8-0.6*L21</f>
        <v>34.056872843996068</v>
      </c>
    </row>
    <row r="23" spans="2:12" x14ac:dyDescent="0.25">
      <c r="B23" t="s">
        <v>62</v>
      </c>
      <c r="C23">
        <f>F16-Q5*F16 * 1-F16*C16</f>
        <v>-43.353301929170691</v>
      </c>
      <c r="E23" t="s">
        <v>66</v>
      </c>
      <c r="F23">
        <f>I16-Q8*I16*1-I16*C16</f>
        <v>-39.891669849222808</v>
      </c>
      <c r="H23" t="s">
        <v>70</v>
      </c>
      <c r="I23">
        <f>F16-Q5*F16*1-F16*C18</f>
        <v>-85.948398505463615</v>
      </c>
      <c r="K23" t="s">
        <v>74</v>
      </c>
      <c r="L23">
        <f>I16-Q8*I16*1-I16*C18</f>
        <v>-56.561454739993451</v>
      </c>
    </row>
    <row r="24" spans="2:12" x14ac:dyDescent="0.25">
      <c r="B24" t="s">
        <v>64</v>
      </c>
      <c r="C24">
        <f>H6-0.6*C23</f>
        <v>26.611981157502417</v>
      </c>
      <c r="E24" t="s">
        <v>67</v>
      </c>
      <c r="F24">
        <f>H9-0.6*F23</f>
        <v>24.735001909533686</v>
      </c>
      <c r="H24" t="s">
        <v>71</v>
      </c>
      <c r="I24">
        <f>M6-0.6*I23</f>
        <v>51.669039103278166</v>
      </c>
      <c r="K24" t="s">
        <v>75</v>
      </c>
      <c r="L24">
        <f>M9-0.6*L23</f>
        <v>34.04687284399607</v>
      </c>
    </row>
    <row r="27" spans="2:12" x14ac:dyDescent="0.25">
      <c r="B27" t="s">
        <v>76</v>
      </c>
      <c r="C27">
        <f>F16-Q5*F16*1-F16</f>
        <v>-3.2543888330222686</v>
      </c>
      <c r="E27" t="s">
        <v>35</v>
      </c>
      <c r="F27">
        <f>C5-0.6*C31*Q5</f>
        <v>1029.3195940448804</v>
      </c>
      <c r="H27" t="s">
        <v>40</v>
      </c>
      <c r="I27">
        <f>F22-0.6*C18*C15</f>
        <v>19.889405596792901</v>
      </c>
      <c r="K27" t="s">
        <v>46</v>
      </c>
      <c r="L27">
        <f>C3-0.6*C31</f>
        <v>20584.641880897609</v>
      </c>
    </row>
    <row r="28" spans="2:12" x14ac:dyDescent="0.25">
      <c r="B28" t="s">
        <v>77</v>
      </c>
      <c r="C28">
        <f>I16-Q5*I16*1-I16</f>
        <v>-1.2736198801718679</v>
      </c>
      <c r="E28" t="s">
        <v>36</v>
      </c>
      <c r="F28">
        <f>C6-0.6*C31*Q8</f>
        <v>19555.372286852729</v>
      </c>
      <c r="H28" t="s">
        <v>41</v>
      </c>
      <c r="I28">
        <f>F24-0.6*C18*C16</f>
        <v>22.533423908962138</v>
      </c>
      <c r="K28" t="s">
        <v>47</v>
      </c>
      <c r="L28">
        <f>C10-0.6*C32</f>
        <v>21164.534192022253</v>
      </c>
    </row>
    <row r="29" spans="2:12" x14ac:dyDescent="0.25">
      <c r="B29" t="s">
        <v>80</v>
      </c>
      <c r="C29">
        <f>C27*I22*C17*1-C17+C28*L22*C17*1-C17</f>
        <v>-369.5226455237086</v>
      </c>
      <c r="E29" t="s">
        <v>37</v>
      </c>
      <c r="F29">
        <f>C8-0.6*C32*Q5</f>
        <v>1058.5142096011127</v>
      </c>
      <c r="H29" t="s">
        <v>42</v>
      </c>
      <c r="I29">
        <f>I22-0.6*C27*C17</f>
        <v>46.374499781665619</v>
      </c>
      <c r="K29" t="s">
        <v>48</v>
      </c>
      <c r="L29">
        <f>H3-0.6*C17</f>
        <v>-0.85825162448228587</v>
      </c>
    </row>
    <row r="30" spans="2:12" x14ac:dyDescent="0.25">
      <c r="B30" t="s">
        <v>81</v>
      </c>
      <c r="C30">
        <f>C27*I24*C18*1-C18+C28*L24*C18*1-C18</f>
        <v>-484.78331609016573</v>
      </c>
      <c r="E30" t="s">
        <v>38</v>
      </c>
      <c r="F30">
        <f>C9-0.6*C32*Q8</f>
        <v>20106.469982421142</v>
      </c>
      <c r="H30" t="s">
        <v>43</v>
      </c>
      <c r="I30">
        <f>I24-0.6*C27*C18</f>
        <v>56.102492693264772</v>
      </c>
      <c r="K30" t="s">
        <v>49</v>
      </c>
      <c r="L30">
        <f>H10-0.6*C30</f>
        <v>291.21998965409944</v>
      </c>
    </row>
    <row r="31" spans="2:12" x14ac:dyDescent="0.25">
      <c r="B31" t="s">
        <v>78</v>
      </c>
      <c r="C31">
        <f>C29*C22*C15*1-C15+C30*F22*C18*1-C18</f>
        <v>-34307.319801496014</v>
      </c>
      <c r="E31" t="s">
        <v>39</v>
      </c>
      <c r="F31">
        <f>C22-0.6*C17*C15</f>
        <v>17.643479599435551</v>
      </c>
      <c r="H31" t="s">
        <v>44</v>
      </c>
      <c r="I31">
        <f>L22-0.6*C28*C17</f>
        <v>35.595726133186659</v>
      </c>
      <c r="K31" t="s">
        <v>50</v>
      </c>
      <c r="L31">
        <f>M3-0.6*C27</f>
        <v>2.402633299813361</v>
      </c>
    </row>
    <row r="32" spans="2:12" x14ac:dyDescent="0.25">
      <c r="B32" t="s">
        <v>79</v>
      </c>
      <c r="C32">
        <f>C29*C24*C16*1-C16+C30*F24*C16*1-C16</f>
        <v>-35273.806986703756</v>
      </c>
      <c r="E32" t="s">
        <v>64</v>
      </c>
      <c r="F32">
        <f>C24-0.6*C17*C16</f>
        <v>24.659356635768614</v>
      </c>
      <c r="H32" t="s">
        <v>45</v>
      </c>
      <c r="I32">
        <f>L24-0.6*C28*C18</f>
        <v>35.781925082601035</v>
      </c>
      <c r="K32" t="s">
        <v>51</v>
      </c>
      <c r="L32">
        <f>M10-0.6*C28</f>
        <v>1.2141719281031207</v>
      </c>
    </row>
    <row r="35" spans="2:13" x14ac:dyDescent="0.25">
      <c r="B35" t="s">
        <v>84</v>
      </c>
    </row>
    <row r="36" spans="2:13" x14ac:dyDescent="0.25">
      <c r="B36" t="s">
        <v>82</v>
      </c>
      <c r="M36" s="5"/>
    </row>
    <row r="37" spans="2:13" x14ac:dyDescent="0.25">
      <c r="B37" t="s">
        <v>83</v>
      </c>
    </row>
    <row r="39" spans="2:13" x14ac:dyDescent="0.25">
      <c r="B39" t="s">
        <v>85</v>
      </c>
    </row>
    <row r="40" spans="2:13" x14ac:dyDescent="0.25">
      <c r="B40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Sofia Cuevas Mejia</dc:creator>
  <cp:lastModifiedBy>Diana Sofia Cuevas Mejia</cp:lastModifiedBy>
  <dcterms:created xsi:type="dcterms:W3CDTF">2023-12-04T23:04:58Z</dcterms:created>
  <dcterms:modified xsi:type="dcterms:W3CDTF">2023-12-07T04:36:02Z</dcterms:modified>
</cp:coreProperties>
</file>