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esktop\"/>
    </mc:Choice>
  </mc:AlternateContent>
  <xr:revisionPtr revIDLastSave="0" documentId="13_ncr:1_{01ABC507-E038-49C8-BDF8-E7389092592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ct3" sheetId="1" r:id="rId1"/>
    <sheet name="Act4" sheetId="2" r:id="rId2"/>
    <sheet name="Act5" sheetId="3" r:id="rId3"/>
    <sheet name="Act7" sheetId="4" r:id="rId4"/>
    <sheet name="Fórmul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E6" i="4"/>
  <c r="E5" i="4"/>
  <c r="E4" i="4"/>
  <c r="E3" i="4"/>
  <c r="D6" i="4"/>
  <c r="D5" i="4"/>
  <c r="D4" i="4"/>
  <c r="D3" i="4"/>
  <c r="B8" i="4"/>
  <c r="B10" i="3"/>
  <c r="C3" i="3"/>
  <c r="C4" i="3"/>
  <c r="C5" i="3"/>
  <c r="B9" i="3"/>
  <c r="B10" i="2"/>
  <c r="F10" i="2"/>
  <c r="I13" i="2"/>
  <c r="I11" i="2"/>
  <c r="F9" i="2"/>
  <c r="F8" i="2"/>
  <c r="F7" i="2"/>
  <c r="F6" i="2"/>
  <c r="F5" i="2"/>
  <c r="F4" i="2"/>
  <c r="F3" i="2"/>
  <c r="F2" i="2"/>
  <c r="C9" i="2"/>
  <c r="C8" i="2"/>
  <c r="C7" i="2"/>
  <c r="D9" i="2"/>
  <c r="D8" i="2"/>
  <c r="D7" i="2"/>
  <c r="E5" i="2"/>
  <c r="E4" i="2"/>
  <c r="E3" i="2"/>
  <c r="E2" i="2"/>
  <c r="C6" i="2"/>
  <c r="C5" i="2"/>
  <c r="D3" i="2"/>
  <c r="D2" i="2"/>
  <c r="B13" i="2"/>
  <c r="B12" i="2"/>
  <c r="B12" i="1" l="1"/>
  <c r="B11" i="1"/>
  <c r="B7" i="1"/>
  <c r="I7" i="1"/>
  <c r="I6" i="1"/>
  <c r="I5" i="1"/>
  <c r="I4" i="1"/>
  <c r="I3" i="1"/>
  <c r="I2" i="1"/>
  <c r="C6" i="1"/>
  <c r="C5" i="1"/>
  <c r="D2" i="1"/>
  <c r="D3" i="1"/>
  <c r="B10" i="1"/>
</calcChain>
</file>

<file path=xl/sharedStrings.xml><?xml version="1.0" encoding="utf-8"?>
<sst xmlns="http://schemas.openxmlformats.org/spreadsheetml/2006/main" count="55" uniqueCount="51">
  <si>
    <t>AÑO</t>
  </si>
  <si>
    <t>PRECIO</t>
  </si>
  <si>
    <t>IPC(base 2012)</t>
  </si>
  <si>
    <t>IPC(base 2014)</t>
  </si>
  <si>
    <t>Relacion</t>
  </si>
  <si>
    <t xml:space="preserve">   { Estos dos, por estar antes de la relacion, los divifiremos entre la relacion</t>
  </si>
  <si>
    <t>^^^^</t>
  </si>
  <si>
    <t>Êstos dos los multiplicamos por relacion debido a estar antes de ella</t>
  </si>
  <si>
    <t xml:space="preserve">   { Dividimos valor al lado fila/ relacion</t>
  </si>
  <si>
    <t>Valor al lado fila * relaxion</t>
  </si>
  <si>
    <t>Precio ctc 2014</t>
  </si>
  <si>
    <t>Subida 2% = 1(anterior)+0.02</t>
  </si>
  <si>
    <t>Tasa de variacion</t>
  </si>
  <si>
    <t>Tasa de variacion media</t>
  </si>
  <si>
    <t>El precio del menu ha bajado un 4,24 % en este periodo</t>
  </si>
  <si>
    <t>Año</t>
  </si>
  <si>
    <t>Precio</t>
  </si>
  <si>
    <t>IPC(base 2008)</t>
  </si>
  <si>
    <t>IPC(base 2010)</t>
  </si>
  <si>
    <t>Relacion (10-12)</t>
  </si>
  <si>
    <t>Relacion (08-10)</t>
  </si>
  <si>
    <t>Los cienes los suponemos en los principios, para pider realizar calculos</t>
  </si>
  <si>
    <t>Variacion (</t>
  </si>
  <si>
    <t>a) ¿Cuál ha sido la variación real del precio de ese paquete turístico entre 2011 y 2015?</t>
  </si>
  <si>
    <t>Precios cte 2012</t>
  </si>
  <si>
    <t>b) ¿Cuál ha sido la variación anual media entre 2008 y 2015?</t>
  </si>
  <si>
    <t>c) En 2016 la agencia piensa ofrecerlo a un 10% más barato en términos reales que en 2015 y se prevé un IPC2016/2012 de 111. ¿Cuál será el precio en 2016 del paquete turístico?</t>
  </si>
  <si>
    <t>Como hay descuento del 10%</t>
  </si>
  <si>
    <t>se resta al uno - 0.1 y da 0.9</t>
  </si>
  <si>
    <t xml:space="preserve">       ^^^^^^^^</t>
  </si>
  <si>
    <t xml:space="preserve">Años </t>
  </si>
  <si>
    <t>Indice grupo vivienda</t>
  </si>
  <si>
    <t>Indice grupo vivienda (16)</t>
  </si>
  <si>
    <t>Suponemos que el de 16 empieza en 100, para poder sacar relacion y hacer precios reales</t>
  </si>
  <si>
    <t>Precio alquiler mensual 2020</t>
  </si>
  <si>
    <t>Suponemos ultimo IPC ^^</t>
  </si>
  <si>
    <t>Suponemos precio constante 450</t>
  </si>
  <si>
    <t>Años</t>
  </si>
  <si>
    <t>IPC(2002)</t>
  </si>
  <si>
    <t>IPC(2006)</t>
  </si>
  <si>
    <t>Precio cte 2006</t>
  </si>
  <si>
    <t>Precios</t>
  </si>
  <si>
    <t>Tasa variacion</t>
  </si>
  <si>
    <t>Tasa variacion media</t>
  </si>
  <si>
    <t>1.Tasa variacion absoluta</t>
  </si>
  <si>
    <t>2.Variación relativa</t>
  </si>
  <si>
    <t>3. Fórmula despejada de otra forma, variacion relativa</t>
  </si>
  <si>
    <t>4.Tasa media de variacion:</t>
  </si>
  <si>
    <t>5.Índice elemental:</t>
  </si>
  <si>
    <t>6.Propiedades índice elemental:</t>
  </si>
  <si>
    <t>7.Cambio de base en números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</si>
</sst>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2</xdr:col>
      <xdr:colOff>351571</xdr:colOff>
      <xdr:row>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CC67CE-2A63-890D-2169-1C11857351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298" t="66083" r="31950" b="27472"/>
        <a:stretch/>
      </xdr:blipFill>
      <xdr:spPr>
        <a:xfrm>
          <a:off x="0" y="190500"/>
          <a:ext cx="1936531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</xdr:colOff>
      <xdr:row>1</xdr:row>
      <xdr:rowOff>22859</xdr:rowOff>
    </xdr:from>
    <xdr:to>
      <xdr:col>7</xdr:col>
      <xdr:colOff>60960</xdr:colOff>
      <xdr:row>4</xdr:row>
      <xdr:rowOff>100708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401011-4968-8089-58C7-126D4B097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136" t="39373" r="26842" b="48246"/>
        <a:stretch/>
      </xdr:blipFill>
      <xdr:spPr>
        <a:xfrm>
          <a:off x="3177539" y="205739"/>
          <a:ext cx="2430781" cy="626489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1</xdr:row>
      <xdr:rowOff>15239</xdr:rowOff>
    </xdr:from>
    <xdr:to>
      <xdr:col>9</xdr:col>
      <xdr:colOff>464820</xdr:colOff>
      <xdr:row>5</xdr:row>
      <xdr:rowOff>20052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EA7485-B8E5-E8DB-4FAB-110712BCE7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2188" t="46345" r="36629" b="41796"/>
        <a:stretch/>
      </xdr:blipFill>
      <xdr:spPr>
        <a:xfrm>
          <a:off x="6362700" y="198119"/>
          <a:ext cx="1234440" cy="736333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7</xdr:row>
      <xdr:rowOff>45720</xdr:rowOff>
    </xdr:from>
    <xdr:to>
      <xdr:col>1</xdr:col>
      <xdr:colOff>441960</xdr:colOff>
      <xdr:row>10</xdr:row>
      <xdr:rowOff>84642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7F2F3A3-AE3B-D823-3440-A0C7B8EDEB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470" t="73649" r="32019" b="16274"/>
        <a:stretch/>
      </xdr:blipFill>
      <xdr:spPr>
        <a:xfrm>
          <a:off x="144780" y="1325880"/>
          <a:ext cx="1089660" cy="587562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7</xdr:row>
      <xdr:rowOff>22860</xdr:rowOff>
    </xdr:from>
    <xdr:to>
      <xdr:col>5</xdr:col>
      <xdr:colOff>502920</xdr:colOff>
      <xdr:row>10</xdr:row>
      <xdr:rowOff>60960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A26C3A-B65F-697A-CC82-B6FBAAF882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56" t="51285" r="36367" b="39467"/>
        <a:stretch/>
      </xdr:blipFill>
      <xdr:spPr>
        <a:xfrm>
          <a:off x="3238500" y="1303020"/>
          <a:ext cx="1226820" cy="586740"/>
        </a:xfrm>
        <a:prstGeom prst="rect">
          <a:avLst/>
        </a:prstGeom>
      </xdr:spPr>
    </xdr:pic>
    <xdr:clientData/>
  </xdr:twoCellAnchor>
  <xdr:twoCellAnchor editAs="oneCell">
    <xdr:from>
      <xdr:col>8</xdr:col>
      <xdr:colOff>91441</xdr:colOff>
      <xdr:row>7</xdr:row>
      <xdr:rowOff>0</xdr:rowOff>
    </xdr:from>
    <xdr:to>
      <xdr:col>11</xdr:col>
      <xdr:colOff>685801</xdr:colOff>
      <xdr:row>15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9FBC295-66BF-273F-1EBA-BCC652BE05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8846" t="27913" r="10525" b="12666"/>
        <a:stretch/>
      </xdr:blipFill>
      <xdr:spPr>
        <a:xfrm>
          <a:off x="6431281" y="1280160"/>
          <a:ext cx="2971800" cy="163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99060</xdr:rowOff>
    </xdr:from>
    <xdr:to>
      <xdr:col>4</xdr:col>
      <xdr:colOff>220980</xdr:colOff>
      <xdr:row>24</xdr:row>
      <xdr:rowOff>91440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33C017F-AB2F-51A2-5EB5-F090CF9A3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9263" t="49662" r="10972" b="10465"/>
        <a:stretch/>
      </xdr:blipFill>
      <xdr:spPr>
        <a:xfrm>
          <a:off x="0" y="3208020"/>
          <a:ext cx="3390900" cy="127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C12" sqref="C12"/>
    </sheetView>
  </sheetViews>
  <sheetFormatPr baseColWidth="10" defaultRowHeight="14.4" x14ac:dyDescent="0.3"/>
  <cols>
    <col min="1" max="1" width="20" customWidth="1"/>
    <col min="3" max="3" width="15.88671875" customWidth="1"/>
    <col min="4" max="4" width="14.109375" customWidth="1"/>
    <col min="5" max="5" width="28.77734375" customWidth="1"/>
    <col min="9" max="9" width="13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I1" t="s">
        <v>10</v>
      </c>
    </row>
    <row r="2" spans="1:10" x14ac:dyDescent="0.3">
      <c r="A2">
        <v>2011</v>
      </c>
      <c r="B2">
        <v>70</v>
      </c>
      <c r="C2">
        <v>97</v>
      </c>
      <c r="D2">
        <f>C2/B10</f>
        <v>91.403846153846146</v>
      </c>
      <c r="E2" t="s">
        <v>8</v>
      </c>
      <c r="I2">
        <f>(B2/D2)*100</f>
        <v>76.583210603829173</v>
      </c>
    </row>
    <row r="3" spans="1:10" x14ac:dyDescent="0.3">
      <c r="A3">
        <v>2012</v>
      </c>
      <c r="B3">
        <v>72</v>
      </c>
      <c r="C3">
        <v>100</v>
      </c>
      <c r="D3">
        <f>(C3/B10)</f>
        <v>94.230769230769226</v>
      </c>
      <c r="E3" t="s">
        <v>5</v>
      </c>
      <c r="I3">
        <f>(B3/D3)*100</f>
        <v>76.408163265306129</v>
      </c>
    </row>
    <row r="4" spans="1:10" x14ac:dyDescent="0.3">
      <c r="A4">
        <v>2013</v>
      </c>
      <c r="B4">
        <v>72</v>
      </c>
      <c r="C4">
        <v>104</v>
      </c>
      <c r="D4">
        <v>98</v>
      </c>
      <c r="I4">
        <f>(B4/D4)*100</f>
        <v>73.469387755102048</v>
      </c>
    </row>
    <row r="5" spans="1:10" x14ac:dyDescent="0.3">
      <c r="A5">
        <v>2014</v>
      </c>
      <c r="B5">
        <v>76</v>
      </c>
      <c r="C5">
        <f>D5*B10</f>
        <v>106.12244897959184</v>
      </c>
      <c r="D5">
        <v>100</v>
      </c>
      <c r="I5">
        <f>(B5/D5)*100</f>
        <v>76</v>
      </c>
    </row>
    <row r="6" spans="1:10" x14ac:dyDescent="0.3">
      <c r="A6">
        <v>2015</v>
      </c>
      <c r="B6">
        <v>77</v>
      </c>
      <c r="C6">
        <f>(D6*B10)</f>
        <v>111.42857142857143</v>
      </c>
      <c r="D6">
        <v>105</v>
      </c>
      <c r="I6">
        <f>(B6/D6)*100</f>
        <v>73.333333333333329</v>
      </c>
    </row>
    <row r="7" spans="1:10" x14ac:dyDescent="0.3">
      <c r="A7" s="1">
        <v>2016</v>
      </c>
      <c r="B7" s="1">
        <f>108*0.748</f>
        <v>80.784000000000006</v>
      </c>
      <c r="C7" t="s">
        <v>6</v>
      </c>
      <c r="D7" s="1">
        <v>108</v>
      </c>
      <c r="I7">
        <f>I6*1.02</f>
        <v>74.8</v>
      </c>
      <c r="J7" t="s">
        <v>11</v>
      </c>
    </row>
    <row r="8" spans="1:10" x14ac:dyDescent="0.3">
      <c r="C8" t="s">
        <v>7</v>
      </c>
    </row>
    <row r="9" spans="1:10" x14ac:dyDescent="0.3">
      <c r="C9" t="s">
        <v>9</v>
      </c>
    </row>
    <row r="10" spans="1:10" x14ac:dyDescent="0.3">
      <c r="A10" t="s">
        <v>4</v>
      </c>
      <c r="B10">
        <f>(C4/D4)</f>
        <v>1.0612244897959184</v>
      </c>
    </row>
    <row r="11" spans="1:10" x14ac:dyDescent="0.3">
      <c r="A11" t="s">
        <v>12</v>
      </c>
      <c r="B11">
        <f>(I6/I2)-1</f>
        <v>-4.2435897435897596E-2</v>
      </c>
      <c r="C11" t="s">
        <v>14</v>
      </c>
    </row>
    <row r="12" spans="1:10" x14ac:dyDescent="0.3">
      <c r="A12" t="s">
        <v>13</v>
      </c>
      <c r="B12">
        <f>(I6/I2)^(1/4) -1</f>
        <v>-1.0782104958166783E-2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I15" sqref="I15"/>
    </sheetView>
  </sheetViews>
  <sheetFormatPr baseColWidth="10" defaultRowHeight="14.4" x14ac:dyDescent="0.3"/>
  <cols>
    <col min="1" max="1" width="15.109375" customWidth="1"/>
    <col min="3" max="3" width="13.88671875" customWidth="1"/>
    <col min="4" max="4" width="15.44140625" customWidth="1"/>
    <col min="5" max="5" width="14.6640625" customWidth="1"/>
    <col min="6" max="6" width="14" customWidth="1"/>
    <col min="9" max="9" width="32.3320312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2</v>
      </c>
      <c r="F1" t="s">
        <v>24</v>
      </c>
    </row>
    <row r="2" spans="1:10" x14ac:dyDescent="0.3">
      <c r="A2">
        <v>2008</v>
      </c>
      <c r="B2">
        <v>100</v>
      </c>
      <c r="C2" s="1">
        <v>100</v>
      </c>
      <c r="D2">
        <f>C2/B12</f>
        <v>90.909090909090907</v>
      </c>
      <c r="E2">
        <f>D2/B13</f>
        <v>83.402835696413675</v>
      </c>
      <c r="F2">
        <f t="shared" ref="F2:F9" si="0">(B2/E2)*100</f>
        <v>119.9</v>
      </c>
      <c r="G2" t="s">
        <v>21</v>
      </c>
    </row>
    <row r="3" spans="1:10" x14ac:dyDescent="0.3">
      <c r="A3">
        <v>2009</v>
      </c>
      <c r="B3">
        <v>110</v>
      </c>
      <c r="C3">
        <v>105</v>
      </c>
      <c r="D3">
        <f>C3/B12</f>
        <v>95.454545454545453</v>
      </c>
      <c r="E3">
        <f>D3/B13</f>
        <v>87.572977481234361</v>
      </c>
      <c r="F3">
        <f t="shared" si="0"/>
        <v>125.60952380952382</v>
      </c>
    </row>
    <row r="4" spans="1:10" x14ac:dyDescent="0.3">
      <c r="A4">
        <v>2010</v>
      </c>
      <c r="B4">
        <v>125</v>
      </c>
      <c r="C4">
        <v>110</v>
      </c>
      <c r="D4" s="1">
        <v>100</v>
      </c>
      <c r="E4">
        <f>D4/B13</f>
        <v>91.743119266055032</v>
      </c>
      <c r="F4">
        <f t="shared" si="0"/>
        <v>136.25000000000003</v>
      </c>
    </row>
    <row r="5" spans="1:10" x14ac:dyDescent="0.3">
      <c r="A5">
        <v>2011</v>
      </c>
      <c r="B5">
        <v>131</v>
      </c>
      <c r="C5">
        <f>D5*B12</f>
        <v>116.60000000000001</v>
      </c>
      <c r="D5">
        <v>106</v>
      </c>
      <c r="E5">
        <f>D5/B13</f>
        <v>97.247706422018339</v>
      </c>
      <c r="F5">
        <f t="shared" si="0"/>
        <v>134.70754716981133</v>
      </c>
    </row>
    <row r="6" spans="1:10" x14ac:dyDescent="0.3">
      <c r="A6">
        <v>2012</v>
      </c>
      <c r="B6">
        <v>136</v>
      </c>
      <c r="C6">
        <f>D6*B12</f>
        <v>119.9</v>
      </c>
      <c r="D6">
        <v>109</v>
      </c>
      <c r="E6" s="1">
        <v>100</v>
      </c>
      <c r="F6">
        <f t="shared" si="0"/>
        <v>136</v>
      </c>
    </row>
    <row r="7" spans="1:10" x14ac:dyDescent="0.3">
      <c r="A7">
        <v>2013</v>
      </c>
      <c r="B7">
        <v>140</v>
      </c>
      <c r="C7">
        <f>D7*B12</f>
        <v>125.89500000000001</v>
      </c>
      <c r="D7">
        <f>E7*B13</f>
        <v>114.45</v>
      </c>
      <c r="E7">
        <v>105</v>
      </c>
      <c r="F7">
        <f t="shared" si="0"/>
        <v>133.33333333333331</v>
      </c>
    </row>
    <row r="8" spans="1:10" x14ac:dyDescent="0.3">
      <c r="A8">
        <v>2014</v>
      </c>
      <c r="B8">
        <v>146</v>
      </c>
      <c r="C8">
        <f>D8*B12</f>
        <v>129.49200000000002</v>
      </c>
      <c r="D8">
        <f>E8*B13</f>
        <v>117.72000000000001</v>
      </c>
      <c r="E8">
        <v>108</v>
      </c>
      <c r="F8">
        <f t="shared" si="0"/>
        <v>135.18518518518519</v>
      </c>
    </row>
    <row r="9" spans="1:10" x14ac:dyDescent="0.3">
      <c r="A9">
        <v>2015</v>
      </c>
      <c r="B9">
        <v>151</v>
      </c>
      <c r="C9">
        <f>D9*B12</f>
        <v>130.691</v>
      </c>
      <c r="D9">
        <f>E9*B13</f>
        <v>118.81</v>
      </c>
      <c r="E9">
        <v>109</v>
      </c>
      <c r="F9">
        <f t="shared" si="0"/>
        <v>138.53211009174311</v>
      </c>
    </row>
    <row r="10" spans="1:10" x14ac:dyDescent="0.3">
      <c r="A10">
        <v>2016</v>
      </c>
      <c r="B10">
        <f>(F10/100)*E10</f>
        <v>138.39357798165136</v>
      </c>
      <c r="E10">
        <v>111</v>
      </c>
      <c r="F10">
        <f>F9*0.9</f>
        <v>124.6788990825688</v>
      </c>
      <c r="G10" t="s">
        <v>27</v>
      </c>
      <c r="I10" t="s">
        <v>23</v>
      </c>
    </row>
    <row r="11" spans="1:10" x14ac:dyDescent="0.3">
      <c r="F11" t="s">
        <v>29</v>
      </c>
      <c r="G11" t="s">
        <v>28</v>
      </c>
      <c r="I11">
        <f>(F9/F5) - 1</f>
        <v>2.839160093317239E-2</v>
      </c>
      <c r="J11" s="2">
        <v>2.8389999999999999E-2</v>
      </c>
    </row>
    <row r="12" spans="1:10" x14ac:dyDescent="0.3">
      <c r="A12" t="s">
        <v>20</v>
      </c>
      <c r="B12">
        <f>C4/D4</f>
        <v>1.1000000000000001</v>
      </c>
      <c r="I12" t="s">
        <v>25</v>
      </c>
    </row>
    <row r="13" spans="1:10" x14ac:dyDescent="0.3">
      <c r="A13" t="s">
        <v>19</v>
      </c>
      <c r="B13">
        <f>D6/E6</f>
        <v>1.0900000000000001</v>
      </c>
      <c r="I13">
        <f>(F9/F2)^(1/7) - 1</f>
        <v>2.0849239224931981E-2</v>
      </c>
      <c r="J13" s="2">
        <v>2.0840000000000001E-2</v>
      </c>
    </row>
    <row r="14" spans="1:10" x14ac:dyDescent="0.3">
      <c r="A14" t="s">
        <v>22</v>
      </c>
      <c r="I14" t="s">
        <v>26</v>
      </c>
    </row>
    <row r="15" spans="1:10" x14ac:dyDescent="0.3">
      <c r="I15">
        <v>138.39357799999999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6" sqref="D6"/>
    </sheetView>
  </sheetViews>
  <sheetFormatPr baseColWidth="10" defaultRowHeight="14.4" x14ac:dyDescent="0.3"/>
  <cols>
    <col min="1" max="1" width="24.44140625" bestFit="1" customWidth="1"/>
    <col min="2" max="2" width="18" customWidth="1"/>
    <col min="3" max="3" width="22.109375" customWidth="1"/>
  </cols>
  <sheetData>
    <row r="1" spans="1:6" x14ac:dyDescent="0.3">
      <c r="A1" t="s">
        <v>30</v>
      </c>
      <c r="B1" t="s">
        <v>31</v>
      </c>
      <c r="C1" t="s">
        <v>32</v>
      </c>
      <c r="D1" t="s">
        <v>16</v>
      </c>
    </row>
    <row r="2" spans="1:6" x14ac:dyDescent="0.3">
      <c r="A2">
        <v>2016</v>
      </c>
      <c r="B2">
        <v>118.3</v>
      </c>
      <c r="C2">
        <v>100</v>
      </c>
      <c r="D2">
        <v>450</v>
      </c>
      <c r="F2" t="s">
        <v>33</v>
      </c>
    </row>
    <row r="3" spans="1:6" x14ac:dyDescent="0.3">
      <c r="A3">
        <v>2017</v>
      </c>
      <c r="B3">
        <v>130.5</v>
      </c>
      <c r="C3">
        <f>(B3/B9)</f>
        <v>110.312764158918</v>
      </c>
      <c r="D3">
        <v>450</v>
      </c>
    </row>
    <row r="4" spans="1:6" x14ac:dyDescent="0.3">
      <c r="A4">
        <v>2018</v>
      </c>
      <c r="B4">
        <v>147.30000000000001</v>
      </c>
      <c r="C4">
        <f>(B4/B9)</f>
        <v>124.51394759087067</v>
      </c>
      <c r="D4">
        <v>450</v>
      </c>
    </row>
    <row r="5" spans="1:6" x14ac:dyDescent="0.3">
      <c r="A5">
        <v>2019</v>
      </c>
      <c r="B5">
        <v>167.8</v>
      </c>
      <c r="C5">
        <f>(B5/B9)</f>
        <v>141.84277261200339</v>
      </c>
      <c r="D5">
        <v>450</v>
      </c>
    </row>
    <row r="6" spans="1:6" x14ac:dyDescent="0.3">
      <c r="A6">
        <v>2020</v>
      </c>
      <c r="C6" t="s">
        <v>35</v>
      </c>
      <c r="D6" t="s">
        <v>36</v>
      </c>
    </row>
    <row r="9" spans="1:6" x14ac:dyDescent="0.3">
      <c r="A9" t="s">
        <v>4</v>
      </c>
      <c r="B9">
        <f>B2/C2</f>
        <v>1.1830000000000001</v>
      </c>
    </row>
    <row r="10" spans="1:6" x14ac:dyDescent="0.3">
      <c r="A10" t="s">
        <v>34</v>
      </c>
      <c r="B10">
        <f>(450/100)*C5</f>
        <v>638.2924767540153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2" sqref="B12"/>
    </sheetView>
  </sheetViews>
  <sheetFormatPr baseColWidth="10" defaultRowHeight="14.4" x14ac:dyDescent="0.3"/>
  <cols>
    <col min="1" max="1" width="18.44140625" customWidth="1"/>
  </cols>
  <sheetData>
    <row r="1" spans="1:5" x14ac:dyDescent="0.3">
      <c r="A1" t="s">
        <v>37</v>
      </c>
      <c r="B1" t="s">
        <v>38</v>
      </c>
      <c r="C1" t="s">
        <v>41</v>
      </c>
      <c r="D1" t="s">
        <v>39</v>
      </c>
      <c r="E1" t="s">
        <v>40</v>
      </c>
    </row>
    <row r="2" spans="1:5" x14ac:dyDescent="0.3">
      <c r="A2">
        <v>2006</v>
      </c>
      <c r="B2">
        <v>199.3</v>
      </c>
      <c r="C2">
        <v>30</v>
      </c>
      <c r="D2">
        <v>100</v>
      </c>
      <c r="E2">
        <v>30</v>
      </c>
    </row>
    <row r="3" spans="1:5" x14ac:dyDescent="0.3">
      <c r="A3">
        <v>2007</v>
      </c>
      <c r="B3">
        <v>228.4</v>
      </c>
      <c r="C3">
        <v>32.5</v>
      </c>
      <c r="D3">
        <f>B3/B8</f>
        <v>114.60110386352233</v>
      </c>
      <c r="E3">
        <f>(C3/D3)*100</f>
        <v>28.359238178633976</v>
      </c>
    </row>
    <row r="4" spans="1:5" x14ac:dyDescent="0.3">
      <c r="A4">
        <v>2008</v>
      </c>
      <c r="B4">
        <v>261.3</v>
      </c>
      <c r="C4">
        <v>37.5</v>
      </c>
      <c r="D4">
        <f>B4/B8</f>
        <v>131.10888108379328</v>
      </c>
      <c r="E4">
        <f>(C4/D4)*100</f>
        <v>28.602181400688863</v>
      </c>
    </row>
    <row r="5" spans="1:5" x14ac:dyDescent="0.3">
      <c r="A5">
        <v>2009</v>
      </c>
      <c r="B5">
        <v>293.10000000000002</v>
      </c>
      <c r="C5">
        <v>40</v>
      </c>
      <c r="D5">
        <f>B5/B8</f>
        <v>147.06472654290016</v>
      </c>
      <c r="E5">
        <f>(C5/D5)*100</f>
        <v>27.198908222449674</v>
      </c>
    </row>
    <row r="6" spans="1:5" x14ac:dyDescent="0.3">
      <c r="A6">
        <v>2010</v>
      </c>
      <c r="B6">
        <v>326.10000000000002</v>
      </c>
      <c r="C6">
        <v>45</v>
      </c>
      <c r="D6">
        <f>B6/B8</f>
        <v>163.62267937782238</v>
      </c>
      <c r="E6">
        <f>(C6/D6)*100</f>
        <v>27.502299908003678</v>
      </c>
    </row>
    <row r="8" spans="1:5" x14ac:dyDescent="0.3">
      <c r="A8" t="s">
        <v>4</v>
      </c>
      <c r="B8">
        <f>(B2/D2)</f>
        <v>1.9930000000000001</v>
      </c>
    </row>
    <row r="10" spans="1:5" x14ac:dyDescent="0.3">
      <c r="A10" t="s">
        <v>42</v>
      </c>
      <c r="B10">
        <f>(E6-E2)-1</f>
        <v>-3.4977000919963217</v>
      </c>
    </row>
    <row r="11" spans="1:5" x14ac:dyDescent="0.3">
      <c r="A11" t="s">
        <v>43</v>
      </c>
      <c r="B11">
        <f>(E6/E2)^(1/4)-1</f>
        <v>-2.1497499656386032E-2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11E8-9220-47AC-A23D-BF5BCDF63CFC}">
  <dimension ref="A1:I17"/>
  <sheetViews>
    <sheetView tabSelected="1" workbookViewId="0">
      <selection activeCell="H17" sqref="H17"/>
    </sheetView>
  </sheetViews>
  <sheetFormatPr baseColWidth="10" defaultRowHeight="14.4" x14ac:dyDescent="0.3"/>
  <sheetData>
    <row r="1" spans="1:9" x14ac:dyDescent="0.3">
      <c r="A1" t="s">
        <v>44</v>
      </c>
      <c r="E1" t="s">
        <v>45</v>
      </c>
      <c r="I1" t="s">
        <v>46</v>
      </c>
    </row>
    <row r="7" spans="1:9" x14ac:dyDescent="0.3">
      <c r="A7" t="s">
        <v>47</v>
      </c>
      <c r="E7" t="s">
        <v>48</v>
      </c>
      <c r="I7" t="s">
        <v>49</v>
      </c>
    </row>
    <row r="17" spans="1:1" x14ac:dyDescent="0.3">
      <c r="A17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Act3</vt:lpstr>
      <vt:lpstr>Act4</vt:lpstr>
      <vt:lpstr>Act5</vt:lpstr>
      <vt:lpstr>Act7</vt:lpstr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MARIN RODRIGUEZ</dc:creator>
  <cp:lastModifiedBy>MANUEL MARIN RODRIGUEZ</cp:lastModifiedBy>
  <dcterms:created xsi:type="dcterms:W3CDTF">2023-11-19T16:19:06Z</dcterms:created>
  <dcterms:modified xsi:type="dcterms:W3CDTF">2023-11-20T10:50:02Z</dcterms:modified>
</cp:coreProperties>
</file>