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tterns完备性统计" sheetId="2" r:id="rId1"/>
    <sheet name="各Patterns的伪正例1" sheetId="4" r:id="rId2"/>
    <sheet name="各Pattern的伪正例2" sheetId="5" r:id="rId3"/>
    <sheet name="各Pattern的伪正例3" sheetId="6" r:id="rId4"/>
    <sheet name="各Pattern伪正例汇总" sheetId="7" r:id="rId5"/>
    <sheet name="各篇文章伪正例汇总" sheetId="8" r:id="rId6"/>
  </sheets>
  <calcPr calcId="152511"/>
  <fileRecoveryPr repairLoad="1"/>
</workbook>
</file>

<file path=xl/calcChain.xml><?xml version="1.0" encoding="utf-8"?>
<calcChain xmlns="http://schemas.openxmlformats.org/spreadsheetml/2006/main">
  <c r="J20" i="2" l="1"/>
  <c r="J21" i="2"/>
  <c r="J22" i="2"/>
  <c r="J23" i="2"/>
  <c r="J24" i="2"/>
  <c r="J25" i="2"/>
  <c r="J26" i="2"/>
  <c r="J27" i="2"/>
  <c r="J28" i="2"/>
  <c r="J19" i="2"/>
  <c r="G20" i="2"/>
  <c r="G21" i="2"/>
  <c r="G22" i="2"/>
  <c r="G23" i="2"/>
  <c r="G24" i="2"/>
  <c r="G25" i="2"/>
  <c r="G26" i="2"/>
  <c r="G27" i="2"/>
  <c r="G28" i="2"/>
  <c r="G19" i="2"/>
  <c r="D28" i="2"/>
  <c r="H24" i="2"/>
  <c r="H25" i="2"/>
  <c r="I26" i="2"/>
  <c r="H27" i="2"/>
  <c r="I19" i="2"/>
  <c r="F28" i="2"/>
  <c r="F20" i="2"/>
  <c r="F21" i="2"/>
  <c r="F22" i="2"/>
  <c r="F23" i="2"/>
  <c r="F24" i="2"/>
  <c r="F25" i="2"/>
  <c r="F26" i="2"/>
  <c r="F27" i="2"/>
  <c r="F19" i="2"/>
  <c r="E28" i="2"/>
  <c r="C28" i="2"/>
  <c r="B28" i="2"/>
  <c r="I22" i="2" l="1"/>
  <c r="I23" i="2"/>
  <c r="I21" i="2"/>
  <c r="I20" i="2"/>
  <c r="H23" i="2"/>
  <c r="H22" i="2"/>
  <c r="H21" i="2"/>
  <c r="H20" i="2"/>
  <c r="H28" i="2"/>
  <c r="I28" i="2"/>
  <c r="I27" i="2"/>
  <c r="I25" i="2"/>
  <c r="I24" i="2"/>
  <c r="H26" i="2"/>
  <c r="H19" i="2"/>
  <c r="G2" i="8"/>
  <c r="E2" i="8"/>
  <c r="E3" i="8"/>
  <c r="E4" i="8"/>
  <c r="E5" i="8"/>
  <c r="E6" i="8"/>
  <c r="E7" i="8"/>
  <c r="E8" i="8"/>
  <c r="E9" i="8"/>
  <c r="E10" i="8"/>
  <c r="I2" i="8"/>
  <c r="K2" i="8"/>
  <c r="M2" i="8"/>
  <c r="G3" i="8"/>
  <c r="I3" i="8"/>
  <c r="K3" i="8"/>
  <c r="M3" i="8"/>
  <c r="G4" i="8"/>
  <c r="I4" i="8"/>
  <c r="K4" i="8"/>
  <c r="M4" i="8"/>
  <c r="G5" i="8"/>
  <c r="I5" i="8"/>
  <c r="K5" i="8"/>
  <c r="M5" i="8"/>
  <c r="G6" i="8"/>
  <c r="I6" i="8"/>
  <c r="K6" i="8"/>
  <c r="M6" i="8"/>
  <c r="G7" i="8"/>
  <c r="I7" i="8"/>
  <c r="K7" i="8"/>
  <c r="M7" i="8"/>
  <c r="G8" i="8"/>
  <c r="I8" i="8"/>
  <c r="K8" i="8"/>
  <c r="M8" i="8"/>
  <c r="G9" i="8"/>
  <c r="I9" i="8"/>
  <c r="K9" i="8"/>
  <c r="M9" i="8"/>
  <c r="G10" i="8"/>
  <c r="I10" i="8"/>
  <c r="K10" i="8"/>
  <c r="M10" i="8"/>
  <c r="F11" i="8"/>
  <c r="H11" i="8"/>
  <c r="J11" i="8"/>
  <c r="L11" i="8"/>
  <c r="C11" i="8"/>
  <c r="M11" i="8" s="1"/>
  <c r="B11" i="8"/>
  <c r="K11" i="8" l="1"/>
  <c r="E11" i="8"/>
  <c r="I11" i="8"/>
  <c r="G11" i="8"/>
  <c r="C22" i="6"/>
  <c r="C40" i="7" l="1"/>
  <c r="D5" i="7"/>
  <c r="D31" i="7"/>
  <c r="D13" i="7"/>
  <c r="D21" i="7"/>
  <c r="D9" i="7"/>
  <c r="D6" i="7"/>
  <c r="D28" i="7"/>
  <c r="D10" i="7"/>
  <c r="D7" i="7"/>
  <c r="D26" i="7"/>
  <c r="D27" i="7"/>
  <c r="D36" i="7" l="1"/>
  <c r="D24" i="7"/>
  <c r="D39" i="7"/>
  <c r="D22" i="7"/>
  <c r="D20" i="7"/>
  <c r="D34" i="7"/>
  <c r="D33" i="7"/>
  <c r="D19" i="7"/>
  <c r="D15" i="7"/>
  <c r="D14" i="7"/>
  <c r="D8" i="7"/>
  <c r="D2" i="7"/>
  <c r="D11" i="7"/>
  <c r="D16" i="7"/>
  <c r="D30" i="7"/>
  <c r="D32" i="7"/>
  <c r="D3" i="7"/>
  <c r="D18" i="7"/>
  <c r="D38" i="7"/>
  <c r="D35" i="7"/>
  <c r="D4" i="7"/>
  <c r="D17" i="7"/>
  <c r="D29" i="7"/>
  <c r="D12" i="7"/>
  <c r="D25" i="7"/>
  <c r="D23" i="7"/>
  <c r="C59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37" i="4"/>
  <c r="C25" i="4"/>
  <c r="C26" i="4"/>
  <c r="C27" i="4"/>
  <c r="C28" i="4"/>
  <c r="C29" i="4"/>
  <c r="C30" i="4"/>
  <c r="C31" i="4"/>
  <c r="C32" i="4"/>
  <c r="C33" i="4"/>
  <c r="C2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D37" i="7"/>
  <c r="D54" i="5"/>
  <c r="E54" i="5"/>
  <c r="F54" i="5"/>
  <c r="G54" i="5"/>
  <c r="H54" i="5"/>
  <c r="I54" i="5"/>
  <c r="D36" i="5"/>
  <c r="E36" i="5"/>
  <c r="F36" i="5"/>
  <c r="G36" i="5"/>
  <c r="H36" i="5"/>
  <c r="I36" i="5"/>
  <c r="D14" i="5"/>
  <c r="E14" i="5"/>
  <c r="F14" i="5"/>
  <c r="G14" i="5"/>
  <c r="H14" i="5"/>
  <c r="I14" i="5"/>
  <c r="D7" i="6"/>
  <c r="E7" i="6"/>
  <c r="F7" i="6"/>
  <c r="G7" i="6"/>
  <c r="H7" i="6"/>
  <c r="I7" i="6"/>
  <c r="D22" i="6"/>
  <c r="E22" i="6"/>
  <c r="F22" i="6"/>
  <c r="G22" i="6"/>
  <c r="H22" i="6"/>
  <c r="I22" i="6"/>
  <c r="D28" i="6"/>
  <c r="E28" i="6"/>
  <c r="F28" i="6"/>
  <c r="G28" i="6"/>
  <c r="H28" i="6"/>
  <c r="I28" i="6"/>
  <c r="C27" i="6"/>
  <c r="C26" i="6"/>
  <c r="C12" i="6"/>
  <c r="C13" i="6"/>
  <c r="C14" i="6"/>
  <c r="C15" i="6"/>
  <c r="C16" i="6"/>
  <c r="C17" i="6"/>
  <c r="C18" i="6"/>
  <c r="C19" i="6"/>
  <c r="C20" i="6"/>
  <c r="C21" i="6"/>
  <c r="C11" i="6"/>
  <c r="C3" i="6"/>
  <c r="C4" i="6"/>
  <c r="C5" i="6"/>
  <c r="C6" i="6"/>
  <c r="C2" i="6"/>
  <c r="C44" i="5"/>
  <c r="C41" i="5"/>
  <c r="C42" i="5"/>
  <c r="C43" i="5"/>
  <c r="C45" i="5"/>
  <c r="C46" i="5"/>
  <c r="C47" i="5"/>
  <c r="C48" i="5"/>
  <c r="C49" i="5"/>
  <c r="C50" i="5"/>
  <c r="C51" i="5"/>
  <c r="C52" i="5"/>
  <c r="C53" i="5"/>
  <c r="C40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18" i="5"/>
  <c r="C3" i="5"/>
  <c r="C4" i="5"/>
  <c r="C5" i="5"/>
  <c r="C6" i="5"/>
  <c r="C7" i="5"/>
  <c r="C8" i="5"/>
  <c r="C9" i="5"/>
  <c r="C10" i="5"/>
  <c r="C11" i="5"/>
  <c r="C12" i="5"/>
  <c r="C13" i="5"/>
  <c r="C2" i="5"/>
  <c r="D40" i="7" l="1"/>
  <c r="D59" i="4"/>
  <c r="E59" i="4"/>
  <c r="F59" i="4"/>
  <c r="G59" i="4"/>
  <c r="H59" i="4"/>
  <c r="I59" i="4"/>
  <c r="C28" i="6"/>
  <c r="C7" i="6"/>
  <c r="C54" i="5"/>
  <c r="C36" i="5"/>
  <c r="C14" i="5"/>
  <c r="D34" i="4" l="1"/>
  <c r="E34" i="4"/>
  <c r="F34" i="4"/>
  <c r="G34" i="4"/>
  <c r="H34" i="4"/>
  <c r="I34" i="4"/>
  <c r="D20" i="4"/>
  <c r="E20" i="4"/>
  <c r="F20" i="4"/>
  <c r="G20" i="4"/>
  <c r="H20" i="4"/>
  <c r="I20" i="4"/>
  <c r="C20" i="4"/>
  <c r="C34" i="4" l="1"/>
  <c r="V4" i="2" l="1"/>
  <c r="V5" i="2"/>
  <c r="V6" i="2"/>
  <c r="V7" i="2"/>
  <c r="V8" i="2"/>
  <c r="V9" i="2"/>
  <c r="V10" i="2"/>
  <c r="V11" i="2"/>
  <c r="V3" i="2"/>
  <c r="V12" i="2" s="1"/>
  <c r="U4" i="2"/>
  <c r="U5" i="2"/>
  <c r="U12" i="2" s="1"/>
  <c r="U6" i="2"/>
  <c r="U7" i="2"/>
  <c r="U8" i="2"/>
  <c r="U9" i="2"/>
  <c r="U10" i="2"/>
  <c r="U11" i="2"/>
  <c r="U3" i="2"/>
  <c r="S5" i="2"/>
  <c r="S6" i="2"/>
  <c r="S7" i="2"/>
  <c r="S8" i="2"/>
  <c r="S9" i="2"/>
  <c r="S10" i="2"/>
  <c r="S11" i="2"/>
  <c r="S4" i="2"/>
  <c r="S3" i="2"/>
  <c r="S12" i="2" s="1"/>
  <c r="O4" i="2"/>
  <c r="O12" i="2" s="1"/>
  <c r="O5" i="2"/>
  <c r="O6" i="2"/>
  <c r="O7" i="2"/>
  <c r="O8" i="2"/>
  <c r="O9" i="2"/>
  <c r="O10" i="2"/>
  <c r="O11" i="2"/>
  <c r="O3" i="2"/>
  <c r="Q4" i="2"/>
  <c r="Q5" i="2"/>
  <c r="Q6" i="2"/>
  <c r="Q7" i="2"/>
  <c r="Q8" i="2"/>
  <c r="Q9" i="2"/>
  <c r="Q10" i="2"/>
  <c r="Q11" i="2"/>
  <c r="Q3" i="2"/>
  <c r="N4" i="2"/>
  <c r="N5" i="2"/>
  <c r="N6" i="2"/>
  <c r="N7" i="2"/>
  <c r="N8" i="2"/>
  <c r="N9" i="2"/>
  <c r="N10" i="2"/>
  <c r="N11" i="2"/>
  <c r="N3" i="2"/>
  <c r="N12" i="2" s="1"/>
  <c r="L4" i="2"/>
  <c r="L12" i="2" s="1"/>
  <c r="L5" i="2"/>
  <c r="L6" i="2"/>
  <c r="L7" i="2"/>
  <c r="L8" i="2"/>
  <c r="L9" i="2"/>
  <c r="L10" i="2"/>
  <c r="L11" i="2"/>
  <c r="L3" i="2"/>
  <c r="J4" i="2"/>
  <c r="J5" i="2"/>
  <c r="J6" i="2"/>
  <c r="J7" i="2"/>
  <c r="J8" i="2"/>
  <c r="J9" i="2"/>
  <c r="J10" i="2"/>
  <c r="J11" i="2"/>
  <c r="J3" i="2"/>
  <c r="J12" i="2" s="1"/>
  <c r="H4" i="2"/>
  <c r="H5" i="2"/>
  <c r="H6" i="2"/>
  <c r="H7" i="2"/>
  <c r="H8" i="2"/>
  <c r="H9" i="2"/>
  <c r="H10" i="2"/>
  <c r="H11" i="2"/>
  <c r="H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D12" i="2" s="1"/>
  <c r="H12" i="2" l="1"/>
  <c r="Q12" i="2"/>
  <c r="F12" i="2"/>
  <c r="C12" i="2"/>
  <c r="E12" i="2"/>
  <c r="G12" i="2"/>
  <c r="I12" i="2"/>
  <c r="K12" i="2"/>
  <c r="M12" i="2"/>
  <c r="P12" i="2"/>
  <c r="R12" i="2"/>
  <c r="T12" i="2"/>
  <c r="B12" i="2"/>
</calcChain>
</file>

<file path=xl/sharedStrings.xml><?xml version="1.0" encoding="utf-8"?>
<sst xmlns="http://schemas.openxmlformats.org/spreadsheetml/2006/main" count="354" uniqueCount="151">
  <si>
    <t>According to</t>
    <phoneticPr fontId="1" type="noConversion"/>
  </si>
  <si>
    <t>For</t>
    <phoneticPr fontId="1" type="noConversion"/>
  </si>
  <si>
    <t>By/through</t>
    <phoneticPr fontId="1" type="noConversion"/>
  </si>
  <si>
    <t>As</t>
    <phoneticPr fontId="1" type="noConversion"/>
  </si>
  <si>
    <t>Ving</t>
    <phoneticPr fontId="1" type="noConversion"/>
  </si>
  <si>
    <t>Based on</t>
    <phoneticPr fontId="1" type="noConversion"/>
  </si>
  <si>
    <t>indicate/realize/ensure/imply</t>
    <phoneticPr fontId="1" type="noConversion"/>
  </si>
  <si>
    <t>Lead to</t>
    <phoneticPr fontId="1" type="noConversion"/>
  </si>
  <si>
    <t>So</t>
    <phoneticPr fontId="1" type="noConversion"/>
  </si>
  <si>
    <t>Therefore</t>
    <phoneticPr fontId="1" type="noConversion"/>
  </si>
  <si>
    <t>Concern/require/request</t>
    <phoneticPr fontId="1" type="noConversion"/>
  </si>
  <si>
    <t>If</t>
    <phoneticPr fontId="1" type="noConversion"/>
  </si>
  <si>
    <t>due to</t>
    <phoneticPr fontId="1" type="noConversion"/>
  </si>
  <si>
    <t>Thus</t>
    <phoneticPr fontId="1" type="noConversion"/>
  </si>
  <si>
    <t>F0001</t>
    <phoneticPr fontId="1" type="noConversion"/>
  </si>
  <si>
    <t>Total</t>
    <phoneticPr fontId="1" type="noConversion"/>
  </si>
  <si>
    <t>人工标记总数</t>
    <phoneticPr fontId="1" type="noConversion"/>
  </si>
  <si>
    <t>未召回总数</t>
    <phoneticPr fontId="1" type="noConversion"/>
  </si>
  <si>
    <t>F0001</t>
    <phoneticPr fontId="1" type="noConversion"/>
  </si>
  <si>
    <t>F0002</t>
    <phoneticPr fontId="1" type="noConversion"/>
  </si>
  <si>
    <t>F0003</t>
    <phoneticPr fontId="1" type="noConversion"/>
  </si>
  <si>
    <t>F0014</t>
    <phoneticPr fontId="1" type="noConversion"/>
  </si>
  <si>
    <t>F0015</t>
    <phoneticPr fontId="1" type="noConversion"/>
  </si>
  <si>
    <t>F0016</t>
    <phoneticPr fontId="1" type="noConversion"/>
  </si>
  <si>
    <t>F0027</t>
    <phoneticPr fontId="1" type="noConversion"/>
  </si>
  <si>
    <t>F0028</t>
    <phoneticPr fontId="1" type="noConversion"/>
  </si>
  <si>
    <t>F0029</t>
    <phoneticPr fontId="1" type="noConversion"/>
  </si>
  <si>
    <t>Pattern未写</t>
    <phoneticPr fontId="1" type="noConversion"/>
  </si>
  <si>
    <t>p_1</t>
    <phoneticPr fontId="1" type="noConversion"/>
  </si>
  <si>
    <t>p_2</t>
    <phoneticPr fontId="1" type="noConversion"/>
  </si>
  <si>
    <t>p_3</t>
    <phoneticPr fontId="1" type="noConversion"/>
  </si>
  <si>
    <t>p_4</t>
    <phoneticPr fontId="1" type="noConversion"/>
  </si>
  <si>
    <t>q_1</t>
    <phoneticPr fontId="1" type="noConversion"/>
  </si>
  <si>
    <t>q_2</t>
    <phoneticPr fontId="1" type="noConversion"/>
  </si>
  <si>
    <t>q_1+q_2</t>
    <phoneticPr fontId="1" type="noConversion"/>
  </si>
  <si>
    <t>Pattern</t>
    <phoneticPr fontId="1" type="noConversion"/>
  </si>
  <si>
    <t>匹配问题</t>
    <phoneticPr fontId="1" type="noConversion"/>
  </si>
  <si>
    <t>不合格例子</t>
    <phoneticPr fontId="1" type="noConversion"/>
  </si>
  <si>
    <t>Paper ID</t>
    <phoneticPr fontId="1" type="noConversion"/>
  </si>
  <si>
    <t>未召回比例</t>
    <phoneticPr fontId="1" type="noConversion"/>
  </si>
  <si>
    <t>pattern未写比例</t>
    <phoneticPr fontId="1" type="noConversion"/>
  </si>
  <si>
    <t>p_1比例</t>
    <phoneticPr fontId="1" type="noConversion"/>
  </si>
  <si>
    <t>p_2比例</t>
    <phoneticPr fontId="1" type="noConversion"/>
  </si>
  <si>
    <t>p_3比例</t>
    <phoneticPr fontId="1" type="noConversion"/>
  </si>
  <si>
    <t>p_4比例</t>
    <phoneticPr fontId="1" type="noConversion"/>
  </si>
  <si>
    <t>q_1比例</t>
    <phoneticPr fontId="1" type="noConversion"/>
  </si>
  <si>
    <t>Pattern匹配比例</t>
    <phoneticPr fontId="1" type="noConversion"/>
  </si>
  <si>
    <t>q_2比例</t>
    <phoneticPr fontId="1" type="noConversion"/>
  </si>
  <si>
    <t>q_1 q_2比例</t>
    <phoneticPr fontId="1" type="noConversion"/>
  </si>
  <si>
    <t>不合格例子比例</t>
    <phoneticPr fontId="1" type="noConversion"/>
  </si>
  <si>
    <t>Imply/mean/indicate</t>
  </si>
  <si>
    <t>For</t>
  </si>
  <si>
    <t xml:space="preserve">Ving </t>
  </si>
  <si>
    <t>As</t>
  </si>
  <si>
    <t>By/Through</t>
  </si>
  <si>
    <t>According to</t>
  </si>
  <si>
    <t>Thus</t>
  </si>
  <si>
    <t xml:space="preserve">If </t>
  </si>
  <si>
    <t>Based on</t>
  </si>
  <si>
    <t>Indicate/realize/ensure</t>
    <phoneticPr fontId="1" type="noConversion"/>
  </si>
  <si>
    <t>Since</t>
    <phoneticPr fontId="1" type="noConversion"/>
  </si>
  <si>
    <t>Imply/mean/indicate</t>
    <phoneticPr fontId="1" type="noConversion"/>
  </si>
  <si>
    <t>If/once</t>
    <phoneticPr fontId="1" type="noConversion"/>
  </si>
  <si>
    <t>Because</t>
    <phoneticPr fontId="1" type="noConversion"/>
  </si>
  <si>
    <t>Why</t>
    <phoneticPr fontId="1" type="noConversion"/>
  </si>
  <si>
    <t>For reason</t>
    <phoneticPr fontId="1" type="noConversion"/>
  </si>
  <si>
    <t>Hence</t>
    <phoneticPr fontId="1" type="noConversion"/>
  </si>
  <si>
    <t xml:space="preserve"> Ving</t>
    <phoneticPr fontId="1" type="noConversion"/>
  </si>
  <si>
    <t>So that</t>
    <phoneticPr fontId="1" type="noConversion"/>
  </si>
  <si>
    <t>Because of</t>
    <phoneticPr fontId="1" type="noConversion"/>
  </si>
  <si>
    <t>Reason</t>
    <phoneticPr fontId="1" type="noConversion"/>
  </si>
  <si>
    <t>F0016</t>
    <phoneticPr fontId="1" type="noConversion"/>
  </si>
  <si>
    <t>For</t>
    <phoneticPr fontId="1" type="noConversion"/>
  </si>
  <si>
    <t>As</t>
    <phoneticPr fontId="1" type="noConversion"/>
  </si>
  <si>
    <t>If/once</t>
    <phoneticPr fontId="1" type="noConversion"/>
  </si>
  <si>
    <t>Therefore</t>
    <phoneticPr fontId="1" type="noConversion"/>
  </si>
  <si>
    <t>By/through</t>
    <phoneticPr fontId="1" type="noConversion"/>
  </si>
  <si>
    <t>Since</t>
    <phoneticPr fontId="1" type="noConversion"/>
  </si>
  <si>
    <t>Thus</t>
    <phoneticPr fontId="1" type="noConversion"/>
  </si>
  <si>
    <t>So</t>
    <phoneticPr fontId="1" type="noConversion"/>
  </si>
  <si>
    <t>Concern/require/request</t>
    <phoneticPr fontId="1" type="noConversion"/>
  </si>
  <si>
    <t>Because</t>
    <phoneticPr fontId="1" type="noConversion"/>
  </si>
  <si>
    <t>Because of</t>
    <phoneticPr fontId="1" type="noConversion"/>
  </si>
  <si>
    <t>As a result of</t>
    <phoneticPr fontId="1" type="noConversion"/>
  </si>
  <si>
    <t>F0027</t>
    <phoneticPr fontId="1" type="noConversion"/>
  </si>
  <si>
    <t>F0028</t>
    <phoneticPr fontId="1" type="noConversion"/>
  </si>
  <si>
    <t>Ving</t>
    <phoneticPr fontId="1" type="noConversion"/>
  </si>
  <si>
    <t>Concern/require/request</t>
    <phoneticPr fontId="1" type="noConversion"/>
  </si>
  <si>
    <t>A consequence of</t>
    <phoneticPr fontId="1" type="noConversion"/>
  </si>
  <si>
    <t>Based on</t>
    <phoneticPr fontId="1" type="noConversion"/>
  </si>
  <si>
    <t>Due to</t>
    <phoneticPr fontId="1" type="noConversion"/>
  </si>
  <si>
    <t>Consequently</t>
    <phoneticPr fontId="1" type="noConversion"/>
  </si>
  <si>
    <t>F0029</t>
    <phoneticPr fontId="1" type="noConversion"/>
  </si>
  <si>
    <t>If</t>
    <phoneticPr fontId="1" type="noConversion"/>
  </si>
  <si>
    <t>So that</t>
    <phoneticPr fontId="1" type="noConversion"/>
  </si>
  <si>
    <t>Total</t>
    <phoneticPr fontId="1" type="noConversion"/>
  </si>
  <si>
    <t>Total</t>
    <phoneticPr fontId="1" type="noConversion"/>
  </si>
  <si>
    <t>n_1</t>
    <phoneticPr fontId="1" type="noConversion"/>
  </si>
  <si>
    <t>n_2</t>
    <phoneticPr fontId="1" type="noConversion"/>
  </si>
  <si>
    <t>m</t>
    <phoneticPr fontId="1" type="noConversion"/>
  </si>
  <si>
    <t>a</t>
    <phoneticPr fontId="1" type="noConversion"/>
  </si>
  <si>
    <t>s</t>
    <phoneticPr fontId="1" type="noConversion"/>
  </si>
  <si>
    <t>f</t>
    <phoneticPr fontId="1" type="noConversion"/>
  </si>
  <si>
    <t>Total</t>
    <phoneticPr fontId="1" type="noConversion"/>
  </si>
  <si>
    <t>Main Token</t>
    <phoneticPr fontId="1" type="noConversion"/>
  </si>
  <si>
    <t>According to</t>
    <phoneticPr fontId="1" type="noConversion"/>
  </si>
  <si>
    <t>Based on</t>
    <phoneticPr fontId="1" type="noConversion"/>
  </si>
  <si>
    <t>Based on</t>
    <phoneticPr fontId="1" type="noConversion"/>
  </si>
  <si>
    <t>Lead to</t>
    <phoneticPr fontId="1" type="noConversion"/>
  </si>
  <si>
    <t>Lead to</t>
    <phoneticPr fontId="1" type="noConversion"/>
  </si>
  <si>
    <t>So</t>
    <phoneticPr fontId="1" type="noConversion"/>
  </si>
  <si>
    <t>伪正例总数</t>
    <phoneticPr fontId="1" type="noConversion"/>
  </si>
  <si>
    <t>PTID</t>
    <phoneticPr fontId="1" type="noConversion"/>
  </si>
  <si>
    <t>正确召回个数</t>
    <phoneticPr fontId="1" type="noConversion"/>
  </si>
  <si>
    <t>F0001</t>
  </si>
  <si>
    <t>F0002</t>
  </si>
  <si>
    <t>F0003</t>
  </si>
  <si>
    <t>F0014</t>
  </si>
  <si>
    <t>F0015</t>
  </si>
  <si>
    <t>F0016</t>
  </si>
  <si>
    <t>F0027</t>
  </si>
  <si>
    <t>F0028</t>
  </si>
  <si>
    <t>F0029</t>
  </si>
  <si>
    <t>PaperID</t>
    <phoneticPr fontId="1" type="noConversion"/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</si>
  <si>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人工标记但未被完整抽取的</t>
    </r>
    <r>
      <rPr>
        <sz val="12"/>
        <color rgb="FF000000"/>
        <rFont val="Times New Roman"/>
        <family val="1"/>
      </rPr>
      <t xml:space="preserve">CE links </t>
    </r>
  </si>
  <si>
    <r>
      <t>n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未使用最合适的</t>
    </r>
    <r>
      <rPr>
        <sz val="12"/>
        <color rgb="FF000000"/>
        <rFont val="Times New Roman"/>
        <family val="1"/>
      </rPr>
      <t xml:space="preserve">pattern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000000"/>
        <rFont val="Times New Roman"/>
        <family val="1"/>
      </rPr>
      <t xml:space="preserve"> </t>
    </r>
    <r>
      <rPr>
        <sz val="12"/>
        <color rgb="FFFF0000"/>
        <rFont val="Times New Roman"/>
        <family val="1"/>
      </rPr>
      <t>n_1</t>
    </r>
  </si>
  <si>
    <r>
      <t>n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因为多句或句子不相邻而无法完整抽取</t>
    </r>
    <r>
      <rPr>
        <sz val="12"/>
        <color rgb="FF000000"/>
        <rFont val="Times New Roman"/>
        <family val="1"/>
      </rPr>
      <t xml:space="preserve">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FF0000"/>
        <rFont val="Times New Roman"/>
        <family val="1"/>
      </rPr>
      <t>n_2</t>
    </r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</si>
  <si>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虽是</t>
    </r>
    <r>
      <rPr>
        <sz val="12"/>
        <color rgb="FF000000"/>
        <rFont val="Times New Roman"/>
        <family val="1"/>
      </rPr>
      <t>CE links</t>
    </r>
    <r>
      <rPr>
        <sz val="12"/>
        <color rgb="FF000000"/>
        <rFont val="宋体"/>
        <family val="3"/>
        <charset val="134"/>
      </rPr>
      <t>但未被人工标记出来</t>
    </r>
    <r>
      <rPr>
        <sz val="12"/>
        <color rgb="FF000000"/>
        <rFont val="Times New Roman"/>
        <family val="1"/>
      </rPr>
      <t xml:space="preserve">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FF0000"/>
        <rFont val="Times New Roman"/>
        <family val="1"/>
      </rPr>
      <t>m</t>
    </r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</si>
  <si>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匹配的句子中没有句子级别因果含义</t>
    </r>
    <r>
      <rPr>
        <sz val="12"/>
        <color rgb="FF000000"/>
        <rFont val="Times New Roman"/>
        <family val="1"/>
      </rPr>
      <t xml:space="preserve">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000000"/>
        <rFont val="Times New Roman"/>
        <family val="1"/>
      </rPr>
      <t xml:space="preserve"> </t>
    </r>
    <r>
      <rPr>
        <sz val="12"/>
        <color rgb="FFFF0000"/>
        <rFont val="Times New Roman"/>
        <family val="1"/>
      </rPr>
      <t>a</t>
    </r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</si>
  <si>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没有使用最合适的</t>
    </r>
    <r>
      <rPr>
        <sz val="12"/>
        <color rgb="FF000000"/>
        <rFont val="Times New Roman"/>
        <family val="1"/>
      </rPr>
      <t xml:space="preserve">pattern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000000"/>
        <rFont val="Times New Roman"/>
        <family val="1"/>
      </rPr>
      <t xml:space="preserve"> </t>
    </r>
    <r>
      <rPr>
        <sz val="12"/>
        <color rgb="FFFF0000"/>
        <rFont val="Times New Roman"/>
        <family val="1"/>
      </rPr>
      <t>s</t>
    </r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</si>
  <si>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原因或结果片段界定不对</t>
    </r>
    <r>
      <rPr>
        <sz val="12"/>
        <color rgb="FF000000"/>
        <rFont val="Times New Roman"/>
        <family val="1"/>
      </rPr>
      <t xml:space="preserve">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FF0000"/>
        <rFont val="Times New Roman"/>
        <family val="1"/>
      </rPr>
      <t>f</t>
    </r>
  </si>
  <si>
    <t>抽取总数</t>
    <phoneticPr fontId="1" type="noConversion"/>
  </si>
  <si>
    <t>m%</t>
    <phoneticPr fontId="1" type="noConversion"/>
  </si>
  <si>
    <t>a%</t>
    <phoneticPr fontId="1" type="noConversion"/>
  </si>
  <si>
    <t>f%</t>
    <phoneticPr fontId="1" type="noConversion"/>
  </si>
  <si>
    <t>Total</t>
    <phoneticPr fontId="1" type="noConversion"/>
  </si>
  <si>
    <r>
      <t>n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因为多句或句子不相邻而无法完整抽取</t>
    </r>
    <r>
      <rPr>
        <sz val="12"/>
        <color rgb="FF000000"/>
        <rFont val="Times New Roman"/>
        <family val="1"/>
      </rPr>
      <t xml:space="preserve">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FF0000"/>
        <rFont val="Times New Roman"/>
        <family val="1"/>
      </rPr>
      <t>n</t>
    </r>
    <phoneticPr fontId="1" type="noConversion"/>
  </si>
  <si>
    <t>n</t>
    <phoneticPr fontId="1" type="noConversion"/>
  </si>
  <si>
    <t>n%</t>
    <phoneticPr fontId="1" type="noConversion"/>
  </si>
  <si>
    <t>p</t>
    <phoneticPr fontId="1" type="noConversion"/>
  </si>
  <si>
    <t>p%</t>
    <phoneticPr fontId="1" type="noConversion"/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</si>
  <si>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宋体"/>
        <family val="3"/>
        <charset val="134"/>
      </rPr>
      <t>没有使用最合适的</t>
    </r>
    <r>
      <rPr>
        <sz val="12"/>
        <color rgb="FF000000"/>
        <rFont val="Times New Roman"/>
        <family val="1"/>
      </rPr>
      <t xml:space="preserve">pattern ---- </t>
    </r>
    <r>
      <rPr>
        <sz val="12"/>
        <color rgb="FF000000"/>
        <rFont val="宋体"/>
        <family val="3"/>
        <charset val="134"/>
      </rPr>
      <t>标记为</t>
    </r>
    <r>
      <rPr>
        <sz val="12"/>
        <color rgb="FF000000"/>
        <rFont val="Times New Roman"/>
        <family val="1"/>
      </rPr>
      <t xml:space="preserve"> </t>
    </r>
    <r>
      <rPr>
        <sz val="12"/>
        <color rgb="FFFF0000"/>
        <rFont val="Times New Roman"/>
        <family val="1"/>
      </rPr>
      <t>p</t>
    </r>
    <phoneticPr fontId="1" type="noConversion"/>
  </si>
  <si>
    <t>召回总数</t>
    <phoneticPr fontId="1" type="noConversion"/>
  </si>
  <si>
    <t>正确的伪正例个数</t>
    <phoneticPr fontId="1" type="noConversion"/>
  </si>
  <si>
    <t>自动抽取总数</t>
    <phoneticPr fontId="1" type="noConversion"/>
  </si>
  <si>
    <t>纠正后人工标记总数</t>
    <phoneticPr fontId="1" type="noConversion"/>
  </si>
  <si>
    <t>正确抽取总数</t>
    <phoneticPr fontId="1" type="noConversion"/>
  </si>
  <si>
    <t>纠正后P</t>
    <phoneticPr fontId="1" type="noConversion"/>
  </si>
  <si>
    <t>纠正后R</t>
    <phoneticPr fontId="1" type="noConversion"/>
  </si>
  <si>
    <t>纠正后F</t>
    <phoneticPr fontId="1" type="noConversion"/>
  </si>
  <si>
    <t>将正确的伪正例也作为人工标注的因果关系，得到：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</si>
</sst>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6" tint="-0.499984740745262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Wingdings"/>
      <charset val="2"/>
    </font>
    <font>
      <sz val="7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FF0000"/>
      <name val="Times New Roman"/>
      <family val="1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1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H19" sqref="H19:J28"/>
    </sheetView>
  </sheetViews>
  <sheetFormatPr defaultRowHeight="13.5"/>
  <cols>
    <col min="1" max="1" width="10.75" customWidth="1"/>
    <col min="2" max="2" width="12.125" customWidth="1"/>
    <col min="3" max="3" width="12" customWidth="1"/>
    <col min="4" max="4" width="13.625" customWidth="1"/>
    <col min="5" max="5" width="15.625" customWidth="1"/>
    <col min="6" max="6" width="15.25" customWidth="1"/>
    <col min="7" max="7" width="17.375" customWidth="1"/>
    <col min="8" max="8" width="20.75" customWidth="1"/>
    <col min="11" max="11" width="9.875" customWidth="1"/>
    <col min="12" max="12" width="9.5" customWidth="1"/>
    <col min="15" max="15" width="14.625" customWidth="1"/>
    <col min="21" max="21" width="11.5" customWidth="1"/>
    <col min="22" max="22" width="14.375" customWidth="1"/>
  </cols>
  <sheetData>
    <row r="1" spans="1:22">
      <c r="E1" s="2" t="s">
        <v>27</v>
      </c>
      <c r="F1" s="3" t="s">
        <v>40</v>
      </c>
      <c r="J1" s="1" t="s">
        <v>35</v>
      </c>
      <c r="K1" s="2" t="s">
        <v>36</v>
      </c>
      <c r="O1" t="s">
        <v>46</v>
      </c>
      <c r="R1" s="1" t="s">
        <v>37</v>
      </c>
      <c r="V1" t="s">
        <v>49</v>
      </c>
    </row>
    <row r="2" spans="1:22">
      <c r="A2" t="s">
        <v>38</v>
      </c>
      <c r="B2" s="2" t="s">
        <v>16</v>
      </c>
      <c r="C2" s="2" t="s">
        <v>17</v>
      </c>
      <c r="D2" t="s">
        <v>39</v>
      </c>
      <c r="G2" s="1" t="s">
        <v>28</v>
      </c>
      <c r="H2" t="s">
        <v>41</v>
      </c>
      <c r="I2" s="1" t="s">
        <v>29</v>
      </c>
      <c r="J2" t="s">
        <v>42</v>
      </c>
      <c r="K2" s="1" t="s">
        <v>30</v>
      </c>
      <c r="L2" t="s">
        <v>43</v>
      </c>
      <c r="M2" s="1" t="s">
        <v>31</v>
      </c>
      <c r="N2" t="s">
        <v>44</v>
      </c>
      <c r="P2" s="1" t="s">
        <v>32</v>
      </c>
      <c r="Q2" s="4" t="s">
        <v>45</v>
      </c>
      <c r="R2" s="1" t="s">
        <v>33</v>
      </c>
      <c r="S2" t="s">
        <v>47</v>
      </c>
      <c r="T2" s="1" t="s">
        <v>34</v>
      </c>
      <c r="U2" s="4" t="s">
        <v>48</v>
      </c>
    </row>
    <row r="3" spans="1:22">
      <c r="A3" t="s">
        <v>18</v>
      </c>
      <c r="B3">
        <v>92</v>
      </c>
      <c r="C3">
        <v>31</v>
      </c>
      <c r="D3">
        <f>C3/B3*100</f>
        <v>33.695652173913047</v>
      </c>
      <c r="E3">
        <v>8</v>
      </c>
      <c r="F3">
        <f>E3/C3*100</f>
        <v>25.806451612903224</v>
      </c>
      <c r="G3">
        <v>1</v>
      </c>
      <c r="H3">
        <f>G3/C3</f>
        <v>3.2258064516129031E-2</v>
      </c>
      <c r="I3">
        <v>1</v>
      </c>
      <c r="J3">
        <f>I3/C3</f>
        <v>3.2258064516129031E-2</v>
      </c>
      <c r="K3">
        <v>0</v>
      </c>
      <c r="L3">
        <f>K3/C3</f>
        <v>0</v>
      </c>
      <c r="M3">
        <v>0</v>
      </c>
      <c r="N3">
        <f>M3/C3</f>
        <v>0</v>
      </c>
      <c r="O3" s="5">
        <f>(G3+I3+K3+M3)/C3</f>
        <v>6.4516129032258063E-2</v>
      </c>
      <c r="P3">
        <v>11</v>
      </c>
      <c r="Q3">
        <f t="shared" ref="Q3:Q11" si="0">P3/C3</f>
        <v>0.35483870967741937</v>
      </c>
      <c r="R3">
        <v>5</v>
      </c>
      <c r="S3">
        <f>R3/C3</f>
        <v>0.16129032258064516</v>
      </c>
      <c r="T3">
        <v>5</v>
      </c>
      <c r="U3">
        <f>T3/C3</f>
        <v>0.16129032258064516</v>
      </c>
      <c r="V3" s="5">
        <f>(P3+R3+T3)/C3</f>
        <v>0.67741935483870963</v>
      </c>
    </row>
    <row r="4" spans="1:22">
      <c r="A4" t="s">
        <v>19</v>
      </c>
      <c r="B4">
        <v>28</v>
      </c>
      <c r="C4">
        <v>9</v>
      </c>
      <c r="D4">
        <f t="shared" ref="D4:D11" si="1">C4/B4*100</f>
        <v>32.142857142857146</v>
      </c>
      <c r="E4">
        <v>2</v>
      </c>
      <c r="F4">
        <f t="shared" ref="F4:F11" si="2">E4/C4*100</f>
        <v>22.222222222222221</v>
      </c>
      <c r="G4">
        <v>0</v>
      </c>
      <c r="H4">
        <f t="shared" ref="H4:H11" si="3">G4/C4</f>
        <v>0</v>
      </c>
      <c r="I4">
        <v>2</v>
      </c>
      <c r="J4">
        <f t="shared" ref="J4:J11" si="4">I4/C4</f>
        <v>0.22222222222222221</v>
      </c>
      <c r="K4">
        <v>1</v>
      </c>
      <c r="L4">
        <f t="shared" ref="L4:L11" si="5">K4/C4</f>
        <v>0.1111111111111111</v>
      </c>
      <c r="M4">
        <v>1</v>
      </c>
      <c r="N4">
        <f t="shared" ref="N4:N11" si="6">M4/C4</f>
        <v>0.1111111111111111</v>
      </c>
      <c r="O4">
        <f t="shared" ref="O4:O11" si="7">(G4+I4+K4+M4)/C4</f>
        <v>0.44444444444444442</v>
      </c>
      <c r="P4">
        <v>1</v>
      </c>
      <c r="Q4">
        <f t="shared" si="0"/>
        <v>0.1111111111111111</v>
      </c>
      <c r="R4">
        <v>2</v>
      </c>
      <c r="S4">
        <f>R4/C4</f>
        <v>0.22222222222222221</v>
      </c>
      <c r="T4">
        <v>0</v>
      </c>
      <c r="U4">
        <f t="shared" ref="U4:U11" si="8">T4/C4</f>
        <v>0</v>
      </c>
      <c r="V4">
        <f t="shared" ref="V4:V11" si="9">(P4+R4+T4)/C4</f>
        <v>0.33333333333333331</v>
      </c>
    </row>
    <row r="5" spans="1:22">
      <c r="A5" t="s">
        <v>20</v>
      </c>
      <c r="B5">
        <v>145</v>
      </c>
      <c r="C5">
        <v>47</v>
      </c>
      <c r="D5">
        <f t="shared" si="1"/>
        <v>32.41379310344827</v>
      </c>
      <c r="E5">
        <v>12</v>
      </c>
      <c r="F5">
        <f t="shared" si="2"/>
        <v>25.531914893617021</v>
      </c>
      <c r="G5">
        <v>3</v>
      </c>
      <c r="H5">
        <f t="shared" si="3"/>
        <v>6.3829787234042548E-2</v>
      </c>
      <c r="I5">
        <v>11</v>
      </c>
      <c r="J5">
        <f t="shared" si="4"/>
        <v>0.23404255319148937</v>
      </c>
      <c r="K5">
        <v>5</v>
      </c>
      <c r="L5">
        <f t="shared" si="5"/>
        <v>0.10638297872340426</v>
      </c>
      <c r="M5">
        <v>2</v>
      </c>
      <c r="N5">
        <f t="shared" si="6"/>
        <v>4.2553191489361701E-2</v>
      </c>
      <c r="O5">
        <f t="shared" si="7"/>
        <v>0.44680851063829785</v>
      </c>
      <c r="P5">
        <v>6</v>
      </c>
      <c r="Q5">
        <f t="shared" si="0"/>
        <v>0.1276595744680851</v>
      </c>
      <c r="R5">
        <v>5</v>
      </c>
      <c r="S5">
        <f t="shared" ref="S5:S11" si="10">R5/C5</f>
        <v>0.10638297872340426</v>
      </c>
      <c r="T5">
        <v>3</v>
      </c>
      <c r="U5">
        <f t="shared" si="8"/>
        <v>6.3829787234042548E-2</v>
      </c>
      <c r="V5">
        <f t="shared" si="9"/>
        <v>0.2978723404255319</v>
      </c>
    </row>
    <row r="6" spans="1:22">
      <c r="A6" t="s">
        <v>21</v>
      </c>
      <c r="B6">
        <v>36</v>
      </c>
      <c r="C6">
        <v>19</v>
      </c>
      <c r="D6">
        <f t="shared" si="1"/>
        <v>52.777777777777779</v>
      </c>
      <c r="E6">
        <v>3</v>
      </c>
      <c r="F6">
        <f t="shared" si="2"/>
        <v>15.789473684210526</v>
      </c>
      <c r="G6">
        <v>1</v>
      </c>
      <c r="H6">
        <f t="shared" si="3"/>
        <v>5.2631578947368418E-2</v>
      </c>
      <c r="I6">
        <v>3</v>
      </c>
      <c r="J6">
        <f t="shared" si="4"/>
        <v>0.15789473684210525</v>
      </c>
      <c r="K6">
        <v>6</v>
      </c>
      <c r="L6">
        <f t="shared" si="5"/>
        <v>0.31578947368421051</v>
      </c>
      <c r="M6">
        <v>1</v>
      </c>
      <c r="N6">
        <f t="shared" si="6"/>
        <v>5.2631578947368418E-2</v>
      </c>
      <c r="O6">
        <f t="shared" si="7"/>
        <v>0.57894736842105265</v>
      </c>
      <c r="P6">
        <v>2</v>
      </c>
      <c r="Q6">
        <f t="shared" si="0"/>
        <v>0.10526315789473684</v>
      </c>
      <c r="R6">
        <v>2</v>
      </c>
      <c r="S6">
        <f t="shared" si="10"/>
        <v>0.10526315789473684</v>
      </c>
      <c r="T6">
        <v>1</v>
      </c>
      <c r="U6">
        <f t="shared" si="8"/>
        <v>5.2631578947368418E-2</v>
      </c>
      <c r="V6">
        <f t="shared" si="9"/>
        <v>0.26315789473684209</v>
      </c>
    </row>
    <row r="7" spans="1:22">
      <c r="A7" t="s">
        <v>22</v>
      </c>
      <c r="B7">
        <v>34</v>
      </c>
      <c r="C7">
        <v>14</v>
      </c>
      <c r="D7">
        <f t="shared" si="1"/>
        <v>41.17647058823529</v>
      </c>
      <c r="E7">
        <v>3</v>
      </c>
      <c r="F7">
        <f t="shared" si="2"/>
        <v>21.428571428571427</v>
      </c>
      <c r="G7">
        <v>0</v>
      </c>
      <c r="H7">
        <f t="shared" si="3"/>
        <v>0</v>
      </c>
      <c r="I7">
        <v>0</v>
      </c>
      <c r="J7">
        <f t="shared" si="4"/>
        <v>0</v>
      </c>
      <c r="K7">
        <v>2</v>
      </c>
      <c r="L7">
        <f t="shared" si="5"/>
        <v>0.14285714285714285</v>
      </c>
      <c r="M7">
        <v>0</v>
      </c>
      <c r="N7">
        <f t="shared" si="6"/>
        <v>0</v>
      </c>
      <c r="O7">
        <f t="shared" si="7"/>
        <v>0.14285714285714285</v>
      </c>
      <c r="P7">
        <v>3</v>
      </c>
      <c r="Q7">
        <f t="shared" si="0"/>
        <v>0.21428571428571427</v>
      </c>
      <c r="R7">
        <v>6</v>
      </c>
      <c r="S7">
        <f t="shared" si="10"/>
        <v>0.42857142857142855</v>
      </c>
      <c r="T7">
        <v>0</v>
      </c>
      <c r="U7">
        <f t="shared" si="8"/>
        <v>0</v>
      </c>
      <c r="V7">
        <f t="shared" si="9"/>
        <v>0.6428571428571429</v>
      </c>
    </row>
    <row r="8" spans="1:22">
      <c r="A8" t="s">
        <v>23</v>
      </c>
      <c r="B8">
        <v>35</v>
      </c>
      <c r="C8">
        <v>17</v>
      </c>
      <c r="D8">
        <f t="shared" si="1"/>
        <v>48.571428571428569</v>
      </c>
      <c r="E8">
        <v>3</v>
      </c>
      <c r="F8">
        <f t="shared" si="2"/>
        <v>17.647058823529413</v>
      </c>
      <c r="G8">
        <v>0</v>
      </c>
      <c r="H8">
        <f t="shared" si="3"/>
        <v>0</v>
      </c>
      <c r="I8">
        <v>2</v>
      </c>
      <c r="J8">
        <f t="shared" si="4"/>
        <v>0.11764705882352941</v>
      </c>
      <c r="K8">
        <v>8</v>
      </c>
      <c r="L8">
        <f t="shared" si="5"/>
        <v>0.47058823529411764</v>
      </c>
      <c r="M8">
        <v>0</v>
      </c>
      <c r="N8">
        <f t="shared" si="6"/>
        <v>0</v>
      </c>
      <c r="O8">
        <f t="shared" si="7"/>
        <v>0.58823529411764708</v>
      </c>
      <c r="P8">
        <v>2</v>
      </c>
      <c r="Q8">
        <f t="shared" si="0"/>
        <v>0.11764705882352941</v>
      </c>
      <c r="R8">
        <v>1</v>
      </c>
      <c r="S8">
        <f t="shared" si="10"/>
        <v>5.8823529411764705E-2</v>
      </c>
      <c r="T8">
        <v>1</v>
      </c>
      <c r="U8">
        <f t="shared" si="8"/>
        <v>5.8823529411764705E-2</v>
      </c>
      <c r="V8">
        <f t="shared" si="9"/>
        <v>0.23529411764705882</v>
      </c>
    </row>
    <row r="9" spans="1:22">
      <c r="A9" t="s">
        <v>24</v>
      </c>
      <c r="B9">
        <v>23</v>
      </c>
      <c r="C9">
        <v>14</v>
      </c>
      <c r="D9">
        <f t="shared" si="1"/>
        <v>60.869565217391312</v>
      </c>
      <c r="E9">
        <v>3</v>
      </c>
      <c r="F9">
        <f t="shared" si="2"/>
        <v>21.428571428571427</v>
      </c>
      <c r="G9">
        <v>0</v>
      </c>
      <c r="H9">
        <f t="shared" si="3"/>
        <v>0</v>
      </c>
      <c r="I9">
        <v>1</v>
      </c>
      <c r="J9">
        <f t="shared" si="4"/>
        <v>7.1428571428571425E-2</v>
      </c>
      <c r="K9">
        <v>4</v>
      </c>
      <c r="L9">
        <f t="shared" si="5"/>
        <v>0.2857142857142857</v>
      </c>
      <c r="M9">
        <v>0</v>
      </c>
      <c r="N9">
        <f t="shared" si="6"/>
        <v>0</v>
      </c>
      <c r="O9">
        <f t="shared" si="7"/>
        <v>0.35714285714285715</v>
      </c>
      <c r="P9">
        <v>0</v>
      </c>
      <c r="Q9">
        <f t="shared" si="0"/>
        <v>0</v>
      </c>
      <c r="R9">
        <v>4</v>
      </c>
      <c r="S9">
        <f t="shared" si="10"/>
        <v>0.2857142857142857</v>
      </c>
      <c r="T9">
        <v>2</v>
      </c>
      <c r="U9">
        <f t="shared" si="8"/>
        <v>0.14285714285714285</v>
      </c>
      <c r="V9">
        <f t="shared" si="9"/>
        <v>0.42857142857142855</v>
      </c>
    </row>
    <row r="10" spans="1:22">
      <c r="A10" t="s">
        <v>25</v>
      </c>
      <c r="B10">
        <v>48</v>
      </c>
      <c r="C10">
        <v>24</v>
      </c>
      <c r="D10">
        <f t="shared" si="1"/>
        <v>50</v>
      </c>
      <c r="E10">
        <v>6</v>
      </c>
      <c r="F10">
        <f t="shared" si="2"/>
        <v>25</v>
      </c>
      <c r="G10">
        <v>0</v>
      </c>
      <c r="H10">
        <f t="shared" si="3"/>
        <v>0</v>
      </c>
      <c r="I10">
        <v>2</v>
      </c>
      <c r="J10">
        <f t="shared" si="4"/>
        <v>8.3333333333333329E-2</v>
      </c>
      <c r="K10">
        <v>4</v>
      </c>
      <c r="L10">
        <f t="shared" si="5"/>
        <v>0.16666666666666666</v>
      </c>
      <c r="M10">
        <v>1</v>
      </c>
      <c r="N10">
        <f t="shared" si="6"/>
        <v>4.1666666666666664E-2</v>
      </c>
      <c r="O10">
        <f t="shared" si="7"/>
        <v>0.29166666666666669</v>
      </c>
      <c r="P10">
        <v>3</v>
      </c>
      <c r="Q10">
        <f t="shared" si="0"/>
        <v>0.125</v>
      </c>
      <c r="R10">
        <v>6</v>
      </c>
      <c r="S10">
        <f t="shared" si="10"/>
        <v>0.25</v>
      </c>
      <c r="T10">
        <v>2</v>
      </c>
      <c r="U10">
        <f t="shared" si="8"/>
        <v>8.3333333333333329E-2</v>
      </c>
      <c r="V10">
        <f t="shared" si="9"/>
        <v>0.45833333333333331</v>
      </c>
    </row>
    <row r="11" spans="1:22">
      <c r="A11" t="s">
        <v>26</v>
      </c>
      <c r="B11">
        <v>36</v>
      </c>
      <c r="C11">
        <v>12</v>
      </c>
      <c r="D11">
        <f t="shared" si="1"/>
        <v>33.333333333333329</v>
      </c>
      <c r="E11">
        <v>5</v>
      </c>
      <c r="F11">
        <f t="shared" si="2"/>
        <v>41.666666666666671</v>
      </c>
      <c r="G11">
        <v>0</v>
      </c>
      <c r="H11">
        <f t="shared" si="3"/>
        <v>0</v>
      </c>
      <c r="I11">
        <v>1</v>
      </c>
      <c r="J11">
        <f t="shared" si="4"/>
        <v>8.3333333333333329E-2</v>
      </c>
      <c r="K11">
        <v>1</v>
      </c>
      <c r="L11">
        <f t="shared" si="5"/>
        <v>8.3333333333333329E-2</v>
      </c>
      <c r="M11">
        <v>0</v>
      </c>
      <c r="N11">
        <f t="shared" si="6"/>
        <v>0</v>
      </c>
      <c r="O11">
        <f t="shared" si="7"/>
        <v>0.16666666666666666</v>
      </c>
      <c r="P11">
        <v>1</v>
      </c>
      <c r="Q11">
        <f t="shared" si="0"/>
        <v>8.3333333333333329E-2</v>
      </c>
      <c r="R11">
        <v>4</v>
      </c>
      <c r="S11">
        <f t="shared" si="10"/>
        <v>0.33333333333333331</v>
      </c>
      <c r="T11">
        <v>0</v>
      </c>
      <c r="U11">
        <f t="shared" si="8"/>
        <v>0</v>
      </c>
      <c r="V11">
        <f t="shared" si="9"/>
        <v>0.41666666666666669</v>
      </c>
    </row>
    <row r="12" spans="1:22">
      <c r="A12" s="1" t="s">
        <v>15</v>
      </c>
      <c r="B12" s="2">
        <f>SUM(B3:B11)</f>
        <v>477</v>
      </c>
      <c r="C12" s="2">
        <f>SUM(C3:C11)</f>
        <v>187</v>
      </c>
      <c r="D12">
        <f>AVERAGE(D3:D11)</f>
        <v>42.775653100931635</v>
      </c>
      <c r="E12" s="2">
        <f>SUM(E3:E11)</f>
        <v>45</v>
      </c>
      <c r="F12">
        <f>AVERAGE(F3:F11)</f>
        <v>24.057881195587989</v>
      </c>
      <c r="G12" s="2">
        <f>SUM(G3:G11)</f>
        <v>5</v>
      </c>
      <c r="H12">
        <f>AVERAGE(H3:H11)</f>
        <v>1.6524381188615558E-2</v>
      </c>
      <c r="I12" s="2">
        <f>SUM(I3:I11)</f>
        <v>23</v>
      </c>
      <c r="J12">
        <f>AVERAGE(J3:J11)</f>
        <v>0.11135109707674593</v>
      </c>
      <c r="K12" s="2">
        <f>SUM(K3:K11)</f>
        <v>31</v>
      </c>
      <c r="L12">
        <f>AVERAGE(L3:L11)</f>
        <v>0.18693813637603021</v>
      </c>
      <c r="M12" s="2">
        <f>SUM(M3:M11)</f>
        <v>5</v>
      </c>
      <c r="N12">
        <f>AVERAGE(N3:N11)</f>
        <v>2.7551394246056432E-2</v>
      </c>
      <c r="O12">
        <f>AVERAGE(O3:O11)</f>
        <v>0.34236500888744814</v>
      </c>
      <c r="P12" s="2">
        <f>SUM(P3:P11)</f>
        <v>29</v>
      </c>
      <c r="Q12">
        <f>AVERAGE(Q3:Q11)</f>
        <v>0.13768207328821436</v>
      </c>
      <c r="R12" s="2">
        <f>SUM(R3:R11)</f>
        <v>35</v>
      </c>
      <c r="S12">
        <f>AVERAGE(S3:S11)</f>
        <v>0.21684458427242453</v>
      </c>
      <c r="T12" s="2">
        <f>SUM(T3:T11)</f>
        <v>14</v>
      </c>
      <c r="U12">
        <f>AVERAGE(U3:U11)</f>
        <v>6.2529521596033005E-2</v>
      </c>
      <c r="V12">
        <f>AVERAGE(V3:V11)</f>
        <v>0.41705617915667192</v>
      </c>
    </row>
    <row r="17" spans="1:10">
      <c r="A17" t="s">
        <v>150</v>
      </c>
    </row>
    <row r="18" spans="1:10">
      <c r="A18" t="s">
        <v>38</v>
      </c>
      <c r="B18" s="2" t="s">
        <v>16</v>
      </c>
      <c r="C18" s="1" t="s">
        <v>144</v>
      </c>
      <c r="D18" s="2" t="s">
        <v>142</v>
      </c>
      <c r="E18" s="2" t="s">
        <v>143</v>
      </c>
      <c r="F18" s="2" t="s">
        <v>145</v>
      </c>
      <c r="G18" s="2" t="s">
        <v>146</v>
      </c>
      <c r="H18" s="13" t="s">
        <v>147</v>
      </c>
      <c r="I18" s="13" t="s">
        <v>148</v>
      </c>
      <c r="J18" s="13" t="s">
        <v>149</v>
      </c>
    </row>
    <row r="19" spans="1:10">
      <c r="A19" t="s">
        <v>14</v>
      </c>
      <c r="B19">
        <v>92</v>
      </c>
      <c r="C19" s="12">
        <v>147</v>
      </c>
      <c r="D19">
        <v>61</v>
      </c>
      <c r="E19">
        <v>22</v>
      </c>
      <c r="F19">
        <f t="shared" ref="F19:F28" si="11">B19+E19</f>
        <v>114</v>
      </c>
      <c r="G19">
        <f>D19+E19</f>
        <v>83</v>
      </c>
      <c r="H19">
        <f t="shared" ref="H19:H28" si="12">G19*100/C19</f>
        <v>56.462585034013607</v>
      </c>
      <c r="I19">
        <f>G19*100/F19</f>
        <v>72.807017543859644</v>
      </c>
      <c r="J19">
        <f>2*I19*H19/(I19+H19)</f>
        <v>63.601532567049802</v>
      </c>
    </row>
    <row r="20" spans="1:10">
      <c r="A20" t="s">
        <v>19</v>
      </c>
      <c r="B20">
        <v>28</v>
      </c>
      <c r="C20" s="12">
        <v>42</v>
      </c>
      <c r="D20">
        <v>19</v>
      </c>
      <c r="E20">
        <v>15</v>
      </c>
      <c r="F20">
        <f t="shared" si="11"/>
        <v>43</v>
      </c>
      <c r="G20">
        <f t="shared" ref="G20:G28" si="13">D20+E20</f>
        <v>34</v>
      </c>
      <c r="H20">
        <f t="shared" si="12"/>
        <v>80.952380952380949</v>
      </c>
      <c r="I20">
        <f t="shared" ref="I20:I28" si="14">G20*100/F20</f>
        <v>79.069767441860463</v>
      </c>
      <c r="J20">
        <f t="shared" ref="J20:J28" si="15">2*I20*H20/(I20+H20)</f>
        <v>80</v>
      </c>
    </row>
    <row r="21" spans="1:10">
      <c r="A21" t="s">
        <v>20</v>
      </c>
      <c r="B21">
        <v>145</v>
      </c>
      <c r="C21" s="12">
        <v>248</v>
      </c>
      <c r="D21">
        <v>98</v>
      </c>
      <c r="E21">
        <v>50</v>
      </c>
      <c r="F21">
        <f t="shared" si="11"/>
        <v>195</v>
      </c>
      <c r="G21">
        <f t="shared" si="13"/>
        <v>148</v>
      </c>
      <c r="H21">
        <f t="shared" si="12"/>
        <v>59.677419354838712</v>
      </c>
      <c r="I21">
        <f t="shared" si="14"/>
        <v>75.897435897435898</v>
      </c>
      <c r="J21">
        <f t="shared" si="15"/>
        <v>66.817155756207669</v>
      </c>
    </row>
    <row r="22" spans="1:10">
      <c r="A22" t="s">
        <v>21</v>
      </c>
      <c r="B22">
        <v>36</v>
      </c>
      <c r="C22" s="12">
        <v>40</v>
      </c>
      <c r="D22">
        <v>17</v>
      </c>
      <c r="E22">
        <v>6</v>
      </c>
      <c r="F22">
        <f t="shared" si="11"/>
        <v>42</v>
      </c>
      <c r="G22">
        <f t="shared" si="13"/>
        <v>23</v>
      </c>
      <c r="H22">
        <f t="shared" si="12"/>
        <v>57.5</v>
      </c>
      <c r="I22">
        <f t="shared" si="14"/>
        <v>54.761904761904759</v>
      </c>
      <c r="J22">
        <f t="shared" si="15"/>
        <v>56.09756097560976</v>
      </c>
    </row>
    <row r="23" spans="1:10">
      <c r="A23" t="s">
        <v>22</v>
      </c>
      <c r="B23">
        <v>34</v>
      </c>
      <c r="C23" s="12">
        <v>50</v>
      </c>
      <c r="D23">
        <v>20</v>
      </c>
      <c r="E23">
        <v>5</v>
      </c>
      <c r="F23">
        <f t="shared" si="11"/>
        <v>39</v>
      </c>
      <c r="G23">
        <f t="shared" si="13"/>
        <v>25</v>
      </c>
      <c r="H23">
        <f t="shared" si="12"/>
        <v>50</v>
      </c>
      <c r="I23">
        <f t="shared" si="14"/>
        <v>64.102564102564102</v>
      </c>
      <c r="J23">
        <f t="shared" si="15"/>
        <v>56.179775280898873</v>
      </c>
    </row>
    <row r="24" spans="1:10">
      <c r="A24" t="s">
        <v>23</v>
      </c>
      <c r="B24">
        <v>35</v>
      </c>
      <c r="C24" s="12">
        <v>48</v>
      </c>
      <c r="D24">
        <v>18</v>
      </c>
      <c r="E24">
        <v>6</v>
      </c>
      <c r="F24">
        <f t="shared" si="11"/>
        <v>41</v>
      </c>
      <c r="G24">
        <f t="shared" si="13"/>
        <v>24</v>
      </c>
      <c r="H24">
        <f t="shared" si="12"/>
        <v>50</v>
      </c>
      <c r="I24">
        <f t="shared" si="14"/>
        <v>58.536585365853661</v>
      </c>
      <c r="J24">
        <f t="shared" si="15"/>
        <v>53.932584269662925</v>
      </c>
    </row>
    <row r="25" spans="1:10">
      <c r="A25" t="s">
        <v>24</v>
      </c>
      <c r="B25">
        <v>23</v>
      </c>
      <c r="C25" s="12">
        <v>18</v>
      </c>
      <c r="D25">
        <v>9</v>
      </c>
      <c r="E25">
        <v>2</v>
      </c>
      <c r="F25">
        <f t="shared" si="11"/>
        <v>25</v>
      </c>
      <c r="G25">
        <f t="shared" si="13"/>
        <v>11</v>
      </c>
      <c r="H25">
        <f t="shared" si="12"/>
        <v>61.111111111111114</v>
      </c>
      <c r="I25">
        <f t="shared" si="14"/>
        <v>44</v>
      </c>
      <c r="J25">
        <f t="shared" si="15"/>
        <v>51.162790697674424</v>
      </c>
    </row>
    <row r="26" spans="1:10">
      <c r="A26" t="s">
        <v>25</v>
      </c>
      <c r="B26">
        <v>48</v>
      </c>
      <c r="C26" s="12">
        <v>51</v>
      </c>
      <c r="D26">
        <v>24</v>
      </c>
      <c r="E26">
        <v>7</v>
      </c>
      <c r="F26">
        <f t="shared" si="11"/>
        <v>55</v>
      </c>
      <c r="G26">
        <f t="shared" si="13"/>
        <v>31</v>
      </c>
      <c r="H26">
        <f t="shared" si="12"/>
        <v>60.784313725490193</v>
      </c>
      <c r="I26">
        <f t="shared" si="14"/>
        <v>56.363636363636367</v>
      </c>
      <c r="J26">
        <f t="shared" si="15"/>
        <v>58.490566037735846</v>
      </c>
    </row>
    <row r="27" spans="1:10">
      <c r="A27" t="s">
        <v>26</v>
      </c>
      <c r="B27">
        <v>36</v>
      </c>
      <c r="C27" s="12">
        <v>31</v>
      </c>
      <c r="D27">
        <v>24</v>
      </c>
      <c r="E27">
        <v>0</v>
      </c>
      <c r="F27">
        <f t="shared" si="11"/>
        <v>36</v>
      </c>
      <c r="G27">
        <f t="shared" si="13"/>
        <v>24</v>
      </c>
      <c r="H27">
        <f t="shared" si="12"/>
        <v>77.41935483870968</v>
      </c>
      <c r="I27">
        <f t="shared" si="14"/>
        <v>66.666666666666671</v>
      </c>
      <c r="J27">
        <f t="shared" si="15"/>
        <v>71.641791044776127</v>
      </c>
    </row>
    <row r="28" spans="1:10">
      <c r="A28" s="1" t="s">
        <v>15</v>
      </c>
      <c r="B28" s="2">
        <f>SUM(B19:B27)</f>
        <v>477</v>
      </c>
      <c r="C28">
        <f>SUM(C19:C27)</f>
        <v>675</v>
      </c>
      <c r="D28">
        <f>SUM(D19:D27)</f>
        <v>290</v>
      </c>
      <c r="E28">
        <f>SUM(E19:E27)</f>
        <v>113</v>
      </c>
      <c r="F28">
        <f t="shared" si="11"/>
        <v>590</v>
      </c>
      <c r="G28">
        <f t="shared" si="13"/>
        <v>403</v>
      </c>
      <c r="H28">
        <f t="shared" si="12"/>
        <v>59.703703703703702</v>
      </c>
      <c r="I28">
        <f t="shared" si="14"/>
        <v>68.305084745762713</v>
      </c>
      <c r="J28">
        <f t="shared" si="15"/>
        <v>63.715415019762851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workbookViewId="0">
      <selection activeCell="B63" sqref="B63:B69"/>
    </sheetView>
  </sheetViews>
  <sheetFormatPr defaultRowHeight="13.5"/>
  <cols>
    <col min="1" max="1" width="7.75" customWidth="1"/>
    <col min="2" max="2" width="34.125" customWidth="1"/>
    <col min="3" max="3" width="10.25" customWidth="1"/>
    <col min="4" max="4" width="6" customWidth="1"/>
    <col min="5" max="6" width="6.875" customWidth="1"/>
    <col min="7" max="7" width="6.75" customWidth="1"/>
    <col min="8" max="8" width="6.375" customWidth="1"/>
    <col min="9" max="9" width="7" customWidth="1"/>
    <col min="11" max="11" width="25.125" customWidth="1"/>
    <col min="13" max="14" width="6.5" customWidth="1"/>
    <col min="15" max="17" width="5.75" customWidth="1"/>
    <col min="18" max="18" width="6" customWidth="1"/>
    <col min="20" max="20" width="25.625" customWidth="1"/>
    <col min="22" max="22" width="6" customWidth="1"/>
    <col min="23" max="23" width="6.75" customWidth="1"/>
    <col min="24" max="24" width="6" customWidth="1"/>
    <col min="25" max="26" width="6.75" customWidth="1"/>
    <col min="27" max="27" width="6.875" customWidth="1"/>
  </cols>
  <sheetData>
    <row r="1" spans="1:35">
      <c r="A1" s="7" t="s">
        <v>14</v>
      </c>
      <c r="B1" s="8" t="s">
        <v>104</v>
      </c>
      <c r="C1" t="s">
        <v>111</v>
      </c>
      <c r="D1" s="7" t="s">
        <v>97</v>
      </c>
      <c r="E1" s="7" t="s">
        <v>98</v>
      </c>
      <c r="F1" s="7" t="s">
        <v>99</v>
      </c>
      <c r="G1" s="7" t="s">
        <v>100</v>
      </c>
      <c r="H1" s="7" t="s">
        <v>102</v>
      </c>
      <c r="I1" s="7" t="s">
        <v>101</v>
      </c>
      <c r="S1" s="7"/>
      <c r="AC1" s="7"/>
      <c r="AF1" s="7"/>
      <c r="AI1" s="7"/>
    </row>
    <row r="2" spans="1:35">
      <c r="A2" s="8">
        <v>55</v>
      </c>
      <c r="B2" s="8" t="s">
        <v>0</v>
      </c>
      <c r="C2">
        <f>SUM(D2:I2)</f>
        <v>17</v>
      </c>
      <c r="D2">
        <v>0</v>
      </c>
      <c r="E2">
        <v>0</v>
      </c>
      <c r="F2">
        <v>2</v>
      </c>
      <c r="G2">
        <v>13</v>
      </c>
      <c r="H2">
        <v>1</v>
      </c>
      <c r="I2">
        <v>1</v>
      </c>
      <c r="AC2" s="7"/>
      <c r="AF2" s="7"/>
      <c r="AI2" s="7"/>
    </row>
    <row r="3" spans="1:35">
      <c r="A3" s="8">
        <v>56</v>
      </c>
      <c r="B3" s="8" t="s">
        <v>105</v>
      </c>
      <c r="C3">
        <f t="shared" ref="C3:C19" si="0">SUM(D3:I3)</f>
        <v>6</v>
      </c>
      <c r="D3">
        <v>0</v>
      </c>
      <c r="E3">
        <v>0</v>
      </c>
      <c r="F3">
        <v>0</v>
      </c>
      <c r="G3">
        <v>6</v>
      </c>
      <c r="H3">
        <v>0</v>
      </c>
      <c r="I3">
        <v>0</v>
      </c>
      <c r="AC3" s="7"/>
      <c r="AF3" s="7"/>
      <c r="AI3" s="7"/>
    </row>
    <row r="4" spans="1:35">
      <c r="A4" s="8">
        <v>44</v>
      </c>
      <c r="B4" s="8" t="s">
        <v>1</v>
      </c>
      <c r="C4">
        <f t="shared" si="0"/>
        <v>15</v>
      </c>
      <c r="D4">
        <v>1</v>
      </c>
      <c r="E4">
        <v>0</v>
      </c>
      <c r="F4">
        <v>2</v>
      </c>
      <c r="G4">
        <v>11</v>
      </c>
      <c r="H4">
        <v>1</v>
      </c>
      <c r="I4">
        <v>0</v>
      </c>
      <c r="AC4" s="7"/>
      <c r="AF4" s="7"/>
      <c r="AI4" s="7"/>
    </row>
    <row r="5" spans="1:35">
      <c r="A5" s="8">
        <v>68</v>
      </c>
      <c r="B5" s="8" t="s">
        <v>76</v>
      </c>
      <c r="C5">
        <f t="shared" si="0"/>
        <v>9</v>
      </c>
      <c r="D5">
        <v>0</v>
      </c>
      <c r="E5">
        <v>0</v>
      </c>
      <c r="F5">
        <v>8</v>
      </c>
      <c r="G5">
        <v>0</v>
      </c>
      <c r="H5">
        <v>1</v>
      </c>
      <c r="I5">
        <v>0</v>
      </c>
      <c r="AC5" s="7"/>
      <c r="AF5" s="7"/>
    </row>
    <row r="6" spans="1:35">
      <c r="A6" s="8">
        <v>80</v>
      </c>
      <c r="B6" s="8" t="s">
        <v>3</v>
      </c>
      <c r="C6">
        <f t="shared" si="0"/>
        <v>8</v>
      </c>
      <c r="D6">
        <v>1</v>
      </c>
      <c r="E6">
        <v>0</v>
      </c>
      <c r="F6">
        <v>1</v>
      </c>
      <c r="G6">
        <v>5</v>
      </c>
      <c r="H6">
        <v>0</v>
      </c>
      <c r="I6">
        <v>1</v>
      </c>
      <c r="AC6" s="7"/>
      <c r="AF6" s="7"/>
    </row>
    <row r="7" spans="1:35">
      <c r="A7" s="8">
        <v>81</v>
      </c>
      <c r="B7" s="8" t="s">
        <v>4</v>
      </c>
      <c r="C7">
        <f t="shared" si="0"/>
        <v>7</v>
      </c>
      <c r="D7">
        <v>0</v>
      </c>
      <c r="E7">
        <v>0</v>
      </c>
      <c r="F7">
        <v>0</v>
      </c>
      <c r="G7">
        <v>5</v>
      </c>
      <c r="H7">
        <v>1</v>
      </c>
      <c r="I7">
        <v>1</v>
      </c>
      <c r="AC7" s="7"/>
      <c r="AF7" s="7"/>
    </row>
    <row r="8" spans="1:35">
      <c r="A8" s="8">
        <v>48</v>
      </c>
      <c r="B8" s="8" t="s">
        <v>106</v>
      </c>
      <c r="C8">
        <f t="shared" si="0"/>
        <v>4</v>
      </c>
      <c r="D8">
        <v>0</v>
      </c>
      <c r="E8">
        <v>0</v>
      </c>
      <c r="F8">
        <v>3</v>
      </c>
      <c r="G8">
        <v>1</v>
      </c>
      <c r="H8">
        <v>0</v>
      </c>
      <c r="I8">
        <v>0</v>
      </c>
      <c r="AF8" s="7"/>
    </row>
    <row r="9" spans="1:35">
      <c r="A9" s="8">
        <v>47</v>
      </c>
      <c r="B9" s="8" t="s">
        <v>107</v>
      </c>
      <c r="C9">
        <f t="shared" si="0"/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AF9" s="7"/>
    </row>
    <row r="10" spans="1:35">
      <c r="A10" s="8">
        <v>88</v>
      </c>
      <c r="B10" s="8" t="s">
        <v>6</v>
      </c>
      <c r="C10">
        <f t="shared" si="0"/>
        <v>4</v>
      </c>
      <c r="D10">
        <v>0</v>
      </c>
      <c r="E10">
        <v>2</v>
      </c>
      <c r="F10">
        <v>2</v>
      </c>
      <c r="G10">
        <v>0</v>
      </c>
      <c r="H10">
        <v>0</v>
      </c>
      <c r="I10">
        <v>0</v>
      </c>
      <c r="AF10" s="7"/>
    </row>
    <row r="11" spans="1:35">
      <c r="A11" s="8">
        <v>86</v>
      </c>
      <c r="B11" s="8" t="s">
        <v>108</v>
      </c>
      <c r="C11">
        <f t="shared" si="0"/>
        <v>2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AF11" s="7"/>
    </row>
    <row r="12" spans="1:35">
      <c r="A12" s="8">
        <v>95</v>
      </c>
      <c r="B12" s="8" t="s">
        <v>109</v>
      </c>
      <c r="C12">
        <f t="shared" si="0"/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AF12" s="7"/>
    </row>
    <row r="13" spans="1:35">
      <c r="A13" s="8">
        <v>0</v>
      </c>
      <c r="B13" s="8" t="s">
        <v>110</v>
      </c>
      <c r="C13">
        <f t="shared" si="0"/>
        <v>2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AF13" s="7"/>
    </row>
    <row r="14" spans="1:35">
      <c r="A14" s="8">
        <v>1</v>
      </c>
      <c r="B14" s="8" t="s">
        <v>9</v>
      </c>
      <c r="C14">
        <f t="shared" si="0"/>
        <v>2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AF14" s="7"/>
    </row>
    <row r="15" spans="1:35">
      <c r="A15" s="8">
        <v>100</v>
      </c>
      <c r="B15" s="8" t="s">
        <v>63</v>
      </c>
      <c r="C15">
        <f t="shared" si="0"/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AF15" s="7"/>
    </row>
    <row r="16" spans="1:35">
      <c r="A16" s="8">
        <v>90</v>
      </c>
      <c r="B16" s="8" t="s">
        <v>10</v>
      </c>
      <c r="C16">
        <f t="shared" si="0"/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8">
        <v>14</v>
      </c>
      <c r="B17" s="8" t="s">
        <v>11</v>
      </c>
      <c r="C17">
        <f t="shared" si="0"/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</row>
    <row r="18" spans="1:9">
      <c r="A18" s="8">
        <v>72</v>
      </c>
      <c r="B18" s="8" t="s">
        <v>12</v>
      </c>
      <c r="C18">
        <f t="shared" si="0"/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>
      <c r="A19" s="8">
        <v>2</v>
      </c>
      <c r="B19" s="8" t="s">
        <v>78</v>
      </c>
      <c r="C19">
        <f t="shared" si="0"/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</row>
    <row r="20" spans="1:9">
      <c r="A20" s="2" t="s">
        <v>96</v>
      </c>
      <c r="B20" s="2"/>
      <c r="C20" s="1">
        <f>SUM(C2:C19)</f>
        <v>83</v>
      </c>
      <c r="D20" s="1">
        <f t="shared" ref="D20:I20" si="1">SUM(D2:D19)</f>
        <v>2</v>
      </c>
      <c r="E20" s="1">
        <f t="shared" si="1"/>
        <v>9</v>
      </c>
      <c r="F20" s="1">
        <f t="shared" si="1"/>
        <v>22</v>
      </c>
      <c r="G20" s="1">
        <f t="shared" si="1"/>
        <v>42</v>
      </c>
      <c r="H20" s="1">
        <f t="shared" si="1"/>
        <v>5</v>
      </c>
      <c r="I20" s="1">
        <f t="shared" si="1"/>
        <v>3</v>
      </c>
    </row>
    <row r="23" spans="1:9">
      <c r="A23" s="7" t="s">
        <v>19</v>
      </c>
      <c r="B23" s="7"/>
      <c r="C23" t="s">
        <v>111</v>
      </c>
      <c r="D23" s="7" t="s">
        <v>97</v>
      </c>
      <c r="E23" s="7" t="s">
        <v>98</v>
      </c>
      <c r="F23" s="7" t="s">
        <v>99</v>
      </c>
      <c r="G23" s="7" t="s">
        <v>100</v>
      </c>
      <c r="H23" s="7" t="s">
        <v>102</v>
      </c>
      <c r="I23" s="7" t="s">
        <v>101</v>
      </c>
    </row>
    <row r="24" spans="1:9" ht="14.25">
      <c r="A24">
        <v>94</v>
      </c>
      <c r="B24" s="6" t="s">
        <v>50</v>
      </c>
      <c r="C24">
        <f>SUM(D24:I24)</f>
        <v>6</v>
      </c>
      <c r="D24">
        <v>0</v>
      </c>
      <c r="E24">
        <v>0</v>
      </c>
      <c r="F24">
        <v>6</v>
      </c>
      <c r="G24">
        <v>0</v>
      </c>
      <c r="H24">
        <v>0</v>
      </c>
      <c r="I24">
        <v>0</v>
      </c>
    </row>
    <row r="25" spans="1:9" ht="14.25">
      <c r="A25">
        <v>44</v>
      </c>
      <c r="B25" s="6" t="s">
        <v>51</v>
      </c>
      <c r="C25">
        <f t="shared" ref="C25:C33" si="2">SUM(D25:I25)</f>
        <v>4</v>
      </c>
      <c r="D25">
        <v>0</v>
      </c>
      <c r="E25">
        <v>0</v>
      </c>
      <c r="F25">
        <v>2</v>
      </c>
      <c r="G25">
        <v>2</v>
      </c>
      <c r="H25">
        <v>0</v>
      </c>
      <c r="I25">
        <v>0</v>
      </c>
    </row>
    <row r="26" spans="1:9" ht="14.25">
      <c r="A26">
        <v>81</v>
      </c>
      <c r="B26" s="6" t="s">
        <v>52</v>
      </c>
      <c r="C26">
        <f t="shared" si="2"/>
        <v>3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</row>
    <row r="27" spans="1:9" ht="14.25">
      <c r="A27">
        <v>80</v>
      </c>
      <c r="B27" s="6" t="s">
        <v>53</v>
      </c>
      <c r="C27">
        <f t="shared" si="2"/>
        <v>2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</row>
    <row r="28" spans="1:9" ht="14.25">
      <c r="A28">
        <v>56</v>
      </c>
      <c r="B28" s="6" t="s">
        <v>55</v>
      </c>
      <c r="C28">
        <f t="shared" si="2"/>
        <v>2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ht="14.25">
      <c r="A29">
        <v>67</v>
      </c>
      <c r="B29" s="6" t="s">
        <v>54</v>
      </c>
      <c r="C29">
        <f t="shared" si="2"/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ht="14.25">
      <c r="A30">
        <v>68</v>
      </c>
      <c r="B30" s="6" t="s">
        <v>54</v>
      </c>
      <c r="C30">
        <f t="shared" si="2"/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</row>
    <row r="31" spans="1:9" ht="14.25">
      <c r="A31">
        <v>2</v>
      </c>
      <c r="B31" s="6" t="s">
        <v>56</v>
      </c>
      <c r="C31">
        <f t="shared" si="2"/>
        <v>2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</row>
    <row r="32" spans="1:9" ht="14.25">
      <c r="A32">
        <v>14</v>
      </c>
      <c r="B32" s="6" t="s">
        <v>57</v>
      </c>
      <c r="C32">
        <f t="shared" si="2"/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</row>
    <row r="33" spans="1:9" ht="14.25">
      <c r="A33">
        <v>47</v>
      </c>
      <c r="B33" s="6" t="s">
        <v>58</v>
      </c>
      <c r="C33">
        <f t="shared" si="2"/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ht="14.25">
      <c r="A34" s="9" t="s">
        <v>103</v>
      </c>
      <c r="B34" s="9"/>
      <c r="C34" s="2">
        <f t="shared" ref="C34:I34" si="3">SUM(C24:C33)</f>
        <v>23</v>
      </c>
      <c r="D34" s="2">
        <f t="shared" si="3"/>
        <v>2</v>
      </c>
      <c r="E34" s="2">
        <f t="shared" si="3"/>
        <v>0</v>
      </c>
      <c r="F34" s="2">
        <f t="shared" si="3"/>
        <v>15</v>
      </c>
      <c r="G34" s="2">
        <f t="shared" si="3"/>
        <v>5</v>
      </c>
      <c r="H34" s="2">
        <f t="shared" si="3"/>
        <v>1</v>
      </c>
      <c r="I34" s="2">
        <f t="shared" si="3"/>
        <v>0</v>
      </c>
    </row>
    <row r="36" spans="1:9">
      <c r="A36" s="7" t="s">
        <v>20</v>
      </c>
      <c r="B36" s="7"/>
      <c r="C36" t="s">
        <v>111</v>
      </c>
      <c r="D36" s="7" t="s">
        <v>97</v>
      </c>
      <c r="E36" s="7" t="s">
        <v>98</v>
      </c>
      <c r="F36" s="7" t="s">
        <v>99</v>
      </c>
      <c r="G36" s="7" t="s">
        <v>100</v>
      </c>
      <c r="H36" s="7" t="s">
        <v>102</v>
      </c>
      <c r="I36" s="7" t="s">
        <v>101</v>
      </c>
    </row>
    <row r="37" spans="1:9">
      <c r="A37">
        <v>55</v>
      </c>
      <c r="B37" s="8" t="s">
        <v>0</v>
      </c>
      <c r="C37">
        <f>SUM(D37:I37)</f>
        <v>33</v>
      </c>
      <c r="D37">
        <v>0</v>
      </c>
      <c r="E37">
        <v>0</v>
      </c>
      <c r="F37">
        <v>12</v>
      </c>
      <c r="G37">
        <v>15</v>
      </c>
      <c r="H37">
        <v>4</v>
      </c>
      <c r="I37">
        <v>2</v>
      </c>
    </row>
    <row r="38" spans="1:9">
      <c r="A38">
        <v>56</v>
      </c>
      <c r="B38" s="8" t="s">
        <v>0</v>
      </c>
      <c r="C38">
        <f t="shared" ref="C38:C58" si="4">SUM(D38:I38)</f>
        <v>4</v>
      </c>
      <c r="D38">
        <v>0</v>
      </c>
      <c r="E38">
        <v>0</v>
      </c>
      <c r="F38">
        <v>1</v>
      </c>
      <c r="G38">
        <v>3</v>
      </c>
      <c r="H38">
        <v>0</v>
      </c>
      <c r="I38">
        <v>0</v>
      </c>
    </row>
    <row r="39" spans="1:9">
      <c r="A39">
        <v>80</v>
      </c>
      <c r="B39" s="8" t="s">
        <v>3</v>
      </c>
      <c r="C39">
        <f t="shared" si="4"/>
        <v>26</v>
      </c>
      <c r="D39">
        <v>7</v>
      </c>
      <c r="E39">
        <v>0</v>
      </c>
      <c r="F39">
        <v>2</v>
      </c>
      <c r="G39">
        <v>16</v>
      </c>
      <c r="H39">
        <v>1</v>
      </c>
      <c r="I39">
        <v>0</v>
      </c>
    </row>
    <row r="40" spans="1:9">
      <c r="A40">
        <v>44</v>
      </c>
      <c r="B40" s="8" t="s">
        <v>1</v>
      </c>
      <c r="C40">
        <f t="shared" si="4"/>
        <v>22</v>
      </c>
      <c r="D40">
        <v>0</v>
      </c>
      <c r="E40">
        <v>0</v>
      </c>
      <c r="F40">
        <v>11</v>
      </c>
      <c r="G40">
        <v>10</v>
      </c>
      <c r="H40">
        <v>1</v>
      </c>
      <c r="I40">
        <v>0</v>
      </c>
    </row>
    <row r="41" spans="1:9">
      <c r="A41">
        <v>48</v>
      </c>
      <c r="B41" s="8" t="s">
        <v>5</v>
      </c>
      <c r="C41">
        <f t="shared" si="4"/>
        <v>13</v>
      </c>
      <c r="D41">
        <v>7</v>
      </c>
      <c r="E41">
        <v>0</v>
      </c>
      <c r="F41">
        <v>2</v>
      </c>
      <c r="G41">
        <v>4</v>
      </c>
      <c r="H41">
        <v>0</v>
      </c>
      <c r="I41">
        <v>0</v>
      </c>
    </row>
    <row r="42" spans="1:9">
      <c r="A42">
        <v>115</v>
      </c>
      <c r="B42" s="8" t="s">
        <v>5</v>
      </c>
      <c r="C42">
        <f t="shared" si="4"/>
        <v>7</v>
      </c>
      <c r="D42">
        <v>0</v>
      </c>
      <c r="E42">
        <v>0</v>
      </c>
      <c r="F42">
        <v>3</v>
      </c>
      <c r="G42">
        <v>4</v>
      </c>
      <c r="H42">
        <v>0</v>
      </c>
      <c r="I42">
        <v>0</v>
      </c>
    </row>
    <row r="43" spans="1:9">
      <c r="A43">
        <v>47</v>
      </c>
      <c r="B43" s="8" t="s">
        <v>5</v>
      </c>
      <c r="C43">
        <f t="shared" si="4"/>
        <v>6</v>
      </c>
      <c r="D43">
        <v>1</v>
      </c>
      <c r="E43">
        <v>0</v>
      </c>
      <c r="F43">
        <v>0</v>
      </c>
      <c r="G43">
        <v>5</v>
      </c>
      <c r="H43">
        <v>0</v>
      </c>
      <c r="I43">
        <v>0</v>
      </c>
    </row>
    <row r="44" spans="1:9">
      <c r="A44">
        <v>81</v>
      </c>
      <c r="B44" s="8" t="s">
        <v>4</v>
      </c>
      <c r="C44">
        <f t="shared" si="4"/>
        <v>14</v>
      </c>
      <c r="D44">
        <v>0</v>
      </c>
      <c r="E44">
        <v>0</v>
      </c>
      <c r="F44">
        <v>5</v>
      </c>
      <c r="G44">
        <v>7</v>
      </c>
      <c r="H44">
        <v>2</v>
      </c>
      <c r="I44">
        <v>0</v>
      </c>
    </row>
    <row r="45" spans="1:9">
      <c r="A45">
        <v>68</v>
      </c>
      <c r="B45" s="8" t="s">
        <v>2</v>
      </c>
      <c r="C45">
        <f t="shared" si="4"/>
        <v>7</v>
      </c>
      <c r="D45">
        <v>0</v>
      </c>
      <c r="E45">
        <v>0</v>
      </c>
      <c r="F45">
        <v>5</v>
      </c>
      <c r="G45">
        <v>2</v>
      </c>
      <c r="H45">
        <v>0</v>
      </c>
      <c r="I45">
        <v>0</v>
      </c>
    </row>
    <row r="46" spans="1:9">
      <c r="A46">
        <v>67</v>
      </c>
      <c r="B46" s="8" t="s">
        <v>2</v>
      </c>
      <c r="C46">
        <f t="shared" si="4"/>
        <v>2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</row>
    <row r="47" spans="1:9">
      <c r="A47">
        <v>88</v>
      </c>
      <c r="B47" s="8" t="s">
        <v>59</v>
      </c>
      <c r="C47">
        <f t="shared" si="4"/>
        <v>4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</row>
    <row r="48" spans="1:9">
      <c r="A48">
        <v>79</v>
      </c>
      <c r="B48" s="8" t="s">
        <v>60</v>
      </c>
      <c r="C48">
        <f t="shared" si="4"/>
        <v>3</v>
      </c>
      <c r="D48">
        <v>0</v>
      </c>
      <c r="E48">
        <v>0</v>
      </c>
      <c r="F48">
        <v>0</v>
      </c>
      <c r="G48">
        <v>3</v>
      </c>
      <c r="H48">
        <v>0</v>
      </c>
      <c r="I48">
        <v>0</v>
      </c>
    </row>
    <row r="49" spans="1:10">
      <c r="A49">
        <v>86</v>
      </c>
      <c r="B49" s="8" t="s">
        <v>7</v>
      </c>
      <c r="C49">
        <f t="shared" si="4"/>
        <v>3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</row>
    <row r="50" spans="1:10">
      <c r="A50">
        <v>93</v>
      </c>
      <c r="B50" s="8" t="s">
        <v>61</v>
      </c>
      <c r="C50">
        <f t="shared" si="4"/>
        <v>2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</row>
    <row r="51" spans="1:10">
      <c r="A51">
        <v>94</v>
      </c>
      <c r="B51" s="8" t="s">
        <v>61</v>
      </c>
      <c r="C51">
        <f t="shared" si="4"/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10">
      <c r="A52">
        <v>0</v>
      </c>
      <c r="B52" s="8" t="s">
        <v>8</v>
      </c>
      <c r="C52">
        <f t="shared" si="4"/>
        <v>2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</row>
    <row r="53" spans="1:10">
      <c r="A53">
        <v>90</v>
      </c>
      <c r="B53" s="8" t="s">
        <v>10</v>
      </c>
      <c r="C53">
        <f t="shared" si="4"/>
        <v>2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</row>
    <row r="54" spans="1:10">
      <c r="A54">
        <v>15</v>
      </c>
      <c r="B54" s="8" t="s">
        <v>62</v>
      </c>
      <c r="C54">
        <f t="shared" si="4"/>
        <v>1</v>
      </c>
      <c r="D54" s="4">
        <v>0</v>
      </c>
      <c r="E54" s="4">
        <v>0</v>
      </c>
      <c r="F54" s="4">
        <v>0</v>
      </c>
      <c r="G54" s="4">
        <v>1</v>
      </c>
      <c r="H54" s="4">
        <v>0</v>
      </c>
      <c r="I54" s="4">
        <v>0</v>
      </c>
      <c r="J54" s="4"/>
    </row>
    <row r="55" spans="1:10">
      <c r="A55">
        <v>1</v>
      </c>
      <c r="B55" s="8" t="s">
        <v>9</v>
      </c>
      <c r="C55">
        <f t="shared" si="4"/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10">
      <c r="A56">
        <v>114</v>
      </c>
      <c r="B56" s="8" t="s">
        <v>63</v>
      </c>
      <c r="C56">
        <f t="shared" si="4"/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0">
      <c r="A57">
        <v>98</v>
      </c>
      <c r="B57" s="8" t="s">
        <v>64</v>
      </c>
      <c r="C57">
        <f t="shared" si="4"/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</row>
    <row r="58" spans="1:10">
      <c r="A58">
        <v>17</v>
      </c>
      <c r="B58" s="8" t="s">
        <v>65</v>
      </c>
      <c r="C58">
        <f t="shared" si="4"/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</row>
    <row r="59" spans="1:10" ht="14.25">
      <c r="A59" s="9" t="s">
        <v>103</v>
      </c>
      <c r="C59">
        <f>SUM(C37:C58)</f>
        <v>156</v>
      </c>
      <c r="D59" s="1">
        <f t="shared" ref="D59:I59" si="5">SUM(D37:D58)</f>
        <v>16</v>
      </c>
      <c r="E59" s="1">
        <f t="shared" si="5"/>
        <v>5</v>
      </c>
      <c r="F59" s="1">
        <f t="shared" si="5"/>
        <v>50</v>
      </c>
      <c r="G59" s="1">
        <f t="shared" si="5"/>
        <v>73</v>
      </c>
      <c r="H59" s="1">
        <f t="shared" si="5"/>
        <v>9</v>
      </c>
      <c r="I59" s="1">
        <f t="shared" si="5"/>
        <v>3</v>
      </c>
    </row>
    <row r="63" spans="1:10" ht="15.75">
      <c r="B63" s="11" t="s">
        <v>124</v>
      </c>
    </row>
    <row r="64" spans="1:10" ht="31.5">
      <c r="B64" s="11" t="s">
        <v>125</v>
      </c>
    </row>
    <row r="65" spans="2:2" ht="30.75">
      <c r="B65" s="11" t="s">
        <v>126</v>
      </c>
    </row>
    <row r="66" spans="2:2" ht="31.5">
      <c r="B66" s="11" t="s">
        <v>127</v>
      </c>
    </row>
    <row r="67" spans="2:2" ht="30.75">
      <c r="B67" s="11" t="s">
        <v>128</v>
      </c>
    </row>
    <row r="68" spans="2:2" ht="31.5">
      <c r="B68" s="11" t="s">
        <v>129</v>
      </c>
    </row>
    <row r="69" spans="2:2" ht="31.5">
      <c r="B69" s="11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4" workbookViewId="0">
      <selection activeCell="B57" sqref="B57:B63"/>
    </sheetView>
  </sheetViews>
  <sheetFormatPr defaultRowHeight="13.5"/>
  <cols>
    <col min="2" max="2" width="32.125" customWidth="1"/>
    <col min="3" max="3" width="11" customWidth="1"/>
  </cols>
  <sheetData>
    <row r="1" spans="1:9">
      <c r="A1" s="7" t="s">
        <v>21</v>
      </c>
      <c r="C1" t="s">
        <v>111</v>
      </c>
      <c r="D1" s="7" t="s">
        <v>97</v>
      </c>
      <c r="E1" s="7" t="s">
        <v>98</v>
      </c>
      <c r="F1" s="7" t="s">
        <v>99</v>
      </c>
      <c r="G1" s="7" t="s">
        <v>100</v>
      </c>
      <c r="H1" s="7" t="s">
        <v>102</v>
      </c>
      <c r="I1" s="7" t="s">
        <v>101</v>
      </c>
    </row>
    <row r="2" spans="1:9">
      <c r="A2">
        <v>15</v>
      </c>
      <c r="B2" s="8" t="s">
        <v>62</v>
      </c>
      <c r="C2">
        <f>SUM(D2:I2)</f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0</v>
      </c>
    </row>
    <row r="3" spans="1:9">
      <c r="A3">
        <v>14</v>
      </c>
      <c r="B3" s="8" t="s">
        <v>62</v>
      </c>
      <c r="C3">
        <f t="shared" ref="C3:C13" si="0">SUM(D3:I3)</f>
        <v>3</v>
      </c>
      <c r="D3">
        <v>1</v>
      </c>
      <c r="E3">
        <v>0</v>
      </c>
      <c r="F3">
        <v>0</v>
      </c>
      <c r="G3">
        <v>0</v>
      </c>
      <c r="H3">
        <v>2</v>
      </c>
      <c r="I3">
        <v>0</v>
      </c>
    </row>
    <row r="4" spans="1:9">
      <c r="A4">
        <v>44</v>
      </c>
      <c r="B4" s="8" t="s">
        <v>1</v>
      </c>
      <c r="C4">
        <f t="shared" si="0"/>
        <v>3</v>
      </c>
      <c r="D4">
        <v>2</v>
      </c>
      <c r="E4">
        <v>0</v>
      </c>
      <c r="F4">
        <v>1</v>
      </c>
      <c r="G4">
        <v>0</v>
      </c>
      <c r="H4">
        <v>0</v>
      </c>
      <c r="I4">
        <v>0</v>
      </c>
    </row>
    <row r="5" spans="1:9">
      <c r="A5">
        <v>0</v>
      </c>
      <c r="B5" s="8" t="s">
        <v>8</v>
      </c>
      <c r="C5">
        <f t="shared" si="0"/>
        <v>3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</row>
    <row r="6" spans="1:9">
      <c r="A6">
        <v>80</v>
      </c>
      <c r="B6" s="8" t="s">
        <v>3</v>
      </c>
      <c r="C6">
        <f t="shared" si="0"/>
        <v>2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</row>
    <row r="7" spans="1:9">
      <c r="A7">
        <v>81</v>
      </c>
      <c r="B7" s="8" t="s">
        <v>67</v>
      </c>
      <c r="C7">
        <f t="shared" si="0"/>
        <v>2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</row>
    <row r="8" spans="1:9">
      <c r="A8">
        <v>47</v>
      </c>
      <c r="B8" s="8" t="s">
        <v>5</v>
      </c>
      <c r="C8">
        <f t="shared" si="0"/>
        <v>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4</v>
      </c>
      <c r="B9" s="8" t="s">
        <v>66</v>
      </c>
      <c r="C9">
        <f t="shared" si="0"/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9">
      <c r="A10">
        <v>49</v>
      </c>
      <c r="B10" s="8" t="s">
        <v>66</v>
      </c>
      <c r="C10">
        <f t="shared" si="0"/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>
      <c r="A11">
        <v>68</v>
      </c>
      <c r="B11" s="8" t="s">
        <v>2</v>
      </c>
      <c r="C11">
        <f t="shared" si="0"/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9">
      <c r="A12">
        <v>90</v>
      </c>
      <c r="B12" s="8" t="s">
        <v>10</v>
      </c>
      <c r="C12">
        <f t="shared" si="0"/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9">
      <c r="A13">
        <v>77</v>
      </c>
      <c r="B13" s="8" t="s">
        <v>68</v>
      </c>
      <c r="C13">
        <f t="shared" si="0"/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2" t="s">
        <v>95</v>
      </c>
      <c r="C14" s="1">
        <f>SUM(C2:C13)</f>
        <v>23</v>
      </c>
      <c r="D14" s="1">
        <f t="shared" ref="D14:I14" si="1">SUM(D2:D13)</f>
        <v>7</v>
      </c>
      <c r="E14" s="1">
        <f t="shared" si="1"/>
        <v>2</v>
      </c>
      <c r="F14" s="1">
        <f t="shared" si="1"/>
        <v>6</v>
      </c>
      <c r="G14" s="1">
        <f t="shared" si="1"/>
        <v>4</v>
      </c>
      <c r="H14" s="1">
        <f t="shared" si="1"/>
        <v>3</v>
      </c>
      <c r="I14" s="1">
        <f t="shared" si="1"/>
        <v>1</v>
      </c>
    </row>
    <row r="17" spans="1:9">
      <c r="A17" s="7" t="s">
        <v>22</v>
      </c>
      <c r="C17" t="s">
        <v>111</v>
      </c>
      <c r="D17" s="7" t="s">
        <v>97</v>
      </c>
      <c r="E17" s="7" t="s">
        <v>98</v>
      </c>
      <c r="F17" s="7" t="s">
        <v>99</v>
      </c>
      <c r="G17" s="7" t="s">
        <v>100</v>
      </c>
      <c r="H17" s="7" t="s">
        <v>102</v>
      </c>
      <c r="I17" s="7" t="s">
        <v>101</v>
      </c>
    </row>
    <row r="18" spans="1:9">
      <c r="A18">
        <v>15</v>
      </c>
      <c r="B18" s="8" t="s">
        <v>62</v>
      </c>
      <c r="C18">
        <f>SUM(D18:I18)</f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>
      <c r="A19">
        <v>14</v>
      </c>
      <c r="B19" s="8" t="s">
        <v>62</v>
      </c>
      <c r="C19">
        <f t="shared" ref="C19:C35" si="2">SUM(D19:I19)</f>
        <v>4</v>
      </c>
      <c r="D19">
        <v>0</v>
      </c>
      <c r="E19">
        <v>0</v>
      </c>
      <c r="F19">
        <v>1</v>
      </c>
      <c r="G19">
        <v>3</v>
      </c>
      <c r="H19">
        <v>0</v>
      </c>
      <c r="I19">
        <v>0</v>
      </c>
    </row>
    <row r="20" spans="1:9">
      <c r="A20">
        <v>44</v>
      </c>
      <c r="B20" s="8" t="s">
        <v>1</v>
      </c>
      <c r="C20">
        <f t="shared" si="2"/>
        <v>4</v>
      </c>
      <c r="D20">
        <v>0</v>
      </c>
      <c r="E20">
        <v>0</v>
      </c>
      <c r="F20">
        <v>1</v>
      </c>
      <c r="G20">
        <v>2</v>
      </c>
      <c r="H20">
        <v>1</v>
      </c>
      <c r="I20">
        <v>0</v>
      </c>
    </row>
    <row r="21" spans="1:9">
      <c r="A21">
        <v>67</v>
      </c>
      <c r="B21" s="8" t="s">
        <v>2</v>
      </c>
      <c r="C21">
        <f t="shared" si="2"/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</row>
    <row r="22" spans="1:9">
      <c r="A22">
        <v>68</v>
      </c>
      <c r="B22" s="8" t="s">
        <v>2</v>
      </c>
      <c r="C22">
        <f t="shared" si="2"/>
        <v>2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</row>
    <row r="23" spans="1:9">
      <c r="A23">
        <v>0</v>
      </c>
      <c r="B23" s="8" t="s">
        <v>8</v>
      </c>
      <c r="C23">
        <f t="shared" si="2"/>
        <v>3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</row>
    <row r="24" spans="1:9">
      <c r="A24">
        <v>80</v>
      </c>
      <c r="B24" s="8" t="s">
        <v>3</v>
      </c>
      <c r="C24">
        <f t="shared" si="2"/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</row>
    <row r="25" spans="1:9">
      <c r="A25">
        <v>29</v>
      </c>
      <c r="B25" s="8" t="s">
        <v>69</v>
      </c>
      <c r="C25">
        <f t="shared" si="2"/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</row>
    <row r="26" spans="1:9">
      <c r="A26">
        <v>56</v>
      </c>
      <c r="B26" s="8" t="s">
        <v>0</v>
      </c>
      <c r="C26">
        <f t="shared" si="2"/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</row>
    <row r="27" spans="1:9">
      <c r="A27">
        <v>55</v>
      </c>
      <c r="B27" s="8" t="s">
        <v>0</v>
      </c>
      <c r="C27">
        <f t="shared" si="2"/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>
      <c r="A28">
        <v>89</v>
      </c>
      <c r="B28" s="8" t="s">
        <v>70</v>
      </c>
      <c r="C28">
        <f t="shared" si="2"/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</row>
    <row r="29" spans="1:9">
      <c r="A29">
        <v>17</v>
      </c>
      <c r="B29" s="8" t="s">
        <v>70</v>
      </c>
      <c r="C29">
        <f t="shared" si="2"/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>
        <v>115</v>
      </c>
      <c r="B30" s="8" t="s">
        <v>5</v>
      </c>
      <c r="C30">
        <f t="shared" si="2"/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</row>
    <row r="31" spans="1:9">
      <c r="A31">
        <v>1</v>
      </c>
      <c r="B31" s="8" t="s">
        <v>9</v>
      </c>
      <c r="C31">
        <f t="shared" si="2"/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>
        <v>2</v>
      </c>
      <c r="B32" s="8" t="s">
        <v>13</v>
      </c>
      <c r="C32">
        <f t="shared" si="2"/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>
      <c r="A33">
        <v>82</v>
      </c>
      <c r="B33" s="8" t="s">
        <v>68</v>
      </c>
      <c r="C33">
        <f t="shared" si="2"/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</row>
    <row r="34" spans="1:9">
      <c r="A34">
        <v>79</v>
      </c>
      <c r="B34" s="8" t="s">
        <v>60</v>
      </c>
      <c r="C34">
        <f t="shared" si="2"/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>
        <v>81</v>
      </c>
      <c r="B35" s="8" t="s">
        <v>4</v>
      </c>
      <c r="C35">
        <f t="shared" si="2"/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</row>
    <row r="36" spans="1:9">
      <c r="A36" s="2" t="s">
        <v>95</v>
      </c>
      <c r="C36" s="1">
        <f>SUM(C18:C35)</f>
        <v>30</v>
      </c>
      <c r="D36" s="1">
        <f t="shared" ref="D36:I36" si="3">SUM(D18:D35)</f>
        <v>0</v>
      </c>
      <c r="E36" s="1">
        <f t="shared" si="3"/>
        <v>3</v>
      </c>
      <c r="F36" s="1">
        <f t="shared" si="3"/>
        <v>5</v>
      </c>
      <c r="G36" s="1">
        <f t="shared" si="3"/>
        <v>11</v>
      </c>
      <c r="H36" s="1">
        <f t="shared" si="3"/>
        <v>6</v>
      </c>
      <c r="I36" s="1">
        <f t="shared" si="3"/>
        <v>5</v>
      </c>
    </row>
    <row r="39" spans="1:9">
      <c r="A39" s="7" t="s">
        <v>71</v>
      </c>
      <c r="C39" t="s">
        <v>111</v>
      </c>
      <c r="D39" s="7" t="s">
        <v>97</v>
      </c>
      <c r="E39" s="7" t="s">
        <v>98</v>
      </c>
      <c r="F39" s="7" t="s">
        <v>99</v>
      </c>
      <c r="G39" s="7" t="s">
        <v>100</v>
      </c>
      <c r="H39" s="7" t="s">
        <v>102</v>
      </c>
      <c r="I39" s="7" t="s">
        <v>101</v>
      </c>
    </row>
    <row r="40" spans="1:9">
      <c r="A40">
        <v>44</v>
      </c>
      <c r="B40" s="8" t="s">
        <v>72</v>
      </c>
      <c r="C40">
        <f>SUM(D40:I40)</f>
        <v>5</v>
      </c>
      <c r="D40">
        <v>0</v>
      </c>
      <c r="E40">
        <v>0</v>
      </c>
      <c r="F40">
        <v>1</v>
      </c>
      <c r="G40">
        <v>4</v>
      </c>
      <c r="H40">
        <v>0</v>
      </c>
      <c r="I40">
        <v>0</v>
      </c>
    </row>
    <row r="41" spans="1:9">
      <c r="A41">
        <v>80</v>
      </c>
      <c r="B41" s="8" t="s">
        <v>73</v>
      </c>
      <c r="C41">
        <f t="shared" ref="C41:C53" si="4">SUM(D41:I41)</f>
        <v>4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</row>
    <row r="42" spans="1:9">
      <c r="A42">
        <v>14</v>
      </c>
      <c r="B42" s="8" t="s">
        <v>74</v>
      </c>
      <c r="C42">
        <f t="shared" si="4"/>
        <v>2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</row>
    <row r="43" spans="1:9">
      <c r="A43">
        <v>15</v>
      </c>
      <c r="B43" s="8" t="s">
        <v>62</v>
      </c>
      <c r="C43">
        <f t="shared" si="4"/>
        <v>2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</row>
    <row r="44" spans="1:9">
      <c r="A44">
        <v>68</v>
      </c>
      <c r="B44" s="8" t="s">
        <v>76</v>
      </c>
      <c r="C44">
        <f t="shared" si="4"/>
        <v>3</v>
      </c>
      <c r="D44">
        <v>0</v>
      </c>
      <c r="E44">
        <v>0</v>
      </c>
      <c r="F44">
        <v>0</v>
      </c>
      <c r="G44">
        <v>2</v>
      </c>
      <c r="H44">
        <v>1</v>
      </c>
      <c r="I44">
        <v>0</v>
      </c>
    </row>
    <row r="45" spans="1:9">
      <c r="A45">
        <v>67</v>
      </c>
      <c r="B45" s="8" t="s">
        <v>2</v>
      </c>
      <c r="C45">
        <f>SUM(D45:I45)</f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1:9">
      <c r="A46">
        <v>1</v>
      </c>
      <c r="B46" s="8" t="s">
        <v>75</v>
      </c>
      <c r="C46">
        <f t="shared" si="4"/>
        <v>3</v>
      </c>
      <c r="D46">
        <v>0</v>
      </c>
      <c r="E46">
        <v>2</v>
      </c>
      <c r="F46">
        <v>0</v>
      </c>
      <c r="G46">
        <v>0</v>
      </c>
      <c r="H46">
        <v>1</v>
      </c>
      <c r="I46">
        <v>0</v>
      </c>
    </row>
    <row r="47" spans="1:9">
      <c r="A47">
        <v>2</v>
      </c>
      <c r="B47" s="8" t="s">
        <v>78</v>
      </c>
      <c r="C47">
        <f t="shared" si="4"/>
        <v>2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</row>
    <row r="48" spans="1:9">
      <c r="A48">
        <v>79</v>
      </c>
      <c r="B48" s="8" t="s">
        <v>77</v>
      </c>
      <c r="C48">
        <f t="shared" si="4"/>
        <v>2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</row>
    <row r="49" spans="1:9">
      <c r="A49">
        <v>0</v>
      </c>
      <c r="B49" s="8" t="s">
        <v>79</v>
      </c>
      <c r="C49">
        <f t="shared" si="4"/>
        <v>2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1:9">
      <c r="A50">
        <v>90</v>
      </c>
      <c r="B50" s="8" t="s">
        <v>80</v>
      </c>
      <c r="C50">
        <f t="shared" si="4"/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</row>
    <row r="51" spans="1:9">
      <c r="A51">
        <v>75</v>
      </c>
      <c r="B51" s="8" t="s">
        <v>81</v>
      </c>
      <c r="C51">
        <f t="shared" si="4"/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29</v>
      </c>
      <c r="B52" s="8" t="s">
        <v>82</v>
      </c>
      <c r="C52">
        <f t="shared" si="4"/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59</v>
      </c>
      <c r="B53" s="8" t="s">
        <v>83</v>
      </c>
      <c r="C53">
        <f t="shared" si="4"/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</row>
    <row r="54" spans="1:9">
      <c r="A54" s="2" t="s">
        <v>95</v>
      </c>
      <c r="C54" s="1">
        <f>SUM(C40:C53)</f>
        <v>30</v>
      </c>
      <c r="D54" s="1">
        <f t="shared" ref="D54:I54" si="5">SUM(D40:D53)</f>
        <v>3</v>
      </c>
      <c r="E54" s="1">
        <f t="shared" si="5"/>
        <v>2</v>
      </c>
      <c r="F54" s="1">
        <f t="shared" si="5"/>
        <v>6</v>
      </c>
      <c r="G54" s="1">
        <f t="shared" si="5"/>
        <v>15</v>
      </c>
      <c r="H54" s="1">
        <f t="shared" si="5"/>
        <v>3</v>
      </c>
      <c r="I54" s="1">
        <f t="shared" si="5"/>
        <v>1</v>
      </c>
    </row>
    <row r="57" spans="1:9" ht="31.5">
      <c r="B57" s="11" t="s">
        <v>124</v>
      </c>
    </row>
    <row r="58" spans="1:9" ht="31.5">
      <c r="B58" s="11" t="s">
        <v>125</v>
      </c>
    </row>
    <row r="59" spans="1:9" ht="30.75">
      <c r="B59" s="11" t="s">
        <v>126</v>
      </c>
    </row>
    <row r="60" spans="1:9" ht="31.5">
      <c r="B60" s="11" t="s">
        <v>127</v>
      </c>
    </row>
    <row r="61" spans="1:9" ht="30.75">
      <c r="B61" s="11" t="s">
        <v>128</v>
      </c>
    </row>
    <row r="62" spans="1:9" ht="31.5">
      <c r="B62" s="11" t="s">
        <v>129</v>
      </c>
    </row>
    <row r="63" spans="1:9" ht="31.5">
      <c r="B63" s="11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B30" sqref="B30:B36"/>
    </sheetView>
  </sheetViews>
  <sheetFormatPr defaultRowHeight="13.5"/>
  <cols>
    <col min="2" max="2" width="32.25" customWidth="1"/>
    <col min="3" max="3" width="10.125" customWidth="1"/>
  </cols>
  <sheetData>
    <row r="1" spans="1:9">
      <c r="A1" s="7" t="s">
        <v>84</v>
      </c>
      <c r="C1" t="s">
        <v>111</v>
      </c>
      <c r="D1" s="7" t="s">
        <v>97</v>
      </c>
      <c r="E1" s="7" t="s">
        <v>98</v>
      </c>
      <c r="F1" s="7" t="s">
        <v>99</v>
      </c>
      <c r="G1" s="7" t="s">
        <v>100</v>
      </c>
      <c r="H1" s="7" t="s">
        <v>102</v>
      </c>
      <c r="I1" s="7" t="s">
        <v>101</v>
      </c>
    </row>
    <row r="2" spans="1:9">
      <c r="A2">
        <v>44</v>
      </c>
      <c r="B2" s="8" t="s">
        <v>72</v>
      </c>
      <c r="C2">
        <f>SUM(D2:I2)</f>
        <v>3</v>
      </c>
      <c r="D2">
        <v>0</v>
      </c>
      <c r="E2" s="8">
        <v>0</v>
      </c>
      <c r="F2">
        <v>1</v>
      </c>
      <c r="G2">
        <v>1</v>
      </c>
      <c r="H2" s="8">
        <v>0</v>
      </c>
      <c r="I2">
        <v>1</v>
      </c>
    </row>
    <row r="3" spans="1:9">
      <c r="A3">
        <v>80</v>
      </c>
      <c r="B3" s="8" t="s">
        <v>73</v>
      </c>
      <c r="C3">
        <f>SUM(D3:I3)</f>
        <v>2</v>
      </c>
      <c r="D3">
        <v>2</v>
      </c>
      <c r="E3" s="8">
        <v>0</v>
      </c>
      <c r="F3">
        <v>0</v>
      </c>
      <c r="G3">
        <v>0</v>
      </c>
      <c r="H3" s="8">
        <v>0</v>
      </c>
      <c r="I3">
        <v>0</v>
      </c>
    </row>
    <row r="4" spans="1:9">
      <c r="A4">
        <v>0</v>
      </c>
      <c r="B4" s="8" t="s">
        <v>79</v>
      </c>
      <c r="C4">
        <f>SUM(D4:I4)</f>
        <v>2</v>
      </c>
      <c r="D4">
        <v>1</v>
      </c>
      <c r="E4" s="8">
        <v>0</v>
      </c>
      <c r="F4" s="8">
        <v>1</v>
      </c>
      <c r="G4" s="8">
        <v>0</v>
      </c>
      <c r="H4" s="8">
        <v>0</v>
      </c>
      <c r="I4" s="8">
        <v>0</v>
      </c>
    </row>
    <row r="5" spans="1:9">
      <c r="A5">
        <v>77</v>
      </c>
      <c r="B5" s="8" t="s">
        <v>94</v>
      </c>
      <c r="C5">
        <f>SUM(D5:I5)</f>
        <v>1</v>
      </c>
      <c r="D5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</row>
    <row r="6" spans="1:9">
      <c r="A6">
        <v>90</v>
      </c>
      <c r="B6" s="8" t="s">
        <v>80</v>
      </c>
      <c r="C6">
        <f>SUM(D6:I6)</f>
        <v>1</v>
      </c>
      <c r="D6">
        <v>0</v>
      </c>
      <c r="E6" s="8">
        <v>0</v>
      </c>
      <c r="F6" s="8">
        <v>0</v>
      </c>
      <c r="G6" s="8">
        <v>1</v>
      </c>
      <c r="H6" s="8">
        <v>0</v>
      </c>
      <c r="I6" s="8">
        <v>0</v>
      </c>
    </row>
    <row r="7" spans="1:9">
      <c r="A7" s="2" t="s">
        <v>95</v>
      </c>
      <c r="C7" s="1">
        <f>SUM(C2:C6)</f>
        <v>9</v>
      </c>
      <c r="D7" s="1">
        <f t="shared" ref="D7:I7" si="0">SUM(D2:D6)</f>
        <v>3</v>
      </c>
      <c r="E7" s="1">
        <f t="shared" si="0"/>
        <v>0</v>
      </c>
      <c r="F7" s="1">
        <f t="shared" si="0"/>
        <v>2</v>
      </c>
      <c r="G7" s="1">
        <f t="shared" si="0"/>
        <v>3</v>
      </c>
      <c r="H7" s="1">
        <f t="shared" si="0"/>
        <v>0</v>
      </c>
      <c r="I7" s="1">
        <f t="shared" si="0"/>
        <v>1</v>
      </c>
    </row>
    <row r="8" spans="1:9">
      <c r="D8" s="7"/>
      <c r="G8" s="7"/>
    </row>
    <row r="9" spans="1:9">
      <c r="D9" s="7"/>
      <c r="G9" s="7"/>
    </row>
    <row r="10" spans="1:9">
      <c r="A10" s="7" t="s">
        <v>85</v>
      </c>
      <c r="C10" t="s">
        <v>111</v>
      </c>
      <c r="D10" s="7" t="s">
        <v>97</v>
      </c>
      <c r="E10" s="7" t="s">
        <v>98</v>
      </c>
      <c r="F10" s="7" t="s">
        <v>99</v>
      </c>
      <c r="G10" s="7" t="s">
        <v>100</v>
      </c>
      <c r="H10" s="7" t="s">
        <v>102</v>
      </c>
      <c r="I10" s="7" t="s">
        <v>101</v>
      </c>
    </row>
    <row r="11" spans="1:9">
      <c r="A11">
        <v>80</v>
      </c>
      <c r="B11" s="8" t="s">
        <v>73</v>
      </c>
      <c r="C11">
        <f t="shared" ref="C11:C21" si="1">SUM(D11:I11)</f>
        <v>8</v>
      </c>
      <c r="D11">
        <v>2</v>
      </c>
      <c r="E11" s="8">
        <v>0</v>
      </c>
      <c r="F11" s="8">
        <v>0</v>
      </c>
      <c r="G11" s="8">
        <v>5</v>
      </c>
      <c r="H11" s="8">
        <v>0</v>
      </c>
      <c r="I11" s="8">
        <v>1</v>
      </c>
    </row>
    <row r="12" spans="1:9">
      <c r="A12">
        <v>0</v>
      </c>
      <c r="B12" s="8" t="s">
        <v>79</v>
      </c>
      <c r="C12">
        <f t="shared" si="1"/>
        <v>5</v>
      </c>
      <c r="D12">
        <v>1</v>
      </c>
      <c r="E12" s="8">
        <v>1</v>
      </c>
      <c r="F12" s="8">
        <v>0</v>
      </c>
      <c r="G12" s="8">
        <v>2</v>
      </c>
      <c r="H12" s="8">
        <v>0</v>
      </c>
      <c r="I12" s="8">
        <v>1</v>
      </c>
    </row>
    <row r="13" spans="1:9">
      <c r="A13">
        <v>68</v>
      </c>
      <c r="B13" s="8" t="s">
        <v>76</v>
      </c>
      <c r="C13">
        <f t="shared" si="1"/>
        <v>3</v>
      </c>
      <c r="D13">
        <v>0</v>
      </c>
      <c r="E13" s="8">
        <v>0</v>
      </c>
      <c r="F13" s="8">
        <v>2</v>
      </c>
      <c r="G13" s="8">
        <v>0</v>
      </c>
      <c r="H13" s="8">
        <v>1</v>
      </c>
      <c r="I13" s="8">
        <v>0</v>
      </c>
    </row>
    <row r="14" spans="1:9">
      <c r="A14">
        <v>81</v>
      </c>
      <c r="B14" s="8" t="s">
        <v>86</v>
      </c>
      <c r="C14">
        <f t="shared" si="1"/>
        <v>2</v>
      </c>
      <c r="D14">
        <v>0</v>
      </c>
      <c r="E14" s="8">
        <v>0</v>
      </c>
      <c r="F14" s="8">
        <v>1</v>
      </c>
      <c r="G14" s="8">
        <v>1</v>
      </c>
      <c r="H14" s="8">
        <v>0</v>
      </c>
      <c r="I14" s="8">
        <v>0</v>
      </c>
    </row>
    <row r="15" spans="1:9">
      <c r="A15">
        <v>90</v>
      </c>
      <c r="B15" s="8" t="s">
        <v>87</v>
      </c>
      <c r="C15">
        <f t="shared" si="1"/>
        <v>2</v>
      </c>
      <c r="D15">
        <v>0</v>
      </c>
      <c r="E15" s="8">
        <v>0</v>
      </c>
      <c r="F15" s="8">
        <v>0</v>
      </c>
      <c r="G15" s="8">
        <v>1</v>
      </c>
      <c r="H15" s="8">
        <v>1</v>
      </c>
      <c r="I15" s="8">
        <v>0</v>
      </c>
    </row>
    <row r="16" spans="1:9">
      <c r="A16">
        <v>85</v>
      </c>
      <c r="B16" s="8" t="s">
        <v>88</v>
      </c>
      <c r="C16">
        <f t="shared" si="1"/>
        <v>1</v>
      </c>
      <c r="D16">
        <v>0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</row>
    <row r="17" spans="1:9">
      <c r="A17">
        <v>15</v>
      </c>
      <c r="B17" s="8" t="s">
        <v>74</v>
      </c>
      <c r="C17">
        <f t="shared" si="1"/>
        <v>1</v>
      </c>
      <c r="D17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</row>
    <row r="18" spans="1:9">
      <c r="A18">
        <v>44</v>
      </c>
      <c r="B18" s="8" t="s">
        <v>72</v>
      </c>
      <c r="C18">
        <f t="shared" si="1"/>
        <v>1</v>
      </c>
      <c r="D1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</row>
    <row r="19" spans="1:9">
      <c r="A19">
        <v>115</v>
      </c>
      <c r="B19" s="8" t="s">
        <v>89</v>
      </c>
      <c r="C19">
        <f t="shared" si="1"/>
        <v>1</v>
      </c>
      <c r="D19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</row>
    <row r="20" spans="1:9">
      <c r="A20">
        <v>112</v>
      </c>
      <c r="B20" s="8" t="s">
        <v>90</v>
      </c>
      <c r="C20">
        <f t="shared" si="1"/>
        <v>1</v>
      </c>
      <c r="D20">
        <v>0</v>
      </c>
      <c r="E20" s="8">
        <v>0</v>
      </c>
      <c r="F20" s="8">
        <v>1</v>
      </c>
      <c r="G20" s="8">
        <v>0</v>
      </c>
      <c r="H20" s="8">
        <v>0</v>
      </c>
      <c r="I20" s="8">
        <v>0</v>
      </c>
    </row>
    <row r="21" spans="1:9">
      <c r="A21">
        <v>3</v>
      </c>
      <c r="B21" s="8" t="s">
        <v>91</v>
      </c>
      <c r="C21">
        <f t="shared" si="1"/>
        <v>1</v>
      </c>
      <c r="D21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</row>
    <row r="22" spans="1:9">
      <c r="A22" s="2" t="s">
        <v>95</v>
      </c>
      <c r="C22" s="1">
        <f>SUM(C11:C21)</f>
        <v>26</v>
      </c>
      <c r="D22" s="1">
        <f t="shared" ref="D22:I22" si="2">SUM(D11:D21)</f>
        <v>3</v>
      </c>
      <c r="E22" s="1">
        <f t="shared" si="2"/>
        <v>2</v>
      </c>
      <c r="F22" s="1">
        <f t="shared" si="2"/>
        <v>7</v>
      </c>
      <c r="G22" s="1">
        <f t="shared" si="2"/>
        <v>10</v>
      </c>
      <c r="H22" s="1">
        <f t="shared" si="2"/>
        <v>2</v>
      </c>
      <c r="I22" s="1">
        <f t="shared" si="2"/>
        <v>2</v>
      </c>
    </row>
    <row r="25" spans="1:9">
      <c r="A25" s="7" t="s">
        <v>92</v>
      </c>
      <c r="C25" t="s">
        <v>111</v>
      </c>
      <c r="D25" s="7" t="s">
        <v>97</v>
      </c>
      <c r="E25" s="7" t="s">
        <v>98</v>
      </c>
      <c r="F25" s="7" t="s">
        <v>99</v>
      </c>
      <c r="G25" s="7" t="s">
        <v>100</v>
      </c>
      <c r="H25" s="7" t="s">
        <v>102</v>
      </c>
      <c r="I25" s="7" t="s">
        <v>101</v>
      </c>
    </row>
    <row r="26" spans="1:9">
      <c r="A26">
        <v>80</v>
      </c>
      <c r="B26" s="8" t="s">
        <v>73</v>
      </c>
      <c r="C26">
        <f>SUM(D26:I26)</f>
        <v>4</v>
      </c>
      <c r="D26">
        <v>0</v>
      </c>
      <c r="E26">
        <v>0</v>
      </c>
      <c r="F26">
        <v>0</v>
      </c>
      <c r="G26">
        <v>3</v>
      </c>
      <c r="H26">
        <v>0</v>
      </c>
      <c r="I26">
        <v>1</v>
      </c>
    </row>
    <row r="27" spans="1:9">
      <c r="A27">
        <v>14</v>
      </c>
      <c r="B27" s="8" t="s">
        <v>93</v>
      </c>
      <c r="C27">
        <f>SUM(D27:I27)</f>
        <v>3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</row>
    <row r="28" spans="1:9">
      <c r="A28" s="2" t="s">
        <v>95</v>
      </c>
      <c r="C28" s="1">
        <f>SUM(C26:C27)</f>
        <v>7</v>
      </c>
      <c r="D28" s="1">
        <f t="shared" ref="D28:I28" si="3">SUM(D26:D27)</f>
        <v>0</v>
      </c>
      <c r="E28" s="1">
        <f t="shared" si="3"/>
        <v>0</v>
      </c>
      <c r="F28" s="1">
        <f t="shared" si="3"/>
        <v>0</v>
      </c>
      <c r="G28" s="1">
        <f t="shared" si="3"/>
        <v>5</v>
      </c>
      <c r="H28" s="1">
        <f t="shared" si="3"/>
        <v>1</v>
      </c>
      <c r="I28" s="1">
        <f t="shared" si="3"/>
        <v>1</v>
      </c>
    </row>
    <row r="30" spans="1:9" ht="31.5">
      <c r="B30" s="11" t="s">
        <v>124</v>
      </c>
    </row>
    <row r="31" spans="1:9" ht="31.5">
      <c r="B31" s="11" t="s">
        <v>125</v>
      </c>
    </row>
    <row r="32" spans="1:9" ht="30.75">
      <c r="B32" s="11" t="s">
        <v>126</v>
      </c>
    </row>
    <row r="33" spans="2:2" ht="31.5">
      <c r="B33" s="11" t="s">
        <v>127</v>
      </c>
    </row>
    <row r="34" spans="2:2" ht="30.75">
      <c r="B34" s="11" t="s">
        <v>128</v>
      </c>
    </row>
    <row r="35" spans="2:2" ht="31.5">
      <c r="B35" s="11" t="s">
        <v>129</v>
      </c>
    </row>
    <row r="36" spans="2:2" ht="31.5">
      <c r="B36" s="11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42" sqref="B42:B48"/>
    </sheetView>
  </sheetViews>
  <sheetFormatPr defaultRowHeight="13.5"/>
  <cols>
    <col min="1" max="1" width="6.875" customWidth="1"/>
    <col min="2" max="2" width="20.625" customWidth="1"/>
    <col min="3" max="3" width="12.625" customWidth="1"/>
  </cols>
  <sheetData>
    <row r="1" spans="1:10">
      <c r="A1" s="7" t="s">
        <v>112</v>
      </c>
      <c r="B1" s="8" t="s">
        <v>104</v>
      </c>
      <c r="C1" s="8" t="s">
        <v>113</v>
      </c>
      <c r="D1" t="s">
        <v>111</v>
      </c>
      <c r="E1" s="7" t="s">
        <v>97</v>
      </c>
      <c r="F1" s="7" t="s">
        <v>98</v>
      </c>
      <c r="G1" s="7" t="s">
        <v>99</v>
      </c>
      <c r="H1" s="7" t="s">
        <v>100</v>
      </c>
      <c r="I1" s="7" t="s">
        <v>102</v>
      </c>
      <c r="J1" s="7" t="s">
        <v>101</v>
      </c>
    </row>
    <row r="2" spans="1:10">
      <c r="A2" s="8">
        <v>1</v>
      </c>
      <c r="B2" s="8" t="s">
        <v>9</v>
      </c>
      <c r="C2" s="8">
        <v>5</v>
      </c>
      <c r="D2">
        <f t="shared" ref="D2:D7" si="0">SUM(E2:J2)</f>
        <v>7</v>
      </c>
      <c r="E2">
        <v>0</v>
      </c>
      <c r="F2">
        <v>5</v>
      </c>
      <c r="G2">
        <v>1</v>
      </c>
      <c r="H2">
        <v>0</v>
      </c>
      <c r="I2">
        <v>1</v>
      </c>
      <c r="J2">
        <v>0</v>
      </c>
    </row>
    <row r="3" spans="1:10">
      <c r="A3" s="8">
        <v>2</v>
      </c>
      <c r="B3" s="8" t="s">
        <v>13</v>
      </c>
      <c r="C3" s="8">
        <v>2</v>
      </c>
      <c r="D3">
        <f t="shared" si="0"/>
        <v>6</v>
      </c>
      <c r="E3">
        <v>0</v>
      </c>
      <c r="F3">
        <v>0</v>
      </c>
      <c r="G3">
        <v>5</v>
      </c>
      <c r="H3">
        <v>1</v>
      </c>
      <c r="I3">
        <v>0</v>
      </c>
      <c r="J3">
        <v>0</v>
      </c>
    </row>
    <row r="4" spans="1:10" s="7" customFormat="1">
      <c r="A4" s="7">
        <v>79</v>
      </c>
      <c r="B4" s="7" t="s">
        <v>60</v>
      </c>
      <c r="C4" s="7">
        <v>11</v>
      </c>
      <c r="D4" s="7">
        <f t="shared" si="0"/>
        <v>6</v>
      </c>
      <c r="E4" s="7">
        <v>0</v>
      </c>
      <c r="F4" s="7">
        <v>1</v>
      </c>
      <c r="G4" s="7">
        <v>0</v>
      </c>
      <c r="H4" s="7">
        <v>5</v>
      </c>
      <c r="I4" s="7">
        <v>0</v>
      </c>
      <c r="J4" s="7">
        <v>0</v>
      </c>
    </row>
    <row r="5" spans="1:10">
      <c r="A5">
        <v>3</v>
      </c>
      <c r="B5" s="8" t="s">
        <v>91</v>
      </c>
      <c r="C5" s="8"/>
      <c r="D5">
        <f t="shared" si="0"/>
        <v>1</v>
      </c>
      <c r="E5">
        <v>0</v>
      </c>
      <c r="F5" s="8">
        <v>0</v>
      </c>
      <c r="G5" s="8">
        <v>1</v>
      </c>
      <c r="H5" s="8">
        <v>0</v>
      </c>
      <c r="I5" s="8">
        <v>0</v>
      </c>
      <c r="J5" s="8">
        <v>0</v>
      </c>
    </row>
    <row r="6" spans="1:10">
      <c r="A6">
        <v>82</v>
      </c>
      <c r="B6" s="8" t="s">
        <v>68</v>
      </c>
      <c r="C6" s="8">
        <v>1</v>
      </c>
      <c r="D6">
        <f t="shared" si="0"/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>
        <v>77</v>
      </c>
      <c r="B7" s="8" t="s">
        <v>68</v>
      </c>
      <c r="C7" s="8">
        <v>22</v>
      </c>
      <c r="D7">
        <f t="shared" si="0"/>
        <v>2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</row>
    <row r="8" spans="1:10" s="7" customFormat="1">
      <c r="A8" s="7">
        <v>0</v>
      </c>
      <c r="B8" s="7" t="s">
        <v>8</v>
      </c>
      <c r="C8" s="7">
        <v>30</v>
      </c>
      <c r="D8" s="7">
        <f t="shared" ref="D8:D20" si="1">SUM(E8:J8)</f>
        <v>19</v>
      </c>
      <c r="E8" s="7">
        <v>3</v>
      </c>
      <c r="F8" s="7">
        <v>4</v>
      </c>
      <c r="G8" s="7">
        <v>4</v>
      </c>
      <c r="H8" s="7">
        <v>5</v>
      </c>
      <c r="I8" s="7">
        <v>0</v>
      </c>
      <c r="J8" s="7">
        <v>3</v>
      </c>
    </row>
    <row r="9" spans="1:10">
      <c r="A9">
        <v>75</v>
      </c>
      <c r="B9" s="8" t="s">
        <v>63</v>
      </c>
      <c r="C9" s="8">
        <v>8</v>
      </c>
      <c r="D9">
        <f t="shared" si="1"/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29</v>
      </c>
      <c r="B10" s="8" t="s">
        <v>69</v>
      </c>
      <c r="C10" s="8">
        <v>1</v>
      </c>
      <c r="D10">
        <f t="shared" si="1"/>
        <v>3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</row>
    <row r="11" spans="1:10">
      <c r="A11" s="8">
        <v>100</v>
      </c>
      <c r="B11" s="8" t="s">
        <v>63</v>
      </c>
      <c r="C11" s="8">
        <v>5</v>
      </c>
      <c r="D11">
        <f t="shared" si="1"/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>
        <v>114</v>
      </c>
      <c r="B12" s="8" t="s">
        <v>63</v>
      </c>
      <c r="C12" s="8"/>
      <c r="D12">
        <f t="shared" si="1"/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85</v>
      </c>
      <c r="B13" s="8" t="s">
        <v>88</v>
      </c>
      <c r="C13" s="8"/>
      <c r="D13">
        <f t="shared" si="1"/>
        <v>1</v>
      </c>
      <c r="E13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</row>
    <row r="14" spans="1:10">
      <c r="A14" s="8">
        <v>95</v>
      </c>
      <c r="B14" s="8" t="s">
        <v>7</v>
      </c>
      <c r="C14" s="8">
        <v>4</v>
      </c>
      <c r="D14">
        <f t="shared" si="1"/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8">
        <v>86</v>
      </c>
      <c r="B15" s="8" t="s">
        <v>7</v>
      </c>
      <c r="C15" s="8">
        <v>5</v>
      </c>
      <c r="D15">
        <f t="shared" si="1"/>
        <v>5</v>
      </c>
      <c r="E15">
        <v>0</v>
      </c>
      <c r="F15">
        <v>1</v>
      </c>
      <c r="G15">
        <v>2</v>
      </c>
      <c r="H15">
        <v>0</v>
      </c>
      <c r="I15">
        <v>1</v>
      </c>
      <c r="J15">
        <v>1</v>
      </c>
    </row>
    <row r="16" spans="1:10">
      <c r="A16" s="8">
        <v>90</v>
      </c>
      <c r="B16" s="8" t="s">
        <v>10</v>
      </c>
      <c r="C16" s="8">
        <v>5</v>
      </c>
      <c r="D16">
        <f t="shared" si="1"/>
        <v>8</v>
      </c>
      <c r="E16">
        <v>0</v>
      </c>
      <c r="F16">
        <v>2</v>
      </c>
      <c r="G16">
        <v>2</v>
      </c>
      <c r="H16">
        <v>3</v>
      </c>
      <c r="I16">
        <v>1</v>
      </c>
      <c r="J16">
        <v>0</v>
      </c>
    </row>
    <row r="17" spans="1:10">
      <c r="A17">
        <v>93</v>
      </c>
      <c r="B17" s="8" t="s">
        <v>61</v>
      </c>
      <c r="C17" s="8">
        <v>1</v>
      </c>
      <c r="D17">
        <f t="shared" si="1"/>
        <v>2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</row>
    <row r="18" spans="1:10" ht="14.25">
      <c r="A18">
        <v>94</v>
      </c>
      <c r="B18" s="6" t="s">
        <v>50</v>
      </c>
      <c r="C18" s="6">
        <v>2</v>
      </c>
      <c r="D18">
        <f t="shared" si="1"/>
        <v>7</v>
      </c>
      <c r="E18">
        <v>0</v>
      </c>
      <c r="F18">
        <v>1</v>
      </c>
      <c r="G18">
        <v>6</v>
      </c>
      <c r="H18">
        <v>0</v>
      </c>
      <c r="I18">
        <v>0</v>
      </c>
      <c r="J18">
        <v>0</v>
      </c>
    </row>
    <row r="19" spans="1:10">
      <c r="A19" s="8">
        <v>88</v>
      </c>
      <c r="B19" s="8" t="s">
        <v>6</v>
      </c>
      <c r="C19" s="8">
        <v>5</v>
      </c>
      <c r="D19">
        <f t="shared" si="1"/>
        <v>8</v>
      </c>
      <c r="E19">
        <v>0</v>
      </c>
      <c r="F19">
        <v>2</v>
      </c>
      <c r="G19">
        <v>6</v>
      </c>
      <c r="H19">
        <v>0</v>
      </c>
      <c r="I19">
        <v>0</v>
      </c>
      <c r="J19">
        <v>0</v>
      </c>
    </row>
    <row r="20" spans="1:10" s="7" customFormat="1">
      <c r="A20" s="7">
        <v>81</v>
      </c>
      <c r="B20" s="7" t="s">
        <v>4</v>
      </c>
      <c r="C20" s="7">
        <v>8</v>
      </c>
      <c r="D20" s="7">
        <f t="shared" si="1"/>
        <v>29</v>
      </c>
      <c r="E20" s="7">
        <v>0</v>
      </c>
      <c r="F20" s="7">
        <v>0</v>
      </c>
      <c r="G20" s="7">
        <v>11</v>
      </c>
      <c r="H20" s="7">
        <v>14</v>
      </c>
      <c r="I20" s="7">
        <v>3</v>
      </c>
      <c r="J20" s="7">
        <v>1</v>
      </c>
    </row>
    <row r="21" spans="1:10">
      <c r="A21">
        <v>59</v>
      </c>
      <c r="B21" s="8" t="s">
        <v>83</v>
      </c>
      <c r="C21" s="8"/>
      <c r="D21">
        <f>SUM(E21:J21)</f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s="2" customFormat="1">
      <c r="A22" s="2">
        <v>80</v>
      </c>
      <c r="B22" s="2" t="s">
        <v>3</v>
      </c>
      <c r="C22" s="2">
        <v>18</v>
      </c>
      <c r="D22" s="2">
        <f t="shared" ref="D22:D39" si="2">SUM(E22:J22)</f>
        <v>59</v>
      </c>
      <c r="E22" s="2">
        <v>13</v>
      </c>
      <c r="F22" s="2">
        <v>0</v>
      </c>
      <c r="G22" s="2">
        <v>3</v>
      </c>
      <c r="H22" s="2">
        <v>35</v>
      </c>
      <c r="I22" s="2">
        <v>2</v>
      </c>
      <c r="J22" s="2">
        <v>6</v>
      </c>
    </row>
    <row r="23" spans="1:10">
      <c r="A23">
        <v>17</v>
      </c>
      <c r="B23" s="8" t="s">
        <v>65</v>
      </c>
      <c r="C23" s="8"/>
      <c r="D23">
        <f t="shared" si="2"/>
        <v>2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 s="7" customFormat="1">
      <c r="A24" s="7">
        <v>44</v>
      </c>
      <c r="B24" s="7" t="s">
        <v>1</v>
      </c>
      <c r="C24" s="7">
        <v>3</v>
      </c>
      <c r="D24" s="7">
        <f t="shared" si="2"/>
        <v>57</v>
      </c>
      <c r="E24" s="7">
        <v>3</v>
      </c>
      <c r="F24" s="7">
        <v>0</v>
      </c>
      <c r="G24" s="7">
        <v>19</v>
      </c>
      <c r="H24" s="7">
        <v>31</v>
      </c>
      <c r="I24" s="7">
        <v>3</v>
      </c>
      <c r="J24" s="7">
        <v>1</v>
      </c>
    </row>
    <row r="25" spans="1:10">
      <c r="A25">
        <v>98</v>
      </c>
      <c r="B25" s="8" t="s">
        <v>64</v>
      </c>
      <c r="C25" s="8">
        <v>1</v>
      </c>
      <c r="D25">
        <f t="shared" si="2"/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>
        <v>49</v>
      </c>
      <c r="B26" s="8" t="s">
        <v>66</v>
      </c>
      <c r="C26" s="8"/>
      <c r="D26">
        <f t="shared" si="2"/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>
      <c r="A27">
        <v>4</v>
      </c>
      <c r="B27" s="8" t="s">
        <v>66</v>
      </c>
      <c r="C27" s="8">
        <v>1</v>
      </c>
      <c r="D27">
        <f t="shared" si="2"/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>
        <v>89</v>
      </c>
      <c r="B28" s="8" t="s">
        <v>70</v>
      </c>
      <c r="C28" s="8"/>
      <c r="D28">
        <f t="shared" si="2"/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>
      <c r="A29">
        <v>15</v>
      </c>
      <c r="B29" s="8" t="s">
        <v>62</v>
      </c>
      <c r="C29" s="8">
        <v>27</v>
      </c>
      <c r="D29">
        <f t="shared" si="2"/>
        <v>8</v>
      </c>
      <c r="E29" s="4">
        <v>0</v>
      </c>
      <c r="F29" s="4">
        <v>0</v>
      </c>
      <c r="G29" s="4">
        <v>6</v>
      </c>
      <c r="H29" s="4">
        <v>1</v>
      </c>
      <c r="I29" s="4">
        <v>1</v>
      </c>
      <c r="J29" s="4">
        <v>0</v>
      </c>
    </row>
    <row r="30" spans="1:10" s="2" customFormat="1">
      <c r="A30" s="2">
        <v>14</v>
      </c>
      <c r="B30" s="2" t="s">
        <v>11</v>
      </c>
      <c r="C30" s="2">
        <v>14</v>
      </c>
      <c r="D30" s="2">
        <f t="shared" si="2"/>
        <v>14</v>
      </c>
      <c r="E30" s="2">
        <v>1</v>
      </c>
      <c r="F30" s="2">
        <v>0</v>
      </c>
      <c r="G30" s="2">
        <v>2</v>
      </c>
      <c r="H30" s="2">
        <v>6</v>
      </c>
      <c r="I30" s="2">
        <v>4</v>
      </c>
      <c r="J30" s="2">
        <v>1</v>
      </c>
    </row>
    <row r="31" spans="1:10">
      <c r="A31">
        <v>112</v>
      </c>
      <c r="B31" s="8" t="s">
        <v>90</v>
      </c>
      <c r="C31" s="8"/>
      <c r="D31">
        <f t="shared" si="2"/>
        <v>1</v>
      </c>
      <c r="E31">
        <v>0</v>
      </c>
      <c r="F31" s="8">
        <v>0</v>
      </c>
      <c r="G31" s="8">
        <v>1</v>
      </c>
      <c r="H31" s="8">
        <v>0</v>
      </c>
      <c r="I31" s="8">
        <v>0</v>
      </c>
      <c r="J31" s="8">
        <v>0</v>
      </c>
    </row>
    <row r="32" spans="1:10">
      <c r="A32" s="8">
        <v>72</v>
      </c>
      <c r="B32" s="8" t="s">
        <v>12</v>
      </c>
      <c r="C32" s="8">
        <v>8</v>
      </c>
      <c r="D32">
        <f t="shared" si="2"/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s="7" customFormat="1">
      <c r="A33" s="7">
        <v>47</v>
      </c>
      <c r="B33" s="7" t="s">
        <v>5</v>
      </c>
      <c r="C33" s="7">
        <v>1</v>
      </c>
      <c r="D33" s="7">
        <f t="shared" si="2"/>
        <v>10</v>
      </c>
      <c r="E33" s="7">
        <v>4</v>
      </c>
      <c r="F33" s="7">
        <v>0</v>
      </c>
      <c r="G33" s="7">
        <v>0</v>
      </c>
      <c r="H33" s="7">
        <v>6</v>
      </c>
      <c r="I33" s="7">
        <v>0</v>
      </c>
      <c r="J33" s="7">
        <v>0</v>
      </c>
    </row>
    <row r="34" spans="1:10" s="7" customFormat="1">
      <c r="A34" s="7">
        <v>48</v>
      </c>
      <c r="B34" s="7" t="s">
        <v>5</v>
      </c>
      <c r="C34" s="7">
        <v>3</v>
      </c>
      <c r="D34" s="7">
        <f t="shared" si="2"/>
        <v>17</v>
      </c>
      <c r="E34" s="7">
        <v>7</v>
      </c>
      <c r="F34" s="7">
        <v>0</v>
      </c>
      <c r="G34" s="7">
        <v>5</v>
      </c>
      <c r="H34" s="7">
        <v>5</v>
      </c>
      <c r="I34" s="7">
        <v>0</v>
      </c>
      <c r="J34" s="7">
        <v>0</v>
      </c>
    </row>
    <row r="35" spans="1:10" s="7" customFormat="1">
      <c r="A35" s="7">
        <v>115</v>
      </c>
      <c r="B35" s="7" t="s">
        <v>5</v>
      </c>
      <c r="D35" s="7">
        <f t="shared" si="2"/>
        <v>9</v>
      </c>
      <c r="E35" s="7">
        <v>0</v>
      </c>
      <c r="F35" s="7">
        <v>0</v>
      </c>
      <c r="G35" s="7">
        <v>4</v>
      </c>
      <c r="H35" s="7">
        <v>4</v>
      </c>
      <c r="I35" s="7">
        <v>1</v>
      </c>
      <c r="J35" s="7">
        <v>0</v>
      </c>
    </row>
    <row r="36" spans="1:10" s="7" customFormat="1">
      <c r="A36" s="7">
        <v>56</v>
      </c>
      <c r="B36" s="7" t="s">
        <v>0</v>
      </c>
      <c r="C36" s="7">
        <v>2</v>
      </c>
      <c r="D36" s="7">
        <f t="shared" si="2"/>
        <v>13</v>
      </c>
      <c r="E36" s="7">
        <v>1</v>
      </c>
      <c r="F36" s="7">
        <v>0</v>
      </c>
      <c r="G36" s="7">
        <v>1</v>
      </c>
      <c r="H36" s="7">
        <v>11</v>
      </c>
      <c r="I36" s="7">
        <v>0</v>
      </c>
      <c r="J36" s="7">
        <v>0</v>
      </c>
    </row>
    <row r="37" spans="1:10" s="7" customFormat="1">
      <c r="A37" s="7">
        <v>55</v>
      </c>
      <c r="B37" s="7" t="s">
        <v>0</v>
      </c>
      <c r="C37" s="7">
        <v>4</v>
      </c>
      <c r="D37" s="7">
        <f t="shared" si="2"/>
        <v>51</v>
      </c>
      <c r="E37" s="7">
        <v>0</v>
      </c>
      <c r="F37" s="7">
        <v>0</v>
      </c>
      <c r="G37" s="7">
        <v>14</v>
      </c>
      <c r="H37" s="7">
        <v>29</v>
      </c>
      <c r="I37" s="7">
        <v>5</v>
      </c>
      <c r="J37" s="7">
        <v>3</v>
      </c>
    </row>
    <row r="38" spans="1:10" s="1" customFormat="1" ht="14.25">
      <c r="A38" s="1">
        <v>67</v>
      </c>
      <c r="B38" s="10" t="s">
        <v>54</v>
      </c>
      <c r="C38" s="10">
        <v>5</v>
      </c>
      <c r="D38" s="1">
        <f t="shared" si="2"/>
        <v>5</v>
      </c>
      <c r="E38" s="1">
        <v>0</v>
      </c>
      <c r="F38" s="1">
        <v>0</v>
      </c>
      <c r="G38" s="1">
        <v>1</v>
      </c>
      <c r="H38" s="1">
        <v>4</v>
      </c>
      <c r="I38" s="1">
        <v>0</v>
      </c>
      <c r="J38" s="1">
        <v>0</v>
      </c>
    </row>
    <row r="39" spans="1:10" s="2" customFormat="1">
      <c r="A39" s="2">
        <v>68</v>
      </c>
      <c r="B39" s="2" t="s">
        <v>2</v>
      </c>
      <c r="C39" s="2">
        <v>31</v>
      </c>
      <c r="D39" s="2">
        <f t="shared" si="2"/>
        <v>26</v>
      </c>
      <c r="E39" s="2">
        <v>0</v>
      </c>
      <c r="F39" s="2">
        <v>0</v>
      </c>
      <c r="G39" s="2">
        <v>16</v>
      </c>
      <c r="H39" s="2">
        <v>5</v>
      </c>
      <c r="I39" s="2">
        <v>5</v>
      </c>
      <c r="J39" s="2">
        <v>0</v>
      </c>
    </row>
    <row r="40" spans="1:10">
      <c r="C40">
        <f>SUM(C2:C39)</f>
        <v>233</v>
      </c>
      <c r="D40">
        <f>SUM(D2:D39)</f>
        <v>387</v>
      </c>
    </row>
    <row r="42" spans="1:10" ht="30.75">
      <c r="B42" s="11" t="s">
        <v>124</v>
      </c>
    </row>
    <row r="43" spans="1:10" ht="30.75">
      <c r="B43" s="11" t="s">
        <v>125</v>
      </c>
    </row>
    <row r="44" spans="1:10" ht="46.5">
      <c r="B44" s="11" t="s">
        <v>126</v>
      </c>
    </row>
    <row r="45" spans="1:10" ht="47.25">
      <c r="B45" s="11" t="s">
        <v>127</v>
      </c>
    </row>
    <row r="46" spans="1:10" ht="46.5">
      <c r="B46" s="11" t="s">
        <v>128</v>
      </c>
    </row>
    <row r="47" spans="1:10" ht="30.75">
      <c r="B47" s="11" t="s">
        <v>129</v>
      </c>
    </row>
    <row r="48" spans="1:10" ht="30.75">
      <c r="B48" s="11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1" sqref="B1"/>
    </sheetView>
  </sheetViews>
  <sheetFormatPr defaultRowHeight="13.5"/>
  <cols>
    <col min="2" max="2" width="8.5" customWidth="1"/>
    <col min="3" max="3" width="10.25" customWidth="1"/>
    <col min="8" max="9" width="8.875" customWidth="1"/>
    <col min="14" max="14" width="55" customWidth="1"/>
  </cols>
  <sheetData>
    <row r="1" spans="1:13">
      <c r="A1" t="s">
        <v>123</v>
      </c>
      <c r="B1" t="s">
        <v>131</v>
      </c>
      <c r="C1" t="s">
        <v>111</v>
      </c>
      <c r="D1" t="s">
        <v>139</v>
      </c>
      <c r="E1" t="s">
        <v>140</v>
      </c>
      <c r="F1" t="s">
        <v>137</v>
      </c>
      <c r="G1" t="s">
        <v>138</v>
      </c>
      <c r="H1" t="s">
        <v>99</v>
      </c>
      <c r="I1" t="s">
        <v>132</v>
      </c>
      <c r="J1" t="s">
        <v>100</v>
      </c>
      <c r="K1" t="s">
        <v>133</v>
      </c>
      <c r="L1" t="s">
        <v>102</v>
      </c>
      <c r="M1" t="s">
        <v>134</v>
      </c>
    </row>
    <row r="2" spans="1:13">
      <c r="A2" t="s">
        <v>114</v>
      </c>
      <c r="B2" s="12">
        <v>147</v>
      </c>
      <c r="C2">
        <v>83</v>
      </c>
      <c r="D2">
        <v>5</v>
      </c>
      <c r="E2">
        <f>D2/C2</f>
        <v>6.0240963855421686E-2</v>
      </c>
      <c r="F2">
        <v>9</v>
      </c>
      <c r="G2">
        <f t="shared" ref="G2:G11" si="0">F2/C2</f>
        <v>0.10843373493975904</v>
      </c>
      <c r="H2">
        <v>22</v>
      </c>
      <c r="I2">
        <f t="shared" ref="I2:I11" si="1">H2/C2</f>
        <v>0.26506024096385544</v>
      </c>
      <c r="J2">
        <v>42</v>
      </c>
      <c r="K2">
        <f t="shared" ref="K2:K11" si="2">J2/C2</f>
        <v>0.50602409638554213</v>
      </c>
      <c r="L2">
        <v>5</v>
      </c>
      <c r="M2">
        <f t="shared" ref="M2:M11" si="3">L2/C2</f>
        <v>6.0240963855421686E-2</v>
      </c>
    </row>
    <row r="3" spans="1:13">
      <c r="A3" t="s">
        <v>115</v>
      </c>
      <c r="B3" s="12">
        <v>42</v>
      </c>
      <c r="C3">
        <v>23</v>
      </c>
      <c r="D3">
        <v>2</v>
      </c>
      <c r="E3">
        <f t="shared" ref="E3:E11" si="4">D3/C3</f>
        <v>8.6956521739130432E-2</v>
      </c>
      <c r="F3">
        <v>0</v>
      </c>
      <c r="G3">
        <f t="shared" si="0"/>
        <v>0</v>
      </c>
      <c r="H3">
        <v>15</v>
      </c>
      <c r="I3">
        <f t="shared" si="1"/>
        <v>0.65217391304347827</v>
      </c>
      <c r="J3">
        <v>5</v>
      </c>
      <c r="K3">
        <f t="shared" si="2"/>
        <v>0.21739130434782608</v>
      </c>
      <c r="L3">
        <v>1</v>
      </c>
      <c r="M3">
        <f t="shared" si="3"/>
        <v>4.3478260869565216E-2</v>
      </c>
    </row>
    <row r="4" spans="1:13">
      <c r="A4" t="s">
        <v>116</v>
      </c>
      <c r="B4" s="12">
        <v>248</v>
      </c>
      <c r="C4">
        <v>156</v>
      </c>
      <c r="D4">
        <v>19</v>
      </c>
      <c r="E4">
        <f t="shared" si="4"/>
        <v>0.12179487179487179</v>
      </c>
      <c r="F4">
        <v>5</v>
      </c>
      <c r="G4">
        <f t="shared" si="0"/>
        <v>3.2051282051282048E-2</v>
      </c>
      <c r="H4">
        <v>50</v>
      </c>
      <c r="I4">
        <f t="shared" si="1"/>
        <v>0.32051282051282054</v>
      </c>
      <c r="J4">
        <v>73</v>
      </c>
      <c r="K4">
        <f t="shared" si="2"/>
        <v>0.46794871794871795</v>
      </c>
      <c r="L4">
        <v>9</v>
      </c>
      <c r="M4">
        <f t="shared" si="3"/>
        <v>5.7692307692307696E-2</v>
      </c>
    </row>
    <row r="5" spans="1:13">
      <c r="A5" t="s">
        <v>117</v>
      </c>
      <c r="B5" s="12">
        <v>40</v>
      </c>
      <c r="C5">
        <v>23</v>
      </c>
      <c r="D5">
        <v>8</v>
      </c>
      <c r="E5">
        <f t="shared" si="4"/>
        <v>0.34782608695652173</v>
      </c>
      <c r="F5">
        <v>2</v>
      </c>
      <c r="G5">
        <f t="shared" si="0"/>
        <v>8.6956521739130432E-2</v>
      </c>
      <c r="H5">
        <v>6</v>
      </c>
      <c r="I5">
        <f t="shared" si="1"/>
        <v>0.2608695652173913</v>
      </c>
      <c r="J5">
        <v>4</v>
      </c>
      <c r="K5">
        <f t="shared" si="2"/>
        <v>0.17391304347826086</v>
      </c>
      <c r="L5">
        <v>3</v>
      </c>
      <c r="M5">
        <f t="shared" si="3"/>
        <v>0.13043478260869565</v>
      </c>
    </row>
    <row r="6" spans="1:13">
      <c r="A6" t="s">
        <v>118</v>
      </c>
      <c r="B6" s="12">
        <v>50</v>
      </c>
      <c r="C6">
        <v>30</v>
      </c>
      <c r="D6">
        <v>5</v>
      </c>
      <c r="E6">
        <f t="shared" si="4"/>
        <v>0.16666666666666666</v>
      </c>
      <c r="F6">
        <v>3</v>
      </c>
      <c r="G6">
        <f t="shared" si="0"/>
        <v>0.1</v>
      </c>
      <c r="H6">
        <v>5</v>
      </c>
      <c r="I6">
        <f t="shared" si="1"/>
        <v>0.16666666666666666</v>
      </c>
      <c r="J6">
        <v>11</v>
      </c>
      <c r="K6">
        <f t="shared" si="2"/>
        <v>0.36666666666666664</v>
      </c>
      <c r="L6">
        <v>6</v>
      </c>
      <c r="M6">
        <f t="shared" si="3"/>
        <v>0.2</v>
      </c>
    </row>
    <row r="7" spans="1:13">
      <c r="A7" t="s">
        <v>119</v>
      </c>
      <c r="B7" s="12">
        <v>48</v>
      </c>
      <c r="C7">
        <v>30</v>
      </c>
      <c r="D7">
        <v>4</v>
      </c>
      <c r="E7">
        <f t="shared" si="4"/>
        <v>0.13333333333333333</v>
      </c>
      <c r="F7">
        <v>2</v>
      </c>
      <c r="G7">
        <f t="shared" si="0"/>
        <v>6.6666666666666666E-2</v>
      </c>
      <c r="H7">
        <v>6</v>
      </c>
      <c r="I7">
        <f t="shared" si="1"/>
        <v>0.2</v>
      </c>
      <c r="J7">
        <v>15</v>
      </c>
      <c r="K7">
        <f t="shared" si="2"/>
        <v>0.5</v>
      </c>
      <c r="L7">
        <v>3</v>
      </c>
      <c r="M7">
        <f t="shared" si="3"/>
        <v>0.1</v>
      </c>
    </row>
    <row r="8" spans="1:13">
      <c r="A8" t="s">
        <v>120</v>
      </c>
      <c r="B8" s="12">
        <v>18</v>
      </c>
      <c r="C8">
        <v>9</v>
      </c>
      <c r="D8">
        <v>4</v>
      </c>
      <c r="E8">
        <f t="shared" si="4"/>
        <v>0.44444444444444442</v>
      </c>
      <c r="F8">
        <v>0</v>
      </c>
      <c r="G8">
        <f t="shared" si="0"/>
        <v>0</v>
      </c>
      <c r="H8">
        <v>2</v>
      </c>
      <c r="I8">
        <f t="shared" si="1"/>
        <v>0.22222222222222221</v>
      </c>
      <c r="J8">
        <v>3</v>
      </c>
      <c r="K8">
        <f t="shared" si="2"/>
        <v>0.33333333333333331</v>
      </c>
      <c r="L8">
        <v>0</v>
      </c>
      <c r="M8">
        <f t="shared" si="3"/>
        <v>0</v>
      </c>
    </row>
    <row r="9" spans="1:13">
      <c r="A9" t="s">
        <v>121</v>
      </c>
      <c r="B9" s="12">
        <v>51</v>
      </c>
      <c r="C9">
        <v>26</v>
      </c>
      <c r="D9">
        <v>5</v>
      </c>
      <c r="E9">
        <f t="shared" si="4"/>
        <v>0.19230769230769232</v>
      </c>
      <c r="F9">
        <v>2</v>
      </c>
      <c r="G9">
        <f t="shared" si="0"/>
        <v>7.6923076923076927E-2</v>
      </c>
      <c r="H9">
        <v>7</v>
      </c>
      <c r="I9">
        <f t="shared" si="1"/>
        <v>0.26923076923076922</v>
      </c>
      <c r="J9">
        <v>10</v>
      </c>
      <c r="K9">
        <f t="shared" si="2"/>
        <v>0.38461538461538464</v>
      </c>
      <c r="L9">
        <v>2</v>
      </c>
      <c r="M9">
        <f t="shared" si="3"/>
        <v>7.6923076923076927E-2</v>
      </c>
    </row>
    <row r="10" spans="1:13">
      <c r="A10" t="s">
        <v>122</v>
      </c>
      <c r="B10" s="12">
        <v>31</v>
      </c>
      <c r="C10">
        <v>7</v>
      </c>
      <c r="D10">
        <v>1</v>
      </c>
      <c r="E10">
        <f t="shared" si="4"/>
        <v>0.14285714285714285</v>
      </c>
      <c r="F10">
        <v>0</v>
      </c>
      <c r="G10">
        <f t="shared" si="0"/>
        <v>0</v>
      </c>
      <c r="H10">
        <v>0</v>
      </c>
      <c r="I10">
        <f t="shared" si="1"/>
        <v>0</v>
      </c>
      <c r="J10">
        <v>5</v>
      </c>
      <c r="K10">
        <f t="shared" si="2"/>
        <v>0.7142857142857143</v>
      </c>
      <c r="L10">
        <v>1</v>
      </c>
      <c r="M10">
        <f t="shared" si="3"/>
        <v>0.14285714285714285</v>
      </c>
    </row>
    <row r="11" spans="1:13">
      <c r="A11" t="s">
        <v>135</v>
      </c>
      <c r="B11">
        <f>SUM(B2:B10)</f>
        <v>675</v>
      </c>
      <c r="C11">
        <f>SUM(C2:C10)</f>
        <v>387</v>
      </c>
      <c r="D11">
        <v>53</v>
      </c>
      <c r="E11">
        <f t="shared" si="4"/>
        <v>0.13695090439276486</v>
      </c>
      <c r="F11">
        <f>SUM(F2:F10)</f>
        <v>23</v>
      </c>
      <c r="G11">
        <f t="shared" si="0"/>
        <v>5.9431524547803614E-2</v>
      </c>
      <c r="H11">
        <f>SUM(H2:H10)</f>
        <v>113</v>
      </c>
      <c r="I11">
        <f t="shared" si="1"/>
        <v>0.29198966408268734</v>
      </c>
      <c r="J11">
        <f>SUM(J2:J10)</f>
        <v>168</v>
      </c>
      <c r="K11">
        <f t="shared" si="2"/>
        <v>0.43410852713178294</v>
      </c>
      <c r="L11">
        <f>SUM(L2:L10)</f>
        <v>30</v>
      </c>
      <c r="M11">
        <f t="shared" si="3"/>
        <v>7.7519379844961239E-2</v>
      </c>
    </row>
    <row r="17" spans="14:14" ht="24.75" customHeight="1">
      <c r="N17" s="11"/>
    </row>
    <row r="18" spans="14:14" ht="33" customHeight="1">
      <c r="N18" s="11" t="s">
        <v>141</v>
      </c>
    </row>
    <row r="19" spans="14:14" ht="37.5" customHeight="1">
      <c r="N19" s="11" t="s">
        <v>136</v>
      </c>
    </row>
    <row r="20" spans="14:14" ht="29.25" customHeight="1">
      <c r="N20" s="11" t="s">
        <v>130</v>
      </c>
    </row>
    <row r="21" spans="14:14" ht="27" customHeight="1">
      <c r="N21" s="11" t="s">
        <v>127</v>
      </c>
    </row>
    <row r="22" spans="14:14" ht="27" customHeight="1">
      <c r="N22" s="11" t="s">
        <v>128</v>
      </c>
    </row>
    <row r="23" spans="14:14" ht="27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Patterns完备性统计</vt:lpstr>
      <vt:lpstr>各Patterns的伪正例1</vt:lpstr>
      <vt:lpstr>各Pattern的伪正例2</vt:lpstr>
      <vt:lpstr>各Pattern的伪正例3</vt:lpstr>
      <vt:lpstr>各Pattern伪正例汇总</vt:lpstr>
      <vt:lpstr>各篇文章伪正例汇总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2018-03-31T01:53:08Z</dcterms:modified>
</cp:coreProperties>
</file>