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berg\Documents\GitHub\gmns\Small_Network_Examples\Cambridge_v085\"/>
    </mc:Choice>
  </mc:AlternateContent>
  <bookViews>
    <workbookView xWindow="0" yWindow="0" windowWidth="19200" windowHeight="7103" activeTab="6"/>
  </bookViews>
  <sheets>
    <sheet name="node" sheetId="4" r:id="rId1"/>
    <sheet name="link" sheetId="1" r:id="rId2"/>
    <sheet name="GenOffsetLine" sheetId="11" r:id="rId3"/>
    <sheet name="lane_old" sheetId="7" state="hidden" r:id="rId4"/>
    <sheet name="lane" sheetId="10" r:id="rId5"/>
    <sheet name="segment_lane" sheetId="8" r:id="rId6"/>
    <sheet name="movement" sheetId="9" r:id="rId7"/>
    <sheet name="segment" sheetId="6" r:id="rId8"/>
    <sheet name="location" sheetId="3" r:id="rId9"/>
  </sheets>
  <definedNames>
    <definedName name="_xlnm._FilterDatabase" localSheetId="3" hidden="1">lane_old!$A$1:$M$22</definedName>
  </definedNames>
  <calcPr calcId="162913"/>
</workbook>
</file>

<file path=xl/calcChain.xml><?xml version="1.0" encoding="utf-8"?>
<calcChain xmlns="http://schemas.openxmlformats.org/spreadsheetml/2006/main">
  <c r="A38" i="11" l="1"/>
  <c r="D36" i="11"/>
  <c r="D35" i="11"/>
  <c r="D34" i="11"/>
  <c r="D33" i="11"/>
  <c r="D32" i="11"/>
  <c r="D31" i="11"/>
  <c r="D30" i="11"/>
  <c r="D29" i="11"/>
  <c r="D28" i="11"/>
  <c r="H23" i="11"/>
  <c r="H22" i="11"/>
  <c r="H21" i="11"/>
  <c r="H20" i="11"/>
  <c r="H19" i="11"/>
  <c r="H18" i="11"/>
  <c r="H17" i="11"/>
  <c r="H16" i="11"/>
  <c r="H15" i="11"/>
  <c r="D23" i="11"/>
  <c r="E23" i="11" s="1"/>
  <c r="C23" i="11"/>
  <c r="B24" i="11"/>
  <c r="A24" i="11"/>
  <c r="F18" i="11"/>
  <c r="E22" i="11"/>
  <c r="G22" i="11" s="1"/>
  <c r="E21" i="11"/>
  <c r="G21" i="11" s="1"/>
  <c r="E20" i="11"/>
  <c r="G20" i="11" s="1"/>
  <c r="E19" i="11"/>
  <c r="G19" i="11" s="1"/>
  <c r="E18" i="11"/>
  <c r="G18" i="11" s="1"/>
  <c r="E17" i="11"/>
  <c r="G17" i="11" s="1"/>
  <c r="E16" i="11"/>
  <c r="G16" i="11" s="1"/>
  <c r="E15" i="11"/>
  <c r="G15" i="11" s="1"/>
  <c r="D22" i="11"/>
  <c r="C22" i="11"/>
  <c r="D21" i="11"/>
  <c r="C21" i="11"/>
  <c r="D20" i="11"/>
  <c r="C20" i="11"/>
  <c r="D19" i="11"/>
  <c r="C19" i="11"/>
  <c r="D18" i="11"/>
  <c r="C18" i="11"/>
  <c r="D17" i="11"/>
  <c r="C17" i="11"/>
  <c r="D16" i="11"/>
  <c r="C16" i="11"/>
  <c r="D15" i="11"/>
  <c r="C15" i="11"/>
  <c r="F21" i="11" l="1"/>
  <c r="F17" i="11"/>
  <c r="F22" i="11"/>
  <c r="F15" i="11"/>
  <c r="F19" i="11"/>
  <c r="F16" i="11"/>
  <c r="F20" i="11"/>
  <c r="G23" i="11"/>
  <c r="F23" i="11"/>
</calcChain>
</file>

<file path=xl/comments1.xml><?xml version="1.0" encoding="utf-8"?>
<comments xmlns="http://schemas.openxmlformats.org/spreadsheetml/2006/main">
  <authors>
    <author>Berg, Ian (VOLPE)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Berg, Ian (VOLPE):</t>
        </r>
        <r>
          <rPr>
            <sz val="9"/>
            <color indexed="81"/>
            <rFont val="Tahoma"/>
            <charset val="1"/>
          </rPr>
          <t xml:space="preserve">
allows lane num to switch … eg bike lane switching from lane 2 to lane 3</t>
        </r>
      </text>
    </comment>
  </commentList>
</comments>
</file>

<file path=xl/sharedStrings.xml><?xml version="1.0" encoding="utf-8"?>
<sst xmlns="http://schemas.openxmlformats.org/spreadsheetml/2006/main" count="736" uniqueCount="304">
  <si>
    <t>name</t>
  </si>
  <si>
    <t>from_node_id</t>
  </si>
  <si>
    <t>to_node_id</t>
  </si>
  <si>
    <t>dir_flag</t>
  </si>
  <si>
    <t>capacity</t>
  </si>
  <si>
    <t>free_speed</t>
  </si>
  <si>
    <t>lanes</t>
  </si>
  <si>
    <t>bike_facility</t>
  </si>
  <si>
    <t>ped_facility</t>
  </si>
  <si>
    <t>parking</t>
  </si>
  <si>
    <t>allowed_uses</t>
  </si>
  <si>
    <t>facility_type</t>
  </si>
  <si>
    <t>grade</t>
  </si>
  <si>
    <t>other fields</t>
  </si>
  <si>
    <t>Broadway</t>
  </si>
  <si>
    <t>BikeLane</t>
  </si>
  <si>
    <t>Sidewalk</t>
  </si>
  <si>
    <t>Parallel</t>
  </si>
  <si>
    <t>AUTO, BIKE</t>
  </si>
  <si>
    <t>Broadway EB approaching Ames</t>
  </si>
  <si>
    <t>None</t>
  </si>
  <si>
    <t>Ames Street</t>
  </si>
  <si>
    <t>CycleTrack</t>
  </si>
  <si>
    <t>Eastbound approaching Third</t>
  </si>
  <si>
    <t>Westbound, west of Ames</t>
  </si>
  <si>
    <t>Westbound approaching Ames</t>
  </si>
  <si>
    <t>BIKE</t>
  </si>
  <si>
    <t>Cycletrack</t>
  </si>
  <si>
    <t>geometry</t>
  </si>
  <si>
    <t>parent_link</t>
  </si>
  <si>
    <t>LINESTRING (-71.0896646 42.3649006,-71.089583 42.3648581,-71.0894745 42.3648023,-71.0893532 42.3647385,-71.0892015 42.3646628,-71.0886105 42.3644342,-71.0884584 42.3643696,-71.087608 42.3640086,-71.0873963 42.3639282)</t>
  </si>
  <si>
    <t>LINESTRING (-71.0881584 42.3626232,-71.0881469 42.3626905,-71.088128 42.3627951,-71.0881079 42.3628996,-71.0880929 42.3629763,-71.0880755 42.363039,-71.0880463 42.3630974,-71.0880087 42.3631516,-71.0879597 42.3632123,-71.0877357 42.3635091,-71.0876898 42.3635606,-71.0874724 42.3638309,-71.0873963 42.3639282)</t>
  </si>
  <si>
    <t>LINESTRING (-71.0873963 42.3639282,-71.0873359 42.363905,-71.087253 42.3638732,-71.086308 42.3634642,-71.0859256 42.363305,-71.0855886 42.3631648,-71.0844086 42.3626504)</t>
  </si>
  <si>
    <t>LINESTRING (-71.0873319 42.3640097,-71.0875298 42.3640974,-71.0880978 42.3643416,-71.0881729 42.3643722,-71.0882845 42.3644189,-71.0893354 42.364812)</t>
  </si>
  <si>
    <t>LINESTRING (-71.0843176 42.3627195,-71.0851184 42.3630762,-71.0851603 42.3630949,-71.0858614 42.3633871,-71.0861137 42.3634923,-71.0862468 42.3635475,-71.086527 42.3636639,-71.0865843 42.3636885,-71.0866469 42.3637153,-71.0873319 42.3640097)</t>
  </si>
  <si>
    <t>LINESTRING (-71.0873359 42.363905,-71.0879905 42.3630931,-71.0880814 42.3626176)</t>
  </si>
  <si>
    <t>WALK</t>
  </si>
  <si>
    <t>Ames between Main and Broadway NB</t>
  </si>
  <si>
    <t>Ames between Main and Broadway SB</t>
  </si>
  <si>
    <t>Bike/ped path west of Volpe SB</t>
  </si>
  <si>
    <t>Bike/ped path west of Volpe NB</t>
  </si>
  <si>
    <t>Ames cycletrack between Main and Broadway SB</t>
  </si>
  <si>
    <t>Ames cycletrack between Main and Broadway NB</t>
  </si>
  <si>
    <t>Broadway EB approaching Ames SIDEWALK</t>
  </si>
  <si>
    <t>Ames between Main and Broadway SB SIDEWALK</t>
  </si>
  <si>
    <t>Westbound, west of Ames SIDEWALK</t>
  </si>
  <si>
    <t>Bike/ped path west of Volpe NB SIDEWALK</t>
  </si>
  <si>
    <t>Knox Bikepath</t>
  </si>
  <si>
    <t>Loughery Walkway</t>
  </si>
  <si>
    <t>Broadway sidewalk</t>
  </si>
  <si>
    <t>Ames sidewalk</t>
  </si>
  <si>
    <t>node_id</t>
  </si>
  <si>
    <t>x_coord</t>
  </si>
  <si>
    <t>y_coord</t>
  </si>
  <si>
    <t>z_coord</t>
  </si>
  <si>
    <t>node_type</t>
  </si>
  <si>
    <t>ctrl_type</t>
  </si>
  <si>
    <t>other fields (e.g., area, subarea)</t>
  </si>
  <si>
    <t>external</t>
  </si>
  <si>
    <t>signal</t>
  </si>
  <si>
    <t>3SE</t>
  </si>
  <si>
    <t>3NE</t>
  </si>
  <si>
    <t>11NE</t>
  </si>
  <si>
    <t>11NW</t>
  </si>
  <si>
    <t>11SW</t>
  </si>
  <si>
    <t>11SE</t>
  </si>
  <si>
    <t>7NE</t>
  </si>
  <si>
    <t>7NW</t>
  </si>
  <si>
    <t>17SE</t>
  </si>
  <si>
    <t>22SW</t>
  </si>
  <si>
    <t>22NW</t>
  </si>
  <si>
    <t>Crosswalk</t>
  </si>
  <si>
    <t>crosswalk to bus stop island</t>
  </si>
  <si>
    <t>midblock crosswalk (near Volpe entrance)</t>
  </si>
  <si>
    <t>pedestrian</t>
  </si>
  <si>
    <t>loc_id</t>
  </si>
  <si>
    <t>ref_node_id</t>
  </si>
  <si>
    <t>lr</t>
  </si>
  <si>
    <t>loc_type</t>
  </si>
  <si>
    <t>zone_id</t>
  </si>
  <si>
    <t>gtfs_stop_id</t>
  </si>
  <si>
    <t>Driveway (associated with LT pocket lane 9914 &amp; Segment 110)</t>
  </si>
  <si>
    <t>transit_stop</t>
  </si>
  <si>
    <t>Ames St @ Broadway</t>
  </si>
  <si>
    <t>Broadway @ Galileo Way</t>
  </si>
  <si>
    <t>Ames St @ Main St</t>
  </si>
  <si>
    <t>floating bus stop (see location 12231 for GTFS info)</t>
  </si>
  <si>
    <t>link_id</t>
  </si>
  <si>
    <t>crosswalk across bikepath (basically a sidewalk, but it is signalized)</t>
  </si>
  <si>
    <t>117B</t>
  </si>
  <si>
    <t>711B</t>
  </si>
  <si>
    <t>left turn pocket, Broadway EB</t>
  </si>
  <si>
    <t>right turn pocket, Broadway EB</t>
  </si>
  <si>
    <t>LT pocket, Broadway WB @ Ames</t>
  </si>
  <si>
    <t>RT pocket, Broadway EB @ Ames</t>
  </si>
  <si>
    <t>LT pocket, Broadway WB @ Galileo</t>
  </si>
  <si>
    <t>second lane on Broadway (rest of it is closed for construction)</t>
  </si>
  <si>
    <t>LT pocket, Broadway WB mid-block (to garage)</t>
  </si>
  <si>
    <t>Ames NB RT pocket (length estimated)</t>
  </si>
  <si>
    <t>Ames SB RT pocket (length estimated)</t>
  </si>
  <si>
    <t>segment_id</t>
  </si>
  <si>
    <t>start_lr</t>
  </si>
  <si>
    <t>end_lr</t>
  </si>
  <si>
    <t>l_lanes_added</t>
  </si>
  <si>
    <t>r_lanes_added</t>
  </si>
  <si>
    <t>old</t>
  </si>
  <si>
    <t>lane_id</t>
  </si>
  <si>
    <t>lane_num</t>
  </si>
  <si>
    <t>r_barrier</t>
  </si>
  <si>
    <t>l_barrier</t>
  </si>
  <si>
    <t>width</t>
  </si>
  <si>
    <t>notes</t>
  </si>
  <si>
    <t>ALL</t>
  </si>
  <si>
    <t>EB LT pocket</t>
  </si>
  <si>
    <t>EB Thru lane</t>
  </si>
  <si>
    <t>EB RT Pocket</t>
  </si>
  <si>
    <t>EB Bike Lane</t>
  </si>
  <si>
    <t>WB Thru lane</t>
  </si>
  <si>
    <t>WB Bike lane</t>
  </si>
  <si>
    <t>WB LT Pocket</t>
  </si>
  <si>
    <t>WB LT Pocket (mid-block to parking garage, associated w/ Location #3)</t>
  </si>
  <si>
    <t>Path west of Volpe SB</t>
  </si>
  <si>
    <t>Path west of Volpe NB</t>
  </si>
  <si>
    <t>Broadway EB (Galileo to Ames)</t>
  </si>
  <si>
    <t>Broadway EB (Galileo to Ames)  RT pocket</t>
  </si>
  <si>
    <t>Broadway EB (Galileo to Ames) bike lane</t>
  </si>
  <si>
    <t>Ames cycletrack NB</t>
  </si>
  <si>
    <t>Ames cycletrack SB</t>
  </si>
  <si>
    <t>Broadway WB LT pocket</t>
  </si>
  <si>
    <t>Broadway WB</t>
  </si>
  <si>
    <t>Broadway second lane (disappears b/c construction)</t>
  </si>
  <si>
    <t>Broadway WB bike lane</t>
  </si>
  <si>
    <t>Ames NB</t>
  </si>
  <si>
    <t>Ames SB</t>
  </si>
  <si>
    <t>Ames NB LT pocket</t>
  </si>
  <si>
    <t>Ames SB RT pocket</t>
  </si>
  <si>
    <t>old_lane_id</t>
  </si>
  <si>
    <t>old_link_id</t>
  </si>
  <si>
    <t>old_segment_id</t>
  </si>
  <si>
    <t>RIGHT</t>
  </si>
  <si>
    <t>Signal</t>
  </si>
  <si>
    <t>Ames NB R to Broadway</t>
  </si>
  <si>
    <t>LEFT</t>
  </si>
  <si>
    <t>Ames NB L to Broadway</t>
  </si>
  <si>
    <t>THRU</t>
  </si>
  <si>
    <t>Ames Cycletrack to Volpe path</t>
  </si>
  <si>
    <t>Ames Cycletrack L to Broadway</t>
  </si>
  <si>
    <t>Ames Cycletrack R to Broadway</t>
  </si>
  <si>
    <t>Broadway EB thru @ Ames</t>
  </si>
  <si>
    <t>Broadway EB R to Ames</t>
  </si>
  <si>
    <t>Broadway EB thru @ Ames (bike)</t>
  </si>
  <si>
    <t>Broadway EB R to Ames (bike)</t>
  </si>
  <si>
    <t>Broadway EB L to Volpe path</t>
  </si>
  <si>
    <t>Broadway WB L to Ames</t>
  </si>
  <si>
    <t>Broadway WB thru @ Ames</t>
  </si>
  <si>
    <t>Broadway WB thru @ Ames (Bike)</t>
  </si>
  <si>
    <t>Broadway WB R to Volpe path</t>
  </si>
  <si>
    <t>Broadway WB L to Ames cycletrack</t>
  </si>
  <si>
    <t>Volpe path to Ames cycletrack</t>
  </si>
  <si>
    <t>Volpe path to Broadway WB</t>
  </si>
  <si>
    <t>Volpe path to Broadway EB</t>
  </si>
  <si>
    <t>mvmt_id</t>
  </si>
  <si>
    <t>ib_link_id</t>
  </si>
  <si>
    <t>ob_link_id</t>
  </si>
  <si>
    <t>type</t>
  </si>
  <si>
    <t>penalty</t>
  </si>
  <si>
    <t>parent_lane</t>
  </si>
  <si>
    <t>old lane_num</t>
  </si>
  <si>
    <t>Ames between Main and Broadway NB SIDEWALK (after bus stop island)</t>
  </si>
  <si>
    <t>Ames between Main and Broadway NB SIDEWALK (before bus stop island)</t>
  </si>
  <si>
    <t>Eastbound approaching Third SIDEWALK (west half)</t>
  </si>
  <si>
    <t>Eastbound approaching Third SIDEWALK (east half)</t>
  </si>
  <si>
    <t>Westbound approaching Ames SIDEWALK (east half)</t>
  </si>
  <si>
    <t>Westbound approaching Ames SIDEWALK (west half)</t>
  </si>
  <si>
    <t>seg_lane_id</t>
  </si>
  <si>
    <t>WB LT Pocket @ node 11</t>
  </si>
  <si>
    <t>711B001</t>
  </si>
  <si>
    <t>117B001</t>
  </si>
  <si>
    <t>112201-1</t>
  </si>
  <si>
    <t>221101-1</t>
  </si>
  <si>
    <t>221102-1</t>
  </si>
  <si>
    <t>11301-1</t>
  </si>
  <si>
    <t>Broadway EB (Galileo to Ames) bike lane during pocket</t>
  </si>
  <si>
    <t>EB Bike Lane during pocket</t>
  </si>
  <si>
    <t>71101-1</t>
  </si>
  <si>
    <t>1122MB midblock crossing: in front of Mariott</t>
  </si>
  <si>
    <t>2211MB midblock crossing: in front of Volpe</t>
  </si>
  <si>
    <t>711MB across from floating bus stop 12231</t>
  </si>
  <si>
    <t>LINESTRING(-71.089331 42.364648,-71.087665 42.363938)</t>
  </si>
  <si>
    <t>LINESTRING(-71.087665 42.363938,-71.088395 42.362683)</t>
  </si>
  <si>
    <t>LINESTRING(-71.087329 42.363787,-71.085966 42.363251)</t>
  </si>
  <si>
    <t>LINESTRING(-71.084404 42.362856,-71.085826 42.363431)</t>
  </si>
  <si>
    <t>LINESTRING(-71.085826 42.363431,-71.087165 42.364)</t>
  </si>
  <si>
    <t>LINESTRING(-71.087165 42.364,-71.087329 42.363787)</t>
  </si>
  <si>
    <t>LINESTRING(-71.087488 42.364142,-71.087665 42.363938)</t>
  </si>
  <si>
    <t>LINESTRING(-71.087329 42.363787,-71.087665 42.363938)</t>
  </si>
  <si>
    <t>LINESTRING(-71.087165 42.364,-71.087488 42.364142)</t>
  </si>
  <si>
    <t>LINESTRING(-71.087744 42.363478,-71.087704 42.363498)</t>
  </si>
  <si>
    <t>1.  Unpack the geometry</t>
  </si>
  <si>
    <t>LINESTRING (-71.0896646 42.3649006</t>
  </si>
  <si>
    <t>-71.089583 42.3648581</t>
  </si>
  <si>
    <t>-71.0894745 42.3648023</t>
  </si>
  <si>
    <t>-71.0893532 42.3647385</t>
  </si>
  <si>
    <t>-71.0892015 42.3646628</t>
  </si>
  <si>
    <t>-71.0886105 42.3644342</t>
  </si>
  <si>
    <t>-71.0884584 42.3643696</t>
  </si>
  <si>
    <t>-71.087608 42.3640086</t>
  </si>
  <si>
    <t>-71.0873963 42.3639282)</t>
  </si>
  <si>
    <t>TextToCol on comma</t>
  </si>
  <si>
    <t>Copy transpose, text to columns on space, get rid of extra text</t>
  </si>
  <si>
    <t>http://www.csgnetwork.com/degreelenllavcalc.html</t>
  </si>
  <si>
    <t>Feet per degree longitude</t>
  </si>
  <si>
    <t>Feet per degree latitude</t>
  </si>
  <si>
    <t>Desired offset (feet)</t>
  </si>
  <si>
    <t>Delta X</t>
  </si>
  <si>
    <t>Delta Y</t>
  </si>
  <si>
    <t>2.  Calculate delta x and delta y, convert to feet</t>
  </si>
  <si>
    <t>3.  Calculate K</t>
  </si>
  <si>
    <t>K</t>
  </si>
  <si>
    <t>New X</t>
  </si>
  <si>
    <t>New Y</t>
  </si>
  <si>
    <t>&lt;---- Extrapolated</t>
  </si>
  <si>
    <t>4.  Calculate set of offset points</t>
  </si>
  <si>
    <t>Concatenation</t>
  </si>
  <si>
    <t>-71.0896534 42.3648948</t>
  </si>
  <si>
    <t>-71.0895745 42.3648537</t>
  </si>
  <si>
    <t>-71.089467 42.3647984</t>
  </si>
  <si>
    <t>-71.089347 42.3647354</t>
  </si>
  <si>
    <t>-71.0891997 42.3646621</t>
  </si>
  <si>
    <t>-71.0886037 42.3644313</t>
  </si>
  <si>
    <t>-71.0884572 42.3643691</t>
  </si>
  <si>
    <t>-71.0876029 42.3640067</t>
  </si>
  <si>
    <t>-71.0873912 42.3639263</t>
  </si>
  <si>
    <t>LINESTRING(</t>
  </si>
  <si>
    <t>,</t>
  </si>
  <si>
    <t>)</t>
  </si>
  <si>
    <t>5.  Copy Values from the concatenation, then repack the geometry</t>
  </si>
  <si>
    <t>Concatenate</t>
  </si>
  <si>
    <t>parent_node_id</t>
  </si>
  <si>
    <t>7SW</t>
  </si>
  <si>
    <t>7SE</t>
  </si>
  <si>
    <t>22SE</t>
  </si>
  <si>
    <t>22NE</t>
  </si>
  <si>
    <t>21N</t>
  </si>
  <si>
    <t>21S</t>
  </si>
  <si>
    <t>25W</t>
  </si>
  <si>
    <t>25E</t>
  </si>
  <si>
    <t>27N</t>
  </si>
  <si>
    <t>28S</t>
  </si>
  <si>
    <t>directed</t>
  </si>
  <si>
    <t>geometry_id</t>
  </si>
  <si>
    <t>parent_link_id</t>
  </si>
  <si>
    <t>length</t>
  </si>
  <si>
    <t>LINESTRING (-71.0844086 42.3626504,-71.084253 42.3625512,-71.0841515 42.3624895,-71.0840416 42.3624178,-71.0839262 42.3623447,-71.0838224 42.3622846)</t>
  </si>
  <si>
    <t>LINESTRING (-71.0830222 42.3621793,-71.0830611 42.3621819,-71.083093 42.3621841,-71.0831653 42.3621926,-71.083231 42.3622025,-71.083299 42.3622145,-71.0833665 42.3622278,-71.0834356 42.3622436,-71.0834956 42.3622602,-71.0835589 42.3622803,-71.0836681 42.362321,-71.0837455 42.3623568,-71.0838147 42.3623935,-71.0838909 42.3624386,-71.084191 42.3626403,-71.0843176 42.3627195)</t>
  </si>
  <si>
    <t>LINESTRING (-71.0861564 42.3661139,-71.0863145 42.3653651,-71.0869504 42.3644949,-71.0872319 42.3640097)</t>
  </si>
  <si>
    <t>Third Street</t>
  </si>
  <si>
    <t>LINESTRING (-71.0843176 42.3627195,-71.0838463 42.3632839,-71.0837886 42.3633639,-71.0837329 42.3634424,-71.0836711 42.3635345,-71.0836144 42.3636217,-71.083472 42.363851,-71.0834159 42.3639496,-71.0831239 42.3644637,-71.0827668 42.3650925,-71.0827235 42.3651668)</t>
  </si>
  <si>
    <t>Main Street</t>
  </si>
  <si>
    <t>LINESTRING (-71.0844086 42.3626504,-71.0846134 42.3624745,-71.0846856 42.3624208,-71.0847634 42.3623862,-71.0848122 42.3623744,-71.0848595 42.3623719,-71.0851190 42.3623480)</t>
  </si>
  <si>
    <t>LINESTRING (-71.0838224 42.3622846,-71.0837303 42.3622442,-71.0836478 42.3622115,-71.0835587 42.3621821,-71.0834669 42.3621575,-71.0834003 42.3621414,-71.083178 42.3620937,-71.0830483 42.3620675,-71.082912 42.3620421,-71.0827978 42.3620211)</t>
  </si>
  <si>
    <t>LINESTRING (-71.0881669 42.3625586,-71.0879984 42.3625454,-71.0871228 42.3624759,-71.0870814 42.3624726,-71.0862604 42.3624095,-71.0861542 42.3624019,-71.0860376 42.3623925,-71.085167 42.362326,-71.0850211 42.3623099)</t>
  </si>
  <si>
    <t>LINESTRING (-71.0850211 42.3623099,-71.0849092 42.3622976,-71.0847306 42.3622759,-71.084223 42.3622044,-71.0841325 42.3622015,-71.0840639 42.3622008,-71.0840032 42.3622068,-71.0839448 42.3622175,-71.0838974 42.3622341,-71.0838571 42.3622573,-71.0838224 42.3622846)</t>
  </si>
  <si>
    <t>LINESTRING (-71.0881584 42.3626232,-71.0883758 42.3626364,-71.0888452 42.3626678,-71.0889017 42.3626725,-71.0889476 42.3626789,-71.0890098 42.3626908,-71.0890545 42.3626969,-71.0891149 42.3627005,-71.0892129 42.3627063, -71.0898 42.36275)</t>
  </si>
  <si>
    <t>LINESTRING (-71.0850211 42.3623099,-71.0848315 42.3623286,-71.0847338 42.3623491,-71.0846428 42.3623908,-71.0844662 42.3625529,-71.0844072 42.3625996,-71.0844086 42.3626504)</t>
  </si>
  <si>
    <t>LINESTRING (-71.0899422 42.3627194,-71.0896637 42.3626741,-71.0883553 42.3625756,-71.0881669 42.3625586)</t>
  </si>
  <si>
    <t>LINESTRING (-71.0876411 42.3600151,-71.0881849 42.3609241,-71.0881972 42.3609441,-71.088271 42.3610656,-71.0882959 42.3611079,-71.0883206 42.3611753,-71.0883302 42.3612499,-71.0883306 42.3613297,-71.088182 42.3624442,-71.0881669 42.3625586)</t>
  </si>
  <si>
    <t>LINESTRING(-71.087488 42.364142,-71.089277 42.364874)</t>
  </si>
  <si>
    <t>LINESTRING(-71.08801 42.36264,-71.0876685 42.363425)</t>
  </si>
  <si>
    <t>LINESTRING(-71.0876685 42.363425,-71.087329 42.363787)</t>
  </si>
  <si>
    <t>LINESTRING(-71.085966 42.363251,-71.084580 42.362604)</t>
  </si>
  <si>
    <t>LINESTRING(-71.087165 42.364,-71.0862145 42.3653651,-71.086029 42.366009)</t>
  </si>
  <si>
    <t>LINESTRING(-71.088395 42.362683,-71.088335 42.362495)</t>
  </si>
  <si>
    <t>LINESTRING(-71.08801 42.36264,-71.088395 42.362683)</t>
  </si>
  <si>
    <t>LINESTRING(-71.088335 42.362495,-71.088033 42.36246)</t>
  </si>
  <si>
    <t>LINESTRING(-71.0880101 42.36264107,-71.088033 42.36246)</t>
  </si>
  <si>
    <t>LINESTRING(-71.085115 42.362435,-71.08458003 42.36260445)</t>
  </si>
  <si>
    <t>LINESTRING(-71.08458003 42.36260445,-71.084369 42.362476)</t>
  </si>
  <si>
    <t>LINESTRING(-71.084369 42.362476,-71.0840678 42.362731)</t>
  </si>
  <si>
    <t>LINESTRING(-71.084404 42.362856,-71.0840678 42.362731)</t>
  </si>
  <si>
    <t>LINESTRING(-71.084369 42.362476,-71.083925 42.362269)</t>
  </si>
  <si>
    <t>LINESTRING(-71.083925 42.362269,-71.083814 42.362205)</t>
  </si>
  <si>
    <t>LINESTRING(-71.084404 42.362856,-71.08458003 42.36260445)</t>
  </si>
  <si>
    <t>LINESTRING(-71.085115 42.362435,-71.084771 42.362435,-71.08458003 42.36260445)</t>
  </si>
  <si>
    <t>Main St @ Kendall Station - Red Line</t>
  </si>
  <si>
    <t>Kendall/MIT</t>
  </si>
  <si>
    <t>KendallOB</t>
  </si>
  <si>
    <t>KendallIB</t>
  </si>
  <si>
    <t>LINESTRING(-71.0840678 42.362731,-71.083645 42.362377,-71.083018 42.362254)</t>
  </si>
  <si>
    <t>LINESTRING(-71.083814 42.362205,-71.083535 42.362085,-71.082794 42.361942)</t>
  </si>
  <si>
    <t>LINESTRING(-71.085116 42.36226,-71.084113 42.362127,-71.083814 42.362205)</t>
  </si>
  <si>
    <t>LINESTRING(-71.0880101 42.36264107,-71.086100 42.362494)</t>
  </si>
  <si>
    <t>LINESTRING(-71.086100 42.362494,-71.085115 42.362435)</t>
  </si>
  <si>
    <t>LINESTRING(-71.088033 42.36246,-71.086123 42.362327)</t>
  </si>
  <si>
    <t>LINESTRING(-71.086123 42.362327,-71.085116 42.36226)</t>
  </si>
  <si>
    <t>LINESTRING(-71.085966 42.363251,-71.085826 42.363431)</t>
  </si>
  <si>
    <t>Walkway</t>
  </si>
  <si>
    <t>Thru the Marriott</t>
  </si>
  <si>
    <t>LINESTRING(-71.0861 42.362494,-71.086123 42.362327)</t>
  </si>
  <si>
    <t>LINESTRING(-71.085966 42.363251,-71.085864 42.362851,-71.0861 42.362494)</t>
  </si>
  <si>
    <t>start_ib_lane</t>
  </si>
  <si>
    <t>start_ob_lane</t>
  </si>
  <si>
    <t>end_ob_lane</t>
  </si>
  <si>
    <t>end_ib_lane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</si>
</sst>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20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gnetwork.com/degreelenllavcalc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3" workbookViewId="0">
      <selection activeCell="B33" sqref="B33"/>
    </sheetView>
  </sheetViews>
  <sheetFormatPr defaultRowHeight="14.25" x14ac:dyDescent="0.45"/>
  <cols>
    <col min="3" max="3" width="11.33203125" bestFit="1" customWidth="1"/>
    <col min="4" max="4" width="10.73046875" bestFit="1" customWidth="1"/>
  </cols>
  <sheetData>
    <row r="1" spans="1:9" x14ac:dyDescent="0.45">
      <c r="A1" t="s">
        <v>51</v>
      </c>
      <c r="B1" t="s">
        <v>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79</v>
      </c>
      <c r="I1" t="s">
        <v>238</v>
      </c>
    </row>
    <row r="2" spans="1:9" x14ac:dyDescent="0.45">
      <c r="A2">
        <v>1</v>
      </c>
      <c r="C2">
        <v>-71.089942199999996</v>
      </c>
      <c r="D2">
        <v>42.362719400000003</v>
      </c>
      <c r="F2" t="s">
        <v>58</v>
      </c>
    </row>
    <row r="3" spans="1:9" x14ac:dyDescent="0.45">
      <c r="A3">
        <v>3</v>
      </c>
      <c r="C3">
        <v>-71.089438999999999</v>
      </c>
      <c r="D3">
        <v>42.364808799999999</v>
      </c>
      <c r="F3" t="s">
        <v>58</v>
      </c>
    </row>
    <row r="4" spans="1:9" x14ac:dyDescent="0.45">
      <c r="A4">
        <v>7</v>
      </c>
      <c r="C4">
        <v>-71.088116900000003</v>
      </c>
      <c r="D4">
        <v>42.362608600000002</v>
      </c>
      <c r="G4" t="s">
        <v>59</v>
      </c>
    </row>
    <row r="5" spans="1:9" x14ac:dyDescent="0.45">
      <c r="A5">
        <v>10</v>
      </c>
      <c r="C5">
        <v>-71.087641099999999</v>
      </c>
      <c r="D5">
        <v>42.360015099999998</v>
      </c>
      <c r="F5" t="s">
        <v>58</v>
      </c>
    </row>
    <row r="6" spans="1:9" x14ac:dyDescent="0.45">
      <c r="A6">
        <v>11</v>
      </c>
      <c r="C6">
        <v>-71.087346299999993</v>
      </c>
      <c r="D6">
        <v>42.363978199999998</v>
      </c>
      <c r="G6" t="s">
        <v>59</v>
      </c>
    </row>
    <row r="7" spans="1:9" x14ac:dyDescent="0.45">
      <c r="A7">
        <v>17</v>
      </c>
      <c r="C7">
        <v>-71.086156399999993</v>
      </c>
      <c r="D7">
        <v>42.366113900000002</v>
      </c>
      <c r="F7" t="s">
        <v>58</v>
      </c>
    </row>
    <row r="8" spans="1:9" x14ac:dyDescent="0.45">
      <c r="A8">
        <v>21</v>
      </c>
      <c r="C8">
        <v>-71.085119000000006</v>
      </c>
      <c r="D8">
        <v>42.362347999999997</v>
      </c>
    </row>
    <row r="9" spans="1:9" x14ac:dyDescent="0.45">
      <c r="A9">
        <v>22</v>
      </c>
      <c r="C9">
        <v>-71.084358600000002</v>
      </c>
      <c r="D9">
        <v>42.362700400000001</v>
      </c>
      <c r="G9" t="s">
        <v>59</v>
      </c>
    </row>
    <row r="10" spans="1:9" x14ac:dyDescent="0.45">
      <c r="A10">
        <v>25</v>
      </c>
      <c r="C10">
        <v>-71.083822400000003</v>
      </c>
      <c r="D10">
        <v>42.362284600000002</v>
      </c>
    </row>
    <row r="11" spans="1:9" x14ac:dyDescent="0.45">
      <c r="A11">
        <v>27</v>
      </c>
      <c r="C11">
        <v>-71.083022200000002</v>
      </c>
      <c r="D11">
        <v>42.362179300000001</v>
      </c>
      <c r="F11" t="s">
        <v>58</v>
      </c>
    </row>
    <row r="12" spans="1:9" x14ac:dyDescent="0.45">
      <c r="A12">
        <v>28</v>
      </c>
      <c r="C12">
        <v>-71.082797799999994</v>
      </c>
      <c r="D12">
        <v>42.3620211</v>
      </c>
      <c r="F12" t="s">
        <v>58</v>
      </c>
    </row>
    <row r="13" spans="1:9" x14ac:dyDescent="0.45">
      <c r="A13">
        <v>29</v>
      </c>
      <c r="C13">
        <v>-71.0827235</v>
      </c>
      <c r="D13">
        <v>42.365166799999997</v>
      </c>
      <c r="F13" t="s">
        <v>58</v>
      </c>
    </row>
    <row r="14" spans="1:9" x14ac:dyDescent="0.45">
      <c r="A14">
        <v>12231</v>
      </c>
      <c r="B14" t="s">
        <v>86</v>
      </c>
      <c r="C14">
        <v>-71.087704000000002</v>
      </c>
      <c r="D14">
        <v>42.363498</v>
      </c>
      <c r="F14" t="s">
        <v>74</v>
      </c>
      <c r="I14">
        <v>11</v>
      </c>
    </row>
    <row r="15" spans="1:9" x14ac:dyDescent="0.45">
      <c r="A15">
        <v>1101</v>
      </c>
      <c r="B15" t="s">
        <v>185</v>
      </c>
      <c r="C15">
        <v>-71.085965999999999</v>
      </c>
      <c r="D15">
        <v>42.363250999999998</v>
      </c>
      <c r="F15" t="s">
        <v>74</v>
      </c>
    </row>
    <row r="16" spans="1:9" x14ac:dyDescent="0.45">
      <c r="A16">
        <v>1102</v>
      </c>
      <c r="B16" t="s">
        <v>62</v>
      </c>
      <c r="C16">
        <v>-71.087164999999999</v>
      </c>
      <c r="D16">
        <v>42.363999999999997</v>
      </c>
      <c r="F16" t="s">
        <v>74</v>
      </c>
      <c r="G16" t="s">
        <v>59</v>
      </c>
      <c r="I16">
        <v>11</v>
      </c>
    </row>
    <row r="17" spans="1:9" x14ac:dyDescent="0.45">
      <c r="A17">
        <v>1103</v>
      </c>
      <c r="B17" t="s">
        <v>63</v>
      </c>
      <c r="C17">
        <v>-71.087487999999993</v>
      </c>
      <c r="D17">
        <v>42.364142000000001</v>
      </c>
      <c r="F17" t="s">
        <v>74</v>
      </c>
      <c r="G17" t="s">
        <v>59</v>
      </c>
      <c r="I17">
        <v>11</v>
      </c>
    </row>
    <row r="18" spans="1:9" x14ac:dyDescent="0.45">
      <c r="A18">
        <v>1104</v>
      </c>
      <c r="B18" t="s">
        <v>65</v>
      </c>
      <c r="C18">
        <v>-71.087328999999997</v>
      </c>
      <c r="D18">
        <v>42.363787000000002</v>
      </c>
      <c r="F18" t="s">
        <v>74</v>
      </c>
      <c r="G18" t="s">
        <v>59</v>
      </c>
      <c r="I18">
        <v>11</v>
      </c>
    </row>
    <row r="19" spans="1:9" x14ac:dyDescent="0.45">
      <c r="A19">
        <v>1105</v>
      </c>
      <c r="B19" t="s">
        <v>64</v>
      </c>
      <c r="C19">
        <v>-71.087665000000001</v>
      </c>
      <c r="D19">
        <v>42.363937999999997</v>
      </c>
      <c r="F19" t="s">
        <v>74</v>
      </c>
      <c r="G19" t="s">
        <v>59</v>
      </c>
      <c r="I19">
        <v>11</v>
      </c>
    </row>
    <row r="20" spans="1:9" x14ac:dyDescent="0.45">
      <c r="A20">
        <v>1701</v>
      </c>
      <c r="B20" t="s">
        <v>68</v>
      </c>
      <c r="C20">
        <v>-71.086028999999996</v>
      </c>
      <c r="D20">
        <v>42.366008999999998</v>
      </c>
      <c r="F20" t="s">
        <v>74</v>
      </c>
      <c r="G20" t="s">
        <v>59</v>
      </c>
      <c r="I20">
        <v>17</v>
      </c>
    </row>
    <row r="21" spans="1:9" x14ac:dyDescent="0.45">
      <c r="A21">
        <v>2211</v>
      </c>
      <c r="B21" t="s">
        <v>186</v>
      </c>
      <c r="C21">
        <v>-71.085825999999997</v>
      </c>
      <c r="D21">
        <v>42.363430999999999</v>
      </c>
      <c r="F21" t="s">
        <v>74</v>
      </c>
    </row>
    <row r="22" spans="1:9" x14ac:dyDescent="0.45">
      <c r="A22">
        <v>2201</v>
      </c>
      <c r="B22" t="s">
        <v>70</v>
      </c>
      <c r="C22">
        <v>-71.084404000000006</v>
      </c>
      <c r="D22">
        <v>42.362856000000001</v>
      </c>
      <c r="F22" t="s">
        <v>74</v>
      </c>
      <c r="G22" t="s">
        <v>59</v>
      </c>
      <c r="I22">
        <v>22</v>
      </c>
    </row>
    <row r="23" spans="1:9" x14ac:dyDescent="0.45">
      <c r="A23">
        <v>2202</v>
      </c>
      <c r="B23" t="s">
        <v>69</v>
      </c>
      <c r="C23">
        <v>-71.084580029999998</v>
      </c>
      <c r="D23">
        <v>42.362604449999999</v>
      </c>
      <c r="F23" t="s">
        <v>74</v>
      </c>
      <c r="G23" t="s">
        <v>59</v>
      </c>
      <c r="I23">
        <v>22</v>
      </c>
    </row>
    <row r="24" spans="1:9" x14ac:dyDescent="0.45">
      <c r="A24">
        <v>301</v>
      </c>
      <c r="B24" t="s">
        <v>61</v>
      </c>
      <c r="C24">
        <v>-71.089267390000003</v>
      </c>
      <c r="D24">
        <v>42.364874890000003</v>
      </c>
      <c r="F24" t="s">
        <v>74</v>
      </c>
      <c r="G24" t="s">
        <v>59</v>
      </c>
      <c r="I24">
        <v>3</v>
      </c>
    </row>
    <row r="25" spans="1:9" x14ac:dyDescent="0.45">
      <c r="A25">
        <v>302</v>
      </c>
      <c r="B25" t="s">
        <v>60</v>
      </c>
      <c r="C25">
        <v>-71.089331000000001</v>
      </c>
      <c r="D25">
        <v>42.364648000000003</v>
      </c>
      <c r="F25" t="s">
        <v>74</v>
      </c>
      <c r="G25" t="s">
        <v>59</v>
      </c>
      <c r="I25">
        <v>3</v>
      </c>
    </row>
    <row r="26" spans="1:9" x14ac:dyDescent="0.45">
      <c r="A26">
        <v>711</v>
      </c>
      <c r="B26" t="s">
        <v>187</v>
      </c>
      <c r="C26">
        <v>-71.087668500000007</v>
      </c>
      <c r="D26">
        <v>42.363424709999997</v>
      </c>
      <c r="F26" t="s">
        <v>74</v>
      </c>
    </row>
    <row r="27" spans="1:9" x14ac:dyDescent="0.45">
      <c r="A27">
        <v>701</v>
      </c>
      <c r="B27" t="s">
        <v>66</v>
      </c>
      <c r="C27">
        <v>-71.088010100000005</v>
      </c>
      <c r="D27">
        <v>42.362641070000002</v>
      </c>
      <c r="F27" t="s">
        <v>74</v>
      </c>
      <c r="G27" t="s">
        <v>59</v>
      </c>
      <c r="I27">
        <v>7</v>
      </c>
    </row>
    <row r="28" spans="1:9" x14ac:dyDescent="0.45">
      <c r="A28">
        <v>702</v>
      </c>
      <c r="B28" t="s">
        <v>67</v>
      </c>
      <c r="C28">
        <v>-71.088395000000006</v>
      </c>
      <c r="D28">
        <v>42.362682999999997</v>
      </c>
      <c r="F28" t="s">
        <v>74</v>
      </c>
      <c r="G28" t="s">
        <v>59</v>
      </c>
      <c r="I28">
        <v>7</v>
      </c>
    </row>
    <row r="29" spans="1:9" x14ac:dyDescent="0.45">
      <c r="A29">
        <v>703</v>
      </c>
      <c r="B29" t="s">
        <v>239</v>
      </c>
      <c r="C29">
        <v>-71.088335000000001</v>
      </c>
      <c r="D29">
        <v>42.362495000000003</v>
      </c>
      <c r="F29" t="s">
        <v>74</v>
      </c>
      <c r="G29" t="s">
        <v>59</v>
      </c>
      <c r="I29">
        <v>7</v>
      </c>
    </row>
    <row r="30" spans="1:9" x14ac:dyDescent="0.45">
      <c r="A30">
        <v>704</v>
      </c>
      <c r="B30" t="s">
        <v>240</v>
      </c>
      <c r="C30">
        <v>-71.088032999999996</v>
      </c>
      <c r="D30">
        <v>42.362459999999999</v>
      </c>
      <c r="F30" t="s">
        <v>74</v>
      </c>
      <c r="G30" t="s">
        <v>59</v>
      </c>
      <c r="I30">
        <v>7</v>
      </c>
    </row>
    <row r="31" spans="1:9" x14ac:dyDescent="0.45">
      <c r="A31">
        <v>2203</v>
      </c>
      <c r="B31" t="s">
        <v>241</v>
      </c>
      <c r="C31">
        <v>-71.084368999999995</v>
      </c>
      <c r="D31">
        <v>42.362476000000001</v>
      </c>
      <c r="F31" t="s">
        <v>74</v>
      </c>
      <c r="G31" t="s">
        <v>59</v>
      </c>
      <c r="I31">
        <v>22</v>
      </c>
    </row>
    <row r="32" spans="1:9" x14ac:dyDescent="0.45">
      <c r="A32">
        <v>2204</v>
      </c>
      <c r="B32" t="s">
        <v>242</v>
      </c>
      <c r="C32">
        <v>-71.0840678</v>
      </c>
      <c r="D32">
        <v>42.362730999999997</v>
      </c>
      <c r="F32" t="s">
        <v>74</v>
      </c>
      <c r="G32" t="s">
        <v>59</v>
      </c>
      <c r="I32">
        <v>22</v>
      </c>
    </row>
    <row r="33" spans="1:6" x14ac:dyDescent="0.45">
      <c r="A33">
        <v>2101</v>
      </c>
      <c r="B33" t="s">
        <v>243</v>
      </c>
      <c r="C33">
        <v>-71.085115000000002</v>
      </c>
      <c r="D33">
        <v>42.362434999999998</v>
      </c>
      <c r="F33" t="s">
        <v>74</v>
      </c>
    </row>
    <row r="34" spans="1:6" x14ac:dyDescent="0.45">
      <c r="A34">
        <v>2102</v>
      </c>
      <c r="B34" t="s">
        <v>244</v>
      </c>
      <c r="C34">
        <v>-71.085115999999999</v>
      </c>
      <c r="D34">
        <v>42.362259999999999</v>
      </c>
      <c r="F34" t="s">
        <v>74</v>
      </c>
    </row>
    <row r="35" spans="1:6" x14ac:dyDescent="0.45">
      <c r="A35">
        <v>2501</v>
      </c>
      <c r="B35" t="s">
        <v>245</v>
      </c>
      <c r="C35">
        <v>-71.083924999999994</v>
      </c>
      <c r="D35">
        <v>42.362268999999998</v>
      </c>
      <c r="F35" t="s">
        <v>74</v>
      </c>
    </row>
    <row r="36" spans="1:6" x14ac:dyDescent="0.45">
      <c r="A36">
        <v>2502</v>
      </c>
      <c r="B36" t="s">
        <v>246</v>
      </c>
      <c r="C36">
        <v>-71.083814000000004</v>
      </c>
      <c r="D36">
        <v>42.362205000000003</v>
      </c>
      <c r="F36" t="s">
        <v>74</v>
      </c>
    </row>
    <row r="37" spans="1:6" x14ac:dyDescent="0.45">
      <c r="A37">
        <v>2701</v>
      </c>
      <c r="B37" t="s">
        <v>247</v>
      </c>
      <c r="C37">
        <v>-71.083017999999996</v>
      </c>
      <c r="D37">
        <v>42.362254</v>
      </c>
      <c r="F37" t="s">
        <v>74</v>
      </c>
    </row>
    <row r="38" spans="1:6" x14ac:dyDescent="0.45">
      <c r="A38">
        <v>2802</v>
      </c>
      <c r="B38" t="s">
        <v>248</v>
      </c>
      <c r="C38">
        <v>-71.082794000000007</v>
      </c>
      <c r="D38">
        <v>42.361941999999999</v>
      </c>
      <c r="F38" t="s">
        <v>74</v>
      </c>
    </row>
    <row r="39" spans="1:6" x14ac:dyDescent="0.45">
      <c r="A39">
        <v>771</v>
      </c>
      <c r="B39" t="s">
        <v>286</v>
      </c>
      <c r="C39">
        <v>-71.086100000000002</v>
      </c>
      <c r="D39">
        <v>42.362493999999998</v>
      </c>
      <c r="F39" t="s">
        <v>74</v>
      </c>
    </row>
    <row r="40" spans="1:6" x14ac:dyDescent="0.45">
      <c r="A40">
        <v>772</v>
      </c>
      <c r="B40" t="s">
        <v>287</v>
      </c>
      <c r="C40">
        <v>-71.086123000000001</v>
      </c>
      <c r="D40">
        <v>42.362327000000001</v>
      </c>
      <c r="F40" t="s">
        <v>74</v>
      </c>
    </row>
  </sheetData>
  <sortState ref="A14:A28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13" workbookViewId="0">
      <selection activeCell="A24" sqref="A24"/>
    </sheetView>
  </sheetViews>
  <sheetFormatPr defaultRowHeight="14.25" x14ac:dyDescent="0.45"/>
  <cols>
    <col min="1" max="1" width="11.73046875" bestFit="1" customWidth="1"/>
    <col min="5" max="5" width="9.06640625" customWidth="1"/>
    <col min="6" max="6" width="11.73046875" bestFit="1" customWidth="1"/>
    <col min="7" max="7" width="38.33203125" customWidth="1"/>
    <col min="20" max="20" width="11.73046875" customWidth="1"/>
  </cols>
  <sheetData>
    <row r="1" spans="1:20" x14ac:dyDescent="0.45">
      <c r="A1" t="s">
        <v>87</v>
      </c>
      <c r="B1" t="s">
        <v>0</v>
      </c>
      <c r="C1" t="s">
        <v>1</v>
      </c>
      <c r="D1" t="s">
        <v>2</v>
      </c>
      <c r="E1" t="s">
        <v>249</v>
      </c>
      <c r="F1" t="s">
        <v>28</v>
      </c>
      <c r="G1" t="s">
        <v>250</v>
      </c>
      <c r="H1" t="s">
        <v>251</v>
      </c>
      <c r="I1" t="s">
        <v>3</v>
      </c>
      <c r="J1" t="s">
        <v>252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111</v>
      </c>
    </row>
    <row r="2" spans="1:20" x14ac:dyDescent="0.45">
      <c r="A2">
        <v>311</v>
      </c>
      <c r="B2" t="s">
        <v>14</v>
      </c>
      <c r="C2">
        <v>3</v>
      </c>
      <c r="D2">
        <v>11</v>
      </c>
      <c r="E2" t="b">
        <v>1</v>
      </c>
      <c r="F2" t="s">
        <v>30</v>
      </c>
      <c r="I2">
        <v>1</v>
      </c>
      <c r="J2">
        <v>708</v>
      </c>
      <c r="K2">
        <v>1000</v>
      </c>
      <c r="L2">
        <v>25</v>
      </c>
      <c r="M2">
        <v>1</v>
      </c>
      <c r="N2" t="s">
        <v>15</v>
      </c>
      <c r="O2" t="s">
        <v>16</v>
      </c>
      <c r="P2" t="s">
        <v>17</v>
      </c>
      <c r="Q2" t="s">
        <v>18</v>
      </c>
      <c r="T2" t="s">
        <v>19</v>
      </c>
    </row>
    <row r="3" spans="1:20" x14ac:dyDescent="0.45">
      <c r="A3">
        <v>711</v>
      </c>
      <c r="B3" t="s">
        <v>21</v>
      </c>
      <c r="C3">
        <v>7</v>
      </c>
      <c r="D3">
        <v>11</v>
      </c>
      <c r="E3" t="b">
        <v>1</v>
      </c>
      <c r="F3" t="s">
        <v>31</v>
      </c>
      <c r="I3">
        <v>1</v>
      </c>
      <c r="J3">
        <v>541</v>
      </c>
      <c r="K3">
        <v>1000</v>
      </c>
      <c r="L3">
        <v>25</v>
      </c>
      <c r="M3">
        <v>1</v>
      </c>
      <c r="N3" t="s">
        <v>22</v>
      </c>
      <c r="O3" t="s">
        <v>16</v>
      </c>
      <c r="P3" t="s">
        <v>20</v>
      </c>
      <c r="Q3" t="s">
        <v>18</v>
      </c>
      <c r="T3" t="s">
        <v>37</v>
      </c>
    </row>
    <row r="4" spans="1:20" x14ac:dyDescent="0.45">
      <c r="A4">
        <v>117</v>
      </c>
      <c r="B4" t="s">
        <v>21</v>
      </c>
      <c r="C4">
        <v>11</v>
      </c>
      <c r="D4">
        <v>7</v>
      </c>
      <c r="E4" t="b">
        <v>1</v>
      </c>
      <c r="F4" t="s">
        <v>31</v>
      </c>
      <c r="I4">
        <v>-1</v>
      </c>
      <c r="J4">
        <v>541</v>
      </c>
      <c r="K4">
        <v>1000</v>
      </c>
      <c r="L4">
        <v>25</v>
      </c>
      <c r="M4">
        <v>1</v>
      </c>
      <c r="N4" t="s">
        <v>22</v>
      </c>
      <c r="O4" t="s">
        <v>16</v>
      </c>
      <c r="P4" t="s">
        <v>20</v>
      </c>
      <c r="Q4" t="s">
        <v>18</v>
      </c>
      <c r="T4" t="s">
        <v>38</v>
      </c>
    </row>
    <row r="5" spans="1:20" x14ac:dyDescent="0.45">
      <c r="A5">
        <v>1122</v>
      </c>
      <c r="B5" t="s">
        <v>14</v>
      </c>
      <c r="C5">
        <v>11</v>
      </c>
      <c r="D5">
        <v>22</v>
      </c>
      <c r="E5" t="b">
        <v>1</v>
      </c>
      <c r="F5" t="s">
        <v>32</v>
      </c>
      <c r="I5">
        <v>1</v>
      </c>
      <c r="J5">
        <v>932</v>
      </c>
      <c r="K5">
        <v>1000</v>
      </c>
      <c r="L5">
        <v>25</v>
      </c>
      <c r="M5">
        <v>1</v>
      </c>
      <c r="N5" t="s">
        <v>15</v>
      </c>
      <c r="O5" t="s">
        <v>16</v>
      </c>
      <c r="P5" t="s">
        <v>17</v>
      </c>
      <c r="Q5" t="s">
        <v>18</v>
      </c>
      <c r="T5" t="s">
        <v>23</v>
      </c>
    </row>
    <row r="6" spans="1:20" x14ac:dyDescent="0.45">
      <c r="A6">
        <v>113</v>
      </c>
      <c r="B6" t="s">
        <v>14</v>
      </c>
      <c r="C6">
        <v>11</v>
      </c>
      <c r="D6">
        <v>3</v>
      </c>
      <c r="E6" t="b">
        <v>1</v>
      </c>
      <c r="F6" t="s">
        <v>33</v>
      </c>
      <c r="I6">
        <v>1</v>
      </c>
      <c r="J6">
        <v>708</v>
      </c>
      <c r="K6">
        <v>1000</v>
      </c>
      <c r="L6">
        <v>25</v>
      </c>
      <c r="M6">
        <v>1</v>
      </c>
      <c r="N6" t="s">
        <v>15</v>
      </c>
      <c r="O6" t="s">
        <v>16</v>
      </c>
      <c r="P6" t="s">
        <v>20</v>
      </c>
      <c r="Q6" t="s">
        <v>18</v>
      </c>
      <c r="T6" t="s">
        <v>24</v>
      </c>
    </row>
    <row r="7" spans="1:20" x14ac:dyDescent="0.45">
      <c r="A7">
        <v>2211</v>
      </c>
      <c r="B7" t="s">
        <v>14</v>
      </c>
      <c r="C7">
        <v>22</v>
      </c>
      <c r="D7">
        <v>11</v>
      </c>
      <c r="E7" t="b">
        <v>1</v>
      </c>
      <c r="F7" t="s">
        <v>34</v>
      </c>
      <c r="I7">
        <v>1</v>
      </c>
      <c r="J7">
        <v>932</v>
      </c>
      <c r="K7">
        <v>1000</v>
      </c>
      <c r="L7">
        <v>25</v>
      </c>
      <c r="M7">
        <v>1</v>
      </c>
      <c r="N7" t="s">
        <v>15</v>
      </c>
      <c r="O7" t="s">
        <v>16</v>
      </c>
      <c r="P7" t="s">
        <v>20</v>
      </c>
      <c r="Q7" t="s">
        <v>18</v>
      </c>
      <c r="T7" t="s">
        <v>25</v>
      </c>
    </row>
    <row r="8" spans="1:20" x14ac:dyDescent="0.45">
      <c r="A8">
        <v>7797</v>
      </c>
      <c r="B8" t="s">
        <v>14</v>
      </c>
      <c r="C8">
        <v>22</v>
      </c>
      <c r="D8">
        <v>25</v>
      </c>
      <c r="E8" t="b">
        <v>1</v>
      </c>
      <c r="F8" t="s">
        <v>253</v>
      </c>
      <c r="I8">
        <v>1</v>
      </c>
      <c r="J8">
        <v>207</v>
      </c>
      <c r="K8">
        <v>2000</v>
      </c>
      <c r="L8">
        <v>25</v>
      </c>
      <c r="M8">
        <v>2</v>
      </c>
      <c r="N8" t="s">
        <v>15</v>
      </c>
      <c r="O8" t="s">
        <v>16</v>
      </c>
      <c r="P8" t="s">
        <v>20</v>
      </c>
      <c r="Q8" t="s">
        <v>18</v>
      </c>
      <c r="T8">
        <v>356677797</v>
      </c>
    </row>
    <row r="9" spans="1:20" x14ac:dyDescent="0.45">
      <c r="A9">
        <v>7798</v>
      </c>
      <c r="B9" t="s">
        <v>14</v>
      </c>
      <c r="C9">
        <v>27</v>
      </c>
      <c r="D9">
        <v>22</v>
      </c>
      <c r="E9" t="b">
        <v>1</v>
      </c>
      <c r="F9" t="s">
        <v>254</v>
      </c>
      <c r="I9">
        <v>1</v>
      </c>
      <c r="J9">
        <v>415</v>
      </c>
      <c r="K9">
        <v>2000</v>
      </c>
      <c r="L9">
        <v>25</v>
      </c>
      <c r="M9">
        <v>1</v>
      </c>
      <c r="N9" t="s">
        <v>15</v>
      </c>
      <c r="O9" t="s">
        <v>16</v>
      </c>
      <c r="P9" t="s">
        <v>17</v>
      </c>
      <c r="Q9" t="s">
        <v>18</v>
      </c>
      <c r="T9">
        <v>356677798</v>
      </c>
    </row>
    <row r="10" spans="1:20" x14ac:dyDescent="0.45">
      <c r="A10">
        <v>1711</v>
      </c>
      <c r="B10" t="s">
        <v>47</v>
      </c>
      <c r="C10">
        <v>17</v>
      </c>
      <c r="D10">
        <v>11</v>
      </c>
      <c r="E10" t="b">
        <v>1</v>
      </c>
      <c r="F10" t="s">
        <v>255</v>
      </c>
      <c r="I10">
        <v>1</v>
      </c>
      <c r="J10">
        <v>864</v>
      </c>
      <c r="K10">
        <v>1000</v>
      </c>
      <c r="L10">
        <v>15</v>
      </c>
      <c r="M10">
        <v>0</v>
      </c>
      <c r="N10" t="s">
        <v>22</v>
      </c>
      <c r="O10" t="s">
        <v>16</v>
      </c>
      <c r="P10" t="s">
        <v>20</v>
      </c>
      <c r="Q10" t="s">
        <v>26</v>
      </c>
      <c r="R10" t="s">
        <v>27</v>
      </c>
      <c r="T10" t="s">
        <v>39</v>
      </c>
    </row>
    <row r="11" spans="1:20" x14ac:dyDescent="0.45">
      <c r="A11">
        <v>1117</v>
      </c>
      <c r="B11" t="s">
        <v>47</v>
      </c>
      <c r="C11">
        <v>11</v>
      </c>
      <c r="D11">
        <v>17</v>
      </c>
      <c r="E11" t="b">
        <v>1</v>
      </c>
      <c r="F11" t="s">
        <v>255</v>
      </c>
      <c r="I11">
        <v>-1</v>
      </c>
      <c r="J11">
        <v>864</v>
      </c>
      <c r="K11">
        <v>1000</v>
      </c>
      <c r="L11">
        <v>15</v>
      </c>
      <c r="M11">
        <v>0</v>
      </c>
      <c r="N11" t="s">
        <v>22</v>
      </c>
      <c r="O11" t="s">
        <v>16</v>
      </c>
      <c r="P11" t="s">
        <v>20</v>
      </c>
      <c r="Q11" t="s">
        <v>26</v>
      </c>
      <c r="R11" t="s">
        <v>27</v>
      </c>
      <c r="T11" t="s">
        <v>40</v>
      </c>
    </row>
    <row r="12" spans="1:20" x14ac:dyDescent="0.45">
      <c r="A12">
        <v>11701</v>
      </c>
      <c r="B12" t="s">
        <v>21</v>
      </c>
      <c r="C12">
        <v>11</v>
      </c>
      <c r="D12">
        <v>7</v>
      </c>
      <c r="E12" t="b">
        <v>1</v>
      </c>
      <c r="F12" t="s">
        <v>35</v>
      </c>
      <c r="H12">
        <v>711</v>
      </c>
      <c r="I12">
        <v>1</v>
      </c>
      <c r="J12">
        <v>530</v>
      </c>
      <c r="K12">
        <v>1000</v>
      </c>
      <c r="L12">
        <v>25</v>
      </c>
      <c r="M12">
        <v>0</v>
      </c>
      <c r="N12" t="s">
        <v>22</v>
      </c>
      <c r="O12" t="s">
        <v>20</v>
      </c>
      <c r="P12" t="s">
        <v>20</v>
      </c>
      <c r="Q12" t="s">
        <v>26</v>
      </c>
      <c r="R12" t="s">
        <v>27</v>
      </c>
      <c r="T12" t="s">
        <v>41</v>
      </c>
    </row>
    <row r="13" spans="1:20" x14ac:dyDescent="0.45">
      <c r="A13">
        <v>71101</v>
      </c>
      <c r="B13" t="s">
        <v>21</v>
      </c>
      <c r="C13">
        <v>7</v>
      </c>
      <c r="D13">
        <v>11</v>
      </c>
      <c r="E13" t="b">
        <v>1</v>
      </c>
      <c r="F13" t="s">
        <v>35</v>
      </c>
      <c r="H13">
        <v>711</v>
      </c>
      <c r="I13">
        <v>-1</v>
      </c>
      <c r="J13">
        <v>530</v>
      </c>
      <c r="K13">
        <v>1000</v>
      </c>
      <c r="L13">
        <v>25</v>
      </c>
      <c r="M13">
        <v>0</v>
      </c>
      <c r="N13" t="s">
        <v>22</v>
      </c>
      <c r="O13" t="s">
        <v>20</v>
      </c>
      <c r="P13" t="s">
        <v>20</v>
      </c>
      <c r="Q13" t="s">
        <v>26</v>
      </c>
      <c r="R13" t="s">
        <v>27</v>
      </c>
      <c r="T13" t="s">
        <v>42</v>
      </c>
    </row>
    <row r="14" spans="1:20" x14ac:dyDescent="0.45">
      <c r="A14">
        <v>5409</v>
      </c>
      <c r="B14" t="s">
        <v>256</v>
      </c>
      <c r="C14">
        <v>22</v>
      </c>
      <c r="D14">
        <v>29</v>
      </c>
      <c r="E14" t="b">
        <v>1</v>
      </c>
      <c r="F14" t="s">
        <v>257</v>
      </c>
      <c r="I14">
        <v>1</v>
      </c>
      <c r="J14">
        <v>1024</v>
      </c>
      <c r="K14">
        <v>1000</v>
      </c>
      <c r="L14">
        <v>25</v>
      </c>
      <c r="M14">
        <v>1</v>
      </c>
      <c r="N14" t="s">
        <v>15</v>
      </c>
      <c r="O14" t="s">
        <v>16</v>
      </c>
      <c r="P14" t="s">
        <v>17</v>
      </c>
      <c r="Q14" t="s">
        <v>18</v>
      </c>
      <c r="T14">
        <v>8615409</v>
      </c>
    </row>
    <row r="15" spans="1:20" x14ac:dyDescent="0.45">
      <c r="A15">
        <v>15409</v>
      </c>
      <c r="B15" t="s">
        <v>256</v>
      </c>
      <c r="C15">
        <v>29</v>
      </c>
      <c r="D15">
        <v>22</v>
      </c>
      <c r="E15" t="b">
        <v>1</v>
      </c>
      <c r="F15" t="s">
        <v>257</v>
      </c>
      <c r="I15">
        <v>-1</v>
      </c>
      <c r="J15">
        <v>1024</v>
      </c>
      <c r="K15">
        <v>1000</v>
      </c>
      <c r="L15">
        <v>25</v>
      </c>
      <c r="M15">
        <v>1</v>
      </c>
      <c r="N15" t="s">
        <v>15</v>
      </c>
      <c r="O15" t="s">
        <v>16</v>
      </c>
      <c r="P15" t="s">
        <v>17</v>
      </c>
      <c r="Q15" t="s">
        <v>18</v>
      </c>
      <c r="T15">
        <v>8615409</v>
      </c>
    </row>
    <row r="16" spans="1:20" x14ac:dyDescent="0.45">
      <c r="A16">
        <v>5677</v>
      </c>
      <c r="B16" t="s">
        <v>258</v>
      </c>
      <c r="C16">
        <v>22</v>
      </c>
      <c r="D16">
        <v>21</v>
      </c>
      <c r="E16" t="b">
        <v>1</v>
      </c>
      <c r="F16" t="s">
        <v>259</v>
      </c>
      <c r="I16">
        <v>1</v>
      </c>
      <c r="J16">
        <v>10</v>
      </c>
      <c r="K16">
        <v>1000</v>
      </c>
      <c r="L16">
        <v>25</v>
      </c>
      <c r="M16">
        <v>1</v>
      </c>
      <c r="N16" t="s">
        <v>15</v>
      </c>
      <c r="O16" t="s">
        <v>16</v>
      </c>
      <c r="P16" t="s">
        <v>17</v>
      </c>
      <c r="Q16" t="s">
        <v>18</v>
      </c>
      <c r="T16">
        <v>34065677</v>
      </c>
    </row>
    <row r="17" spans="1:20" x14ac:dyDescent="0.45">
      <c r="A17">
        <v>4425</v>
      </c>
      <c r="B17" t="s">
        <v>258</v>
      </c>
      <c r="C17">
        <v>25</v>
      </c>
      <c r="D17">
        <v>28</v>
      </c>
      <c r="E17" t="b">
        <v>1</v>
      </c>
      <c r="F17" t="s">
        <v>260</v>
      </c>
      <c r="I17">
        <v>1</v>
      </c>
      <c r="J17">
        <v>293</v>
      </c>
      <c r="K17">
        <v>1000</v>
      </c>
      <c r="L17">
        <v>25</v>
      </c>
      <c r="M17">
        <v>1</v>
      </c>
      <c r="N17" t="s">
        <v>15</v>
      </c>
      <c r="O17" t="s">
        <v>16</v>
      </c>
      <c r="P17" t="s">
        <v>17</v>
      </c>
      <c r="Q17" t="s">
        <v>18</v>
      </c>
      <c r="T17">
        <v>356674425</v>
      </c>
    </row>
    <row r="18" spans="1:20" x14ac:dyDescent="0.45">
      <c r="A18">
        <v>4619</v>
      </c>
      <c r="B18" t="s">
        <v>258</v>
      </c>
      <c r="C18">
        <v>7</v>
      </c>
      <c r="D18">
        <v>21</v>
      </c>
      <c r="E18" t="b">
        <v>1</v>
      </c>
      <c r="F18" t="s">
        <v>261</v>
      </c>
      <c r="I18">
        <v>1</v>
      </c>
      <c r="K18">
        <v>1000</v>
      </c>
      <c r="L18">
        <v>25</v>
      </c>
      <c r="M18">
        <v>1</v>
      </c>
      <c r="N18" t="s">
        <v>15</v>
      </c>
      <c r="O18" t="s">
        <v>16</v>
      </c>
      <c r="P18" t="s">
        <v>17</v>
      </c>
      <c r="Q18" t="s">
        <v>18</v>
      </c>
      <c r="T18">
        <v>3566784619</v>
      </c>
    </row>
    <row r="19" spans="1:20" x14ac:dyDescent="0.45">
      <c r="A19">
        <v>14619</v>
      </c>
      <c r="B19" t="s">
        <v>258</v>
      </c>
      <c r="C19">
        <v>21</v>
      </c>
      <c r="D19">
        <v>7</v>
      </c>
      <c r="E19" t="b">
        <v>1</v>
      </c>
      <c r="F19" t="s">
        <v>261</v>
      </c>
      <c r="I19">
        <v>-1</v>
      </c>
      <c r="K19">
        <v>1000</v>
      </c>
      <c r="L19">
        <v>25</v>
      </c>
      <c r="M19">
        <v>1</v>
      </c>
      <c r="N19" t="s">
        <v>15</v>
      </c>
      <c r="O19" t="s">
        <v>16</v>
      </c>
      <c r="P19" t="s">
        <v>17</v>
      </c>
      <c r="Q19" t="s">
        <v>18</v>
      </c>
    </row>
    <row r="20" spans="1:20" x14ac:dyDescent="0.45">
      <c r="A20">
        <v>8461</v>
      </c>
      <c r="B20" t="s">
        <v>258</v>
      </c>
      <c r="C20">
        <v>21</v>
      </c>
      <c r="D20">
        <v>25</v>
      </c>
      <c r="E20" t="b">
        <v>1</v>
      </c>
      <c r="F20" t="s">
        <v>262</v>
      </c>
      <c r="I20">
        <v>1</v>
      </c>
      <c r="K20">
        <v>1000</v>
      </c>
      <c r="L20">
        <v>25</v>
      </c>
      <c r="M20">
        <v>1</v>
      </c>
      <c r="N20" t="s">
        <v>15</v>
      </c>
      <c r="O20" t="s">
        <v>16</v>
      </c>
      <c r="P20" t="s">
        <v>17</v>
      </c>
      <c r="Q20" t="s">
        <v>18</v>
      </c>
      <c r="T20">
        <v>356678461</v>
      </c>
    </row>
    <row r="21" spans="1:20" x14ac:dyDescent="0.45">
      <c r="A21">
        <v>7761</v>
      </c>
      <c r="B21" t="s">
        <v>258</v>
      </c>
      <c r="C21">
        <v>7</v>
      </c>
      <c r="D21">
        <v>1</v>
      </c>
      <c r="E21" t="b">
        <v>1</v>
      </c>
      <c r="F21" t="s">
        <v>263</v>
      </c>
      <c r="I21">
        <v>1</v>
      </c>
      <c r="J21">
        <v>288</v>
      </c>
      <c r="K21">
        <v>1000</v>
      </c>
      <c r="L21">
        <v>25</v>
      </c>
      <c r="M21">
        <v>1</v>
      </c>
      <c r="N21" t="s">
        <v>15</v>
      </c>
      <c r="O21" t="s">
        <v>16</v>
      </c>
      <c r="P21" t="s">
        <v>17</v>
      </c>
      <c r="Q21" t="s">
        <v>18</v>
      </c>
      <c r="T21">
        <v>370197761</v>
      </c>
    </row>
    <row r="22" spans="1:20" x14ac:dyDescent="0.45">
      <c r="A22">
        <v>6011</v>
      </c>
      <c r="B22" t="s">
        <v>258</v>
      </c>
      <c r="C22">
        <v>21</v>
      </c>
      <c r="D22">
        <v>22</v>
      </c>
      <c r="E22" t="b">
        <v>1</v>
      </c>
      <c r="F22" t="s">
        <v>264</v>
      </c>
      <c r="I22">
        <v>1</v>
      </c>
      <c r="J22">
        <v>207</v>
      </c>
      <c r="K22">
        <v>1000</v>
      </c>
      <c r="L22">
        <v>25</v>
      </c>
      <c r="M22">
        <v>1</v>
      </c>
      <c r="N22" t="s">
        <v>15</v>
      </c>
      <c r="O22" t="s">
        <v>16</v>
      </c>
      <c r="P22" t="s">
        <v>17</v>
      </c>
      <c r="Q22" t="s">
        <v>18</v>
      </c>
      <c r="T22">
        <v>576786011</v>
      </c>
    </row>
    <row r="23" spans="1:20" x14ac:dyDescent="0.45">
      <c r="A23">
        <v>7337</v>
      </c>
      <c r="B23" t="s">
        <v>258</v>
      </c>
      <c r="C23">
        <v>1</v>
      </c>
      <c r="D23">
        <v>7</v>
      </c>
      <c r="E23" t="b">
        <v>1</v>
      </c>
      <c r="F23" t="s">
        <v>265</v>
      </c>
      <c r="I23">
        <v>1</v>
      </c>
      <c r="J23">
        <v>483</v>
      </c>
      <c r="K23">
        <v>1000</v>
      </c>
      <c r="L23">
        <v>25</v>
      </c>
      <c r="M23">
        <v>1</v>
      </c>
      <c r="N23" t="s">
        <v>15</v>
      </c>
      <c r="O23" t="s">
        <v>16</v>
      </c>
      <c r="P23" t="s">
        <v>17</v>
      </c>
      <c r="Q23" t="s">
        <v>18</v>
      </c>
      <c r="T23">
        <v>591217337</v>
      </c>
    </row>
    <row r="24" spans="1:20" x14ac:dyDescent="0.45">
      <c r="A24">
        <v>4222</v>
      </c>
      <c r="B24" t="s">
        <v>21</v>
      </c>
      <c r="C24">
        <v>11</v>
      </c>
      <c r="D24">
        <v>7</v>
      </c>
      <c r="E24" t="b">
        <v>1</v>
      </c>
      <c r="F24" t="s">
        <v>35</v>
      </c>
      <c r="I24">
        <v>1</v>
      </c>
      <c r="J24">
        <v>541</v>
      </c>
      <c r="K24">
        <v>1000</v>
      </c>
      <c r="L24">
        <v>25</v>
      </c>
      <c r="M24">
        <v>1</v>
      </c>
      <c r="N24" t="s">
        <v>22</v>
      </c>
      <c r="O24" t="s">
        <v>16</v>
      </c>
      <c r="P24" t="s">
        <v>17</v>
      </c>
      <c r="Q24" t="s">
        <v>26</v>
      </c>
      <c r="T24">
        <v>668954222</v>
      </c>
    </row>
    <row r="25" spans="1:20" x14ac:dyDescent="0.45">
      <c r="A25">
        <v>9910</v>
      </c>
      <c r="B25" t="s">
        <v>21</v>
      </c>
      <c r="C25">
        <v>10</v>
      </c>
      <c r="D25">
        <v>7</v>
      </c>
      <c r="E25" t="b">
        <v>1</v>
      </c>
      <c r="F25" t="s">
        <v>266</v>
      </c>
      <c r="I25">
        <v>1</v>
      </c>
      <c r="J25">
        <v>938</v>
      </c>
      <c r="K25">
        <v>1000</v>
      </c>
      <c r="L25">
        <v>25</v>
      </c>
      <c r="M25">
        <v>1</v>
      </c>
      <c r="N25" t="s">
        <v>15</v>
      </c>
      <c r="O25" t="s">
        <v>16</v>
      </c>
      <c r="P25" t="s">
        <v>17</v>
      </c>
      <c r="Q25" t="s">
        <v>18</v>
      </c>
      <c r="T25">
        <v>42769910</v>
      </c>
    </row>
    <row r="26" spans="1:20" x14ac:dyDescent="0.45">
      <c r="A26">
        <v>31101</v>
      </c>
      <c r="B26" t="s">
        <v>49</v>
      </c>
      <c r="C26">
        <v>302</v>
      </c>
      <c r="D26">
        <v>1105</v>
      </c>
      <c r="E26" t="b">
        <v>0</v>
      </c>
      <c r="F26" t="s">
        <v>188</v>
      </c>
      <c r="H26">
        <v>311</v>
      </c>
      <c r="I26">
        <v>0</v>
      </c>
      <c r="Q26" t="s">
        <v>36</v>
      </c>
      <c r="R26" t="s">
        <v>16</v>
      </c>
      <c r="T26" t="s">
        <v>43</v>
      </c>
    </row>
    <row r="27" spans="1:20" x14ac:dyDescent="0.45">
      <c r="A27">
        <v>11301</v>
      </c>
      <c r="B27" t="s">
        <v>49</v>
      </c>
      <c r="C27">
        <v>1103</v>
      </c>
      <c r="D27">
        <v>301</v>
      </c>
      <c r="E27" t="b">
        <v>0</v>
      </c>
      <c r="F27" t="s">
        <v>267</v>
      </c>
      <c r="H27">
        <v>113</v>
      </c>
      <c r="I27">
        <v>0</v>
      </c>
      <c r="Q27" t="s">
        <v>36</v>
      </c>
      <c r="R27" t="s">
        <v>16</v>
      </c>
      <c r="T27" t="s">
        <v>45</v>
      </c>
    </row>
    <row r="28" spans="1:20" x14ac:dyDescent="0.45">
      <c r="A28">
        <v>71102</v>
      </c>
      <c r="B28" t="s">
        <v>50</v>
      </c>
      <c r="C28">
        <v>701</v>
      </c>
      <c r="D28">
        <v>711</v>
      </c>
      <c r="E28" t="b">
        <v>0</v>
      </c>
      <c r="F28" t="s">
        <v>268</v>
      </c>
      <c r="H28">
        <v>711</v>
      </c>
      <c r="I28">
        <v>0</v>
      </c>
      <c r="Q28" t="s">
        <v>36</v>
      </c>
      <c r="R28" t="s">
        <v>16</v>
      </c>
      <c r="T28" t="s">
        <v>169</v>
      </c>
    </row>
    <row r="29" spans="1:20" x14ac:dyDescent="0.45">
      <c r="A29">
        <v>71103</v>
      </c>
      <c r="B29" t="s">
        <v>50</v>
      </c>
      <c r="C29">
        <v>711</v>
      </c>
      <c r="D29">
        <v>1104</v>
      </c>
      <c r="E29" t="b">
        <v>0</v>
      </c>
      <c r="F29" t="s">
        <v>269</v>
      </c>
      <c r="H29">
        <v>711</v>
      </c>
      <c r="I29">
        <v>0</v>
      </c>
      <c r="Q29" t="s">
        <v>36</v>
      </c>
      <c r="R29" t="s">
        <v>16</v>
      </c>
      <c r="T29" t="s">
        <v>168</v>
      </c>
    </row>
    <row r="30" spans="1:20" x14ac:dyDescent="0.45">
      <c r="A30">
        <v>11702</v>
      </c>
      <c r="B30" t="s">
        <v>50</v>
      </c>
      <c r="C30">
        <v>1105</v>
      </c>
      <c r="D30">
        <v>702</v>
      </c>
      <c r="E30" t="b">
        <v>0</v>
      </c>
      <c r="F30" t="s">
        <v>189</v>
      </c>
      <c r="H30">
        <v>117</v>
      </c>
      <c r="I30">
        <v>0</v>
      </c>
      <c r="Q30" t="s">
        <v>36</v>
      </c>
      <c r="R30" t="s">
        <v>16</v>
      </c>
      <c r="T30" t="s">
        <v>44</v>
      </c>
    </row>
    <row r="31" spans="1:20" x14ac:dyDescent="0.45">
      <c r="A31">
        <v>11221</v>
      </c>
      <c r="B31" t="s">
        <v>49</v>
      </c>
      <c r="C31">
        <v>1104</v>
      </c>
      <c r="D31">
        <v>1101</v>
      </c>
      <c r="E31" t="b">
        <v>0</v>
      </c>
      <c r="F31" t="s">
        <v>190</v>
      </c>
      <c r="H31">
        <v>1122</v>
      </c>
      <c r="I31">
        <v>0</v>
      </c>
      <c r="Q31" t="s">
        <v>36</v>
      </c>
      <c r="R31" t="s">
        <v>16</v>
      </c>
      <c r="T31" t="s">
        <v>170</v>
      </c>
    </row>
    <row r="32" spans="1:20" x14ac:dyDescent="0.45">
      <c r="A32">
        <v>11222</v>
      </c>
      <c r="B32" t="s">
        <v>49</v>
      </c>
      <c r="C32">
        <v>1101</v>
      </c>
      <c r="D32">
        <v>2202</v>
      </c>
      <c r="E32" t="b">
        <v>0</v>
      </c>
      <c r="F32" t="s">
        <v>270</v>
      </c>
      <c r="H32">
        <v>1122</v>
      </c>
      <c r="I32">
        <v>0</v>
      </c>
      <c r="Q32" t="s">
        <v>36</v>
      </c>
      <c r="R32" t="s">
        <v>16</v>
      </c>
      <c r="T32" t="s">
        <v>171</v>
      </c>
    </row>
    <row r="33" spans="1:20" x14ac:dyDescent="0.45">
      <c r="A33">
        <v>22111</v>
      </c>
      <c r="B33" t="s">
        <v>49</v>
      </c>
      <c r="C33">
        <v>2201</v>
      </c>
      <c r="D33">
        <v>2211</v>
      </c>
      <c r="E33" t="b">
        <v>0</v>
      </c>
      <c r="F33" t="s">
        <v>191</v>
      </c>
      <c r="H33">
        <v>2211</v>
      </c>
      <c r="I33">
        <v>0</v>
      </c>
      <c r="Q33" t="s">
        <v>36</v>
      </c>
      <c r="R33" t="s">
        <v>16</v>
      </c>
      <c r="T33" t="s">
        <v>172</v>
      </c>
    </row>
    <row r="34" spans="1:20" x14ac:dyDescent="0.45">
      <c r="A34">
        <v>22112</v>
      </c>
      <c r="B34" t="s">
        <v>49</v>
      </c>
      <c r="C34">
        <v>2211</v>
      </c>
      <c r="D34">
        <v>1102</v>
      </c>
      <c r="E34" t="b">
        <v>0</v>
      </c>
      <c r="F34" t="s">
        <v>192</v>
      </c>
      <c r="H34">
        <v>2211</v>
      </c>
      <c r="I34">
        <v>0</v>
      </c>
      <c r="Q34" t="s">
        <v>36</v>
      </c>
      <c r="R34" t="s">
        <v>16</v>
      </c>
      <c r="T34" t="s">
        <v>173</v>
      </c>
    </row>
    <row r="35" spans="1:20" x14ac:dyDescent="0.45">
      <c r="A35">
        <v>11171</v>
      </c>
      <c r="B35" t="s">
        <v>48</v>
      </c>
      <c r="C35">
        <v>1102</v>
      </c>
      <c r="D35">
        <v>1701</v>
      </c>
      <c r="E35" t="b">
        <v>0</v>
      </c>
      <c r="F35" t="s">
        <v>271</v>
      </c>
      <c r="H35">
        <v>1117</v>
      </c>
      <c r="I35">
        <v>0</v>
      </c>
      <c r="Q35" t="s">
        <v>36</v>
      </c>
      <c r="R35" t="s">
        <v>16</v>
      </c>
      <c r="T35" t="s">
        <v>46</v>
      </c>
    </row>
    <row r="36" spans="1:20" x14ac:dyDescent="0.45">
      <c r="A36">
        <v>11001</v>
      </c>
      <c r="C36">
        <v>1102</v>
      </c>
      <c r="D36">
        <v>1104</v>
      </c>
      <c r="E36" t="b">
        <v>0</v>
      </c>
      <c r="F36" t="s">
        <v>193</v>
      </c>
      <c r="I36">
        <v>0</v>
      </c>
      <c r="Q36" t="s">
        <v>36</v>
      </c>
      <c r="R36" t="s">
        <v>71</v>
      </c>
    </row>
    <row r="37" spans="1:20" x14ac:dyDescent="0.45">
      <c r="A37">
        <v>11002</v>
      </c>
      <c r="C37">
        <v>1103</v>
      </c>
      <c r="D37">
        <v>1105</v>
      </c>
      <c r="E37" t="b">
        <v>0</v>
      </c>
      <c r="F37" t="s">
        <v>194</v>
      </c>
      <c r="I37">
        <v>0</v>
      </c>
      <c r="Q37" t="s">
        <v>36</v>
      </c>
      <c r="R37" t="s">
        <v>71</v>
      </c>
    </row>
    <row r="38" spans="1:20" x14ac:dyDescent="0.45">
      <c r="A38">
        <v>11003</v>
      </c>
      <c r="C38">
        <v>1104</v>
      </c>
      <c r="D38">
        <v>1105</v>
      </c>
      <c r="E38" t="b">
        <v>0</v>
      </c>
      <c r="F38" t="s">
        <v>195</v>
      </c>
      <c r="I38">
        <v>0</v>
      </c>
      <c r="Q38" t="s">
        <v>36</v>
      </c>
      <c r="R38" t="s">
        <v>71</v>
      </c>
    </row>
    <row r="39" spans="1:20" x14ac:dyDescent="0.45">
      <c r="A39">
        <v>11004</v>
      </c>
      <c r="C39">
        <v>1102</v>
      </c>
      <c r="D39">
        <v>1103</v>
      </c>
      <c r="E39" t="b">
        <v>0</v>
      </c>
      <c r="F39" t="s">
        <v>196</v>
      </c>
      <c r="I39">
        <v>0</v>
      </c>
      <c r="Q39" t="s">
        <v>36</v>
      </c>
      <c r="R39" t="s">
        <v>71</v>
      </c>
      <c r="T39" t="s">
        <v>88</v>
      </c>
    </row>
    <row r="40" spans="1:20" x14ac:dyDescent="0.45">
      <c r="A40">
        <v>11005</v>
      </c>
      <c r="C40">
        <v>711</v>
      </c>
      <c r="D40">
        <v>12231</v>
      </c>
      <c r="E40" t="b">
        <v>0</v>
      </c>
      <c r="F40" t="s">
        <v>197</v>
      </c>
      <c r="I40">
        <v>0</v>
      </c>
      <c r="Q40" t="s">
        <v>36</v>
      </c>
      <c r="R40" t="s">
        <v>71</v>
      </c>
      <c r="T40" t="s">
        <v>72</v>
      </c>
    </row>
    <row r="41" spans="1:20" s="4" customFormat="1" x14ac:dyDescent="0.45">
      <c r="A41" s="4">
        <v>11221</v>
      </c>
      <c r="C41" s="4">
        <v>1101</v>
      </c>
      <c r="D41" s="4">
        <v>2211</v>
      </c>
      <c r="E41" s="4" t="b">
        <v>0</v>
      </c>
      <c r="F41" s="4" t="s">
        <v>295</v>
      </c>
      <c r="I41" s="4">
        <v>0</v>
      </c>
      <c r="Q41" s="4" t="s">
        <v>36</v>
      </c>
      <c r="R41" s="4" t="s">
        <v>71</v>
      </c>
      <c r="T41" s="4" t="s">
        <v>73</v>
      </c>
    </row>
    <row r="42" spans="1:20" x14ac:dyDescent="0.45">
      <c r="A42">
        <v>70102</v>
      </c>
      <c r="C42">
        <v>701</v>
      </c>
      <c r="D42">
        <v>702</v>
      </c>
      <c r="E42" t="b">
        <v>0</v>
      </c>
      <c r="F42" t="s">
        <v>273</v>
      </c>
      <c r="Q42" t="s">
        <v>36</v>
      </c>
      <c r="R42" t="s">
        <v>71</v>
      </c>
    </row>
    <row r="43" spans="1:20" x14ac:dyDescent="0.45">
      <c r="A43">
        <v>70203</v>
      </c>
      <c r="C43">
        <v>702</v>
      </c>
      <c r="D43">
        <v>703</v>
      </c>
      <c r="E43" t="b">
        <v>0</v>
      </c>
      <c r="F43" t="s">
        <v>272</v>
      </c>
      <c r="Q43" t="s">
        <v>36</v>
      </c>
      <c r="R43" t="s">
        <v>71</v>
      </c>
    </row>
    <row r="44" spans="1:20" x14ac:dyDescent="0.45">
      <c r="A44">
        <v>70204</v>
      </c>
      <c r="C44">
        <v>703</v>
      </c>
      <c r="D44">
        <v>704</v>
      </c>
      <c r="E44" t="b">
        <v>0</v>
      </c>
      <c r="F44" t="s">
        <v>274</v>
      </c>
      <c r="Q44" t="s">
        <v>36</v>
      </c>
      <c r="R44" t="s">
        <v>71</v>
      </c>
    </row>
    <row r="45" spans="1:20" x14ac:dyDescent="0.45">
      <c r="A45">
        <v>70104</v>
      </c>
      <c r="C45">
        <v>701</v>
      </c>
      <c r="D45">
        <v>704</v>
      </c>
      <c r="E45" t="b">
        <v>0</v>
      </c>
      <c r="F45" t="s">
        <v>275</v>
      </c>
      <c r="Q45" t="s">
        <v>36</v>
      </c>
      <c r="R45" t="s">
        <v>71</v>
      </c>
    </row>
    <row r="46" spans="1:20" x14ac:dyDescent="0.45">
      <c r="A46">
        <v>72101</v>
      </c>
      <c r="C46">
        <v>701</v>
      </c>
      <c r="D46">
        <v>771</v>
      </c>
      <c r="E46" t="b">
        <v>0</v>
      </c>
      <c r="F46" t="s">
        <v>291</v>
      </c>
      <c r="Q46" t="s">
        <v>36</v>
      </c>
      <c r="R46" t="s">
        <v>16</v>
      </c>
    </row>
    <row r="47" spans="1:20" x14ac:dyDescent="0.45">
      <c r="A47">
        <v>72103</v>
      </c>
      <c r="C47">
        <v>771</v>
      </c>
      <c r="D47">
        <v>2101</v>
      </c>
      <c r="E47" t="b">
        <v>0</v>
      </c>
      <c r="F47" t="s">
        <v>292</v>
      </c>
      <c r="Q47" t="s">
        <v>36</v>
      </c>
      <c r="R47" t="s">
        <v>16</v>
      </c>
    </row>
    <row r="48" spans="1:20" x14ac:dyDescent="0.45">
      <c r="A48">
        <v>72102</v>
      </c>
      <c r="C48">
        <v>704</v>
      </c>
      <c r="D48">
        <v>772</v>
      </c>
      <c r="E48" t="b">
        <v>0</v>
      </c>
      <c r="F48" t="s">
        <v>293</v>
      </c>
      <c r="Q48" t="s">
        <v>36</v>
      </c>
      <c r="R48" t="s">
        <v>16</v>
      </c>
    </row>
    <row r="49" spans="1:20" x14ac:dyDescent="0.45">
      <c r="A49">
        <v>72104</v>
      </c>
      <c r="C49">
        <v>772</v>
      </c>
      <c r="D49">
        <v>2102</v>
      </c>
      <c r="E49" t="b">
        <v>0</v>
      </c>
      <c r="F49" t="s">
        <v>294</v>
      </c>
      <c r="Q49" t="s">
        <v>36</v>
      </c>
      <c r="R49" t="s">
        <v>16</v>
      </c>
    </row>
    <row r="50" spans="1:20" x14ac:dyDescent="0.45">
      <c r="A50">
        <v>21252</v>
      </c>
      <c r="C50">
        <v>2102</v>
      </c>
      <c r="D50">
        <v>2502</v>
      </c>
      <c r="E50" t="b">
        <v>0</v>
      </c>
      <c r="F50" t="s">
        <v>290</v>
      </c>
      <c r="Q50" t="s">
        <v>36</v>
      </c>
      <c r="R50" t="s">
        <v>16</v>
      </c>
    </row>
    <row r="51" spans="1:20" x14ac:dyDescent="0.45">
      <c r="A51">
        <v>25282</v>
      </c>
      <c r="C51">
        <v>2502</v>
      </c>
      <c r="D51">
        <v>2802</v>
      </c>
      <c r="E51" t="b">
        <v>0</v>
      </c>
      <c r="F51" t="s">
        <v>289</v>
      </c>
      <c r="Q51" t="s">
        <v>36</v>
      </c>
      <c r="R51" t="s">
        <v>16</v>
      </c>
    </row>
    <row r="52" spans="1:20" x14ac:dyDescent="0.45">
      <c r="A52">
        <v>21221</v>
      </c>
      <c r="C52">
        <v>2101</v>
      </c>
      <c r="D52">
        <v>2202</v>
      </c>
      <c r="E52" t="b">
        <v>0</v>
      </c>
      <c r="F52" t="s">
        <v>283</v>
      </c>
      <c r="Q52" t="s">
        <v>36</v>
      </c>
      <c r="R52" t="s">
        <v>16</v>
      </c>
    </row>
    <row r="53" spans="1:20" x14ac:dyDescent="0.45">
      <c r="A53">
        <v>22221</v>
      </c>
      <c r="C53">
        <v>2201</v>
      </c>
      <c r="D53">
        <v>2202</v>
      </c>
      <c r="E53" t="b">
        <v>0</v>
      </c>
      <c r="F53" t="s">
        <v>282</v>
      </c>
      <c r="Q53" t="s">
        <v>36</v>
      </c>
      <c r="R53" t="s">
        <v>71</v>
      </c>
    </row>
    <row r="54" spans="1:20" x14ac:dyDescent="0.45">
      <c r="A54">
        <v>22222</v>
      </c>
      <c r="C54">
        <v>2202</v>
      </c>
      <c r="D54">
        <v>2203</v>
      </c>
      <c r="E54" t="b">
        <v>0</v>
      </c>
      <c r="F54" t="s">
        <v>277</v>
      </c>
      <c r="Q54" t="s">
        <v>36</v>
      </c>
      <c r="R54" t="s">
        <v>71</v>
      </c>
    </row>
    <row r="55" spans="1:20" x14ac:dyDescent="0.45">
      <c r="A55">
        <v>22223</v>
      </c>
      <c r="C55">
        <v>2203</v>
      </c>
      <c r="D55">
        <v>2204</v>
      </c>
      <c r="E55" t="b">
        <v>0</v>
      </c>
      <c r="F55" t="s">
        <v>278</v>
      </c>
      <c r="Q55" t="s">
        <v>36</v>
      </c>
      <c r="R55" t="s">
        <v>71</v>
      </c>
    </row>
    <row r="56" spans="1:20" x14ac:dyDescent="0.45">
      <c r="A56">
        <v>22224</v>
      </c>
      <c r="C56">
        <v>2201</v>
      </c>
      <c r="D56">
        <v>2204</v>
      </c>
      <c r="E56" t="b">
        <v>0</v>
      </c>
      <c r="F56" t="s">
        <v>279</v>
      </c>
      <c r="Q56" t="s">
        <v>36</v>
      </c>
      <c r="R56" t="s">
        <v>71</v>
      </c>
    </row>
    <row r="57" spans="1:20" x14ac:dyDescent="0.45">
      <c r="A57">
        <v>22251</v>
      </c>
      <c r="C57">
        <v>2203</v>
      </c>
      <c r="D57">
        <v>2501</v>
      </c>
      <c r="E57" t="b">
        <v>0</v>
      </c>
      <c r="F57" t="s">
        <v>280</v>
      </c>
      <c r="Q57" t="s">
        <v>36</v>
      </c>
      <c r="R57" t="s">
        <v>16</v>
      </c>
    </row>
    <row r="58" spans="1:20" x14ac:dyDescent="0.45">
      <c r="A58">
        <v>25251</v>
      </c>
      <c r="C58">
        <v>2501</v>
      </c>
      <c r="D58">
        <v>2502</v>
      </c>
      <c r="E58" t="b">
        <v>0</v>
      </c>
      <c r="F58" t="s">
        <v>281</v>
      </c>
      <c r="Q58" t="s">
        <v>36</v>
      </c>
      <c r="R58" t="s">
        <v>71</v>
      </c>
    </row>
    <row r="59" spans="1:20" x14ac:dyDescent="0.45">
      <c r="A59">
        <v>22271</v>
      </c>
      <c r="C59">
        <v>2204</v>
      </c>
      <c r="D59">
        <v>2701</v>
      </c>
      <c r="E59" t="b">
        <v>0</v>
      </c>
      <c r="F59" t="s">
        <v>288</v>
      </c>
      <c r="Q59" t="s">
        <v>36</v>
      </c>
      <c r="R59" t="s">
        <v>16</v>
      </c>
    </row>
    <row r="60" spans="1:20" x14ac:dyDescent="0.45">
      <c r="A60">
        <v>11771</v>
      </c>
      <c r="C60">
        <v>1101</v>
      </c>
      <c r="D60">
        <v>771</v>
      </c>
      <c r="E60" t="b">
        <v>0</v>
      </c>
      <c r="F60" t="s">
        <v>299</v>
      </c>
      <c r="Q60" t="s">
        <v>36</v>
      </c>
      <c r="R60" t="s">
        <v>296</v>
      </c>
      <c r="T60" t="s">
        <v>297</v>
      </c>
    </row>
    <row r="61" spans="1:20" x14ac:dyDescent="0.45">
      <c r="A61">
        <v>77102</v>
      </c>
      <c r="C61">
        <v>771</v>
      </c>
      <c r="D61">
        <v>772</v>
      </c>
      <c r="E61" t="b">
        <v>0</v>
      </c>
      <c r="F61" t="s">
        <v>298</v>
      </c>
      <c r="Q61" t="s">
        <v>36</v>
      </c>
      <c r="R6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G2" sqref="G2"/>
    </sheetView>
  </sheetViews>
  <sheetFormatPr defaultRowHeight="14.25" x14ac:dyDescent="0.45"/>
  <cols>
    <col min="6" max="6" width="10.53125" customWidth="1"/>
  </cols>
  <sheetData>
    <row r="1" spans="1:18" x14ac:dyDescent="0.45">
      <c r="A1" t="s">
        <v>137</v>
      </c>
      <c r="B1" t="s">
        <v>87</v>
      </c>
      <c r="C1" t="s">
        <v>0</v>
      </c>
      <c r="D1" t="s">
        <v>1</v>
      </c>
      <c r="E1" t="s">
        <v>2</v>
      </c>
      <c r="F1" t="s">
        <v>28</v>
      </c>
      <c r="G1" t="s">
        <v>29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45">
      <c r="A2">
        <v>8614848</v>
      </c>
      <c r="B2">
        <v>21221</v>
      </c>
      <c r="D2">
        <v>2101</v>
      </c>
      <c r="E2">
        <v>2202</v>
      </c>
      <c r="F2" t="b">
        <v>0</v>
      </c>
      <c r="G2" t="s">
        <v>276</v>
      </c>
      <c r="O2" t="s">
        <v>18</v>
      </c>
      <c r="R2" t="s">
        <v>19</v>
      </c>
    </row>
    <row r="4" spans="1:18" x14ac:dyDescent="0.45">
      <c r="A4" t="s">
        <v>198</v>
      </c>
    </row>
    <row r="5" spans="1:18" x14ac:dyDescent="0.45">
      <c r="A5" t="s">
        <v>30</v>
      </c>
    </row>
    <row r="6" spans="1:18" x14ac:dyDescent="0.45">
      <c r="A6" t="s">
        <v>208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</row>
    <row r="7" spans="1:18" x14ac:dyDescent="0.45">
      <c r="A7" t="s">
        <v>209</v>
      </c>
    </row>
    <row r="9" spans="1:18" x14ac:dyDescent="0.45">
      <c r="A9" t="s">
        <v>216</v>
      </c>
    </row>
    <row r="10" spans="1:18" x14ac:dyDescent="0.45">
      <c r="A10" t="s">
        <v>217</v>
      </c>
      <c r="M10" s="3" t="s">
        <v>210</v>
      </c>
    </row>
    <row r="11" spans="1:18" x14ac:dyDescent="0.45">
      <c r="A11" t="s">
        <v>222</v>
      </c>
      <c r="L11">
        <v>270539</v>
      </c>
      <c r="M11" t="s">
        <v>211</v>
      </c>
    </row>
    <row r="12" spans="1:18" x14ac:dyDescent="0.45">
      <c r="L12">
        <v>364432</v>
      </c>
      <c r="M12" t="s">
        <v>212</v>
      </c>
    </row>
    <row r="13" spans="1:18" x14ac:dyDescent="0.45">
      <c r="L13" s="4">
        <v>10</v>
      </c>
      <c r="M13" t="s">
        <v>213</v>
      </c>
    </row>
    <row r="14" spans="1:18" x14ac:dyDescent="0.45">
      <c r="C14" t="s">
        <v>214</v>
      </c>
      <c r="D14" t="s">
        <v>215</v>
      </c>
      <c r="E14" t="s">
        <v>218</v>
      </c>
      <c r="F14" t="s">
        <v>219</v>
      </c>
      <c r="G14" t="s">
        <v>220</v>
      </c>
      <c r="H14" t="s">
        <v>223</v>
      </c>
    </row>
    <row r="15" spans="1:18" x14ac:dyDescent="0.45">
      <c r="A15">
        <v>-71.089664600000006</v>
      </c>
      <c r="B15">
        <v>42.364900599999999</v>
      </c>
      <c r="C15">
        <f>$L$11*(A16-A15)</f>
        <v>22.075982400394523</v>
      </c>
      <c r="D15">
        <f>$L$12*(B16-B15)</f>
        <v>-15.488359999737327</v>
      </c>
      <c r="E15">
        <f>($L$13*$L$13)/(C15*C15+D15*D15)</f>
        <v>0.13750651026869376</v>
      </c>
      <c r="F15">
        <f>A15+$E15*(C15/$L$11)</f>
        <v>-71.089653379468771</v>
      </c>
      <c r="G15">
        <f>B15+$E15*(D15/$L$12)</f>
        <v>42.36489475597331</v>
      </c>
      <c r="H15" t="str">
        <f>CONCATENATE(ROUND(F15,7)," ",ROUND(G15,7))</f>
        <v>-71.0896534 42.3648948</v>
      </c>
    </row>
    <row r="16" spans="1:18" x14ac:dyDescent="0.45">
      <c r="A16">
        <v>-71.089583000000005</v>
      </c>
      <c r="B16">
        <v>42.364858099999999</v>
      </c>
      <c r="C16">
        <f t="shared" ref="C16:C22" si="0">$L$11*(A17-A16)</f>
        <v>29.353481502781392</v>
      </c>
      <c r="D16">
        <f t="shared" ref="D16:D22" si="1">$L$12*(B17-B16)</f>
        <v>-20.335305599411413</v>
      </c>
      <c r="E16">
        <f t="shared" ref="E16:E22" si="2">($L$13*$L$13)/(C16*C16+D16*D16)</f>
        <v>7.842205230918628E-2</v>
      </c>
      <c r="F16">
        <f t="shared" ref="F16:F22" si="3">A16+$E16*(C16/$L$11)</f>
        <v>-71.08957449120733</v>
      </c>
      <c r="G16">
        <f t="shared" ref="G16:G22" si="4">B16+$E16*(D16/$L$12)</f>
        <v>42.364853724049482</v>
      </c>
      <c r="H16" t="str">
        <f>CONCATENATE(ROUND(F16,7)," ",ROUND(G16,7))</f>
        <v>-71.0895745 42.3648537</v>
      </c>
    </row>
    <row r="17" spans="1:8" x14ac:dyDescent="0.45">
      <c r="A17">
        <v>-71.089474499999994</v>
      </c>
      <c r="B17">
        <v>42.364802300000001</v>
      </c>
      <c r="C17">
        <f t="shared" si="0"/>
        <v>32.816380697114084</v>
      </c>
      <c r="D17">
        <f t="shared" si="1"/>
        <v>-23.250761599818929</v>
      </c>
      <c r="E17">
        <f t="shared" si="2"/>
        <v>6.1823314570726415E-2</v>
      </c>
      <c r="F17">
        <f t="shared" si="3"/>
        <v>-71.089467000831931</v>
      </c>
      <c r="G17">
        <f t="shared" si="4"/>
        <v>42.364798355672534</v>
      </c>
      <c r="H17" t="str">
        <f t="shared" ref="H17:H23" si="5">CONCATENATE(ROUND(F17,7)," ",ROUND(G17,7))</f>
        <v>-71.089467 42.3647984</v>
      </c>
    </row>
    <row r="18" spans="1:8" x14ac:dyDescent="0.45">
      <c r="A18">
        <v>-71.089353200000005</v>
      </c>
      <c r="B18">
        <v>42.364738500000001</v>
      </c>
      <c r="C18">
        <f t="shared" si="0"/>
        <v>41.040766300954886</v>
      </c>
      <c r="D18">
        <f t="shared" si="1"/>
        <v>-27.587502401299048</v>
      </c>
      <c r="E18">
        <f t="shared" si="2"/>
        <v>4.0892858143689252E-2</v>
      </c>
      <c r="F18">
        <f t="shared" si="3"/>
        <v>-71.089346996553431</v>
      </c>
      <c r="G18">
        <f t="shared" si="4"/>
        <v>42.364735404410638</v>
      </c>
      <c r="H18" t="str">
        <f t="shared" si="5"/>
        <v>-71.089347 42.3647354</v>
      </c>
    </row>
    <row r="19" spans="1:8" x14ac:dyDescent="0.45">
      <c r="A19">
        <v>-71.089201500000001</v>
      </c>
      <c r="B19">
        <v>42.364662799999998</v>
      </c>
      <c r="C19">
        <f t="shared" si="0"/>
        <v>159.88854900000223</v>
      </c>
      <c r="D19">
        <f t="shared" si="1"/>
        <v>-83.309155199927545</v>
      </c>
      <c r="E19">
        <f t="shared" si="2"/>
        <v>3.0764721663063977E-3</v>
      </c>
      <c r="F19">
        <f t="shared" si="3"/>
        <v>-71.089199681804956</v>
      </c>
      <c r="G19">
        <f t="shared" si="4"/>
        <v>42.364662096718462</v>
      </c>
      <c r="H19" t="str">
        <f t="shared" si="5"/>
        <v>-71.0891997 42.3646621</v>
      </c>
    </row>
    <row r="20" spans="1:8" x14ac:dyDescent="0.45">
      <c r="A20">
        <v>-71.088610500000001</v>
      </c>
      <c r="B20">
        <v>42.364434199999998</v>
      </c>
      <c r="C20">
        <f t="shared" si="0"/>
        <v>41.148981902219504</v>
      </c>
      <c r="D20">
        <f t="shared" si="1"/>
        <v>-23.54230719804707</v>
      </c>
      <c r="E20">
        <f t="shared" si="2"/>
        <v>4.4494299025137352E-2</v>
      </c>
      <c r="F20">
        <f t="shared" si="3"/>
        <v>-71.088603732417113</v>
      </c>
      <c r="G20">
        <f t="shared" si="4"/>
        <v>42.364431325668278</v>
      </c>
      <c r="H20" t="str">
        <f t="shared" si="5"/>
        <v>-71.0886037 42.3644313</v>
      </c>
    </row>
    <row r="21" spans="1:8" x14ac:dyDescent="0.45">
      <c r="A21">
        <v>-71.088458399999993</v>
      </c>
      <c r="B21">
        <v>42.364369600000003</v>
      </c>
      <c r="C21">
        <f t="shared" si="0"/>
        <v>230.06636559736467</v>
      </c>
      <c r="D21">
        <f t="shared" si="1"/>
        <v>-131.55995200188147</v>
      </c>
      <c r="E21">
        <f t="shared" si="2"/>
        <v>1.4237195236221844E-3</v>
      </c>
      <c r="F21">
        <f t="shared" si="3"/>
        <v>-71.088457189268908</v>
      </c>
      <c r="G21">
        <f t="shared" si="4"/>
        <v>42.364369086037257</v>
      </c>
      <c r="H21" t="str">
        <f t="shared" si="5"/>
        <v>-71.0884572 42.3643691</v>
      </c>
    </row>
    <row r="22" spans="1:8" x14ac:dyDescent="0.45">
      <c r="A22">
        <v>-71.087608000000003</v>
      </c>
      <c r="B22">
        <v>42.364008599999998</v>
      </c>
      <c r="C22">
        <f t="shared" si="0"/>
        <v>57.273106302262661</v>
      </c>
      <c r="D22">
        <f t="shared" si="1"/>
        <v>-29.30033280059979</v>
      </c>
      <c r="E22">
        <f t="shared" si="2"/>
        <v>2.4162070230603717E-2</v>
      </c>
      <c r="F22">
        <f t="shared" si="3"/>
        <v>-71.087602884889733</v>
      </c>
      <c r="G22">
        <f t="shared" si="4"/>
        <v>42.364006657369551</v>
      </c>
      <c r="H22" t="str">
        <f t="shared" si="5"/>
        <v>-71.0876029 42.3640067</v>
      </c>
    </row>
    <row r="23" spans="1:8" x14ac:dyDescent="0.45">
      <c r="A23">
        <v>-71.087396299999995</v>
      </c>
      <c r="B23">
        <v>42.363928199999997</v>
      </c>
      <c r="C23">
        <f t="shared" ref="C23" si="6">$L$11*(A24-A23)</f>
        <v>57.273106302262661</v>
      </c>
      <c r="D23">
        <f t="shared" ref="D23" si="7">$L$12*(B24-B23)</f>
        <v>-29.30033280059979</v>
      </c>
      <c r="E23">
        <f t="shared" ref="E23" si="8">($L$13*$L$13)/(C23*C23+D23*D23)</f>
        <v>2.4162070230603717E-2</v>
      </c>
      <c r="F23">
        <f t="shared" ref="F23" si="9">A23+$E23*(C23/$L$11)</f>
        <v>-71.087391184889725</v>
      </c>
      <c r="G23">
        <f t="shared" ref="G23" si="10">B23+$E23*(D23/$L$12)</f>
        <v>42.363926257369549</v>
      </c>
      <c r="H23" t="str">
        <f t="shared" si="5"/>
        <v>-71.0873912 42.3639263</v>
      </c>
    </row>
    <row r="24" spans="1:8" x14ac:dyDescent="0.45">
      <c r="A24">
        <f>A23+(A23-A22)</f>
        <v>-71.087184599999986</v>
      </c>
      <c r="B24">
        <f>B23+(B23-B22)</f>
        <v>42.363847799999995</v>
      </c>
      <c r="C24" t="s">
        <v>221</v>
      </c>
    </row>
    <row r="26" spans="1:8" x14ac:dyDescent="0.45">
      <c r="A26" t="s">
        <v>236</v>
      </c>
    </row>
    <row r="27" spans="1:8" x14ac:dyDescent="0.45">
      <c r="D27" t="s">
        <v>237</v>
      </c>
    </row>
    <row r="28" spans="1:8" x14ac:dyDescent="0.45">
      <c r="A28" t="s">
        <v>233</v>
      </c>
      <c r="B28" t="s">
        <v>224</v>
      </c>
      <c r="C28" t="s">
        <v>234</v>
      </c>
      <c r="D28" t="str">
        <f>CONCATENATE(A28,B28,C28)</f>
        <v>LINESTRING(-71.0896534 42.3648948,</v>
      </c>
    </row>
    <row r="29" spans="1:8" x14ac:dyDescent="0.45">
      <c r="B29" t="s">
        <v>225</v>
      </c>
      <c r="C29" t="s">
        <v>234</v>
      </c>
      <c r="D29" t="str">
        <f t="shared" ref="D29:D36" si="11">CONCATENATE(A29,B29,C29)</f>
        <v>-71.0895745 42.3648537,</v>
      </c>
    </row>
    <row r="30" spans="1:8" x14ac:dyDescent="0.45">
      <c r="B30" t="s">
        <v>226</v>
      </c>
      <c r="C30" t="s">
        <v>234</v>
      </c>
      <c r="D30" t="str">
        <f t="shared" si="11"/>
        <v>-71.089467 42.3647984,</v>
      </c>
    </row>
    <row r="31" spans="1:8" x14ac:dyDescent="0.45">
      <c r="B31" t="s">
        <v>227</v>
      </c>
      <c r="C31" t="s">
        <v>234</v>
      </c>
      <c r="D31" t="str">
        <f t="shared" si="11"/>
        <v>-71.089347 42.3647354,</v>
      </c>
    </row>
    <row r="32" spans="1:8" x14ac:dyDescent="0.45">
      <c r="B32" t="s">
        <v>228</v>
      </c>
      <c r="C32" t="s">
        <v>234</v>
      </c>
      <c r="D32" t="str">
        <f t="shared" si="11"/>
        <v>-71.0891997 42.3646621,</v>
      </c>
    </row>
    <row r="33" spans="1:4" x14ac:dyDescent="0.45">
      <c r="B33" t="s">
        <v>229</v>
      </c>
      <c r="C33" t="s">
        <v>234</v>
      </c>
      <c r="D33" t="str">
        <f t="shared" si="11"/>
        <v>-71.0886037 42.3644313,</v>
      </c>
    </row>
    <row r="34" spans="1:4" x14ac:dyDescent="0.45">
      <c r="B34" t="s">
        <v>230</v>
      </c>
      <c r="C34" t="s">
        <v>234</v>
      </c>
      <c r="D34" t="str">
        <f t="shared" si="11"/>
        <v>-71.0884572 42.3643691,</v>
      </c>
    </row>
    <row r="35" spans="1:4" x14ac:dyDescent="0.45">
      <c r="B35" t="s">
        <v>231</v>
      </c>
      <c r="C35" t="s">
        <v>234</v>
      </c>
      <c r="D35" t="str">
        <f t="shared" si="11"/>
        <v>-71.0876029 42.3640067,</v>
      </c>
    </row>
    <row r="36" spans="1:4" x14ac:dyDescent="0.45">
      <c r="B36" t="s">
        <v>232</v>
      </c>
      <c r="C36" t="s">
        <v>235</v>
      </c>
      <c r="D36" t="str">
        <f t="shared" si="11"/>
        <v>-71.0873912 42.3639263)</v>
      </c>
    </row>
    <row r="38" spans="1:4" x14ac:dyDescent="0.45">
      <c r="A38" t="str">
        <f>CONCATENATE(D28,D29,D30,D31,D32,D33,D34,D35,D36)</f>
        <v>LINESTRING(-71.0896534 42.3648948,-71.0895745 42.3648537,-71.089467 42.3647984,-71.089347 42.3647354,-71.0891997 42.3646621,-71.0886037 42.3644313,-71.0884572 42.3643691,-71.0876029 42.3640067,-71.0873912 42.3639263)</v>
      </c>
    </row>
  </sheetData>
  <hyperlinks>
    <hyperlink ref="M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4"/>
  <sheetViews>
    <sheetView workbookViewId="0">
      <selection activeCell="M24" sqref="A1:M24"/>
    </sheetView>
  </sheetViews>
  <sheetFormatPr defaultRowHeight="14.25" x14ac:dyDescent="0.45"/>
  <cols>
    <col min="2" max="2" width="10.73046875" bestFit="1" customWidth="1"/>
    <col min="4" max="4" width="10.73046875" hidden="1" customWidth="1"/>
    <col min="5" max="5" width="9.06640625" hidden="1" customWidth="1"/>
    <col min="6" max="6" width="9.796875" hidden="1" customWidth="1"/>
    <col min="7" max="7" width="9.796875" customWidth="1"/>
    <col min="8" max="8" width="0" hidden="1" customWidth="1"/>
  </cols>
  <sheetData>
    <row r="1" spans="1:13" x14ac:dyDescent="0.45">
      <c r="A1" t="s">
        <v>136</v>
      </c>
      <c r="B1" t="s">
        <v>106</v>
      </c>
      <c r="C1" t="s">
        <v>87</v>
      </c>
      <c r="D1" t="s">
        <v>137</v>
      </c>
      <c r="E1" t="s">
        <v>138</v>
      </c>
      <c r="F1" t="s">
        <v>100</v>
      </c>
      <c r="G1" t="s">
        <v>107</v>
      </c>
      <c r="H1" t="s">
        <v>167</v>
      </c>
      <c r="I1" t="s">
        <v>10</v>
      </c>
      <c r="J1" t="s">
        <v>108</v>
      </c>
      <c r="K1" t="s">
        <v>109</v>
      </c>
      <c r="L1" t="s">
        <v>110</v>
      </c>
      <c r="M1" t="s">
        <v>111</v>
      </c>
    </row>
    <row r="2" spans="1:13" hidden="1" x14ac:dyDescent="0.45">
      <c r="A2">
        <v>2610</v>
      </c>
      <c r="C2">
        <v>1122</v>
      </c>
      <c r="D2">
        <v>384306521</v>
      </c>
      <c r="E2">
        <v>101</v>
      </c>
      <c r="F2">
        <v>112201</v>
      </c>
      <c r="H2">
        <v>-1</v>
      </c>
      <c r="I2" t="s">
        <v>112</v>
      </c>
      <c r="M2" t="s">
        <v>113</v>
      </c>
    </row>
    <row r="3" spans="1:13" x14ac:dyDescent="0.45">
      <c r="A3">
        <v>2611</v>
      </c>
      <c r="B3">
        <v>1122001</v>
      </c>
      <c r="C3">
        <v>1122</v>
      </c>
      <c r="D3">
        <v>384306521</v>
      </c>
      <c r="G3">
        <v>1</v>
      </c>
      <c r="H3">
        <v>1</v>
      </c>
      <c r="I3" t="s">
        <v>112</v>
      </c>
      <c r="M3" t="s">
        <v>114</v>
      </c>
    </row>
    <row r="4" spans="1:13" hidden="1" x14ac:dyDescent="0.45">
      <c r="A4">
        <v>2612</v>
      </c>
      <c r="C4">
        <v>1122</v>
      </c>
      <c r="D4">
        <v>384306521</v>
      </c>
      <c r="E4">
        <v>104</v>
      </c>
      <c r="F4">
        <v>112202</v>
      </c>
      <c r="H4">
        <v>2</v>
      </c>
      <c r="I4" t="s">
        <v>112</v>
      </c>
      <c r="M4" t="s">
        <v>115</v>
      </c>
    </row>
    <row r="5" spans="1:13" x14ac:dyDescent="0.45">
      <c r="A5">
        <v>2613</v>
      </c>
      <c r="B5">
        <v>1122002</v>
      </c>
      <c r="C5">
        <v>1122</v>
      </c>
      <c r="D5">
        <v>384306521</v>
      </c>
      <c r="G5">
        <v>2</v>
      </c>
      <c r="H5" s="1">
        <v>3</v>
      </c>
      <c r="I5" t="s">
        <v>26</v>
      </c>
      <c r="M5" t="s">
        <v>116</v>
      </c>
    </row>
    <row r="6" spans="1:13" x14ac:dyDescent="0.45">
      <c r="A6">
        <v>2621</v>
      </c>
      <c r="B6">
        <v>2211001</v>
      </c>
      <c r="C6">
        <v>2211</v>
      </c>
      <c r="D6">
        <v>533596803</v>
      </c>
      <c r="G6">
        <v>1</v>
      </c>
      <c r="H6">
        <v>1</v>
      </c>
      <c r="I6" t="s">
        <v>112</v>
      </c>
      <c r="M6" t="s">
        <v>117</v>
      </c>
    </row>
    <row r="7" spans="1:13" x14ac:dyDescent="0.45">
      <c r="A7">
        <v>2622</v>
      </c>
      <c r="B7">
        <v>2211002</v>
      </c>
      <c r="C7">
        <v>2211</v>
      </c>
      <c r="D7">
        <v>533596803</v>
      </c>
      <c r="G7">
        <v>2</v>
      </c>
      <c r="H7">
        <v>2</v>
      </c>
      <c r="I7" t="s">
        <v>26</v>
      </c>
      <c r="M7" t="s">
        <v>118</v>
      </c>
    </row>
    <row r="8" spans="1:13" hidden="1" x14ac:dyDescent="0.45">
      <c r="A8">
        <v>9913</v>
      </c>
      <c r="C8">
        <v>2211</v>
      </c>
      <c r="D8">
        <v>533596803</v>
      </c>
      <c r="E8">
        <v>106</v>
      </c>
      <c r="F8">
        <v>221101</v>
      </c>
      <c r="H8">
        <v>-1</v>
      </c>
      <c r="I8" t="s">
        <v>112</v>
      </c>
      <c r="M8" t="s">
        <v>119</v>
      </c>
    </row>
    <row r="9" spans="1:13" hidden="1" x14ac:dyDescent="0.45">
      <c r="A9">
        <v>9914</v>
      </c>
      <c r="C9">
        <v>2211</v>
      </c>
      <c r="D9">
        <v>533596803</v>
      </c>
      <c r="E9">
        <v>110</v>
      </c>
      <c r="F9">
        <v>221102</v>
      </c>
      <c r="H9">
        <v>-1</v>
      </c>
      <c r="I9" t="s">
        <v>112</v>
      </c>
      <c r="M9" t="s">
        <v>120</v>
      </c>
    </row>
    <row r="10" spans="1:13" x14ac:dyDescent="0.45">
      <c r="A10">
        <v>9917</v>
      </c>
      <c r="B10">
        <v>1711001</v>
      </c>
      <c r="C10">
        <v>1711</v>
      </c>
      <c r="D10">
        <v>668954220</v>
      </c>
      <c r="G10">
        <v>1</v>
      </c>
      <c r="H10">
        <v>1</v>
      </c>
      <c r="I10" t="s">
        <v>26</v>
      </c>
      <c r="M10" t="s">
        <v>121</v>
      </c>
    </row>
    <row r="11" spans="1:13" x14ac:dyDescent="0.45">
      <c r="A11">
        <v>9918</v>
      </c>
      <c r="B11">
        <v>1117001</v>
      </c>
      <c r="C11">
        <v>1117</v>
      </c>
      <c r="D11">
        <v>6689542209</v>
      </c>
      <c r="G11">
        <v>1</v>
      </c>
      <c r="H11">
        <v>1</v>
      </c>
      <c r="I11" t="s">
        <v>26</v>
      </c>
      <c r="M11" t="s">
        <v>122</v>
      </c>
    </row>
    <row r="12" spans="1:13" x14ac:dyDescent="0.45">
      <c r="A12">
        <v>9921</v>
      </c>
      <c r="B12">
        <v>311001</v>
      </c>
      <c r="C12">
        <v>311</v>
      </c>
      <c r="D12">
        <v>8614848</v>
      </c>
      <c r="G12">
        <v>1</v>
      </c>
      <c r="H12">
        <v>1</v>
      </c>
      <c r="I12" t="s">
        <v>112</v>
      </c>
      <c r="M12" t="s">
        <v>123</v>
      </c>
    </row>
    <row r="13" spans="1:13" hidden="1" x14ac:dyDescent="0.45">
      <c r="A13">
        <v>9922</v>
      </c>
      <c r="C13">
        <v>311</v>
      </c>
      <c r="D13">
        <v>8614848</v>
      </c>
      <c r="E13">
        <v>107</v>
      </c>
      <c r="F13">
        <v>31101</v>
      </c>
      <c r="H13">
        <v>2</v>
      </c>
      <c r="I13" t="s">
        <v>112</v>
      </c>
      <c r="M13" t="s">
        <v>124</v>
      </c>
    </row>
    <row r="14" spans="1:13" x14ac:dyDescent="0.45">
      <c r="A14">
        <v>9923</v>
      </c>
      <c r="B14">
        <v>311002</v>
      </c>
      <c r="C14">
        <v>311</v>
      </c>
      <c r="D14">
        <v>8614848</v>
      </c>
      <c r="G14">
        <v>2</v>
      </c>
      <c r="H14" s="1">
        <v>3</v>
      </c>
      <c r="I14" t="s">
        <v>26</v>
      </c>
      <c r="M14" t="s">
        <v>125</v>
      </c>
    </row>
    <row r="15" spans="1:13" hidden="1" x14ac:dyDescent="0.45">
      <c r="A15">
        <v>9926</v>
      </c>
      <c r="C15">
        <v>113</v>
      </c>
      <c r="D15">
        <v>426493082</v>
      </c>
      <c r="E15">
        <v>108</v>
      </c>
      <c r="F15">
        <v>11301</v>
      </c>
      <c r="H15">
        <v>-1</v>
      </c>
      <c r="I15" t="s">
        <v>112</v>
      </c>
      <c r="M15" t="s">
        <v>128</v>
      </c>
    </row>
    <row r="16" spans="1:13" x14ac:dyDescent="0.45">
      <c r="A16">
        <v>9927</v>
      </c>
      <c r="B16">
        <v>113001</v>
      </c>
      <c r="C16">
        <v>113</v>
      </c>
      <c r="D16">
        <v>426493082</v>
      </c>
      <c r="G16">
        <v>1</v>
      </c>
      <c r="H16">
        <v>1</v>
      </c>
      <c r="I16" t="s">
        <v>112</v>
      </c>
      <c r="M16" t="s">
        <v>129</v>
      </c>
    </row>
    <row r="17" spans="1:13" hidden="1" x14ac:dyDescent="0.45">
      <c r="A17">
        <v>9928</v>
      </c>
      <c r="C17">
        <v>113</v>
      </c>
      <c r="D17">
        <v>426493082</v>
      </c>
      <c r="E17">
        <v>109</v>
      </c>
      <c r="F17">
        <v>11302</v>
      </c>
      <c r="H17">
        <v>2</v>
      </c>
      <c r="I17" t="s">
        <v>112</v>
      </c>
      <c r="M17" t="s">
        <v>130</v>
      </c>
    </row>
    <row r="18" spans="1:13" x14ac:dyDescent="0.45">
      <c r="A18">
        <v>9929</v>
      </c>
      <c r="B18">
        <v>113002</v>
      </c>
      <c r="C18">
        <v>113</v>
      </c>
      <c r="D18">
        <v>426493082</v>
      </c>
      <c r="G18">
        <v>2</v>
      </c>
      <c r="H18" s="2">
        <v>2</v>
      </c>
      <c r="I18" t="s">
        <v>26</v>
      </c>
      <c r="M18" t="s">
        <v>131</v>
      </c>
    </row>
    <row r="19" spans="1:13" x14ac:dyDescent="0.45">
      <c r="A19">
        <v>9930</v>
      </c>
      <c r="B19">
        <v>711001</v>
      </c>
      <c r="C19">
        <v>711</v>
      </c>
      <c r="D19">
        <v>302156851</v>
      </c>
      <c r="G19">
        <v>1</v>
      </c>
      <c r="H19">
        <v>1</v>
      </c>
      <c r="I19" t="s">
        <v>112</v>
      </c>
      <c r="M19" t="s">
        <v>132</v>
      </c>
    </row>
    <row r="20" spans="1:13" x14ac:dyDescent="0.45">
      <c r="A20">
        <v>9931</v>
      </c>
      <c r="B20">
        <v>711002</v>
      </c>
      <c r="C20">
        <v>117</v>
      </c>
      <c r="D20">
        <v>3021568519</v>
      </c>
      <c r="G20">
        <v>1</v>
      </c>
      <c r="H20">
        <v>1</v>
      </c>
      <c r="I20" t="s">
        <v>112</v>
      </c>
      <c r="M20" t="s">
        <v>133</v>
      </c>
    </row>
    <row r="21" spans="1:13" hidden="1" x14ac:dyDescent="0.45">
      <c r="A21">
        <v>9932</v>
      </c>
      <c r="C21">
        <v>711</v>
      </c>
      <c r="D21">
        <v>302156851</v>
      </c>
      <c r="E21">
        <v>110</v>
      </c>
      <c r="F21">
        <v>221102</v>
      </c>
      <c r="H21">
        <v>-1</v>
      </c>
      <c r="I21" t="s">
        <v>112</v>
      </c>
      <c r="M21" t="s">
        <v>134</v>
      </c>
    </row>
    <row r="22" spans="1:13" hidden="1" x14ac:dyDescent="0.45">
      <c r="A22">
        <v>9933</v>
      </c>
      <c r="C22">
        <v>117</v>
      </c>
      <c r="D22">
        <v>3021568519</v>
      </c>
      <c r="E22">
        <v>111</v>
      </c>
      <c r="F22">
        <v>71101</v>
      </c>
      <c r="H22">
        <v>2</v>
      </c>
      <c r="I22" t="s">
        <v>112</v>
      </c>
      <c r="M22" t="s">
        <v>135</v>
      </c>
    </row>
    <row r="23" spans="1:13" x14ac:dyDescent="0.45">
      <c r="A23">
        <v>9924</v>
      </c>
      <c r="B23" t="s">
        <v>176</v>
      </c>
      <c r="C23" t="s">
        <v>90</v>
      </c>
      <c r="D23">
        <v>6689542229</v>
      </c>
      <c r="G23">
        <v>1</v>
      </c>
      <c r="H23">
        <v>1</v>
      </c>
      <c r="I23" t="s">
        <v>26</v>
      </c>
      <c r="M23" t="s">
        <v>126</v>
      </c>
    </row>
    <row r="24" spans="1:13" x14ac:dyDescent="0.45">
      <c r="A24">
        <v>9925</v>
      </c>
      <c r="B24" t="s">
        <v>177</v>
      </c>
      <c r="C24" t="s">
        <v>89</v>
      </c>
      <c r="D24">
        <v>668954222</v>
      </c>
      <c r="G24">
        <v>1</v>
      </c>
      <c r="H24">
        <v>1</v>
      </c>
      <c r="I24" t="s">
        <v>26</v>
      </c>
      <c r="M24" t="s">
        <v>127</v>
      </c>
    </row>
  </sheetData>
  <autoFilter ref="A1:M22">
    <filterColumn colId="5">
      <filters blank="1"/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1" workbookViewId="0">
      <selection activeCell="B1" sqref="B1"/>
    </sheetView>
  </sheetViews>
  <sheetFormatPr defaultRowHeight="14.25" x14ac:dyDescent="0.45"/>
  <cols>
    <col min="1" max="1" width="0" hidden="1" customWidth="1"/>
  </cols>
  <sheetData>
    <row r="1" spans="1:9" x14ac:dyDescent="0.45">
      <c r="A1" t="s">
        <v>136</v>
      </c>
      <c r="B1" t="s">
        <v>106</v>
      </c>
      <c r="C1" t="s">
        <v>87</v>
      </c>
      <c r="D1" t="s">
        <v>107</v>
      </c>
      <c r="E1" t="s">
        <v>10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45">
      <c r="A2">
        <v>2611</v>
      </c>
      <c r="B2">
        <v>1122001</v>
      </c>
      <c r="C2">
        <v>1122</v>
      </c>
      <c r="D2">
        <v>1</v>
      </c>
      <c r="E2" t="s">
        <v>112</v>
      </c>
      <c r="I2" t="s">
        <v>114</v>
      </c>
    </row>
    <row r="3" spans="1:9" x14ac:dyDescent="0.45">
      <c r="A3">
        <v>2613</v>
      </c>
      <c r="B3">
        <v>1122002</v>
      </c>
      <c r="C3">
        <v>1122</v>
      </c>
      <c r="D3">
        <v>2</v>
      </c>
      <c r="E3" t="s">
        <v>26</v>
      </c>
      <c r="I3" t="s">
        <v>116</v>
      </c>
    </row>
    <row r="4" spans="1:9" x14ac:dyDescent="0.45">
      <c r="A4">
        <v>2621</v>
      </c>
      <c r="B4">
        <v>2211001</v>
      </c>
      <c r="C4">
        <v>2211</v>
      </c>
      <c r="D4">
        <v>1</v>
      </c>
      <c r="E4" t="s">
        <v>112</v>
      </c>
      <c r="I4" t="s">
        <v>117</v>
      </c>
    </row>
    <row r="5" spans="1:9" x14ac:dyDescent="0.45">
      <c r="A5">
        <v>2622</v>
      </c>
      <c r="B5">
        <v>2211002</v>
      </c>
      <c r="C5">
        <v>2211</v>
      </c>
      <c r="D5">
        <v>2</v>
      </c>
      <c r="E5" t="s">
        <v>26</v>
      </c>
      <c r="I5" t="s">
        <v>118</v>
      </c>
    </row>
    <row r="6" spans="1:9" x14ac:dyDescent="0.45">
      <c r="A6">
        <v>9917</v>
      </c>
      <c r="B6">
        <v>1711001</v>
      </c>
      <c r="C6">
        <v>1711</v>
      </c>
      <c r="D6">
        <v>1</v>
      </c>
      <c r="E6" t="s">
        <v>26</v>
      </c>
      <c r="I6" t="s">
        <v>121</v>
      </c>
    </row>
    <row r="7" spans="1:9" x14ac:dyDescent="0.45">
      <c r="A7">
        <v>9918</v>
      </c>
      <c r="B7">
        <v>1117001</v>
      </c>
      <c r="C7">
        <v>1117</v>
      </c>
      <c r="D7">
        <v>1</v>
      </c>
      <c r="E7" t="s">
        <v>26</v>
      </c>
      <c r="I7" t="s">
        <v>122</v>
      </c>
    </row>
    <row r="8" spans="1:9" x14ac:dyDescent="0.45">
      <c r="A8">
        <v>9921</v>
      </c>
      <c r="B8">
        <v>311001</v>
      </c>
      <c r="C8">
        <v>311</v>
      </c>
      <c r="D8">
        <v>1</v>
      </c>
      <c r="E8" t="s">
        <v>112</v>
      </c>
      <c r="I8" t="s">
        <v>123</v>
      </c>
    </row>
    <row r="9" spans="1:9" x14ac:dyDescent="0.45">
      <c r="A9">
        <v>9923</v>
      </c>
      <c r="B9">
        <v>311002</v>
      </c>
      <c r="C9">
        <v>311</v>
      </c>
      <c r="D9">
        <v>2</v>
      </c>
      <c r="E9" t="s">
        <v>26</v>
      </c>
      <c r="I9" t="s">
        <v>125</v>
      </c>
    </row>
    <row r="10" spans="1:9" x14ac:dyDescent="0.45">
      <c r="A10">
        <v>9927</v>
      </c>
      <c r="B10">
        <v>113001</v>
      </c>
      <c r="C10">
        <v>113</v>
      </c>
      <c r="D10">
        <v>1</v>
      </c>
      <c r="E10" t="s">
        <v>112</v>
      </c>
      <c r="I10" t="s">
        <v>129</v>
      </c>
    </row>
    <row r="11" spans="1:9" x14ac:dyDescent="0.45">
      <c r="A11">
        <v>9929</v>
      </c>
      <c r="B11">
        <v>113002</v>
      </c>
      <c r="C11">
        <v>113</v>
      </c>
      <c r="D11">
        <v>2</v>
      </c>
      <c r="E11" t="s">
        <v>26</v>
      </c>
      <c r="I11" t="s">
        <v>131</v>
      </c>
    </row>
    <row r="12" spans="1:9" x14ac:dyDescent="0.45">
      <c r="A12">
        <v>9930</v>
      </c>
      <c r="B12">
        <v>711001</v>
      </c>
      <c r="C12">
        <v>711</v>
      </c>
      <c r="D12">
        <v>1</v>
      </c>
      <c r="E12" t="s">
        <v>112</v>
      </c>
      <c r="I12" t="s">
        <v>132</v>
      </c>
    </row>
    <row r="13" spans="1:9" x14ac:dyDescent="0.45">
      <c r="A13">
        <v>9931</v>
      </c>
      <c r="B13">
        <v>711002</v>
      </c>
      <c r="C13">
        <v>117</v>
      </c>
      <c r="D13">
        <v>1</v>
      </c>
      <c r="E13" t="s">
        <v>112</v>
      </c>
      <c r="I13" t="s">
        <v>133</v>
      </c>
    </row>
    <row r="14" spans="1:9" x14ac:dyDescent="0.45">
      <c r="A14">
        <v>9924</v>
      </c>
      <c r="B14" t="s">
        <v>176</v>
      </c>
      <c r="C14" t="s">
        <v>90</v>
      </c>
      <c r="D14">
        <v>1</v>
      </c>
      <c r="E14" t="s">
        <v>26</v>
      </c>
      <c r="I14" t="s">
        <v>126</v>
      </c>
    </row>
    <row r="15" spans="1:9" x14ac:dyDescent="0.45">
      <c r="A15">
        <v>9925</v>
      </c>
      <c r="B15" t="s">
        <v>177</v>
      </c>
      <c r="C15" t="s">
        <v>89</v>
      </c>
      <c r="D15">
        <v>1</v>
      </c>
      <c r="E15" t="s">
        <v>26</v>
      </c>
      <c r="I1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opLeftCell="B1" workbookViewId="0">
      <selection activeCell="F9" sqref="F9"/>
    </sheetView>
  </sheetViews>
  <sheetFormatPr defaultRowHeight="14.25" x14ac:dyDescent="0.45"/>
  <cols>
    <col min="1" max="1" width="0" hidden="1" customWidth="1"/>
    <col min="4" max="4" width="10.73046875" hidden="1" customWidth="1"/>
    <col min="5" max="5" width="9.06640625" hidden="1" customWidth="1"/>
  </cols>
  <sheetData>
    <row r="1" spans="1:13" x14ac:dyDescent="0.45">
      <c r="A1" t="s">
        <v>136</v>
      </c>
      <c r="B1" t="s">
        <v>174</v>
      </c>
      <c r="C1" t="s">
        <v>87</v>
      </c>
      <c r="D1" t="s">
        <v>137</v>
      </c>
      <c r="E1" t="s">
        <v>138</v>
      </c>
      <c r="F1" t="s">
        <v>100</v>
      </c>
      <c r="G1" t="s">
        <v>166</v>
      </c>
      <c r="H1" t="s">
        <v>107</v>
      </c>
      <c r="I1" t="s">
        <v>10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45">
      <c r="A2">
        <v>2610</v>
      </c>
      <c r="B2" t="s">
        <v>178</v>
      </c>
      <c r="C2">
        <v>1122</v>
      </c>
      <c r="D2">
        <v>384306521</v>
      </c>
      <c r="E2">
        <v>101</v>
      </c>
      <c r="F2">
        <v>112201</v>
      </c>
      <c r="H2">
        <v>-1</v>
      </c>
      <c r="I2" t="s">
        <v>112</v>
      </c>
      <c r="M2" t="s">
        <v>113</v>
      </c>
    </row>
    <row r="3" spans="1:13" x14ac:dyDescent="0.45">
      <c r="A3">
        <v>2612</v>
      </c>
      <c r="B3">
        <v>11220202</v>
      </c>
      <c r="C3">
        <v>1122</v>
      </c>
      <c r="D3">
        <v>384306521</v>
      </c>
      <c r="E3">
        <v>104</v>
      </c>
      <c r="F3">
        <v>112202</v>
      </c>
      <c r="H3">
        <v>2</v>
      </c>
      <c r="I3" t="s">
        <v>112</v>
      </c>
      <c r="M3" t="s">
        <v>115</v>
      </c>
    </row>
    <row r="4" spans="1:13" x14ac:dyDescent="0.45">
      <c r="A4">
        <v>2613</v>
      </c>
      <c r="B4">
        <v>11220203</v>
      </c>
      <c r="C4">
        <v>1122</v>
      </c>
      <c r="F4">
        <v>112202</v>
      </c>
      <c r="G4">
        <v>1122002</v>
      </c>
      <c r="H4" s="1">
        <v>3</v>
      </c>
      <c r="I4" t="s">
        <v>26</v>
      </c>
      <c r="M4" t="s">
        <v>183</v>
      </c>
    </row>
    <row r="5" spans="1:13" x14ac:dyDescent="0.45">
      <c r="A5">
        <v>9913</v>
      </c>
      <c r="B5" t="s">
        <v>179</v>
      </c>
      <c r="C5">
        <v>2211</v>
      </c>
      <c r="D5">
        <v>533596803</v>
      </c>
      <c r="E5">
        <v>106</v>
      </c>
      <c r="F5">
        <v>221101</v>
      </c>
      <c r="H5">
        <v>-1</v>
      </c>
      <c r="I5" t="s">
        <v>112</v>
      </c>
      <c r="M5" t="s">
        <v>175</v>
      </c>
    </row>
    <row r="6" spans="1:13" x14ac:dyDescent="0.45">
      <c r="A6">
        <v>9914</v>
      </c>
      <c r="B6" t="s">
        <v>180</v>
      </c>
      <c r="C6">
        <v>2211</v>
      </c>
      <c r="D6">
        <v>533596803</v>
      </c>
      <c r="E6">
        <v>110</v>
      </c>
      <c r="F6">
        <v>221102</v>
      </c>
      <c r="H6">
        <v>-1</v>
      </c>
      <c r="I6" t="s">
        <v>112</v>
      </c>
      <c r="M6" t="s">
        <v>120</v>
      </c>
    </row>
    <row r="7" spans="1:13" x14ac:dyDescent="0.45">
      <c r="A7">
        <v>9922</v>
      </c>
      <c r="B7">
        <v>3110102</v>
      </c>
      <c r="C7">
        <v>311</v>
      </c>
      <c r="D7">
        <v>8614848</v>
      </c>
      <c r="E7">
        <v>107</v>
      </c>
      <c r="F7">
        <v>31101</v>
      </c>
      <c r="H7">
        <v>2</v>
      </c>
      <c r="I7" t="s">
        <v>112</v>
      </c>
      <c r="M7" t="s">
        <v>124</v>
      </c>
    </row>
    <row r="8" spans="1:13" x14ac:dyDescent="0.45">
      <c r="A8">
        <v>9923</v>
      </c>
      <c r="B8">
        <v>3110103</v>
      </c>
      <c r="C8">
        <v>311</v>
      </c>
      <c r="F8">
        <v>31101</v>
      </c>
      <c r="G8">
        <v>311002</v>
      </c>
      <c r="H8" s="1">
        <v>3</v>
      </c>
      <c r="I8" t="s">
        <v>26</v>
      </c>
      <c r="M8" t="s">
        <v>182</v>
      </c>
    </row>
    <row r="9" spans="1:13" x14ac:dyDescent="0.45">
      <c r="A9">
        <v>9926</v>
      </c>
      <c r="B9" t="s">
        <v>181</v>
      </c>
      <c r="C9">
        <v>113</v>
      </c>
      <c r="D9">
        <v>426493082</v>
      </c>
      <c r="E9">
        <v>108</v>
      </c>
      <c r="F9">
        <v>11301</v>
      </c>
      <c r="H9">
        <v>-1</v>
      </c>
      <c r="I9" t="s">
        <v>112</v>
      </c>
      <c r="M9" t="s">
        <v>128</v>
      </c>
    </row>
    <row r="10" spans="1:13" x14ac:dyDescent="0.45">
      <c r="A10">
        <v>9932</v>
      </c>
      <c r="B10" t="s">
        <v>184</v>
      </c>
      <c r="C10">
        <v>711</v>
      </c>
      <c r="D10">
        <v>302156851</v>
      </c>
      <c r="E10">
        <v>111</v>
      </c>
      <c r="F10">
        <v>71101</v>
      </c>
      <c r="H10">
        <v>-1</v>
      </c>
      <c r="I10" t="s">
        <v>112</v>
      </c>
      <c r="M10" t="s">
        <v>134</v>
      </c>
    </row>
    <row r="11" spans="1:13" x14ac:dyDescent="0.45">
      <c r="A11">
        <v>9933</v>
      </c>
      <c r="B11">
        <v>117012</v>
      </c>
      <c r="C11">
        <v>117</v>
      </c>
      <c r="D11">
        <v>3021568519</v>
      </c>
      <c r="E11">
        <v>112</v>
      </c>
      <c r="F11">
        <v>11701</v>
      </c>
      <c r="H11">
        <v>2</v>
      </c>
      <c r="I11" t="s">
        <v>112</v>
      </c>
      <c r="M11" t="s">
        <v>135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Q11" sqref="Q11"/>
    </sheetView>
  </sheetViews>
  <sheetFormatPr defaultRowHeight="14.25" x14ac:dyDescent="0.45"/>
  <cols>
    <col min="4" max="4" width="10.73046875" hidden="1" customWidth="1"/>
    <col min="5" max="5" width="10.73046875" customWidth="1"/>
    <col min="7" max="7" width="10.73046875" hidden="1" customWidth="1"/>
    <col min="8" max="9" width="10.73046875" customWidth="1"/>
  </cols>
  <sheetData>
    <row r="1" spans="1:16" x14ac:dyDescent="0.45">
      <c r="A1" t="s">
        <v>161</v>
      </c>
      <c r="B1" t="s">
        <v>51</v>
      </c>
      <c r="C1" t="s">
        <v>0</v>
      </c>
      <c r="D1" t="s">
        <v>162</v>
      </c>
      <c r="E1" t="s">
        <v>162</v>
      </c>
      <c r="F1" t="s">
        <v>300</v>
      </c>
      <c r="G1" t="s">
        <v>163</v>
      </c>
      <c r="H1" t="s">
        <v>303</v>
      </c>
      <c r="I1" t="s">
        <v>163</v>
      </c>
      <c r="J1" t="s">
        <v>301</v>
      </c>
      <c r="K1" t="s">
        <v>302</v>
      </c>
      <c r="L1" t="s">
        <v>164</v>
      </c>
      <c r="M1" t="s">
        <v>165</v>
      </c>
      <c r="N1" t="s">
        <v>4</v>
      </c>
      <c r="O1" t="s">
        <v>56</v>
      </c>
      <c r="P1" t="s">
        <v>111</v>
      </c>
    </row>
    <row r="2" spans="1:16" x14ac:dyDescent="0.45">
      <c r="A2">
        <v>1101</v>
      </c>
      <c r="B2">
        <v>11</v>
      </c>
      <c r="D2">
        <v>302156851</v>
      </c>
      <c r="E2">
        <v>711</v>
      </c>
      <c r="F2">
        <v>1</v>
      </c>
      <c r="G2">
        <v>384306521</v>
      </c>
      <c r="H2">
        <v>1</v>
      </c>
      <c r="I2">
        <v>1122</v>
      </c>
      <c r="J2">
        <v>1</v>
      </c>
      <c r="K2">
        <v>1</v>
      </c>
      <c r="L2" t="s">
        <v>139</v>
      </c>
      <c r="O2" t="s">
        <v>140</v>
      </c>
      <c r="P2" t="s">
        <v>141</v>
      </c>
    </row>
    <row r="3" spans="1:16" x14ac:dyDescent="0.45">
      <c r="A3">
        <v>1102</v>
      </c>
      <c r="B3">
        <v>11</v>
      </c>
      <c r="D3">
        <v>302156851</v>
      </c>
      <c r="E3">
        <v>711</v>
      </c>
      <c r="F3">
        <v>-1</v>
      </c>
      <c r="G3">
        <v>426493082</v>
      </c>
      <c r="H3">
        <v>-1</v>
      </c>
      <c r="I3">
        <v>113</v>
      </c>
      <c r="J3">
        <v>1</v>
      </c>
      <c r="K3">
        <v>1</v>
      </c>
      <c r="L3" t="s">
        <v>142</v>
      </c>
      <c r="O3" t="s">
        <v>140</v>
      </c>
      <c r="P3" t="s">
        <v>143</v>
      </c>
    </row>
    <row r="4" spans="1:16" x14ac:dyDescent="0.45">
      <c r="A4">
        <v>1103</v>
      </c>
      <c r="B4">
        <v>11</v>
      </c>
      <c r="D4">
        <v>302156851</v>
      </c>
      <c r="E4">
        <v>711</v>
      </c>
      <c r="F4">
        <v>-1</v>
      </c>
      <c r="G4">
        <v>426493082</v>
      </c>
      <c r="H4">
        <v>-1</v>
      </c>
      <c r="I4">
        <v>113</v>
      </c>
      <c r="J4">
        <v>2</v>
      </c>
      <c r="K4">
        <v>2</v>
      </c>
      <c r="L4" t="s">
        <v>142</v>
      </c>
      <c r="O4" t="s">
        <v>140</v>
      </c>
      <c r="P4" t="s">
        <v>143</v>
      </c>
    </row>
    <row r="5" spans="1:16" x14ac:dyDescent="0.45">
      <c r="A5">
        <v>1104</v>
      </c>
      <c r="B5">
        <v>11</v>
      </c>
      <c r="D5">
        <v>6689542229</v>
      </c>
      <c r="E5">
        <v>71101</v>
      </c>
      <c r="F5">
        <v>1</v>
      </c>
      <c r="G5">
        <v>6689542209</v>
      </c>
      <c r="H5">
        <v>1</v>
      </c>
      <c r="I5">
        <v>1117</v>
      </c>
      <c r="J5">
        <v>1</v>
      </c>
      <c r="K5">
        <v>1</v>
      </c>
      <c r="L5" t="s">
        <v>144</v>
      </c>
      <c r="O5" t="s">
        <v>140</v>
      </c>
      <c r="P5" t="s">
        <v>145</v>
      </c>
    </row>
    <row r="6" spans="1:16" x14ac:dyDescent="0.45">
      <c r="A6">
        <v>1105</v>
      </c>
      <c r="B6">
        <v>11</v>
      </c>
      <c r="D6">
        <v>6689542229</v>
      </c>
      <c r="E6">
        <v>71101</v>
      </c>
      <c r="F6">
        <v>1</v>
      </c>
      <c r="G6">
        <v>426493082</v>
      </c>
      <c r="H6">
        <v>1</v>
      </c>
      <c r="I6">
        <v>113</v>
      </c>
      <c r="J6">
        <v>3</v>
      </c>
      <c r="K6">
        <v>3</v>
      </c>
      <c r="L6" t="s">
        <v>142</v>
      </c>
      <c r="O6" t="s">
        <v>140</v>
      </c>
      <c r="P6" t="s">
        <v>146</v>
      </c>
    </row>
    <row r="7" spans="1:16" x14ac:dyDescent="0.45">
      <c r="A7">
        <v>1106</v>
      </c>
      <c r="B7">
        <v>11</v>
      </c>
      <c r="D7">
        <v>6689542229</v>
      </c>
      <c r="E7">
        <v>71101</v>
      </c>
      <c r="F7">
        <v>1</v>
      </c>
      <c r="G7">
        <v>384306521</v>
      </c>
      <c r="H7">
        <v>1</v>
      </c>
      <c r="I7">
        <v>1122</v>
      </c>
      <c r="J7">
        <v>3</v>
      </c>
      <c r="K7">
        <v>3</v>
      </c>
      <c r="L7" t="s">
        <v>139</v>
      </c>
      <c r="O7" t="s">
        <v>140</v>
      </c>
      <c r="P7" t="s">
        <v>147</v>
      </c>
    </row>
    <row r="8" spans="1:16" x14ac:dyDescent="0.45">
      <c r="A8">
        <v>1107</v>
      </c>
      <c r="B8">
        <v>11</v>
      </c>
      <c r="D8">
        <v>8614848</v>
      </c>
      <c r="E8">
        <v>311</v>
      </c>
      <c r="F8">
        <v>1</v>
      </c>
      <c r="G8">
        <v>384306521</v>
      </c>
      <c r="H8">
        <v>1</v>
      </c>
      <c r="I8">
        <v>1122</v>
      </c>
      <c r="J8">
        <v>1</v>
      </c>
      <c r="K8">
        <v>1</v>
      </c>
      <c r="L8" t="s">
        <v>144</v>
      </c>
      <c r="O8" t="s">
        <v>140</v>
      </c>
      <c r="P8" t="s">
        <v>148</v>
      </c>
    </row>
    <row r="9" spans="1:16" x14ac:dyDescent="0.45">
      <c r="A9">
        <v>1108</v>
      </c>
      <c r="B9">
        <v>11</v>
      </c>
      <c r="D9">
        <v>8614848</v>
      </c>
      <c r="E9">
        <v>311</v>
      </c>
      <c r="F9">
        <v>2</v>
      </c>
      <c r="G9">
        <v>3021568519</v>
      </c>
      <c r="H9">
        <v>2</v>
      </c>
      <c r="I9">
        <v>117</v>
      </c>
      <c r="J9">
        <v>1</v>
      </c>
      <c r="K9">
        <v>1</v>
      </c>
      <c r="L9" t="s">
        <v>139</v>
      </c>
      <c r="O9" t="s">
        <v>140</v>
      </c>
      <c r="P9" t="s">
        <v>149</v>
      </c>
    </row>
    <row r="10" spans="1:16" x14ac:dyDescent="0.45">
      <c r="A10">
        <v>1109</v>
      </c>
      <c r="B10">
        <v>11</v>
      </c>
      <c r="D10">
        <v>8614848</v>
      </c>
      <c r="E10">
        <v>311</v>
      </c>
      <c r="F10">
        <v>3</v>
      </c>
      <c r="G10">
        <v>384306521</v>
      </c>
      <c r="H10">
        <v>3</v>
      </c>
      <c r="I10">
        <v>1122</v>
      </c>
      <c r="J10">
        <v>3</v>
      </c>
      <c r="K10">
        <v>3</v>
      </c>
      <c r="L10" t="s">
        <v>144</v>
      </c>
      <c r="O10" t="s">
        <v>140</v>
      </c>
      <c r="P10" t="s">
        <v>150</v>
      </c>
    </row>
    <row r="11" spans="1:16" x14ac:dyDescent="0.45">
      <c r="A11">
        <v>1110</v>
      </c>
      <c r="B11">
        <v>11</v>
      </c>
      <c r="D11">
        <v>8614848</v>
      </c>
      <c r="E11">
        <v>311</v>
      </c>
      <c r="F11">
        <v>3</v>
      </c>
      <c r="G11">
        <v>668954222</v>
      </c>
      <c r="H11">
        <v>3</v>
      </c>
      <c r="I11">
        <v>11701</v>
      </c>
      <c r="J11">
        <v>1</v>
      </c>
      <c r="K11">
        <v>1</v>
      </c>
      <c r="L11" t="s">
        <v>139</v>
      </c>
      <c r="O11" t="s">
        <v>140</v>
      </c>
      <c r="P11" t="s">
        <v>151</v>
      </c>
    </row>
    <row r="12" spans="1:16" x14ac:dyDescent="0.45">
      <c r="A12">
        <v>1111</v>
      </c>
      <c r="B12">
        <v>11</v>
      </c>
      <c r="D12">
        <v>8614848</v>
      </c>
      <c r="E12">
        <v>311</v>
      </c>
      <c r="F12">
        <v>3</v>
      </c>
      <c r="G12">
        <v>6689542209</v>
      </c>
      <c r="H12">
        <v>3</v>
      </c>
      <c r="I12">
        <v>1117</v>
      </c>
      <c r="J12">
        <v>1</v>
      </c>
      <c r="K12">
        <v>1</v>
      </c>
      <c r="L12" t="s">
        <v>142</v>
      </c>
      <c r="O12" t="s">
        <v>140</v>
      </c>
      <c r="P12" t="s">
        <v>152</v>
      </c>
    </row>
    <row r="13" spans="1:16" x14ac:dyDescent="0.45">
      <c r="A13">
        <v>1112</v>
      </c>
      <c r="B13">
        <v>11</v>
      </c>
      <c r="D13">
        <v>533596803</v>
      </c>
      <c r="E13">
        <v>2211</v>
      </c>
      <c r="F13">
        <v>-1</v>
      </c>
      <c r="G13">
        <v>3021568519</v>
      </c>
      <c r="H13">
        <v>-1</v>
      </c>
      <c r="I13">
        <v>117</v>
      </c>
      <c r="J13">
        <v>1</v>
      </c>
      <c r="K13">
        <v>1</v>
      </c>
      <c r="L13" t="s">
        <v>142</v>
      </c>
      <c r="O13" t="s">
        <v>140</v>
      </c>
      <c r="P13" t="s">
        <v>153</v>
      </c>
    </row>
    <row r="14" spans="1:16" x14ac:dyDescent="0.45">
      <c r="A14">
        <v>1113</v>
      </c>
      <c r="B14">
        <v>11</v>
      </c>
      <c r="D14">
        <v>533596803</v>
      </c>
      <c r="E14">
        <v>2211</v>
      </c>
      <c r="F14">
        <v>1</v>
      </c>
      <c r="G14">
        <v>426493082</v>
      </c>
      <c r="H14">
        <v>1</v>
      </c>
      <c r="I14">
        <v>113</v>
      </c>
      <c r="J14">
        <v>1</v>
      </c>
      <c r="K14">
        <v>1</v>
      </c>
      <c r="L14" t="s">
        <v>144</v>
      </c>
      <c r="O14" t="s">
        <v>140</v>
      </c>
      <c r="P14" t="s">
        <v>154</v>
      </c>
    </row>
    <row r="15" spans="1:16" x14ac:dyDescent="0.45">
      <c r="A15">
        <v>1114</v>
      </c>
      <c r="B15">
        <v>11</v>
      </c>
      <c r="D15">
        <v>533596803</v>
      </c>
      <c r="E15">
        <v>2211</v>
      </c>
      <c r="F15">
        <v>1</v>
      </c>
      <c r="G15">
        <v>426493082</v>
      </c>
      <c r="H15">
        <v>1</v>
      </c>
      <c r="I15">
        <v>113</v>
      </c>
      <c r="J15">
        <v>2</v>
      </c>
      <c r="K15">
        <v>2</v>
      </c>
      <c r="L15" t="s">
        <v>144</v>
      </c>
      <c r="O15" t="s">
        <v>140</v>
      </c>
      <c r="P15" t="s">
        <v>154</v>
      </c>
    </row>
    <row r="16" spans="1:16" x14ac:dyDescent="0.45">
      <c r="A16">
        <v>1115</v>
      </c>
      <c r="B16">
        <v>11</v>
      </c>
      <c r="D16">
        <v>533596803</v>
      </c>
      <c r="E16">
        <v>2211</v>
      </c>
      <c r="F16">
        <v>2</v>
      </c>
      <c r="G16">
        <v>426493082</v>
      </c>
      <c r="H16">
        <v>2</v>
      </c>
      <c r="I16">
        <v>113</v>
      </c>
      <c r="J16">
        <v>3</v>
      </c>
      <c r="K16">
        <v>3</v>
      </c>
      <c r="L16" t="s">
        <v>144</v>
      </c>
      <c r="O16" t="s">
        <v>140</v>
      </c>
      <c r="P16" t="s">
        <v>155</v>
      </c>
    </row>
    <row r="17" spans="1:16" x14ac:dyDescent="0.45">
      <c r="A17">
        <v>1116</v>
      </c>
      <c r="B17">
        <v>11</v>
      </c>
      <c r="D17">
        <v>533596803</v>
      </c>
      <c r="E17">
        <v>2211</v>
      </c>
      <c r="F17">
        <v>2</v>
      </c>
      <c r="G17">
        <v>6689542209</v>
      </c>
      <c r="H17">
        <v>2</v>
      </c>
      <c r="I17">
        <v>1117</v>
      </c>
      <c r="J17">
        <v>1</v>
      </c>
      <c r="K17">
        <v>1</v>
      </c>
      <c r="L17" t="s">
        <v>139</v>
      </c>
      <c r="O17" t="s">
        <v>140</v>
      </c>
      <c r="P17" t="s">
        <v>156</v>
      </c>
    </row>
    <row r="18" spans="1:16" x14ac:dyDescent="0.45">
      <c r="A18">
        <v>1117</v>
      </c>
      <c r="B18">
        <v>11</v>
      </c>
      <c r="D18">
        <v>533596803</v>
      </c>
      <c r="E18">
        <v>2211</v>
      </c>
      <c r="F18">
        <v>2</v>
      </c>
      <c r="G18">
        <v>668954222</v>
      </c>
      <c r="H18">
        <v>2</v>
      </c>
      <c r="I18">
        <v>11701</v>
      </c>
      <c r="J18">
        <v>1</v>
      </c>
      <c r="K18">
        <v>1</v>
      </c>
      <c r="L18" t="s">
        <v>142</v>
      </c>
      <c r="O18" t="s">
        <v>140</v>
      </c>
      <c r="P18" t="s">
        <v>157</v>
      </c>
    </row>
    <row r="19" spans="1:16" x14ac:dyDescent="0.45">
      <c r="A19">
        <v>1118</v>
      </c>
      <c r="B19">
        <v>11</v>
      </c>
      <c r="D19">
        <v>668954220</v>
      </c>
      <c r="E19">
        <v>1711</v>
      </c>
      <c r="F19">
        <v>1</v>
      </c>
      <c r="G19">
        <v>668954222</v>
      </c>
      <c r="H19">
        <v>1</v>
      </c>
      <c r="I19">
        <v>11701</v>
      </c>
      <c r="J19">
        <v>1</v>
      </c>
      <c r="K19">
        <v>1</v>
      </c>
      <c r="L19" t="s">
        <v>144</v>
      </c>
      <c r="O19" t="s">
        <v>140</v>
      </c>
      <c r="P19" t="s">
        <v>158</v>
      </c>
    </row>
    <row r="20" spans="1:16" x14ac:dyDescent="0.45">
      <c r="A20">
        <v>1119</v>
      </c>
      <c r="B20">
        <v>11</v>
      </c>
      <c r="D20">
        <v>668954220</v>
      </c>
      <c r="E20">
        <v>1711</v>
      </c>
      <c r="F20">
        <v>1</v>
      </c>
      <c r="G20">
        <v>426493082</v>
      </c>
      <c r="H20">
        <v>1</v>
      </c>
      <c r="I20">
        <v>113</v>
      </c>
      <c r="J20">
        <v>3</v>
      </c>
      <c r="K20">
        <v>3</v>
      </c>
      <c r="L20" t="s">
        <v>139</v>
      </c>
      <c r="O20" t="s">
        <v>140</v>
      </c>
      <c r="P20" t="s">
        <v>159</v>
      </c>
    </row>
    <row r="21" spans="1:16" x14ac:dyDescent="0.45">
      <c r="A21">
        <v>1120</v>
      </c>
      <c r="B21">
        <v>11</v>
      </c>
      <c r="D21">
        <v>668954220</v>
      </c>
      <c r="E21">
        <v>1711</v>
      </c>
      <c r="F21">
        <v>1</v>
      </c>
      <c r="G21">
        <v>384306521</v>
      </c>
      <c r="H21">
        <v>1</v>
      </c>
      <c r="I21">
        <v>1122</v>
      </c>
      <c r="J21">
        <v>3</v>
      </c>
      <c r="K21">
        <v>3</v>
      </c>
      <c r="L21" t="s">
        <v>142</v>
      </c>
      <c r="O21" t="s">
        <v>140</v>
      </c>
      <c r="P2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1" workbookViewId="0">
      <selection activeCell="H10" sqref="H10"/>
    </sheetView>
  </sheetViews>
  <sheetFormatPr defaultRowHeight="14.25" x14ac:dyDescent="0.45"/>
  <cols>
    <col min="1" max="1" width="9.06640625" hidden="1" customWidth="1"/>
    <col min="2" max="2" width="9.796875" bestFit="1" customWidth="1"/>
    <col min="3" max="3" width="10.73046875" bestFit="1" customWidth="1"/>
  </cols>
  <sheetData>
    <row r="1" spans="1:15" x14ac:dyDescent="0.45">
      <c r="A1" t="s">
        <v>105</v>
      </c>
      <c r="B1" t="s">
        <v>100</v>
      </c>
      <c r="C1" t="s">
        <v>87</v>
      </c>
      <c r="D1" t="s">
        <v>76</v>
      </c>
      <c r="E1" t="s">
        <v>101</v>
      </c>
      <c r="F1" t="s">
        <v>102</v>
      </c>
      <c r="G1" t="s">
        <v>4</v>
      </c>
      <c r="H1" t="s">
        <v>5</v>
      </c>
      <c r="I1" t="s">
        <v>103</v>
      </c>
      <c r="J1" t="s">
        <v>104</v>
      </c>
      <c r="K1" t="s">
        <v>7</v>
      </c>
      <c r="L1" t="s">
        <v>8</v>
      </c>
      <c r="M1" t="s">
        <v>9</v>
      </c>
      <c r="N1" t="s">
        <v>10</v>
      </c>
      <c r="O1" t="s">
        <v>13</v>
      </c>
    </row>
    <row r="2" spans="1:15" x14ac:dyDescent="0.45">
      <c r="A2">
        <v>101</v>
      </c>
      <c r="B2">
        <v>112201</v>
      </c>
      <c r="C2">
        <v>1122</v>
      </c>
      <c r="D2">
        <v>11</v>
      </c>
      <c r="E2">
        <v>572</v>
      </c>
      <c r="F2">
        <v>932</v>
      </c>
      <c r="I2">
        <v>1</v>
      </c>
      <c r="O2" t="s">
        <v>91</v>
      </c>
    </row>
    <row r="3" spans="1:15" x14ac:dyDescent="0.45">
      <c r="A3">
        <v>104</v>
      </c>
      <c r="B3">
        <v>112202</v>
      </c>
      <c r="C3">
        <v>1122</v>
      </c>
      <c r="D3">
        <v>11</v>
      </c>
      <c r="E3">
        <v>762</v>
      </c>
      <c r="F3">
        <v>932</v>
      </c>
      <c r="J3">
        <v>1</v>
      </c>
      <c r="M3" t="s">
        <v>20</v>
      </c>
      <c r="O3" t="s">
        <v>92</v>
      </c>
    </row>
    <row r="4" spans="1:15" x14ac:dyDescent="0.45">
      <c r="A4">
        <v>106</v>
      </c>
      <c r="B4">
        <v>221101</v>
      </c>
      <c r="C4">
        <v>2211</v>
      </c>
      <c r="D4">
        <v>22</v>
      </c>
      <c r="E4">
        <v>732</v>
      </c>
      <c r="F4">
        <v>932</v>
      </c>
      <c r="I4">
        <v>1</v>
      </c>
      <c r="O4" t="s">
        <v>93</v>
      </c>
    </row>
    <row r="5" spans="1:15" x14ac:dyDescent="0.45">
      <c r="A5">
        <v>107</v>
      </c>
      <c r="B5">
        <v>31101</v>
      </c>
      <c r="C5">
        <v>311</v>
      </c>
      <c r="D5">
        <v>3</v>
      </c>
      <c r="E5">
        <v>458</v>
      </c>
      <c r="F5">
        <v>708</v>
      </c>
      <c r="I5">
        <v>1</v>
      </c>
      <c r="M5" t="s">
        <v>20</v>
      </c>
      <c r="O5" t="s">
        <v>94</v>
      </c>
    </row>
    <row r="6" spans="1:15" x14ac:dyDescent="0.45">
      <c r="A6">
        <v>108</v>
      </c>
      <c r="B6">
        <v>11301</v>
      </c>
      <c r="C6">
        <v>113</v>
      </c>
      <c r="D6">
        <v>11</v>
      </c>
      <c r="E6">
        <v>315</v>
      </c>
      <c r="F6">
        <v>615</v>
      </c>
      <c r="I6">
        <v>1</v>
      </c>
      <c r="O6" t="s">
        <v>95</v>
      </c>
    </row>
    <row r="7" spans="1:15" x14ac:dyDescent="0.45">
      <c r="A7">
        <v>109</v>
      </c>
      <c r="B7">
        <v>11302</v>
      </c>
      <c r="C7">
        <v>113</v>
      </c>
      <c r="D7">
        <v>11</v>
      </c>
      <c r="E7">
        <v>0</v>
      </c>
      <c r="F7">
        <v>200</v>
      </c>
      <c r="J7">
        <v>-1</v>
      </c>
      <c r="O7" t="s">
        <v>96</v>
      </c>
    </row>
    <row r="8" spans="1:15" x14ac:dyDescent="0.45">
      <c r="A8">
        <v>110</v>
      </c>
      <c r="B8">
        <v>221102</v>
      </c>
      <c r="C8">
        <v>2211</v>
      </c>
      <c r="D8">
        <v>22</v>
      </c>
      <c r="E8">
        <v>450</v>
      </c>
      <c r="F8">
        <v>550</v>
      </c>
      <c r="I8">
        <v>1</v>
      </c>
      <c r="O8" t="s">
        <v>97</v>
      </c>
    </row>
    <row r="9" spans="1:15" x14ac:dyDescent="0.45">
      <c r="A9">
        <v>111</v>
      </c>
      <c r="B9">
        <v>71101</v>
      </c>
      <c r="C9">
        <v>711</v>
      </c>
      <c r="D9">
        <v>7</v>
      </c>
      <c r="E9">
        <v>341</v>
      </c>
      <c r="F9">
        <v>541</v>
      </c>
      <c r="J9">
        <v>1</v>
      </c>
      <c r="O9" t="s">
        <v>98</v>
      </c>
    </row>
    <row r="10" spans="1:15" x14ac:dyDescent="0.45">
      <c r="A10">
        <v>112</v>
      </c>
      <c r="B10">
        <v>11701</v>
      </c>
      <c r="C10">
        <v>117</v>
      </c>
      <c r="D10">
        <v>11</v>
      </c>
      <c r="E10">
        <v>341</v>
      </c>
      <c r="F10">
        <v>541</v>
      </c>
      <c r="J10">
        <v>1</v>
      </c>
      <c r="O10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6" sqref="H16"/>
    </sheetView>
  </sheetViews>
  <sheetFormatPr defaultRowHeight="14.25" x14ac:dyDescent="0.45"/>
  <cols>
    <col min="2" max="2" width="10.73046875" hidden="1" customWidth="1"/>
    <col min="7" max="7" width="13.06640625" customWidth="1"/>
  </cols>
  <sheetData>
    <row r="1" spans="1:12" x14ac:dyDescent="0.45">
      <c r="A1" t="s">
        <v>75</v>
      </c>
      <c r="B1" t="s">
        <v>137</v>
      </c>
      <c r="C1" t="s">
        <v>87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57</v>
      </c>
    </row>
    <row r="2" spans="1:12" x14ac:dyDescent="0.45">
      <c r="A2">
        <v>3</v>
      </c>
      <c r="B2">
        <v>533596803</v>
      </c>
      <c r="C2">
        <v>2211</v>
      </c>
      <c r="D2">
        <v>22</v>
      </c>
      <c r="E2">
        <v>500</v>
      </c>
      <c r="F2">
        <v>-71.086100000000002</v>
      </c>
      <c r="G2">
        <v>42.363300000000002</v>
      </c>
      <c r="I2" t="s">
        <v>81</v>
      </c>
    </row>
    <row r="3" spans="1:12" x14ac:dyDescent="0.45">
      <c r="A3">
        <v>12231</v>
      </c>
      <c r="B3">
        <v>302156851</v>
      </c>
      <c r="C3">
        <v>711</v>
      </c>
      <c r="D3">
        <v>11</v>
      </c>
      <c r="F3">
        <v>-71.087704000000002</v>
      </c>
      <c r="G3">
        <v>42.363498</v>
      </c>
      <c r="I3" t="s">
        <v>82</v>
      </c>
      <c r="K3">
        <v>12231</v>
      </c>
      <c r="L3" t="s">
        <v>83</v>
      </c>
    </row>
    <row r="4" spans="1:12" x14ac:dyDescent="0.45">
      <c r="A4">
        <v>2228</v>
      </c>
      <c r="B4">
        <v>8614848</v>
      </c>
      <c r="C4">
        <v>311</v>
      </c>
      <c r="D4">
        <v>3</v>
      </c>
      <c r="F4">
        <v>-71.089006999999995</v>
      </c>
      <c r="G4">
        <v>42.364486999999997</v>
      </c>
      <c r="I4" t="s">
        <v>82</v>
      </c>
      <c r="K4">
        <v>2228</v>
      </c>
      <c r="L4" t="s">
        <v>84</v>
      </c>
    </row>
    <row r="5" spans="1:12" x14ac:dyDescent="0.45">
      <c r="A5">
        <v>34579</v>
      </c>
      <c r="B5">
        <v>3021568519</v>
      </c>
      <c r="C5">
        <v>117</v>
      </c>
      <c r="D5">
        <v>7</v>
      </c>
      <c r="F5">
        <v>-71.088173999999995</v>
      </c>
      <c r="G5">
        <v>42.363061000000002</v>
      </c>
      <c r="I5" t="s">
        <v>82</v>
      </c>
      <c r="K5">
        <v>34579</v>
      </c>
      <c r="L5" t="s">
        <v>85</v>
      </c>
    </row>
    <row r="6" spans="1:12" x14ac:dyDescent="0.45">
      <c r="A6">
        <v>2231</v>
      </c>
      <c r="F6">
        <v>-71.085841000000002</v>
      </c>
      <c r="G6">
        <v>42.362498000000002</v>
      </c>
      <c r="I6" t="s">
        <v>82</v>
      </c>
      <c r="K6">
        <v>2231</v>
      </c>
      <c r="L6" t="s">
        <v>284</v>
      </c>
    </row>
    <row r="7" spans="1:12" x14ac:dyDescent="0.45">
      <c r="A7">
        <v>70071</v>
      </c>
      <c r="F7">
        <v>-71.085605000000001</v>
      </c>
      <c r="G7">
        <v>42.362355000000001</v>
      </c>
      <c r="I7" t="s">
        <v>82</v>
      </c>
      <c r="K7">
        <v>70071</v>
      </c>
      <c r="L7" t="s">
        <v>285</v>
      </c>
    </row>
    <row r="8" spans="1:12" x14ac:dyDescent="0.45">
      <c r="A8">
        <v>70072</v>
      </c>
      <c r="F8">
        <v>-71.085590999999994</v>
      </c>
      <c r="G8">
        <v>42.362434</v>
      </c>
      <c r="I8" t="s">
        <v>82</v>
      </c>
      <c r="K8">
        <v>70072</v>
      </c>
      <c r="L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</vt:lpstr>
      <vt:lpstr>link</vt:lpstr>
      <vt:lpstr>GenOffsetLine</vt:lpstr>
      <vt:lpstr>lane_old</vt:lpstr>
      <vt:lpstr>lane</vt:lpstr>
      <vt:lpstr>segment_lane</vt:lpstr>
      <vt:lpstr>movement</vt:lpstr>
      <vt:lpstr>segment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Ian (VOLPE)</dc:creator>
  <cp:lastModifiedBy>Berg, Ian (VOLPE)</cp:lastModifiedBy>
  <dcterms:created xsi:type="dcterms:W3CDTF">2020-04-30T20:33:49Z</dcterms:created>
  <dcterms:modified xsi:type="dcterms:W3CDTF">2020-06-16T14:28:43Z</dcterms:modified>
</cp:coreProperties>
</file>