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application/vnd.openxmlformats-officedocument.spreadsheetml.printerSettings"/>
  <Override PartName="/docProps/core.xml" ContentType="application/vnd.openxmlformats-package.core-properties+xml"/>
  <Override PartName="/xl/workbook.xml" ContentType="application/vnd.openxmlformats-officedocument.spreadsheetml.sheet.main+xml"/>
  <Override PartName="/customXml/item2.xml" ContentType="application/xml"/>
  <Override PartName="/customXml/itemProps21.xml" ContentType="application/vnd.openxmlformats-officedocument.customXmlProperties+xml"/>
  <Override PartName="/xl/theme/theme11.xml" ContentType="application/vnd.openxmlformats-officedocument.theme+xml"/>
  <Override PartName="/customXml/item12.xml" ContentType="application/xml"/>
  <Override PartName="/customXml/itemProps12.xml" ContentType="application/vnd.openxmlformats-officedocument.customXmlProperties+xml"/>
  <Override PartName="/xl/worksheets/sheet21.xml" ContentType="application/vnd.openxmlformats-officedocument.spreadsheetml.worksheet+xml"/>
  <Override PartName="/xl/tables/table71.xml" ContentType="application/vnd.openxmlformats-officedocument.spreadsheetml.table+xml"/>
  <Override PartName="/xl/tables/table122.xml" ContentType="application/vnd.openxmlformats-officedocument.spreadsheetml.table+xml"/>
  <Override PartName="/xl/tables/table23.xml" ContentType="application/vnd.openxmlformats-officedocument.spreadsheetml.table+xml"/>
  <Override PartName="/xl/tables/table64.xml" ContentType="application/vnd.openxmlformats-officedocument.spreadsheetml.table+xml"/>
  <Override PartName="/xl/tables/table115.xml" ContentType="application/vnd.openxmlformats-officedocument.spreadsheetml.table+xml"/>
  <Override PartName="/xl/tables/table16.xml" ContentType="application/vnd.openxmlformats-officedocument.spreadsheetml.table+xml"/>
  <Override PartName="/xl/tables/table57.xml" ContentType="application/vnd.openxmlformats-officedocument.spreadsheetml.table+xml"/>
  <Override PartName="/xl/tables/table108.xml" ContentType="application/vnd.openxmlformats-officedocument.spreadsheetml.table+xml"/>
  <Override PartName="/xl/tables/table49.xml" ContentType="application/vnd.openxmlformats-officedocument.spreadsheetml.table+xml"/>
  <Override PartName="/xl/tables/table910.xml" ContentType="application/vnd.openxmlformats-officedocument.spreadsheetml.table+xml"/>
  <Override PartName="/xl/tables/table311.xml" ContentType="application/vnd.openxmlformats-officedocument.spreadsheetml.table+xml"/>
  <Override PartName="/xl/tables/table812.xml" ContentType="application/vnd.openxmlformats-officedocument.spreadsheetml.table+xml"/>
  <Override PartName="/xl/worksheets/sheet12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3.xml" ContentType="application/xml"/>
  <Override PartName="/customXml/itemProps33.xml" ContentType="application/vnd.openxmlformats-officedocument.customXml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714AC414-A153-41E2-BA7C-25C05359E680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INÍCIO" sheetId="2" r:id="rId1"/>
    <sheet name="ORÇAMENTO PESSOAL MENS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1" i="1" l="1"/>
  <c r="J59" i="1"/>
  <c r="J54" i="1"/>
  <c r="J55" i="1"/>
  <c r="J56" i="1"/>
  <c r="J53" i="1"/>
  <c r="E50" i="1"/>
  <c r="E51" i="1"/>
  <c r="E52" i="1"/>
  <c r="E53" i="1"/>
  <c r="E49" i="1"/>
  <c r="E10" i="1"/>
  <c r="E6" i="1"/>
  <c r="J57" i="1"/>
  <c r="J47" i="1"/>
  <c r="J48" i="1"/>
  <c r="J49" i="1"/>
  <c r="J41" i="1"/>
  <c r="J42" i="1"/>
  <c r="J43" i="1"/>
  <c r="J34" i="1"/>
  <c r="J35" i="1"/>
  <c r="J36" i="1"/>
  <c r="J37" i="1"/>
  <c r="J25" i="1"/>
  <c r="J26" i="1"/>
  <c r="J27" i="1"/>
  <c r="J28" i="1"/>
  <c r="J29" i="1"/>
  <c r="J30" i="1"/>
  <c r="J13" i="1"/>
  <c r="J14" i="1"/>
  <c r="J15" i="1"/>
  <c r="J16" i="1"/>
  <c r="J17" i="1"/>
  <c r="J18" i="1"/>
  <c r="J19" i="1"/>
  <c r="J20" i="1"/>
  <c r="J21" i="1"/>
  <c r="E57" i="1"/>
  <c r="E58" i="1"/>
  <c r="E59" i="1"/>
  <c r="E60" i="1"/>
  <c r="E61" i="1"/>
  <c r="E62" i="1"/>
  <c r="E63" i="1"/>
  <c r="E54" i="1"/>
  <c r="E43" i="1"/>
  <c r="E44" i="1"/>
  <c r="E45" i="1"/>
  <c r="E36" i="1"/>
  <c r="E37" i="1"/>
  <c r="E38" i="1"/>
  <c r="E39" i="1"/>
  <c r="E26" i="1"/>
  <c r="E27" i="1"/>
  <c r="E28" i="1"/>
  <c r="E29" i="1"/>
  <c r="E30" i="1"/>
  <c r="E31" i="1"/>
  <c r="E32" i="1"/>
  <c r="E13" i="1"/>
  <c r="E14" i="1"/>
  <c r="E15" i="1"/>
  <c r="E16" i="1"/>
  <c r="E17" i="1"/>
  <c r="E18" i="1"/>
  <c r="E19" i="1"/>
  <c r="E20" i="1"/>
  <c r="E21" i="1"/>
  <c r="E22" i="1"/>
  <c r="J38" i="1" l="1"/>
  <c r="J31" i="1"/>
  <c r="J6" i="1"/>
  <c r="J4" i="1"/>
  <c r="J8" i="1" s="1"/>
  <c r="E46" i="1"/>
  <c r="E23" i="1"/>
  <c r="E64" i="1"/>
  <c r="J44" i="1"/>
  <c r="J63" i="1"/>
  <c r="E40" i="1"/>
  <c r="J50" i="1"/>
  <c r="E33" i="1"/>
  <c r="J22" i="1"/>
</calcChain>
</file>

<file path=xl/sharedStrings.xml><?xml version="1.0" encoding="utf-8"?>
<sst xmlns="http://schemas.openxmlformats.org/spreadsheetml/2006/main" count="159" uniqueCount="97">
  <si>
    <t>SOBRE ESTE MODELO</t>
  </si>
  <si>
    <t>Use esta planilha de orçamento pessoal mensal para controlar sua renda e custos mensais previstos e reais.</t>
  </si>
  <si>
    <t>Insira as despesas incorridas nas várias categorias das respectivas tabelas.</t>
  </si>
  <si>
    <t>Saldo projetado, saldo real e diferença são calculados automaticamente.</t>
  </si>
  <si>
    <t>Observação: </t>
  </si>
  <si>
    <t>instruções adicionais são fornecidas na coluna A da planilha ORÇAMENTO PESSOAL MENSAL. Este texto está oculto de propósito. Para removê-lo, selecione a coluna A e selecione Excluir. Para reexibir o texto, selecione a coluna A e altere a cor da fonte.</t>
  </si>
  <si>
    <t>Saiba mais sobre as tabelas desta planilha pressionando Shift e F10 em uma tabela, selecione a opção TABELA e selecione TEXTO ALTERNATIVO.</t>
  </si>
  <si>
    <t>Crie um orçamento pessoal mensal nesta planilha. Instruções úteis sobre como usar esta planilha estão nas células desta coluna. Pressione Seta para baixo para começar.</t>
  </si>
  <si>
    <t>O cabeçalho desta planilha está na célula à direita. A próxima instrução está na célula A4.</t>
  </si>
  <si>
    <t>O rótulo Renda mensal prevista está na célula à direita. Insira Renda 1 na célula E4 e Renda adicional em E5 para calcular a Renda mensal total em E6. A próxima instrução está na célula A6.</t>
  </si>
  <si>
    <t>O Saldo previsto é calculado automaticamente na célula J4, o Saldo real em J6 e a Diferença em J8. A próxima instrução está na célula A8.</t>
  </si>
  <si>
    <t>O rótulo de Renda mensal real está na célula à direita. Insira Renda 1 na célula E8 e Renda adicional em E9 para calcular a Renda mensal total em E10. A próxima instrução está na célula A12.</t>
  </si>
  <si>
    <t>Insira os detalhes na tabela Moradia começando pela célula à direita e na tabela Entretenimento começando pela célula G12. A próxima instrução está na célula A25.</t>
  </si>
  <si>
    <t>Insira os detalhes na tabela Transporte começando pela célula à direita e na tabela Empréstimos começando pela célula G24. A próxima instrução está na célula A35.</t>
  </si>
  <si>
    <t>Insira os detalhes na tabela Seguro começando pela célula à direita e na tabela Impostos começando pela célula G33. A próxima instrução está na célula A42.</t>
  </si>
  <si>
    <t>Insira os detalhes na tabela Alimentação começando pela célula à direita e na tabela Poupança começando pela célula G40. A próxima instrução está na célula A48.</t>
  </si>
  <si>
    <t>Insira os detalhes na tabela Animais de estimação começando pela célula à direita e na tabela Presentes começando pela célula G46. A próxima instrução está na célula A56.</t>
  </si>
  <si>
    <t>Insira os detalhes na tabela Cuidados pessoais começando pela célula à direita e na tabela Assessoria jurídica começando pela célula G52. A próxima instrução está na célula A59.</t>
  </si>
  <si>
    <t>O Custo total previsto é calculado automaticamente na célula J59, o Custo total real em J61 e a Diferença total em J63.</t>
  </si>
  <si>
    <t>ORÇAMENTO PESSOAL MENSAL</t>
  </si>
  <si>
    <t>RENDA MENSAL PREVISTA</t>
  </si>
  <si>
    <t>RENDA MENSAL REAL</t>
  </si>
  <si>
    <t>MORADIA</t>
  </si>
  <si>
    <t>Hipoteca ou aluguel</t>
  </si>
  <si>
    <t>Telefone</t>
  </si>
  <si>
    <t>Conta de luz</t>
  </si>
  <si>
    <t>Gás</t>
  </si>
  <si>
    <t>Água e esgoto</t>
  </si>
  <si>
    <t>TV a cabo</t>
  </si>
  <si>
    <t>Coleta de lixo</t>
  </si>
  <si>
    <t>Manutenção ou reparos</t>
  </si>
  <si>
    <t>Suprimentos</t>
  </si>
  <si>
    <t>Outros</t>
  </si>
  <si>
    <t>Subtotal</t>
  </si>
  <si>
    <t>TRANSPORTE</t>
  </si>
  <si>
    <t>Pagamento do veículo</t>
  </si>
  <si>
    <t>Transporte público/táxi</t>
  </si>
  <si>
    <t>Seguro</t>
  </si>
  <si>
    <t>Licenciamento</t>
  </si>
  <si>
    <t>Combustível</t>
  </si>
  <si>
    <t>Manutenção</t>
  </si>
  <si>
    <t>SEGURO</t>
  </si>
  <si>
    <t>Residencial</t>
  </si>
  <si>
    <t>Saúde</t>
  </si>
  <si>
    <t>Vida</t>
  </si>
  <si>
    <t>ALIMENTAÇÃO</t>
  </si>
  <si>
    <t>Supermercado</t>
  </si>
  <si>
    <t>Jantar fora</t>
  </si>
  <si>
    <t>ANIMAIS DE ESTIMAÇÃO</t>
  </si>
  <si>
    <t>Alimentação</t>
  </si>
  <si>
    <t>Médico</t>
  </si>
  <si>
    <t>Banho e tosa</t>
  </si>
  <si>
    <t>Brinquedos</t>
  </si>
  <si>
    <t>CUIDADOS PESSOAIS</t>
  </si>
  <si>
    <t>Cabelo/unhas</t>
  </si>
  <si>
    <t>Vestuário</t>
  </si>
  <si>
    <t>Lavagem a seco</t>
  </si>
  <si>
    <t>Academia</t>
  </si>
  <si>
    <t>Impostos ou taxas de organização</t>
  </si>
  <si>
    <t>Renda 1</t>
  </si>
  <si>
    <t>Renda extra</t>
  </si>
  <si>
    <t>Renda mensal total</t>
  </si>
  <si>
    <t>Custo previsto</t>
  </si>
  <si>
    <t>Custo Real</t>
  </si>
  <si>
    <t>Diferença</t>
  </si>
  <si>
    <t>SALDO PREVISTO 
(renda menos custo previsto)</t>
  </si>
  <si>
    <t>SALDO REAL 
(renda menos custo real)</t>
  </si>
  <si>
    <t>DIFERENÇA 
(real menos previsto)</t>
  </si>
  <si>
    <t>ENTRETENIMENTO</t>
  </si>
  <si>
    <t>Balada/festa</t>
  </si>
  <si>
    <t>Plataformas de música</t>
  </si>
  <si>
    <t>Filmes</t>
  </si>
  <si>
    <t>Shows</t>
  </si>
  <si>
    <t>Eventos esportivos</t>
  </si>
  <si>
    <t>Teatro ao vivo</t>
  </si>
  <si>
    <t>EMPRÉSTIMOS</t>
  </si>
  <si>
    <t>Pessoal</t>
  </si>
  <si>
    <t>Estudante</t>
  </si>
  <si>
    <t>Cartão de crédito</t>
  </si>
  <si>
    <t>IMPOSTOS</t>
  </si>
  <si>
    <t>Federal</t>
  </si>
  <si>
    <t>Estadual</t>
  </si>
  <si>
    <t>Local</t>
  </si>
  <si>
    <t>POUPANÇAS OU INVESTIMENTOS</t>
  </si>
  <si>
    <t>Aposentadoria</t>
  </si>
  <si>
    <t>Investimentos</t>
  </si>
  <si>
    <t>PRESENTES E DOAÇÕES</t>
  </si>
  <si>
    <t>Instituição beneficente 1</t>
  </si>
  <si>
    <t>Instituição beneficente 2</t>
  </si>
  <si>
    <t>Instituição beneficente 3</t>
  </si>
  <si>
    <t>ASSESSORIA JURÍDICA</t>
  </si>
  <si>
    <t>Advogado</t>
  </si>
  <si>
    <t>Pensão alimentícia</t>
  </si>
  <si>
    <t>Pagamentos em garantia ou julgamento</t>
  </si>
  <si>
    <t>CUSTO TOTAL PREVISTO</t>
  </si>
  <si>
    <t>CUSTO TOTAL REAL</t>
  </si>
  <si>
    <t>DIFERENÇA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</si>
</sst>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;[Red]\-&quot;R$&quot;\ #,##0.00"/>
    <numFmt numFmtId="165" formatCode="&quot;R$&quot;\ #,##0.00"/>
  </numFmts>
  <fonts count="10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entury Gothic"/>
      <family val="2"/>
      <scheme val="major"/>
    </font>
    <font>
      <b/>
      <sz val="10"/>
      <color theme="1" tint="0.24994659260841701"/>
      <name val="Century Gothic"/>
      <family val="2"/>
      <scheme val="major"/>
    </font>
    <font>
      <sz val="22"/>
      <color theme="3" tint="0.24994659260841701"/>
      <name val="Century Gothic"/>
      <family val="2"/>
      <scheme val="major"/>
    </font>
    <font>
      <sz val="11"/>
      <color theme="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6"/>
      <color theme="1" tint="0.24994659260841701"/>
      <name val="Century Gothic"/>
      <family val="2"/>
      <scheme val="major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4" fillId="0" borderId="7" applyNumberFormat="0" applyFill="0" applyAlignment="0" applyProtection="0"/>
    <xf numFmtId="0" fontId="2" fillId="0" borderId="8" applyNumberFormat="0" applyFill="0" applyBorder="0" applyAlignment="0" applyProtection="0"/>
    <xf numFmtId="0" fontId="3" fillId="0" borderId="9" applyNumberFormat="0" applyFill="0" applyBorder="0" applyAlignment="0" applyProtection="0"/>
  </cellStyleXfs>
  <cellXfs count="24">
    <xf numFmtId="0" fontId="0" fillId="0" borderId="0" xfId="0"/>
    <xf numFmtId="0" fontId="4" fillId="0" borderId="7" xfId="1"/>
    <xf numFmtId="0" fontId="1" fillId="0" borderId="0" xfId="0" applyFont="1"/>
    <xf numFmtId="0" fontId="2" fillId="0" borderId="0" xfId="0" applyFont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0" borderId="0" xfId="0" applyFont="1"/>
    <xf numFmtId="0" fontId="9" fillId="0" borderId="0" xfId="0" applyFont="1"/>
    <xf numFmtId="0" fontId="8" fillId="3" borderId="0" xfId="2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4" fontId="2" fillId="0" borderId="2" xfId="0" applyNumberFormat="1" applyFont="1" applyBorder="1"/>
    <xf numFmtId="164" fontId="2" fillId="0" borderId="3" xfId="0" applyNumberFormat="1" applyFont="1" applyBorder="1"/>
    <xf numFmtId="164" fontId="3" fillId="2" borderId="4" xfId="0" applyNumberFormat="1" applyFont="1" applyFill="1" applyBorder="1"/>
    <xf numFmtId="165" fontId="0" fillId="0" borderId="0" xfId="0" applyNumberFormat="1"/>
    <xf numFmtId="0" fontId="3" fillId="0" borderId="1" xfId="3" applyBorder="1" applyAlignment="1">
      <alignment horizontal="left" vertical="center"/>
    </xf>
    <xf numFmtId="164" fontId="3" fillId="2" borderId="1" xfId="0" applyNumberFormat="1" applyFont="1" applyFill="1" applyBorder="1" applyAlignment="1">
      <alignment vertical="center"/>
    </xf>
    <xf numFmtId="0" fontId="2" fillId="0" borderId="5" xfId="2" applyBorder="1" applyAlignment="1">
      <alignment vertical="center"/>
    </xf>
    <xf numFmtId="0" fontId="2" fillId="0" borderId="6" xfId="2" applyBorder="1" applyAlignment="1">
      <alignment vertical="center"/>
    </xf>
    <xf numFmtId="0" fontId="2" fillId="0" borderId="2" xfId="2" applyBorder="1" applyAlignment="1">
      <alignment vertical="center" wrapText="1"/>
    </xf>
    <xf numFmtId="0" fontId="2" fillId="0" borderId="3" xfId="2" applyBorder="1" applyAlignment="1">
      <alignment vertical="center" wrapText="1"/>
    </xf>
    <xf numFmtId="0" fontId="2" fillId="0" borderId="4" xfId="2" applyBorder="1" applyAlignment="1">
      <alignment vertical="center" wrapText="1"/>
    </xf>
    <xf numFmtId="0" fontId="2" fillId="0" borderId="1" xfId="2" applyBorder="1" applyAlignment="1">
      <alignment horizontal="left" vertical="center" wrapText="1"/>
    </xf>
    <xf numFmtId="0" fontId="2" fillId="0" borderId="1" xfId="2" applyBorder="1" applyAlignment="1">
      <alignment horizontal="left" vertical="center"/>
    </xf>
  </cellXfs>
  <cellStyles count="4"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</cellStyles>
  <dxfs count="75"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&quot;$&quot;#,##0.00"/>
    </dxf>
    <dxf>
      <numFmt numFmtId="165" formatCode="&quot;R$&quot;\ #,##0.00"/>
    </dxf>
    <dxf>
      <numFmt numFmtId="166" formatCode="&quot;$&quot;#,##0.00"/>
    </dxf>
    <dxf>
      <numFmt numFmtId="165" formatCode="&quot;R$&quot;\ #,##0.00"/>
    </dxf>
    <dxf>
      <numFmt numFmtId="166" formatCode="&quot;$&quot;#,##0.00"/>
    </dxf>
    <dxf>
      <numFmt numFmtId="165" formatCode="&quot;R$&quot;\ #,##0.00"/>
    </dxf>
    <dxf>
      <numFmt numFmtId="166" formatCode="&quot;$&quot;#,##0.00"/>
    </dxf>
    <dxf>
      <numFmt numFmtId="165" formatCode="&quot;R$&quot;\ #,##0.00"/>
    </dxf>
    <dxf>
      <numFmt numFmtId="166" formatCode="&quot;$&quot;#,##0.00"/>
    </dxf>
    <dxf>
      <numFmt numFmtId="165" formatCode="&quot;R$&quot;\ #,##0.00"/>
    </dxf>
    <dxf>
      <numFmt numFmtId="166" formatCode="&quot;$&quot;#,##0.00"/>
    </dxf>
    <dxf>
      <numFmt numFmtId="165" formatCode="&quot;R$&quot;\ #,##0.00"/>
    </dxf>
    <dxf>
      <numFmt numFmtId="166" formatCode="&quot;$&quot;#,##0.00"/>
    </dxf>
    <dxf>
      <numFmt numFmtId="165" formatCode="&quot;R$&quot;\ #,##0.00"/>
    </dxf>
    <dxf>
      <numFmt numFmtId="166" formatCode="&quot;$&quot;#,##0.00"/>
    </dxf>
    <dxf>
      <numFmt numFmtId="165" formatCode="&quot;R$&quot;\ #,##0.00"/>
    </dxf>
    <dxf>
      <numFmt numFmtId="166" formatCode="&quot;$&quot;#,##0.00"/>
    </dxf>
    <dxf>
      <numFmt numFmtId="165" formatCode="&quot;R$&quot;\ #,##0.00"/>
    </dxf>
    <dxf>
      <numFmt numFmtId="166" formatCode="&quot;$&quot;#,##0.00"/>
    </dxf>
    <dxf>
      <numFmt numFmtId="165" formatCode="&quot;R$&quot;\ #,##0.00"/>
    </dxf>
    <dxf>
      <numFmt numFmtId="166" formatCode="&quot;$&quot;#,##0.00"/>
    </dxf>
    <dxf>
      <numFmt numFmtId="165" formatCode="&quot;R$&quot;\ #,##0.00"/>
    </dxf>
    <dxf>
      <numFmt numFmtId="166" formatCode="&quot;$&quot;#,##0.00"/>
    </dxf>
    <dxf>
      <numFmt numFmtId="165" formatCode="&quot;R$&quot;\ #,##0.00"/>
    </dxf>
    <dxf>
      <numFmt numFmtId="166" formatCode="&quot;$&quot;#,##0.00"/>
    </dxf>
    <dxf>
      <numFmt numFmtId="165" formatCode="&quot;R$&quot;\ #,##0.00"/>
    </dxf>
    <dxf>
      <numFmt numFmtId="166" formatCode="&quot;$&quot;#,##0.00"/>
    </dxf>
    <dxf>
      <numFmt numFmtId="165" formatCode="&quot;R$&quot;\ #,##0.00"/>
    </dxf>
    <dxf>
      <numFmt numFmtId="166" formatCode="&quot;$&quot;#,##0.00"/>
    </dxf>
    <dxf>
      <numFmt numFmtId="165" formatCode="&quot;R$&quot;\ #,##0.00"/>
    </dxf>
    <dxf>
      <numFmt numFmtId="166" formatCode="&quot;$&quot;#,##0.00"/>
    </dxf>
    <dxf>
      <numFmt numFmtId="165" formatCode="&quot;R$&quot;\ #,##0.00"/>
    </dxf>
    <dxf>
      <numFmt numFmtId="166" formatCode="&quot;$&quot;#,##0.00"/>
    </dxf>
    <dxf>
      <numFmt numFmtId="165" formatCode="&quot;R$&quot;\ #,##0.00"/>
    </dxf>
    <dxf>
      <numFmt numFmtId="166" formatCode="&quot;$&quot;#,##0.00"/>
    </dxf>
    <dxf>
      <numFmt numFmtId="165" formatCode="&quot;R$&quot;\ #,##0.00"/>
    </dxf>
    <dxf>
      <numFmt numFmtId="166" formatCode="&quot;$&quot;#,##0.00"/>
    </dxf>
    <dxf>
      <numFmt numFmtId="165" formatCode="&quot;R$&quot;\ #,##0.00"/>
    </dxf>
    <dxf>
      <numFmt numFmtId="166" formatCode="&quot;$&quot;#,##0.00"/>
    </dxf>
    <dxf>
      <numFmt numFmtId="165" formatCode="&quot;R$&quot;\ #,##0.00"/>
    </dxf>
    <dxf>
      <numFmt numFmtId="166" formatCode="&quot;$&quot;#,##0.00"/>
    </dxf>
    <dxf>
      <numFmt numFmtId="165" formatCode="&quot;R$&quot;\ #,##0.00"/>
    </dxf>
    <dxf>
      <numFmt numFmtId="166" formatCode="&quot;$&quot;#,##0.00"/>
    </dxf>
    <dxf>
      <numFmt numFmtId="165" formatCode="&quot;R$&quot;\ #,##0.00"/>
    </dxf>
    <dxf>
      <numFmt numFmtId="166" formatCode="&quot;$&quot;#,##0.00"/>
    </dxf>
    <dxf>
      <numFmt numFmtId="165" formatCode="&quot;R$&quot;\ #,##0.00"/>
    </dxf>
    <dxf>
      <numFmt numFmtId="166" formatCode="&quot;$&quot;#,##0.00"/>
    </dxf>
    <dxf>
      <numFmt numFmtId="165" formatCode="&quot;R$&quot;\ #,##0.00"/>
    </dxf>
    <dxf>
      <numFmt numFmtId="166" formatCode="&quot;$&quot;#,##0.00"/>
    </dxf>
    <dxf>
      <numFmt numFmtId="165" formatCode="&quot;R$&quot;\ #,##0.00"/>
    </dxf>
    <dxf>
      <numFmt numFmtId="166" formatCode="&quot;$&quot;#,##0.00"/>
    </dxf>
    <dxf>
      <numFmt numFmtId="165" formatCode="&quot;R$&quot;\ #,##0.00"/>
    </dxf>
    <dxf>
      <numFmt numFmtId="166" formatCode="&quot;$&quot;#,##0.00"/>
    </dxf>
    <dxf>
      <numFmt numFmtId="165" formatCode="&quot;R$&quot;\ #,##0.00"/>
    </dxf>
    <dxf>
      <numFmt numFmtId="166" formatCode="&quot;$&quot;#,##0.00"/>
    </dxf>
    <dxf>
      <numFmt numFmtId="165" formatCode="&quot;R$&quot;\ #,##0.00"/>
    </dxf>
    <dxf>
      <numFmt numFmtId="166" formatCode="&quot;$&quot;#,##0.00"/>
    </dxf>
    <dxf>
      <numFmt numFmtId="165" formatCode="&quot;R$&quot;\ #,##0.00"/>
    </dxf>
    <dxf>
      <numFmt numFmtId="166" formatCode="&quot;$&quot;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font>
        <color rgb="FFC00000"/>
      </font>
    </dxf>
    <dxf>
      <font>
        <color rgb="FFC00000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 tint="-0.499984740745262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StyleLight9" defaultPivotStyle="PivotStyleLight16">
    <tableStyle name="Orçamento pessoal mensal" pivot="0" count="7" xr9:uid="{DF2684C2-C435-47FA-9646-E632C3AE8948}">
      <tableStyleElement type="wholeTable" dxfId="74"/>
      <tableStyleElement type="headerRow" dxfId="73"/>
      <tableStyleElement type="totalRow" dxfId="72"/>
      <tableStyleElement type="firstColumn" dxfId="71"/>
      <tableStyleElement type="lastColumn" dxfId="70"/>
      <tableStyleElement type="firstRowStripe" dxfId="69"/>
      <tableStyleElement type="firstColumnStripe" dxfId="6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2.xml" Id="rId8" /><Relationship Type="http://schemas.openxmlformats.org/officeDocument/2006/relationships/theme" Target="/xl/theme/theme11.xml" Id="rId3" /><Relationship Type="http://schemas.openxmlformats.org/officeDocument/2006/relationships/customXml" Target="/customXml/item12.xml" Id="rId7" /><Relationship Type="http://schemas.openxmlformats.org/officeDocument/2006/relationships/worksheet" Target="/xl/worksheets/sheet21.xml" Id="rId2" /><Relationship Type="http://schemas.openxmlformats.org/officeDocument/2006/relationships/worksheet" Target="/xl/worksheets/sheet12.xml" Id="rId1" /><Relationship Type="http://schemas.openxmlformats.org/officeDocument/2006/relationships/calcChain" Target="/xl/calcChain.xml" Id="rId6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Relationship Type="http://schemas.openxmlformats.org/officeDocument/2006/relationships/customXml" Target="/customXml/item33.xml" Id="rId9" /></Relationships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Animais de estimação" displayName="Animais_de_estimação" ref="B48:E54" totalsRowCount="1">
  <tableColumns count="4">
    <tableColumn id="1" xr3:uid="{00000000-0010-0000-0900-000001000000}" name="ANIMAIS DE ESTIMAÇÃO" totalsRowLabel="Subtotal"/>
    <tableColumn id="2" xr3:uid="{00000000-0010-0000-0900-000002000000}" name="Custo previsto" dataDxfId="14" totalsRowDxfId="13"/>
    <tableColumn id="3" xr3:uid="{00000000-0010-0000-0900-000003000000}" name="Custo Real" dataDxfId="12" totalsRowDxfId="11"/>
    <tableColumn id="4" xr3:uid="{00000000-0010-0000-0900-000004000000}" name="Diferença" totalsRowFunction="sum" dataDxfId="10" totalsRowDxfId="9">
      <calculatedColumnFormula>Animais_de_estimação[[#This Row],[Custo previsto]]-Animais_de_estimação[[#This Row],[Custo Real]]</calculatedColumnFormula>
    </tableColumn>
  </tableColumns>
  <tableStyleInfo name="Orçamento pessoal mensal" showFirstColumn="1" showLastColumn="1" showRowStripes="0" showColumnStripes="0"/>
  <extLst>
    <ext xmlns:x14="http://schemas.microsoft.com/office/spreadsheetml/2009/9/main" uri="{504A1905-F514-4f6f-8877-14C23A59335A}">
      <x14:table altTextSummary="Insira os Custos reais e projetados com animais de estimação nesta tabela. A diferença é calculada automaticamente"/>
    </ext>
  </extLst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Assessoria jurídica" displayName="Assessoria_jurídica" ref="G52:J57" totalsRowCount="1" headerRowCellStyle="Normal">
  <tableColumns count="4">
    <tableColumn id="1" xr3:uid="{00000000-0010-0000-0A00-000001000000}" name="ASSESSORIA JURÍDICA" totalsRowLabel="Subtotal"/>
    <tableColumn id="2" xr3:uid="{00000000-0010-0000-0A00-000002000000}" name="Custo previsto" dataDxfId="8" totalsRowDxfId="7"/>
    <tableColumn id="3" xr3:uid="{00000000-0010-0000-0A00-000003000000}" name="Custo Real" dataDxfId="6" totalsRowDxfId="5"/>
    <tableColumn id="4" xr3:uid="{00000000-0010-0000-0A00-000004000000}" name="Diferença" totalsRowFunction="sum" dataDxfId="4" totalsRowDxfId="3">
      <calculatedColumnFormula>Assessoria_jurídica[[#This Row],[Custo previsto]]-Assessoria_jurídica[[#This Row],[Custo Real]]</calculatedColumnFormula>
    </tableColumn>
  </tableColumns>
  <tableStyleInfo name="Orçamento pessoal mensal" showFirstColumn="1" showLastColumn="1" showRowStripes="0" showColumnStripes="0"/>
  <extLst>
    <ext xmlns:x14="http://schemas.microsoft.com/office/spreadsheetml/2009/9/main" uri="{504A1905-F514-4f6f-8877-14C23A59335A}">
      <x14:table altTextSummary="Insira os Custos reais e projetados com assessoria jurídica nesta tabela. A diferença é calculada automaticamente"/>
    </ext>
  </extLst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CuidadosPessoais" displayName="CuidadosPessoais" ref="B56:E64" totalsRowCount="1">
  <autoFilter ref="B56:E63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CUIDADOS PESSOAIS" totalsRowLabel="Subtotal"/>
    <tableColumn id="2" xr3:uid="{00000000-0010-0000-0B00-000002000000}" name="Custo previsto" dataDxfId="2"/>
    <tableColumn id="3" xr3:uid="{00000000-0010-0000-0B00-000003000000}" name="Custo Real" dataDxfId="1"/>
    <tableColumn id="4" xr3:uid="{00000000-0010-0000-0B00-000004000000}" name="Diferença" totalsRowFunction="sum" dataDxfId="0">
      <calculatedColumnFormula>CuidadosPessoais[[#This Row],[Custo previsto]]-CuidadosPessoais[[#This Row],[Custo Real]]</calculatedColumnFormula>
    </tableColumn>
  </tableColumns>
  <tableStyleInfo name="Orçamento pessoal mensal" showFirstColumn="1" showLastColumn="1" showRowStripes="0" showColumnStripes="0"/>
  <extLst>
    <ext xmlns:x14="http://schemas.microsoft.com/office/spreadsheetml/2009/9/main" uri="{504A1905-F514-4f6f-8877-14C23A59335A}">
      <x14:table altTextSummary="Insira os Custos reais e projetados com cuidados pessoais nesta tabela. A diferença é calculada automaticamente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radia" displayName="Moradia" ref="B12:E23" totalsRowCount="1">
  <autoFilter ref="B12:E22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MORADIA" totalsRowLabel="Subtotal"/>
    <tableColumn id="2" xr3:uid="{00000000-0010-0000-0000-000002000000}" name="Custo previsto" dataDxfId="65"/>
    <tableColumn id="3" xr3:uid="{00000000-0010-0000-0000-000003000000}" name="Custo Real" dataDxfId="64"/>
    <tableColumn id="4" xr3:uid="{00000000-0010-0000-0000-000004000000}" name="Diferença" totalsRowFunction="sum" dataDxfId="63">
      <calculatedColumnFormula>Moradia[[#This Row],[Custo previsto]]-Moradia[[#This Row],[Custo Real]]</calculatedColumnFormula>
    </tableColumn>
  </tableColumns>
  <tableStyleInfo name="Orçamento pessoal mensal" showFirstColumn="1" showLastColumn="1" showRowStripes="0" showColumnStripes="0"/>
  <extLst>
    <ext xmlns:x14="http://schemas.microsoft.com/office/spreadsheetml/2009/9/main" uri="{504A1905-F514-4f6f-8877-14C23A59335A}">
      <x14:table altTextSummary="Insira os Custos reais e projetados de moradia nesta tabela. A diferença é calculada automaticamente"/>
    </ext>
  </extLst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retenimento" displayName="Entretenimento" ref="G12:J22" totalsRowCount="1" headerRowCellStyle="Normal">
  <autoFilter ref="G12:J21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ENTRETENIMENTO" totalsRowLabel="Subtotal"/>
    <tableColumn id="2" xr3:uid="{00000000-0010-0000-0100-000002000000}" name="Custo previsto" dataDxfId="62" totalsRowDxfId="61"/>
    <tableColumn id="3" xr3:uid="{00000000-0010-0000-0100-000003000000}" name="Custo Real" dataDxfId="60" totalsRowDxfId="59"/>
    <tableColumn id="4" xr3:uid="{00000000-0010-0000-0100-000004000000}" name="Diferença" totalsRowFunction="sum" dataDxfId="58" totalsRowDxfId="57">
      <calculatedColumnFormula>Entretenimento[[#This Row],[Custo previsto]]-Entretenimento[[#This Row],[Custo Real]]</calculatedColumnFormula>
    </tableColumn>
  </tableColumns>
  <tableStyleInfo name="Orçamento pessoal mensal" showFirstColumn="0" showLastColumn="1" showRowStripes="0" showColumnStripes="0"/>
  <extLst>
    <ext xmlns:x14="http://schemas.microsoft.com/office/spreadsheetml/2009/9/main" uri="{504A1905-F514-4f6f-8877-14C23A59335A}">
      <x14:table altTextSummary="Insira os Custos reais e projetados com entretenimento nesta tabela. A diferença é calculada automaticamente"/>
    </ext>
  </extLst>
</table>
</file>

<file path=xl/tables/table3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mpréstimos" displayName="Empréstimos" ref="G24:J31" totalsRowCount="1">
  <autoFilter ref="G24:J30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EMPRÉSTIMOS" totalsRowLabel="Subtotal"/>
    <tableColumn id="2" xr3:uid="{00000000-0010-0000-0200-000002000000}" name="Custo previsto" dataDxfId="56" totalsRowDxfId="55"/>
    <tableColumn id="3" xr3:uid="{00000000-0010-0000-0200-000003000000}" name="Custo Real" dataDxfId="54" totalsRowDxfId="53"/>
    <tableColumn id="4" xr3:uid="{00000000-0010-0000-0200-000004000000}" name="Diferença" totalsRowFunction="sum" dataDxfId="52" totalsRowDxfId="51">
      <calculatedColumnFormula>Empréstimos[[#This Row],[Custo previsto]]-Empréstimos[[#This Row],[Custo Real]]</calculatedColumnFormula>
    </tableColumn>
  </tableColumns>
  <tableStyleInfo name="Orçamento pessoal mensal" showFirstColumn="1" showLastColumn="1" showRowStripes="0" showColumnStripes="0"/>
  <extLst>
    <ext xmlns:x14="http://schemas.microsoft.com/office/spreadsheetml/2009/9/main" uri="{504A1905-F514-4f6f-8877-14C23A59335A}">
      <x14:table altTextSummary="Insira os Custos reais e projetados de empréstimo nesta tabela. A diferença é calculada automaticamente"/>
    </ext>
  </extLst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e" displayName="Transporte" ref="B25:E33" totalsRowCount="1" headerRowCellStyle="Normal">
  <autoFilter ref="B25:E32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TRANSPORTE" totalsRowLabel="Subtotal"/>
    <tableColumn id="2" xr3:uid="{00000000-0010-0000-0300-000002000000}" name="Custo previsto" dataDxfId="50" totalsRowDxfId="49"/>
    <tableColumn id="3" xr3:uid="{00000000-0010-0000-0300-000003000000}" name="Custo Real" dataDxfId="48" totalsRowDxfId="47"/>
    <tableColumn id="4" xr3:uid="{00000000-0010-0000-0300-000004000000}" name="Diferença" totalsRowFunction="sum" dataDxfId="46" totalsRowDxfId="45">
      <calculatedColumnFormula>Transporte[[#This Row],[Custo previsto]]-Transporte[[#This Row],[Custo Real]]</calculatedColumnFormula>
    </tableColumn>
  </tableColumns>
  <tableStyleInfo name="Orçamento pessoal mensal" showFirstColumn="1" showLastColumn="1" showRowStripes="0" showColumnStripes="0"/>
  <extLst>
    <ext xmlns:x14="http://schemas.microsoft.com/office/spreadsheetml/2009/9/main" uri="{504A1905-F514-4f6f-8877-14C23A59335A}">
      <x14:table altTextSummary="Insira os Custos reais e projetados de transporte nesta tabela. A diferença é calculada automaticamente"/>
    </ext>
  </extLst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Seguro" displayName="Seguro" ref="B35:E40" totalsRowCount="1" headerRowCellStyle="Normal">
  <autoFilter ref="B35:E39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SEGURO" totalsRowLabel="Subtotal"/>
    <tableColumn id="2" xr3:uid="{00000000-0010-0000-0400-000002000000}" name="Custo previsto" dataDxfId="44" totalsRowDxfId="43"/>
    <tableColumn id="3" xr3:uid="{00000000-0010-0000-0400-000003000000}" name="Custo Real" dataDxfId="42" totalsRowDxfId="41"/>
    <tableColumn id="4" xr3:uid="{00000000-0010-0000-0400-000004000000}" name="Diferença" totalsRowFunction="sum" dataDxfId="40" totalsRowDxfId="39">
      <calculatedColumnFormula>Seguro[[#This Row],[Custo previsto]]-Seguro[[#This Row],[Custo Real]]</calculatedColumnFormula>
    </tableColumn>
  </tableColumns>
  <tableStyleInfo name="Orçamento pessoal mensal" showFirstColumn="1" showLastColumn="1" showRowStripes="0" showColumnStripes="0"/>
  <extLst>
    <ext xmlns:x14="http://schemas.microsoft.com/office/spreadsheetml/2009/9/main" uri="{504A1905-F514-4f6f-8877-14C23A59335A}">
      <x14:table altTextSummary="Insira os Custos reais e projetados de seguro nesta tabela. A diferença é calculada automaticamente"/>
    </ext>
  </extLst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Impostos" displayName="Impostos" ref="G33:J38" totalsRowCount="1" headerRowCellStyle="Normal">
  <autoFilter ref="G33:J37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IMPOSTOS" totalsRowLabel="Subtotal"/>
    <tableColumn id="2" xr3:uid="{00000000-0010-0000-0500-000002000000}" name="Custo previsto" dataDxfId="38" totalsRowDxfId="37"/>
    <tableColumn id="3" xr3:uid="{00000000-0010-0000-0500-000003000000}" name="Custo Real" dataDxfId="36" totalsRowDxfId="35"/>
    <tableColumn id="4" xr3:uid="{00000000-0010-0000-0500-000004000000}" name="Diferença" totalsRowFunction="sum" dataDxfId="34" totalsRowDxfId="33">
      <calculatedColumnFormula>Impostos[[#This Row],[Custo previsto]]-Impostos[[#This Row],[Custo Real]]</calculatedColumnFormula>
    </tableColumn>
  </tableColumns>
  <tableStyleInfo name="Orçamento pessoal mensal" showFirstColumn="1" showLastColumn="1" showRowStripes="0" showColumnStripes="0"/>
  <extLst>
    <ext xmlns:x14="http://schemas.microsoft.com/office/spreadsheetml/2009/9/main" uri="{504A1905-F514-4f6f-8877-14C23A59335A}">
      <x14:table altTextSummary="Insira os Custos reais e projetados de impostos nesta tabela. A diferença é calculada automaticamente"/>
    </ext>
  </extLst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Poupança" displayName="Poupança" ref="G40:J44" totalsRowCount="1" headerRowCellStyle="Normal">
  <autoFilter ref="G40:J43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POUPANÇAS OU INVESTIMENTOS" totalsRowLabel="Subtotal"/>
    <tableColumn id="2" xr3:uid="{00000000-0010-0000-0600-000002000000}" name="Custo previsto" dataDxfId="32" totalsRowDxfId="31"/>
    <tableColumn id="3" xr3:uid="{00000000-0010-0000-0600-000003000000}" name="Custo Real" dataDxfId="30" totalsRowDxfId="29"/>
    <tableColumn id="4" xr3:uid="{00000000-0010-0000-0600-000004000000}" name="Diferença" totalsRowFunction="sum" dataDxfId="28" totalsRowDxfId="27">
      <calculatedColumnFormula>Poupança[[#This Row],[Custo previsto]]-Poupança[[#This Row],[Custo Real]]</calculatedColumnFormula>
    </tableColumn>
  </tableColumns>
  <tableStyleInfo name="Orçamento pessoal mensal" showFirstColumn="1" showLastColumn="1" showRowStripes="0" showColumnStripes="0"/>
  <extLst>
    <ext xmlns:x14="http://schemas.microsoft.com/office/spreadsheetml/2009/9/main" uri="{504A1905-F514-4f6f-8877-14C23A59335A}">
      <x14:table altTextSummary="Insira os Custos reais e projetados da poupança ou investimentos nesta tabela. A diferença é calculada automaticamente"/>
    </ext>
  </extLst>
</table>
</file>

<file path=xl/tables/table8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Alimentação" displayName="Alimentação" ref="B42:E46" totalsRowCount="1" headerRowCellStyle="Normal">
  <autoFilter ref="B42:E45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ALIMENTAÇÃO" totalsRowLabel="Subtotal"/>
    <tableColumn id="2" xr3:uid="{00000000-0010-0000-0700-000002000000}" name="Custo previsto" dataDxfId="26" totalsRowDxfId="25"/>
    <tableColumn id="3" xr3:uid="{00000000-0010-0000-0700-000003000000}" name="Custo Real" dataDxfId="24" totalsRowDxfId="23"/>
    <tableColumn id="4" xr3:uid="{00000000-0010-0000-0700-000004000000}" name="Diferença" totalsRowFunction="sum" dataDxfId="22" totalsRowDxfId="21">
      <calculatedColumnFormula>Alimentação[[#This Row],[Custo previsto]]-Alimentação[[#This Row],[Custo Real]]</calculatedColumnFormula>
    </tableColumn>
  </tableColumns>
  <tableStyleInfo name="Orçamento pessoal mensal" showFirstColumn="1" showLastColumn="1" showRowStripes="0" showColumnStripes="0"/>
  <extLst>
    <ext xmlns:x14="http://schemas.microsoft.com/office/spreadsheetml/2009/9/main" uri="{504A1905-F514-4f6f-8877-14C23A59335A}">
      <x14:table altTextSummary="Insira os Custos reais e projetados com alimentação nesta tabela. A diferença é calculada automaticamente"/>
    </ext>
  </extLst>
</table>
</file>

<file path=xl/tables/table9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Presentes" displayName="Presentes" ref="G46:J50" totalsRowCount="1" headerRowCellStyle="Normal">
  <autoFilter ref="G46:J49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PRESENTES E DOAÇÕES" totalsRowLabel="Subtotal"/>
    <tableColumn id="2" xr3:uid="{00000000-0010-0000-0800-000002000000}" name="Custo previsto" dataDxfId="20" totalsRowDxfId="19"/>
    <tableColumn id="3" xr3:uid="{00000000-0010-0000-0800-000003000000}" name="Custo Real" dataDxfId="18" totalsRowDxfId="17"/>
    <tableColumn id="4" xr3:uid="{00000000-0010-0000-0800-000004000000}" name="Diferença" totalsRowFunction="sum" dataDxfId="16" totalsRowDxfId="15">
      <calculatedColumnFormula>Presentes[[#This Row],[Custo previsto]]-Presentes[[#This Row],[Custo Real]]</calculatedColumnFormula>
    </tableColumn>
  </tableColumns>
  <tableStyleInfo name="Orçamento pessoal mensal" showFirstColumn="1" showLastColumn="1" showRowStripes="0" showColumnStripes="0"/>
  <extLst>
    <ext xmlns:x14="http://schemas.microsoft.com/office/spreadsheetml/2009/9/main" uri="{504A1905-F514-4f6f-8877-14C23A59335A}">
      <x14:table altTextSummary="Insira os Custos reais e projetados com presentes e doações nesta tabela. A diferença é calculada automaticamente"/>
    </ext>
  </extLst>
</table>
</file>

<file path=xl/theme/theme11.xml><?xml version="1.0" encoding="utf-8"?>
<a:theme xmlns:a="http://schemas.openxmlformats.org/drawingml/2006/main" name="WeightLossTracker">
  <a:themeElements>
    <a:clrScheme name="WeightLossTrack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7B0B8"/>
      </a:accent1>
      <a:accent2>
        <a:srgbClr val="FF6B6B"/>
      </a:accent2>
      <a:accent3>
        <a:srgbClr val="556270"/>
      </a:accent3>
      <a:accent4>
        <a:srgbClr val="81B63C"/>
      </a:accent4>
      <a:accent5>
        <a:srgbClr val="ED932C"/>
      </a:accent5>
      <a:accent6>
        <a:srgbClr val="A0729D"/>
      </a:accent6>
      <a:hlink>
        <a:srgbClr val="39ADDC"/>
      </a:hlink>
      <a:folHlink>
        <a:srgbClr val="895EA7"/>
      </a:folHlink>
    </a:clrScheme>
    <a:fontScheme name="Finance charge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Spring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100000"/>
                <a:shade val="85000"/>
                <a:lumMod val="8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00000"/>
                <a:lumMod val="110000"/>
              </a:schemeClr>
            </a:gs>
            <a:gs pos="100000">
              <a:schemeClr val="phClr">
                <a:shade val="85000"/>
                <a:lumMod val="80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88900" dist="38100" dir="5400000" algn="ctr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5400000"/>
            </a:lightRig>
          </a:scene3d>
          <a:sp3d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100000"/>
                <a:hueMod val="100000"/>
                <a:satMod val="106000"/>
                <a:lumMod val="100000"/>
              </a:schemeClr>
            </a:gs>
            <a:gs pos="88000">
              <a:schemeClr val="phClr">
                <a:tint val="90000"/>
                <a:shade val="68000"/>
                <a:hueMod val="100000"/>
                <a:satMod val="114000"/>
                <a:lumMod val="7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4000"/>
                <a:shade val="100000"/>
                <a:hueMod val="100000"/>
                <a:satMod val="118000"/>
                <a:lumMod val="100000"/>
              </a:schemeClr>
            </a:gs>
            <a:gs pos="100000">
              <a:schemeClr val="phClr">
                <a:tint val="98000"/>
                <a:shade val="68000"/>
                <a:hueMod val="100000"/>
                <a:satMod val="118000"/>
                <a:lumMod val="82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2.bin" Id="rId1" /></Relationships>
</file>

<file path=xl/worksheets/_rels/sheet21.xml.rels>&#65279;<?xml version="1.0" encoding="utf-8"?><Relationships xmlns="http://schemas.openxmlformats.org/package/2006/relationships"><Relationship Type="http://schemas.openxmlformats.org/officeDocument/2006/relationships/table" Target="/xl/tables/table71.xml" Id="rId8" /><Relationship Type="http://schemas.openxmlformats.org/officeDocument/2006/relationships/table" Target="/xl/tables/table122.xml" Id="rId13" /><Relationship Type="http://schemas.openxmlformats.org/officeDocument/2006/relationships/table" Target="/xl/tables/table23.xml" Id="rId3" /><Relationship Type="http://schemas.openxmlformats.org/officeDocument/2006/relationships/table" Target="/xl/tables/table64.xml" Id="rId7" /><Relationship Type="http://schemas.openxmlformats.org/officeDocument/2006/relationships/table" Target="/xl/tables/table115.xml" Id="rId12" /><Relationship Type="http://schemas.openxmlformats.org/officeDocument/2006/relationships/table" Target="/xl/tables/table16.xml" Id="rId2" /><Relationship Type="http://schemas.openxmlformats.org/officeDocument/2006/relationships/printerSettings" Target="/xl/printerSettings/printerSettings21.bin" Id="rId1" /><Relationship Type="http://schemas.openxmlformats.org/officeDocument/2006/relationships/table" Target="/xl/tables/table57.xml" Id="rId6" /><Relationship Type="http://schemas.openxmlformats.org/officeDocument/2006/relationships/table" Target="/xl/tables/table108.xml" Id="rId11" /><Relationship Type="http://schemas.openxmlformats.org/officeDocument/2006/relationships/table" Target="/xl/tables/table49.xml" Id="rId5" /><Relationship Type="http://schemas.openxmlformats.org/officeDocument/2006/relationships/table" Target="/xl/tables/table910.xml" Id="rId10" /><Relationship Type="http://schemas.openxmlformats.org/officeDocument/2006/relationships/table" Target="/xl/tables/table311.xml" Id="rId4" /><Relationship Type="http://schemas.openxmlformats.org/officeDocument/2006/relationships/table" Target="/xl/tables/table812.xml" Id="rId9" /></Relationships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7"/>
  <sheetViews>
    <sheetView showGridLines="0" zoomScaleNormal="100" workbookViewId="0"/>
  </sheetViews>
  <sheetFormatPr defaultRowHeight="12.75" x14ac:dyDescent="0.2"/>
  <cols>
    <col min="1" max="1" width="2.7109375" customWidth="1"/>
    <col min="2" max="2" width="80.7109375" customWidth="1"/>
    <col min="3" max="3" width="2.7109375" customWidth="1"/>
  </cols>
  <sheetData>
    <row r="1" spans="2:2" s="9" customFormat="1" ht="30" customHeight="1" x14ac:dyDescent="0.2">
      <c r="B1" s="8" t="s">
        <v>0</v>
      </c>
    </row>
    <row r="2" spans="2:2" ht="30" customHeight="1" x14ac:dyDescent="0.2">
      <c r="B2" s="4" t="s">
        <v>1</v>
      </c>
    </row>
    <row r="3" spans="2:2" ht="30" customHeight="1" x14ac:dyDescent="0.2">
      <c r="B3" s="4" t="s">
        <v>2</v>
      </c>
    </row>
    <row r="4" spans="2:2" ht="30" customHeight="1" x14ac:dyDescent="0.2">
      <c r="B4" s="4" t="s">
        <v>3</v>
      </c>
    </row>
    <row r="5" spans="2:2" ht="30" customHeight="1" x14ac:dyDescent="0.2">
      <c r="B5" s="5" t="s">
        <v>4</v>
      </c>
    </row>
    <row r="6" spans="2:2" ht="45.75" customHeight="1" x14ac:dyDescent="0.2">
      <c r="B6" s="4" t="s">
        <v>5</v>
      </c>
    </row>
    <row r="7" spans="2:2" ht="36.75" customHeight="1" x14ac:dyDescent="0.2">
      <c r="B7" s="4" t="s">
        <v>6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65"/>
  <sheetViews>
    <sheetView showGridLines="0" tabSelected="1" zoomScaleNormal="100" workbookViewId="0"/>
  </sheetViews>
  <sheetFormatPr defaultRowHeight="12.75" x14ac:dyDescent="0.2"/>
  <cols>
    <col min="1" max="1" width="2.7109375" style="7" customWidth="1"/>
    <col min="2" max="2" width="30.42578125" customWidth="1"/>
    <col min="3" max="3" width="16" customWidth="1"/>
    <col min="4" max="4" width="13" customWidth="1"/>
    <col min="5" max="5" width="12.5703125" customWidth="1"/>
    <col min="6" max="6" width="2.7109375" customWidth="1"/>
    <col min="7" max="7" width="35.140625" customWidth="1"/>
    <col min="8" max="8" width="16" customWidth="1"/>
    <col min="9" max="9" width="13" customWidth="1"/>
    <col min="10" max="10" width="12.5703125" customWidth="1"/>
    <col min="11" max="11" width="2.7109375" customWidth="1"/>
  </cols>
  <sheetData>
    <row r="1" spans="1:10" s="2" customFormat="1" ht="15" x14ac:dyDescent="0.25">
      <c r="A1" s="6" t="s">
        <v>7</v>
      </c>
    </row>
    <row r="2" spans="1:10" s="2" customFormat="1" ht="29.25" thickBot="1" x14ac:dyDescent="0.45">
      <c r="A2" s="6" t="s">
        <v>8</v>
      </c>
      <c r="B2" s="1" t="s">
        <v>19</v>
      </c>
      <c r="C2" s="1"/>
      <c r="D2" s="1"/>
      <c r="E2" s="1"/>
      <c r="F2" s="1"/>
      <c r="G2" s="1"/>
      <c r="H2" s="1"/>
      <c r="I2" s="1"/>
      <c r="J2" s="1"/>
    </row>
    <row r="4" spans="1:10" ht="13.5" x14ac:dyDescent="0.25">
      <c r="A4" s="7" t="s">
        <v>9</v>
      </c>
      <c r="B4" s="19" t="s">
        <v>20</v>
      </c>
      <c r="C4" s="17" t="s">
        <v>59</v>
      </c>
      <c r="D4" s="18"/>
      <c r="E4" s="11">
        <v>4300</v>
      </c>
      <c r="G4" s="22" t="s">
        <v>65</v>
      </c>
      <c r="H4" s="23"/>
      <c r="I4" s="23"/>
      <c r="J4" s="16">
        <f>E6-J59</f>
        <v>3405</v>
      </c>
    </row>
    <row r="5" spans="1:10" ht="13.5" x14ac:dyDescent="0.25">
      <c r="B5" s="20"/>
      <c r="C5" s="17" t="s">
        <v>60</v>
      </c>
      <c r="D5" s="18"/>
      <c r="E5" s="12">
        <v>300</v>
      </c>
      <c r="G5" s="23"/>
      <c r="H5" s="23"/>
      <c r="I5" s="23"/>
      <c r="J5" s="16"/>
    </row>
    <row r="6" spans="1:10" ht="13.5" x14ac:dyDescent="0.2">
      <c r="A6" s="7" t="s">
        <v>10</v>
      </c>
      <c r="B6" s="21"/>
      <c r="C6" s="17" t="s">
        <v>61</v>
      </c>
      <c r="D6" s="18"/>
      <c r="E6" s="13">
        <f>SUM(E4:E5)</f>
        <v>4600</v>
      </c>
      <c r="G6" s="22" t="s">
        <v>66</v>
      </c>
      <c r="H6" s="23"/>
      <c r="I6" s="23"/>
      <c r="J6" s="16">
        <f>E10-J61</f>
        <v>3064</v>
      </c>
    </row>
    <row r="7" spans="1:10" ht="13.5" x14ac:dyDescent="0.25">
      <c r="B7" s="3"/>
      <c r="C7" s="3"/>
      <c r="D7" s="3"/>
      <c r="E7" s="3"/>
      <c r="G7" s="23"/>
      <c r="H7" s="23"/>
      <c r="I7" s="23"/>
      <c r="J7" s="16"/>
    </row>
    <row r="8" spans="1:10" ht="13.5" x14ac:dyDescent="0.25">
      <c r="A8" s="7" t="s">
        <v>11</v>
      </c>
      <c r="B8" s="19" t="s">
        <v>21</v>
      </c>
      <c r="C8" s="17" t="s">
        <v>59</v>
      </c>
      <c r="D8" s="18"/>
      <c r="E8" s="11">
        <v>4000</v>
      </c>
      <c r="G8" s="22" t="s">
        <v>67</v>
      </c>
      <c r="H8" s="23"/>
      <c r="I8" s="23"/>
      <c r="J8" s="16">
        <f>J6-J4</f>
        <v>-341</v>
      </c>
    </row>
    <row r="9" spans="1:10" ht="13.5" x14ac:dyDescent="0.25">
      <c r="B9" s="20"/>
      <c r="C9" s="17" t="s">
        <v>60</v>
      </c>
      <c r="D9" s="18"/>
      <c r="E9" s="12">
        <v>300</v>
      </c>
      <c r="G9" s="23"/>
      <c r="H9" s="23"/>
      <c r="I9" s="23"/>
      <c r="J9" s="16"/>
    </row>
    <row r="10" spans="1:10" ht="13.5" x14ac:dyDescent="0.2">
      <c r="B10" s="21"/>
      <c r="C10" s="17" t="s">
        <v>61</v>
      </c>
      <c r="D10" s="18"/>
      <c r="E10" s="13">
        <f>SUM(E8:E9)</f>
        <v>4300</v>
      </c>
    </row>
    <row r="12" spans="1:10" x14ac:dyDescent="0.2">
      <c r="A12" s="7" t="s">
        <v>12</v>
      </c>
      <c r="B12" t="s">
        <v>22</v>
      </c>
      <c r="C12" t="s">
        <v>62</v>
      </c>
      <c r="D12" t="s">
        <v>63</v>
      </c>
      <c r="E12" t="s">
        <v>64</v>
      </c>
      <c r="G12" t="s">
        <v>68</v>
      </c>
      <c r="H12" t="s">
        <v>62</v>
      </c>
      <c r="I12" t="s">
        <v>63</v>
      </c>
      <c r="J12" t="s">
        <v>64</v>
      </c>
    </row>
    <row r="13" spans="1:10" x14ac:dyDescent="0.2">
      <c r="B13" t="s">
        <v>23</v>
      </c>
      <c r="C13" s="14">
        <v>1000</v>
      </c>
      <c r="D13" s="14">
        <v>1000</v>
      </c>
      <c r="E13" s="14">
        <f>Moradia[[#This Row],[Custo previsto]]-Moradia[[#This Row],[Custo Real]]</f>
        <v>0</v>
      </c>
      <c r="G13" t="s">
        <v>69</v>
      </c>
      <c r="H13" s="14"/>
      <c r="I13" s="14"/>
      <c r="J13" s="14">
        <f>Entretenimento[[#This Row],[Custo previsto]]-Entretenimento[[#This Row],[Custo Real]]</f>
        <v>0</v>
      </c>
    </row>
    <row r="14" spans="1:10" x14ac:dyDescent="0.2">
      <c r="B14" t="s">
        <v>24</v>
      </c>
      <c r="C14" s="14">
        <v>54</v>
      </c>
      <c r="D14" s="14">
        <v>100</v>
      </c>
      <c r="E14" s="14">
        <f>Moradia[[#This Row],[Custo previsto]]-Moradia[[#This Row],[Custo Real]]</f>
        <v>-46</v>
      </c>
      <c r="G14" t="s">
        <v>70</v>
      </c>
      <c r="H14" s="14"/>
      <c r="I14" s="14"/>
      <c r="J14" s="14">
        <f>Entretenimento[[#This Row],[Custo previsto]]-Entretenimento[[#This Row],[Custo Real]]</f>
        <v>0</v>
      </c>
    </row>
    <row r="15" spans="1:10" x14ac:dyDescent="0.2">
      <c r="B15" t="s">
        <v>25</v>
      </c>
      <c r="C15" s="14">
        <v>44</v>
      </c>
      <c r="D15" s="14">
        <v>56</v>
      </c>
      <c r="E15" s="14">
        <f>Moradia[[#This Row],[Custo previsto]]-Moradia[[#This Row],[Custo Real]]</f>
        <v>-12</v>
      </c>
      <c r="G15" t="s">
        <v>71</v>
      </c>
      <c r="H15" s="14"/>
      <c r="I15" s="14"/>
      <c r="J15" s="14">
        <f>Entretenimento[[#This Row],[Custo previsto]]-Entretenimento[[#This Row],[Custo Real]]</f>
        <v>0</v>
      </c>
    </row>
    <row r="16" spans="1:10" x14ac:dyDescent="0.2">
      <c r="B16" t="s">
        <v>26</v>
      </c>
      <c r="C16" s="14">
        <v>22</v>
      </c>
      <c r="D16" s="14">
        <v>28</v>
      </c>
      <c r="E16" s="14">
        <f>Moradia[[#This Row],[Custo previsto]]-Moradia[[#This Row],[Custo Real]]</f>
        <v>-6</v>
      </c>
      <c r="G16" t="s">
        <v>72</v>
      </c>
      <c r="H16" s="14"/>
      <c r="I16" s="14"/>
      <c r="J16" s="14">
        <f>Entretenimento[[#This Row],[Custo previsto]]-Entretenimento[[#This Row],[Custo Real]]</f>
        <v>0</v>
      </c>
    </row>
    <row r="17" spans="1:10" x14ac:dyDescent="0.2">
      <c r="B17" t="s">
        <v>27</v>
      </c>
      <c r="C17" s="14">
        <v>8</v>
      </c>
      <c r="D17" s="14">
        <v>8</v>
      </c>
      <c r="E17" s="14">
        <f>Moradia[[#This Row],[Custo previsto]]-Moradia[[#This Row],[Custo Real]]</f>
        <v>0</v>
      </c>
      <c r="G17" t="s">
        <v>73</v>
      </c>
      <c r="H17" s="14"/>
      <c r="I17" s="14"/>
      <c r="J17" s="14">
        <f>Entretenimento[[#This Row],[Custo previsto]]-Entretenimento[[#This Row],[Custo Real]]</f>
        <v>0</v>
      </c>
    </row>
    <row r="18" spans="1:10" x14ac:dyDescent="0.2">
      <c r="B18" t="s">
        <v>28</v>
      </c>
      <c r="C18" s="14">
        <v>34</v>
      </c>
      <c r="D18" s="14">
        <v>34</v>
      </c>
      <c r="E18" s="14">
        <f>Moradia[[#This Row],[Custo previsto]]-Moradia[[#This Row],[Custo Real]]</f>
        <v>0</v>
      </c>
      <c r="G18" t="s">
        <v>74</v>
      </c>
      <c r="H18" s="14"/>
      <c r="I18" s="14"/>
      <c r="J18" s="14">
        <f>Entretenimento[[#This Row],[Custo previsto]]-Entretenimento[[#This Row],[Custo Real]]</f>
        <v>0</v>
      </c>
    </row>
    <row r="19" spans="1:10" x14ac:dyDescent="0.2">
      <c r="B19" t="s">
        <v>29</v>
      </c>
      <c r="C19" s="14">
        <v>10</v>
      </c>
      <c r="D19" s="14">
        <v>10</v>
      </c>
      <c r="E19" s="14">
        <f>Moradia[[#This Row],[Custo previsto]]-Moradia[[#This Row],[Custo Real]]</f>
        <v>0</v>
      </c>
      <c r="G19" t="s">
        <v>32</v>
      </c>
      <c r="H19" s="14"/>
      <c r="I19" s="14"/>
      <c r="J19" s="14">
        <f>Entretenimento[[#This Row],[Custo previsto]]-Entretenimento[[#This Row],[Custo Real]]</f>
        <v>0</v>
      </c>
    </row>
    <row r="20" spans="1:10" x14ac:dyDescent="0.2">
      <c r="B20" t="s">
        <v>30</v>
      </c>
      <c r="C20" s="14">
        <v>23</v>
      </c>
      <c r="D20" s="14">
        <v>0</v>
      </c>
      <c r="E20" s="14">
        <f>Moradia[[#This Row],[Custo previsto]]-Moradia[[#This Row],[Custo Real]]</f>
        <v>23</v>
      </c>
      <c r="G20" t="s">
        <v>32</v>
      </c>
      <c r="H20" s="14"/>
      <c r="I20" s="14"/>
      <c r="J20" s="14">
        <f>Entretenimento[[#This Row],[Custo previsto]]-Entretenimento[[#This Row],[Custo Real]]</f>
        <v>0</v>
      </c>
    </row>
    <row r="21" spans="1:10" x14ac:dyDescent="0.2">
      <c r="B21" t="s">
        <v>31</v>
      </c>
      <c r="C21" s="14">
        <v>0</v>
      </c>
      <c r="D21" s="14">
        <v>0</v>
      </c>
      <c r="E21" s="14">
        <f>Moradia[[#This Row],[Custo previsto]]-Moradia[[#This Row],[Custo Real]]</f>
        <v>0</v>
      </c>
      <c r="G21" t="s">
        <v>32</v>
      </c>
      <c r="H21" s="14"/>
      <c r="I21" s="14"/>
      <c r="J21" s="14">
        <f>Entretenimento[[#This Row],[Custo previsto]]-Entretenimento[[#This Row],[Custo Real]]</f>
        <v>0</v>
      </c>
    </row>
    <row r="22" spans="1:10" x14ac:dyDescent="0.2">
      <c r="B22" t="s">
        <v>32</v>
      </c>
      <c r="C22" s="14">
        <v>0</v>
      </c>
      <c r="D22" s="14">
        <v>0</v>
      </c>
      <c r="E22" s="14">
        <f>Moradia[[#This Row],[Custo previsto]]-Moradia[[#This Row],[Custo Real]]</f>
        <v>0</v>
      </c>
      <c r="G22" t="s">
        <v>33</v>
      </c>
      <c r="H22" s="14"/>
      <c r="I22" s="14"/>
      <c r="J22" s="14">
        <f>SUBTOTAL(109,Entretenimento[Diferença])</f>
        <v>0</v>
      </c>
    </row>
    <row r="23" spans="1:10" x14ac:dyDescent="0.2">
      <c r="B23" t="s">
        <v>33</v>
      </c>
      <c r="C23" s="14"/>
      <c r="D23" s="14"/>
      <c r="E23" s="14">
        <f>SUBTOTAL(109,Moradia[Diferença])</f>
        <v>-41</v>
      </c>
      <c r="G23" s="10"/>
      <c r="H23" s="10"/>
      <c r="I23" s="10"/>
      <c r="J23" s="10"/>
    </row>
    <row r="24" spans="1:10" x14ac:dyDescent="0.2">
      <c r="B24" s="10"/>
      <c r="C24" s="10"/>
      <c r="D24" s="10"/>
      <c r="E24" s="10"/>
      <c r="G24" t="s">
        <v>75</v>
      </c>
      <c r="H24" t="s">
        <v>62</v>
      </c>
      <c r="I24" t="s">
        <v>63</v>
      </c>
      <c r="J24" t="s">
        <v>64</v>
      </c>
    </row>
    <row r="25" spans="1:10" x14ac:dyDescent="0.2">
      <c r="A25" s="7" t="s">
        <v>13</v>
      </c>
      <c r="B25" t="s">
        <v>34</v>
      </c>
      <c r="C25" t="s">
        <v>62</v>
      </c>
      <c r="D25" t="s">
        <v>63</v>
      </c>
      <c r="E25" t="s">
        <v>64</v>
      </c>
      <c r="G25" t="s">
        <v>76</v>
      </c>
      <c r="H25" s="14"/>
      <c r="I25" s="14"/>
      <c r="J25" s="14">
        <f>Empréstimos[[#This Row],[Custo previsto]]-Empréstimos[[#This Row],[Custo Real]]</f>
        <v>0</v>
      </c>
    </row>
    <row r="26" spans="1:10" x14ac:dyDescent="0.2">
      <c r="B26" t="s">
        <v>35</v>
      </c>
      <c r="C26" s="14"/>
      <c r="D26" s="14"/>
      <c r="E26" s="14">
        <f>Transporte[[#This Row],[Custo previsto]]-Transporte[[#This Row],[Custo Real]]</f>
        <v>0</v>
      </c>
      <c r="G26" t="s">
        <v>77</v>
      </c>
      <c r="H26" s="14"/>
      <c r="I26" s="14"/>
      <c r="J26" s="14">
        <f>Empréstimos[[#This Row],[Custo previsto]]-Empréstimos[[#This Row],[Custo Real]]</f>
        <v>0</v>
      </c>
    </row>
    <row r="27" spans="1:10" x14ac:dyDescent="0.2">
      <c r="B27" t="s">
        <v>36</v>
      </c>
      <c r="C27" s="14"/>
      <c r="D27" s="14"/>
      <c r="E27" s="14">
        <f>Transporte[[#This Row],[Custo previsto]]-Transporte[[#This Row],[Custo Real]]</f>
        <v>0</v>
      </c>
      <c r="G27" t="s">
        <v>78</v>
      </c>
      <c r="H27" s="14"/>
      <c r="I27" s="14"/>
      <c r="J27" s="14">
        <f>Empréstimos[[#This Row],[Custo previsto]]-Empréstimos[[#This Row],[Custo Real]]</f>
        <v>0</v>
      </c>
    </row>
    <row r="28" spans="1:10" x14ac:dyDescent="0.2">
      <c r="B28" t="s">
        <v>37</v>
      </c>
      <c r="C28" s="14"/>
      <c r="D28" s="14"/>
      <c r="E28" s="14">
        <f>Transporte[[#This Row],[Custo previsto]]-Transporte[[#This Row],[Custo Real]]</f>
        <v>0</v>
      </c>
      <c r="G28" t="s">
        <v>78</v>
      </c>
      <c r="H28" s="14"/>
      <c r="I28" s="14"/>
      <c r="J28" s="14">
        <f>Empréstimos[[#This Row],[Custo previsto]]-Empréstimos[[#This Row],[Custo Real]]</f>
        <v>0</v>
      </c>
    </row>
    <row r="29" spans="1:10" x14ac:dyDescent="0.2">
      <c r="B29" t="s">
        <v>38</v>
      </c>
      <c r="C29" s="14"/>
      <c r="D29" s="14"/>
      <c r="E29" s="14">
        <f>Transporte[[#This Row],[Custo previsto]]-Transporte[[#This Row],[Custo Real]]</f>
        <v>0</v>
      </c>
      <c r="G29" t="s">
        <v>78</v>
      </c>
      <c r="H29" s="14"/>
      <c r="I29" s="14"/>
      <c r="J29" s="14">
        <f>Empréstimos[[#This Row],[Custo previsto]]-Empréstimos[[#This Row],[Custo Real]]</f>
        <v>0</v>
      </c>
    </row>
    <row r="30" spans="1:10" x14ac:dyDescent="0.2">
      <c r="B30" t="s">
        <v>39</v>
      </c>
      <c r="C30" s="14"/>
      <c r="D30" s="14"/>
      <c r="E30" s="14">
        <f>Transporte[[#This Row],[Custo previsto]]-Transporte[[#This Row],[Custo Real]]</f>
        <v>0</v>
      </c>
      <c r="G30" t="s">
        <v>32</v>
      </c>
      <c r="H30" s="14"/>
      <c r="I30" s="14"/>
      <c r="J30" s="14">
        <f>Empréstimos[[#This Row],[Custo previsto]]-Empréstimos[[#This Row],[Custo Real]]</f>
        <v>0</v>
      </c>
    </row>
    <row r="31" spans="1:10" x14ac:dyDescent="0.2">
      <c r="B31" t="s">
        <v>40</v>
      </c>
      <c r="C31" s="14"/>
      <c r="D31" s="14"/>
      <c r="E31" s="14">
        <f>Transporte[[#This Row],[Custo previsto]]-Transporte[[#This Row],[Custo Real]]</f>
        <v>0</v>
      </c>
      <c r="G31" t="s">
        <v>33</v>
      </c>
      <c r="H31" s="14"/>
      <c r="I31" s="14"/>
      <c r="J31" s="14">
        <f>SUBTOTAL(109,Empréstimos[Diferença])</f>
        <v>0</v>
      </c>
    </row>
    <row r="32" spans="1:10" x14ac:dyDescent="0.2">
      <c r="B32" t="s">
        <v>32</v>
      </c>
      <c r="C32" s="14"/>
      <c r="D32" s="14"/>
      <c r="E32" s="14">
        <f>Transporte[[#This Row],[Custo previsto]]-Transporte[[#This Row],[Custo Real]]</f>
        <v>0</v>
      </c>
      <c r="G32" s="10"/>
      <c r="H32" s="10"/>
      <c r="I32" s="10"/>
      <c r="J32" s="10"/>
    </row>
    <row r="33" spans="1:10" x14ac:dyDescent="0.2">
      <c r="B33" t="s">
        <v>33</v>
      </c>
      <c r="C33" s="14"/>
      <c r="D33" s="14"/>
      <c r="E33" s="14">
        <f>SUBTOTAL(109,Transporte[Diferença])</f>
        <v>0</v>
      </c>
      <c r="G33" t="s">
        <v>79</v>
      </c>
      <c r="H33" t="s">
        <v>62</v>
      </c>
      <c r="I33" t="s">
        <v>63</v>
      </c>
      <c r="J33" t="s">
        <v>64</v>
      </c>
    </row>
    <row r="34" spans="1:10" x14ac:dyDescent="0.2">
      <c r="B34" s="10"/>
      <c r="C34" s="10"/>
      <c r="D34" s="10"/>
      <c r="E34" s="10"/>
      <c r="G34" t="s">
        <v>80</v>
      </c>
      <c r="H34" s="14"/>
      <c r="I34" s="14"/>
      <c r="J34" s="14">
        <f>Impostos[[#This Row],[Custo previsto]]-Impostos[[#This Row],[Custo Real]]</f>
        <v>0</v>
      </c>
    </row>
    <row r="35" spans="1:10" x14ac:dyDescent="0.2">
      <c r="A35" s="7" t="s">
        <v>14</v>
      </c>
      <c r="B35" t="s">
        <v>41</v>
      </c>
      <c r="C35" t="s">
        <v>62</v>
      </c>
      <c r="D35" t="s">
        <v>63</v>
      </c>
      <c r="E35" t="s">
        <v>64</v>
      </c>
      <c r="G35" t="s">
        <v>81</v>
      </c>
      <c r="H35" s="14"/>
      <c r="I35" s="14"/>
      <c r="J35" s="14">
        <f>Impostos[[#This Row],[Custo previsto]]-Impostos[[#This Row],[Custo Real]]</f>
        <v>0</v>
      </c>
    </row>
    <row r="36" spans="1:10" x14ac:dyDescent="0.2">
      <c r="B36" t="s">
        <v>42</v>
      </c>
      <c r="C36" s="14"/>
      <c r="D36" s="14"/>
      <c r="E36" s="14">
        <f>Seguro[[#This Row],[Custo previsto]]-Seguro[[#This Row],[Custo Real]]</f>
        <v>0</v>
      </c>
      <c r="G36" t="s">
        <v>82</v>
      </c>
      <c r="H36" s="14"/>
      <c r="I36" s="14"/>
      <c r="J36" s="14">
        <f>Impostos[[#This Row],[Custo previsto]]-Impostos[[#This Row],[Custo Real]]</f>
        <v>0</v>
      </c>
    </row>
    <row r="37" spans="1:10" x14ac:dyDescent="0.2">
      <c r="B37" t="s">
        <v>43</v>
      </c>
      <c r="C37" s="14"/>
      <c r="D37" s="14"/>
      <c r="E37" s="14">
        <f>Seguro[[#This Row],[Custo previsto]]-Seguro[[#This Row],[Custo Real]]</f>
        <v>0</v>
      </c>
      <c r="G37" t="s">
        <v>32</v>
      </c>
      <c r="H37" s="14"/>
      <c r="I37" s="14"/>
      <c r="J37" s="14">
        <f>Impostos[[#This Row],[Custo previsto]]-Impostos[[#This Row],[Custo Real]]</f>
        <v>0</v>
      </c>
    </row>
    <row r="38" spans="1:10" x14ac:dyDescent="0.2">
      <c r="B38" t="s">
        <v>44</v>
      </c>
      <c r="C38" s="14"/>
      <c r="D38" s="14"/>
      <c r="E38" s="14">
        <f>Seguro[[#This Row],[Custo previsto]]-Seguro[[#This Row],[Custo Real]]</f>
        <v>0</v>
      </c>
      <c r="G38" t="s">
        <v>33</v>
      </c>
      <c r="H38" s="14"/>
      <c r="I38" s="14"/>
      <c r="J38" s="14">
        <f>SUBTOTAL(109,Impostos[Diferença])</f>
        <v>0</v>
      </c>
    </row>
    <row r="39" spans="1:10" x14ac:dyDescent="0.2">
      <c r="B39" t="s">
        <v>32</v>
      </c>
      <c r="C39" s="14"/>
      <c r="D39" s="14"/>
      <c r="E39" s="14">
        <f>Seguro[[#This Row],[Custo previsto]]-Seguro[[#This Row],[Custo Real]]</f>
        <v>0</v>
      </c>
      <c r="G39" s="10"/>
      <c r="H39" s="10"/>
      <c r="I39" s="10"/>
      <c r="J39" s="10"/>
    </row>
    <row r="40" spans="1:10" x14ac:dyDescent="0.2">
      <c r="B40" t="s">
        <v>33</v>
      </c>
      <c r="C40" s="14"/>
      <c r="D40" s="14"/>
      <c r="E40" s="14">
        <f>SUBTOTAL(109,Seguro[Diferença])</f>
        <v>0</v>
      </c>
      <c r="G40" t="s">
        <v>83</v>
      </c>
      <c r="H40" t="s">
        <v>62</v>
      </c>
      <c r="I40" t="s">
        <v>63</v>
      </c>
      <c r="J40" t="s">
        <v>64</v>
      </c>
    </row>
    <row r="41" spans="1:10" x14ac:dyDescent="0.2">
      <c r="B41" s="10"/>
      <c r="C41" s="10"/>
      <c r="D41" s="10"/>
      <c r="E41" s="10"/>
      <c r="G41" t="s">
        <v>84</v>
      </c>
      <c r="H41" s="14"/>
      <c r="I41" s="14"/>
      <c r="J41" s="14">
        <f>Poupança[[#This Row],[Custo previsto]]-Poupança[[#This Row],[Custo Real]]</f>
        <v>0</v>
      </c>
    </row>
    <row r="42" spans="1:10" x14ac:dyDescent="0.2">
      <c r="A42" s="7" t="s">
        <v>15</v>
      </c>
      <c r="B42" t="s">
        <v>45</v>
      </c>
      <c r="C42" t="s">
        <v>62</v>
      </c>
      <c r="D42" t="s">
        <v>63</v>
      </c>
      <c r="E42" t="s">
        <v>64</v>
      </c>
      <c r="G42" t="s">
        <v>85</v>
      </c>
      <c r="H42" s="14"/>
      <c r="I42" s="14"/>
      <c r="J42" s="14">
        <f>Poupança[[#This Row],[Custo previsto]]-Poupança[[#This Row],[Custo Real]]</f>
        <v>0</v>
      </c>
    </row>
    <row r="43" spans="1:10" x14ac:dyDescent="0.2">
      <c r="B43" t="s">
        <v>46</v>
      </c>
      <c r="C43" s="14"/>
      <c r="D43" s="14"/>
      <c r="E43" s="14">
        <f>Alimentação[[#This Row],[Custo previsto]]-Alimentação[[#This Row],[Custo Real]]</f>
        <v>0</v>
      </c>
      <c r="G43" t="s">
        <v>32</v>
      </c>
      <c r="H43" s="14"/>
      <c r="I43" s="14"/>
      <c r="J43" s="14">
        <f>Poupança[[#This Row],[Custo previsto]]-Poupança[[#This Row],[Custo Real]]</f>
        <v>0</v>
      </c>
    </row>
    <row r="44" spans="1:10" x14ac:dyDescent="0.2">
      <c r="B44" t="s">
        <v>47</v>
      </c>
      <c r="C44" s="14"/>
      <c r="D44" s="14"/>
      <c r="E44" s="14">
        <f>Alimentação[[#This Row],[Custo previsto]]-Alimentação[[#This Row],[Custo Real]]</f>
        <v>0</v>
      </c>
      <c r="G44" t="s">
        <v>33</v>
      </c>
      <c r="H44" s="14"/>
      <c r="I44" s="14"/>
      <c r="J44" s="14">
        <f>SUBTOTAL(109,Poupança[Diferença])</f>
        <v>0</v>
      </c>
    </row>
    <row r="45" spans="1:10" x14ac:dyDescent="0.2">
      <c r="B45" t="s">
        <v>32</v>
      </c>
      <c r="C45" s="14"/>
      <c r="D45" s="14"/>
      <c r="E45" s="14">
        <f>Alimentação[[#This Row],[Custo previsto]]-Alimentação[[#This Row],[Custo Real]]</f>
        <v>0</v>
      </c>
      <c r="G45" s="10"/>
      <c r="H45" s="10"/>
      <c r="I45" s="10"/>
      <c r="J45" s="10"/>
    </row>
    <row r="46" spans="1:10" x14ac:dyDescent="0.2">
      <c r="B46" t="s">
        <v>33</v>
      </c>
      <c r="C46" s="14"/>
      <c r="D46" s="14"/>
      <c r="E46" s="14">
        <f>SUBTOTAL(109,Alimentação[Diferença])</f>
        <v>0</v>
      </c>
      <c r="G46" t="s">
        <v>86</v>
      </c>
      <c r="H46" t="s">
        <v>62</v>
      </c>
      <c r="I46" t="s">
        <v>63</v>
      </c>
      <c r="J46" t="s">
        <v>64</v>
      </c>
    </row>
    <row r="47" spans="1:10" x14ac:dyDescent="0.2">
      <c r="B47" s="10"/>
      <c r="C47" s="10"/>
      <c r="D47" s="10"/>
      <c r="E47" s="10"/>
      <c r="G47" t="s">
        <v>87</v>
      </c>
      <c r="H47" s="14"/>
      <c r="I47" s="14"/>
      <c r="J47" s="14">
        <f>Presentes[[#This Row],[Custo previsto]]-Presentes[[#This Row],[Custo Real]]</f>
        <v>0</v>
      </c>
    </row>
    <row r="48" spans="1:10" x14ac:dyDescent="0.2">
      <c r="A48" s="7" t="s">
        <v>16</v>
      </c>
      <c r="B48" t="s">
        <v>48</v>
      </c>
      <c r="C48" t="s">
        <v>62</v>
      </c>
      <c r="D48" t="s">
        <v>63</v>
      </c>
      <c r="E48" t="s">
        <v>64</v>
      </c>
      <c r="G48" t="s">
        <v>88</v>
      </c>
      <c r="H48" s="14"/>
      <c r="I48" s="14"/>
      <c r="J48" s="14">
        <f>Presentes[[#This Row],[Custo previsto]]-Presentes[[#This Row],[Custo Real]]</f>
        <v>0</v>
      </c>
    </row>
    <row r="49" spans="1:10" x14ac:dyDescent="0.2">
      <c r="B49" t="s">
        <v>49</v>
      </c>
      <c r="C49" s="14"/>
      <c r="D49" s="14"/>
      <c r="E49" s="14">
        <f>Animais_de_estimação[[#This Row],[Custo previsto]]-Animais_de_estimação[[#This Row],[Custo Real]]</f>
        <v>0</v>
      </c>
      <c r="G49" t="s">
        <v>89</v>
      </c>
      <c r="H49" s="14"/>
      <c r="I49" s="14"/>
      <c r="J49" s="14">
        <f>Presentes[[#This Row],[Custo previsto]]-Presentes[[#This Row],[Custo Real]]</f>
        <v>0</v>
      </c>
    </row>
    <row r="50" spans="1:10" x14ac:dyDescent="0.2">
      <c r="B50" t="s">
        <v>50</v>
      </c>
      <c r="C50" s="14"/>
      <c r="D50" s="14"/>
      <c r="E50" s="14">
        <f>Animais_de_estimação[[#This Row],[Custo previsto]]-Animais_de_estimação[[#This Row],[Custo Real]]</f>
        <v>0</v>
      </c>
      <c r="G50" t="s">
        <v>33</v>
      </c>
      <c r="H50" s="14"/>
      <c r="I50" s="14"/>
      <c r="J50" s="14">
        <f>SUBTOTAL(109,Presentes[Diferença])</f>
        <v>0</v>
      </c>
    </row>
    <row r="51" spans="1:10" x14ac:dyDescent="0.2">
      <c r="B51" t="s">
        <v>51</v>
      </c>
      <c r="C51" s="14"/>
      <c r="D51" s="14"/>
      <c r="E51" s="14">
        <f>Animais_de_estimação[[#This Row],[Custo previsto]]-Animais_de_estimação[[#This Row],[Custo Real]]</f>
        <v>0</v>
      </c>
      <c r="G51" s="10"/>
      <c r="H51" s="10"/>
      <c r="I51" s="10"/>
      <c r="J51" s="10"/>
    </row>
    <row r="52" spans="1:10" x14ac:dyDescent="0.2">
      <c r="B52" t="s">
        <v>52</v>
      </c>
      <c r="C52" s="14"/>
      <c r="D52" s="14"/>
      <c r="E52" s="14">
        <f>Animais_de_estimação[[#This Row],[Custo previsto]]-Animais_de_estimação[[#This Row],[Custo Real]]</f>
        <v>0</v>
      </c>
      <c r="G52" t="s">
        <v>90</v>
      </c>
      <c r="H52" t="s">
        <v>62</v>
      </c>
      <c r="I52" t="s">
        <v>63</v>
      </c>
      <c r="J52" t="s">
        <v>64</v>
      </c>
    </row>
    <row r="53" spans="1:10" x14ac:dyDescent="0.2">
      <c r="B53" t="s">
        <v>32</v>
      </c>
      <c r="C53" s="14"/>
      <c r="D53" s="14"/>
      <c r="E53" s="14">
        <f>Animais_de_estimação[[#This Row],[Custo previsto]]-Animais_de_estimação[[#This Row],[Custo Real]]</f>
        <v>0</v>
      </c>
      <c r="G53" t="s">
        <v>91</v>
      </c>
      <c r="H53" s="14"/>
      <c r="I53" s="14"/>
      <c r="J53" s="14">
        <f>Assessoria_jurídica[[#This Row],[Custo previsto]]-Assessoria_jurídica[[#This Row],[Custo Real]]</f>
        <v>0</v>
      </c>
    </row>
    <row r="54" spans="1:10" x14ac:dyDescent="0.2">
      <c r="B54" t="s">
        <v>33</v>
      </c>
      <c r="C54" s="14"/>
      <c r="D54" s="14"/>
      <c r="E54" s="14">
        <f>SUBTOTAL(109,Animais_de_estimação[Diferença])</f>
        <v>0</v>
      </c>
      <c r="G54" t="s">
        <v>92</v>
      </c>
      <c r="H54" s="14"/>
      <c r="I54" s="14"/>
      <c r="J54" s="14">
        <f>Assessoria_jurídica[[#This Row],[Custo previsto]]-Assessoria_jurídica[[#This Row],[Custo Real]]</f>
        <v>0</v>
      </c>
    </row>
    <row r="55" spans="1:10" x14ac:dyDescent="0.2">
      <c r="B55" s="10"/>
      <c r="C55" s="10"/>
      <c r="D55" s="10"/>
      <c r="E55" s="10"/>
      <c r="G55" t="s">
        <v>93</v>
      </c>
      <c r="H55" s="14"/>
      <c r="I55" s="14"/>
      <c r="J55" s="14">
        <f>Assessoria_jurídica[[#This Row],[Custo previsto]]-Assessoria_jurídica[[#This Row],[Custo Real]]</f>
        <v>0</v>
      </c>
    </row>
    <row r="56" spans="1:10" x14ac:dyDescent="0.2">
      <c r="A56" s="7" t="s">
        <v>17</v>
      </c>
      <c r="B56" t="s">
        <v>53</v>
      </c>
      <c r="C56" t="s">
        <v>62</v>
      </c>
      <c r="D56" t="s">
        <v>63</v>
      </c>
      <c r="E56" t="s">
        <v>64</v>
      </c>
      <c r="G56" t="s">
        <v>32</v>
      </c>
      <c r="H56" s="14"/>
      <c r="I56" s="14"/>
      <c r="J56" s="14">
        <f>Assessoria_jurídica[[#This Row],[Custo previsto]]-Assessoria_jurídica[[#This Row],[Custo Real]]</f>
        <v>0</v>
      </c>
    </row>
    <row r="57" spans="1:10" x14ac:dyDescent="0.2">
      <c r="B57" t="s">
        <v>50</v>
      </c>
      <c r="C57" s="14"/>
      <c r="D57" s="14"/>
      <c r="E57" s="14">
        <f>CuidadosPessoais[[#This Row],[Custo previsto]]-CuidadosPessoais[[#This Row],[Custo Real]]</f>
        <v>0</v>
      </c>
      <c r="G57" t="s">
        <v>33</v>
      </c>
      <c r="H57" s="14"/>
      <c r="I57" s="14"/>
      <c r="J57" s="14">
        <f>SUBTOTAL(109,Assessoria_jurídica[Diferença])</f>
        <v>0</v>
      </c>
    </row>
    <row r="58" spans="1:10" x14ac:dyDescent="0.2">
      <c r="B58" t="s">
        <v>54</v>
      </c>
      <c r="C58" s="14"/>
      <c r="D58" s="14"/>
      <c r="E58" s="14">
        <f>CuidadosPessoais[[#This Row],[Custo previsto]]-CuidadosPessoais[[#This Row],[Custo Real]]</f>
        <v>0</v>
      </c>
      <c r="G58" s="10"/>
      <c r="H58" s="10"/>
      <c r="I58" s="10"/>
      <c r="J58" s="10"/>
    </row>
    <row r="59" spans="1:10" x14ac:dyDescent="0.2">
      <c r="A59" s="7" t="s">
        <v>18</v>
      </c>
      <c r="B59" t="s">
        <v>55</v>
      </c>
      <c r="C59" s="14"/>
      <c r="D59" s="14"/>
      <c r="E59" s="14">
        <f>CuidadosPessoais[[#This Row],[Custo previsto]]-CuidadosPessoais[[#This Row],[Custo Real]]</f>
        <v>0</v>
      </c>
      <c r="G59" s="15" t="s">
        <v>94</v>
      </c>
      <c r="H59" s="15"/>
      <c r="I59" s="15"/>
      <c r="J59" s="16">
        <f>SUBTOTAL(109,Moradia[Custo previsto],Transporte[Custo previsto],Seguro[Custo previsto],Alimentação[Custo previsto],Animais_de_estimação[Custo previsto],CuidadosPessoais[Custo previsto],Entretenimento[Custo previsto],Empréstimos[Custo previsto],Impostos[Custo previsto],Poupança[Custo previsto],Presentes[Custo previsto],Assessoria_jurídica[Custo previsto])</f>
        <v>1195</v>
      </c>
    </row>
    <row r="60" spans="1:10" x14ac:dyDescent="0.2">
      <c r="B60" t="s">
        <v>56</v>
      </c>
      <c r="C60" s="14"/>
      <c r="D60" s="14"/>
      <c r="E60" s="14">
        <f>CuidadosPessoais[[#This Row],[Custo previsto]]-CuidadosPessoais[[#This Row],[Custo Real]]</f>
        <v>0</v>
      </c>
      <c r="G60" s="15"/>
      <c r="H60" s="15"/>
      <c r="I60" s="15"/>
      <c r="J60" s="16"/>
    </row>
    <row r="61" spans="1:10" x14ac:dyDescent="0.2">
      <c r="B61" t="s">
        <v>57</v>
      </c>
      <c r="C61" s="14"/>
      <c r="D61" s="14"/>
      <c r="E61" s="14">
        <f>CuidadosPessoais[[#This Row],[Custo previsto]]-CuidadosPessoais[[#This Row],[Custo Real]]</f>
        <v>0</v>
      </c>
      <c r="G61" s="15" t="s">
        <v>95</v>
      </c>
      <c r="H61" s="15"/>
      <c r="I61" s="15"/>
      <c r="J61" s="16">
        <f>SUBTOTAL(109,Moradia[Custo Real],Transporte[Custo Real],Seguro[Custo Real],Alimentação[Custo Real],Animais_de_estimação[Custo Real],CuidadosPessoais[Custo Real],Entretenimento[Custo Real],Empréstimos[Custo Real],Impostos[Custo Real],Poupança[Custo Real],Presentes[Custo Real],Assessoria_jurídica[Custo Real])</f>
        <v>1236</v>
      </c>
    </row>
    <row r="62" spans="1:10" x14ac:dyDescent="0.2">
      <c r="B62" t="s">
        <v>58</v>
      </c>
      <c r="C62" s="14"/>
      <c r="D62" s="14"/>
      <c r="E62" s="14">
        <f>CuidadosPessoais[[#This Row],[Custo previsto]]-CuidadosPessoais[[#This Row],[Custo Real]]</f>
        <v>0</v>
      </c>
      <c r="G62" s="15"/>
      <c r="H62" s="15"/>
      <c r="I62" s="15"/>
      <c r="J62" s="16"/>
    </row>
    <row r="63" spans="1:10" x14ac:dyDescent="0.2">
      <c r="B63" t="s">
        <v>32</v>
      </c>
      <c r="C63" s="14"/>
      <c r="D63" s="14"/>
      <c r="E63" s="14">
        <f>CuidadosPessoais[[#This Row],[Custo previsto]]-CuidadosPessoais[[#This Row],[Custo Real]]</f>
        <v>0</v>
      </c>
      <c r="G63" s="15" t="s">
        <v>96</v>
      </c>
      <c r="H63" s="15"/>
      <c r="I63" s="15"/>
      <c r="J63" s="16">
        <f>J59-J61</f>
        <v>-41</v>
      </c>
    </row>
    <row r="64" spans="1:10" x14ac:dyDescent="0.2">
      <c r="B64" t="s">
        <v>33</v>
      </c>
      <c r="C64" s="14"/>
      <c r="D64" s="14"/>
      <c r="E64" s="14">
        <f>SUBTOTAL(109,CuidadosPessoais[Diferença])</f>
        <v>0</v>
      </c>
      <c r="G64" s="15"/>
      <c r="H64" s="15"/>
      <c r="I64" s="15"/>
      <c r="J64" s="16"/>
    </row>
    <row r="65" spans="2:5" x14ac:dyDescent="0.2">
      <c r="B65" s="10"/>
      <c r="C65" s="10"/>
      <c r="D65" s="10"/>
      <c r="E65" s="10"/>
    </row>
  </sheetData>
  <mergeCells count="20">
    <mergeCell ref="B8:B10"/>
    <mergeCell ref="B4:B6"/>
    <mergeCell ref="G8:I9"/>
    <mergeCell ref="G6:I7"/>
    <mergeCell ref="G4:I5"/>
    <mergeCell ref="C10:D10"/>
    <mergeCell ref="C9:D9"/>
    <mergeCell ref="C8:D8"/>
    <mergeCell ref="C6:D6"/>
    <mergeCell ref="C5:D5"/>
    <mergeCell ref="J8:J9"/>
    <mergeCell ref="J6:J7"/>
    <mergeCell ref="J4:J5"/>
    <mergeCell ref="G59:I60"/>
    <mergeCell ref="C4:D4"/>
    <mergeCell ref="G63:I64"/>
    <mergeCell ref="J63:J64"/>
    <mergeCell ref="J59:J60"/>
    <mergeCell ref="J61:J62"/>
    <mergeCell ref="G61:I62"/>
  </mergeCells>
  <conditionalFormatting sqref="J8:J9">
    <cfRule type="cellIs" dxfId="67" priority="2" operator="lessThan">
      <formula>0</formula>
    </cfRule>
  </conditionalFormatting>
  <conditionalFormatting sqref="J63:J64">
    <cfRule type="cellIs" dxfId="66" priority="1" operator="lessThan">
      <formula>0</formula>
    </cfRule>
  </conditionalFormatting>
  <printOptions horizontalCentered="1"/>
  <pageMargins left="0.4" right="0.4" top="0.4" bottom="0.4" header="0.3" footer="0.3"/>
  <pageSetup paperSize="9" scale="62" fitToHeight="0" orientation="portrait" r:id="rId1"/>
  <headerFooter differentFirst="1">
    <oddFooter>Page &amp;P of &amp;N</oddFooter>
  </headerFooter>
  <ignoredErrors>
    <ignoredError sqref="J13:J21 E26:E32 J25:J30 J34:J37 E36:E39 E43:E45 J41:J43 J47:J49 J60 E57:E63 J62" emptyCellReference="1"/>
    <ignoredError sqref="J4:J7" evalError="1"/>
  </ignoredErrors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2.xml><?xml version="1.0" encoding="utf-8"?>
<ds:datastoreItem xmlns:ds="http://schemas.openxmlformats.org/officeDocument/2006/customXml" ds:itemID="{A58CDC10-ABEC-4481-B96A-4E286E4D67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1.xml><?xml version="1.0" encoding="utf-8"?>
<ds:datastoreItem xmlns:ds="http://schemas.openxmlformats.org/officeDocument/2006/customXml" ds:itemID="{B3C97F38-AC51-4DF5-A8A1-C688B0C06A9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3.xml><?xml version="1.0" encoding="utf-8"?>
<ds:datastoreItem xmlns:ds="http://schemas.openxmlformats.org/officeDocument/2006/customXml" ds:itemID="{A421AA56-93FF-42F2-9B83-858AC84E66F6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emplate>TM04101071</ap:Template>
  <ap:DocSecurity>0</ap:DocSecurity>
  <ap:ScaleCrop>false</ap:ScaleCrop>
  <ap:HeadingPairs>
    <vt:vector baseType="variant" size="2">
      <vt:variant>
        <vt:lpstr>Worksheets</vt:lpstr>
      </vt:variant>
      <vt:variant>
        <vt:i4>2</vt:i4>
      </vt:variant>
    </vt:vector>
  </ap:HeadingPairs>
  <ap:TitlesOfParts>
    <vt:vector baseType="lpstr" size="2">
      <vt:lpstr>INÍCIO</vt:lpstr>
      <vt:lpstr>ORÇAMENTO PESSOAL MENSAL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2022-11-06T05:44:32Z</dcterms:created>
  <dcterms:modified xsi:type="dcterms:W3CDTF">2022-11-23T06:45:52Z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