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ie\Desktop\exceisEafins\"/>
    </mc:Choice>
  </mc:AlternateContent>
  <xr:revisionPtr revIDLastSave="0" documentId="8_{B936B842-88AF-46DC-AF90-C23F2D0A7099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24h" sheetId="1" r:id="rId1"/>
    <sheet name="48h" sheetId="2" r:id="rId2"/>
    <sheet name="72h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3" l="1"/>
  <c r="H15" i="3" s="1"/>
  <c r="C45" i="2"/>
  <c r="H13" i="1"/>
  <c r="H15" i="1" s="1"/>
  <c r="H29" i="1"/>
  <c r="H32" i="1" s="1"/>
  <c r="H33" i="1" s="1"/>
  <c r="B30" i="3"/>
  <c r="F33" i="3" s="1"/>
  <c r="B13" i="3"/>
  <c r="D16" i="3" s="1"/>
  <c r="B45" i="2"/>
  <c r="E48" i="2" s="1"/>
  <c r="B29" i="2"/>
  <c r="C32" i="2" s="1"/>
  <c r="E16" i="2"/>
  <c r="C16" i="2"/>
  <c r="B13" i="2"/>
  <c r="G16" i="2" s="1"/>
  <c r="C13" i="2"/>
  <c r="B13" i="1"/>
  <c r="D16" i="1" s="1"/>
  <c r="G33" i="1"/>
  <c r="D33" i="1"/>
  <c r="E33" i="1"/>
  <c r="F33" i="1"/>
  <c r="I33" i="1"/>
  <c r="J33" i="1"/>
  <c r="C33" i="1"/>
  <c r="D32" i="1"/>
  <c r="E32" i="1"/>
  <c r="F32" i="1"/>
  <c r="G32" i="1"/>
  <c r="I32" i="1"/>
  <c r="J32" i="1"/>
  <c r="C32" i="1"/>
  <c r="I31" i="1"/>
  <c r="F29" i="1"/>
  <c r="C29" i="1"/>
  <c r="J30" i="1"/>
  <c r="J31" i="1" s="1"/>
  <c r="I30" i="1"/>
  <c r="H30" i="1"/>
  <c r="H31" i="1" s="1"/>
  <c r="G30" i="1"/>
  <c r="G31" i="1" s="1"/>
  <c r="F30" i="1"/>
  <c r="E30" i="1"/>
  <c r="E31" i="1" s="1"/>
  <c r="D30" i="1"/>
  <c r="D31" i="1" s="1"/>
  <c r="C30" i="1"/>
  <c r="J29" i="1"/>
  <c r="I29" i="1"/>
  <c r="G29" i="1"/>
  <c r="E29" i="1"/>
  <c r="D29" i="1"/>
  <c r="B29" i="1"/>
  <c r="J14" i="1"/>
  <c r="G14" i="1"/>
  <c r="G15" i="1" s="1"/>
  <c r="E14" i="1"/>
  <c r="F14" i="1"/>
  <c r="H14" i="1"/>
  <c r="I14" i="1"/>
  <c r="D14" i="1"/>
  <c r="C14" i="1"/>
  <c r="J13" i="1"/>
  <c r="D13" i="1"/>
  <c r="C13" i="1"/>
  <c r="E13" i="1"/>
  <c r="F13" i="1"/>
  <c r="G13" i="1"/>
  <c r="I13" i="1"/>
  <c r="H46" i="2"/>
  <c r="H47" i="2" s="1"/>
  <c r="E46" i="2"/>
  <c r="E47" i="2" s="1"/>
  <c r="E14" i="2"/>
  <c r="E29" i="2"/>
  <c r="F29" i="2"/>
  <c r="G29" i="2"/>
  <c r="H29" i="2"/>
  <c r="H31" i="2" s="1"/>
  <c r="I29" i="2"/>
  <c r="J29" i="2"/>
  <c r="E30" i="2"/>
  <c r="F30" i="2"/>
  <c r="G30" i="2"/>
  <c r="H30" i="2"/>
  <c r="I30" i="2"/>
  <c r="J30" i="2"/>
  <c r="D29" i="2"/>
  <c r="D30" i="2"/>
  <c r="D31" i="2" s="1"/>
  <c r="C30" i="2"/>
  <c r="C29" i="2"/>
  <c r="F14" i="2"/>
  <c r="G14" i="2"/>
  <c r="H14" i="2"/>
  <c r="I14" i="2"/>
  <c r="I15" i="2" s="1"/>
  <c r="J14" i="2"/>
  <c r="E13" i="2"/>
  <c r="F13" i="2"/>
  <c r="G13" i="2"/>
  <c r="H13" i="2"/>
  <c r="H15" i="2" s="1"/>
  <c r="I13" i="2"/>
  <c r="J13" i="2"/>
  <c r="D14" i="2"/>
  <c r="D15" i="2" s="1"/>
  <c r="D13" i="2"/>
  <c r="C14" i="2"/>
  <c r="C46" i="2"/>
  <c r="D45" i="2"/>
  <c r="D47" i="2" s="1"/>
  <c r="F47" i="2"/>
  <c r="G47" i="2"/>
  <c r="D46" i="2"/>
  <c r="F46" i="2"/>
  <c r="G46" i="2"/>
  <c r="E45" i="2"/>
  <c r="F45" i="2"/>
  <c r="G45" i="2"/>
  <c r="I47" i="2"/>
  <c r="J47" i="2"/>
  <c r="I46" i="2"/>
  <c r="J46" i="2"/>
  <c r="I45" i="2"/>
  <c r="J45" i="2"/>
  <c r="H45" i="2"/>
  <c r="G31" i="2"/>
  <c r="G15" i="2"/>
  <c r="J31" i="2"/>
  <c r="C30" i="3"/>
  <c r="D32" i="3"/>
  <c r="C31" i="3"/>
  <c r="J30" i="3"/>
  <c r="E30" i="3"/>
  <c r="J31" i="3"/>
  <c r="J32" i="3" s="1"/>
  <c r="I31" i="3"/>
  <c r="I32" i="3" s="1"/>
  <c r="H31" i="3"/>
  <c r="H32" i="3" s="1"/>
  <c r="G31" i="3"/>
  <c r="G32" i="3" s="1"/>
  <c r="F31" i="3"/>
  <c r="F32" i="3" s="1"/>
  <c r="E31" i="3"/>
  <c r="E32" i="3" s="1"/>
  <c r="D31" i="3"/>
  <c r="I30" i="3"/>
  <c r="H30" i="3"/>
  <c r="G30" i="3"/>
  <c r="F30" i="3"/>
  <c r="D30" i="3"/>
  <c r="C15" i="3"/>
  <c r="C14" i="3"/>
  <c r="C13" i="3"/>
  <c r="D15" i="3"/>
  <c r="E15" i="3"/>
  <c r="F15" i="3"/>
  <c r="G15" i="3"/>
  <c r="I15" i="3"/>
  <c r="J15" i="3"/>
  <c r="D14" i="3"/>
  <c r="E14" i="3"/>
  <c r="F14" i="3"/>
  <c r="G14" i="3"/>
  <c r="H14" i="3"/>
  <c r="I14" i="3"/>
  <c r="J14" i="3"/>
  <c r="D13" i="3"/>
  <c r="E13" i="3"/>
  <c r="F13" i="3"/>
  <c r="G13" i="3"/>
  <c r="I13" i="3"/>
  <c r="J13" i="3"/>
  <c r="G33" i="3" l="1"/>
  <c r="E33" i="3"/>
  <c r="D33" i="3"/>
  <c r="C33" i="3"/>
  <c r="D34" i="3" s="1"/>
  <c r="J33" i="3"/>
  <c r="J34" i="3" s="1"/>
  <c r="I33" i="3"/>
  <c r="H33" i="3"/>
  <c r="H34" i="3" s="1"/>
  <c r="F48" i="2"/>
  <c r="D48" i="2"/>
  <c r="C48" i="2"/>
  <c r="C49" i="2" s="1"/>
  <c r="I48" i="2"/>
  <c r="H48" i="2"/>
  <c r="G48" i="2"/>
  <c r="J48" i="2"/>
  <c r="E32" i="2"/>
  <c r="H32" i="2"/>
  <c r="G32" i="2"/>
  <c r="J32" i="2"/>
  <c r="J33" i="2" s="1"/>
  <c r="D32" i="2"/>
  <c r="I32" i="2"/>
  <c r="F32" i="2"/>
  <c r="H16" i="2"/>
  <c r="I16" i="2"/>
  <c r="D16" i="2"/>
  <c r="J16" i="2"/>
  <c r="C16" i="1"/>
  <c r="C17" i="1" s="1"/>
  <c r="F31" i="1"/>
  <c r="C31" i="1"/>
  <c r="E15" i="1"/>
  <c r="I15" i="1"/>
  <c r="D15" i="1"/>
  <c r="F15" i="1"/>
  <c r="J15" i="1"/>
  <c r="C15" i="1"/>
  <c r="F16" i="1"/>
  <c r="E16" i="1"/>
  <c r="G16" i="1"/>
  <c r="J16" i="1"/>
  <c r="H16" i="1"/>
  <c r="I16" i="1"/>
  <c r="F31" i="2"/>
  <c r="I31" i="2"/>
  <c r="E31" i="2"/>
  <c r="G33" i="2"/>
  <c r="C33" i="2"/>
  <c r="H33" i="2"/>
  <c r="E33" i="2"/>
  <c r="I33" i="2"/>
  <c r="F33" i="2"/>
  <c r="D33" i="2"/>
  <c r="F15" i="2"/>
  <c r="F16" i="2"/>
  <c r="J15" i="2"/>
  <c r="E15" i="2"/>
  <c r="C15" i="2"/>
  <c r="C47" i="2"/>
  <c r="C31" i="2"/>
  <c r="E34" i="3"/>
  <c r="G34" i="3"/>
  <c r="I34" i="3"/>
  <c r="C32" i="3"/>
  <c r="J16" i="3"/>
  <c r="J17" i="3" s="1"/>
  <c r="F16" i="3"/>
  <c r="C16" i="3"/>
  <c r="C17" i="3" s="1"/>
  <c r="E16" i="3"/>
  <c r="H16" i="3"/>
  <c r="H17" i="3" s="1"/>
  <c r="I16" i="3"/>
  <c r="G16" i="3"/>
  <c r="I17" i="3"/>
  <c r="C34" i="3" l="1"/>
  <c r="F34" i="3"/>
  <c r="E17" i="3"/>
  <c r="H17" i="1"/>
  <c r="E17" i="1"/>
  <c r="I17" i="1"/>
  <c r="F17" i="1"/>
  <c r="D17" i="1"/>
  <c r="J17" i="1"/>
  <c r="G17" i="1"/>
  <c r="D17" i="2"/>
  <c r="I17" i="2"/>
  <c r="J17" i="2"/>
  <c r="H17" i="2"/>
  <c r="F17" i="2"/>
  <c r="E17" i="2"/>
  <c r="C17" i="2"/>
  <c r="G17" i="2"/>
  <c r="E49" i="2"/>
  <c r="G49" i="2"/>
  <c r="H49" i="2"/>
  <c r="F49" i="2"/>
  <c r="I49" i="2"/>
  <c r="J49" i="2"/>
  <c r="D49" i="2"/>
  <c r="G17" i="3"/>
  <c r="D17" i="3"/>
  <c r="F17" i="3"/>
</calcChain>
</file>

<file path=xl/sharedStrings.xml><?xml version="1.0" encoding="utf-8"?>
<sst xmlns="http://schemas.openxmlformats.org/spreadsheetml/2006/main" count="118" uniqueCount="26">
  <si>
    <t>seed 6/3/2023 - 2 placas de 96 poços com 10k células por poço</t>
  </si>
  <si>
    <t>A549 P10 10k/poço 6/3 AE</t>
  </si>
  <si>
    <t>branco</t>
  </si>
  <si>
    <t>top read</t>
  </si>
  <si>
    <t>24h</t>
  </si>
  <si>
    <t>A</t>
  </si>
  <si>
    <t>B</t>
  </si>
  <si>
    <t>C</t>
  </si>
  <si>
    <t>D</t>
  </si>
  <si>
    <t>E</t>
  </si>
  <si>
    <t>F</t>
  </si>
  <si>
    <t>G</t>
  </si>
  <si>
    <t>H</t>
  </si>
  <si>
    <t>average</t>
  </si>
  <si>
    <t>stdev</t>
  </si>
  <si>
    <t>CV</t>
  </si>
  <si>
    <t>média do 0 calculada com  os 3 poços</t>
  </si>
  <si>
    <t>blank sub</t>
  </si>
  <si>
    <t>%control</t>
  </si>
  <si>
    <t>bottom</t>
  </si>
  <si>
    <t>TOP</t>
  </si>
  <si>
    <t>48h</t>
  </si>
  <si>
    <t>48h+30MIN</t>
  </si>
  <si>
    <t>top</t>
  </si>
  <si>
    <t>TOP 72H</t>
  </si>
  <si>
    <t>BOTTOM 72H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</si>
</sst>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2"/>
          <c:order val="0"/>
          <c:tx>
            <c:v>24h</c:v>
          </c:tx>
          <c:spPr>
            <a:ln w="19050" cap="rnd">
              <a:solidFill>
                <a:schemeClr val="accent3">
                  <a:alpha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'24h'!$C$3:$J$3</c:f>
              <c:numCache>
                <c:formatCode>General</c:formatCode>
                <c:ptCount val="8"/>
                <c:pt idx="0">
                  <c:v>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</c:numCache>
            </c:numRef>
          </c:xVal>
          <c:yVal>
            <c:numRef>
              <c:f>'24h'!$C$13:$J$13</c:f>
              <c:numCache>
                <c:formatCode>General</c:formatCode>
                <c:ptCount val="8"/>
                <c:pt idx="0">
                  <c:v>29626.111111111109</c:v>
                </c:pt>
                <c:pt idx="1">
                  <c:v>29869.666666666668</c:v>
                </c:pt>
                <c:pt idx="2">
                  <c:v>31823</c:v>
                </c:pt>
                <c:pt idx="3">
                  <c:v>27727.333333333332</c:v>
                </c:pt>
                <c:pt idx="4">
                  <c:v>14255.333333333334</c:v>
                </c:pt>
                <c:pt idx="5">
                  <c:v>6327</c:v>
                </c:pt>
                <c:pt idx="6">
                  <c:v>1426.6666666666667</c:v>
                </c:pt>
                <c:pt idx="7">
                  <c:v>1636.6666666666667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37-4B41-B6E3-7F481D3BB2E1}"/>
            </c:ext>
          </c:extLst>
        </c:ser>
        <c:ser>
          <c:idx val="1"/>
          <c:order val="1"/>
          <c:tx>
            <c:v>48h</c:v>
          </c:tx>
          <c:spPr>
            <a:ln w="19050" cap="rnd">
              <a:solidFill>
                <a:schemeClr val="accent2">
                  <a:alpha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'48h'!$C$3:$J$3</c:f>
              <c:numCache>
                <c:formatCode>General</c:formatCode>
                <c:ptCount val="8"/>
                <c:pt idx="0">
                  <c:v>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</c:numCache>
            </c:numRef>
          </c:xVal>
          <c:yVal>
            <c:numRef>
              <c:f>'48h'!$C$13:$J$13</c:f>
              <c:numCache>
                <c:formatCode>General</c:formatCode>
                <c:ptCount val="8"/>
                <c:pt idx="0">
                  <c:v>24231.666666666668</c:v>
                </c:pt>
                <c:pt idx="1">
                  <c:v>17625.333333333332</c:v>
                </c:pt>
                <c:pt idx="2">
                  <c:v>29057</c:v>
                </c:pt>
                <c:pt idx="3">
                  <c:v>30484</c:v>
                </c:pt>
                <c:pt idx="4">
                  <c:v>11042.333333333334</c:v>
                </c:pt>
                <c:pt idx="5">
                  <c:v>2113</c:v>
                </c:pt>
                <c:pt idx="6">
                  <c:v>1243.3333333333333</c:v>
                </c:pt>
                <c:pt idx="7">
                  <c:v>1262.3333333333333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37-4B41-B6E3-7F481D3BB2E1}"/>
            </c:ext>
          </c:extLst>
        </c:ser>
        <c:ser>
          <c:idx val="0"/>
          <c:order val="2"/>
          <c:tx>
            <c:v>72h</c:v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'72h'!$C$3:$J$3</c:f>
              <c:numCache>
                <c:formatCode>General</c:formatCode>
                <c:ptCount val="8"/>
                <c:pt idx="0">
                  <c:v>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</c:numCache>
            </c:numRef>
          </c:xVal>
          <c:yVal>
            <c:numRef>
              <c:f>'72h'!$C$13:$J$13</c:f>
              <c:numCache>
                <c:formatCode>General</c:formatCode>
                <c:ptCount val="8"/>
                <c:pt idx="0">
                  <c:v>26206.555555555555</c:v>
                </c:pt>
                <c:pt idx="1">
                  <c:v>17036</c:v>
                </c:pt>
                <c:pt idx="2">
                  <c:v>24296.333333333332</c:v>
                </c:pt>
                <c:pt idx="3">
                  <c:v>13663.833333333334</c:v>
                </c:pt>
                <c:pt idx="4">
                  <c:v>15279</c:v>
                </c:pt>
                <c:pt idx="5">
                  <c:v>1391.8333333333333</c:v>
                </c:pt>
                <c:pt idx="6">
                  <c:v>1450.3333333333333</c:v>
                </c:pt>
                <c:pt idx="7">
                  <c:v>1477.8333333333333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A37-4B41-B6E3-7F481D3BB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01808"/>
        <c:axId val="50387920"/>
      </c:scatterChart>
      <c:valAx>
        <c:axId val="4170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concentraçoes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87920"/>
        <c:crosses val="autoZero"/>
        <c:crossBetween val="midCat"/>
      </c:valAx>
      <c:valAx>
        <c:axId val="5038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viabilidade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01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381001</xdr:colOff>
      <xdr:row>0</xdr:row>
      <xdr:rowOff>57147</xdr:rowOff>
    </xdr:from>
    <xdr:to>
      <xdr:col>35</xdr:col>
      <xdr:colOff>478724</xdr:colOff>
      <xdr:row>41</xdr:row>
      <xdr:rowOff>155864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51A28B18-D2A3-F6ED-0DD0-5DFD85495B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opLeftCell="A21" zoomScale="55" zoomScaleNormal="55" workbookViewId="0">
      <selection activeCell="O23" sqref="O23"/>
    </sheetView>
  </sheetViews>
  <sheetFormatPr defaultRowHeight="15"/>
  <cols>
    <col min="1" max="1" width="9.7109375" bestFit="1" customWidth="1"/>
    <col min="2" max="3" width="11.5703125" bestFit="1" customWidth="1"/>
    <col min="4" max="4" width="12" bestFit="1" customWidth="1"/>
  </cols>
  <sheetData>
    <row r="1" spans="1:15">
      <c r="A1" s="25" t="s">
        <v>0</v>
      </c>
      <c r="B1" s="25"/>
      <c r="C1" s="25"/>
      <c r="D1" s="25"/>
      <c r="E1" s="25"/>
      <c r="F1" s="25"/>
      <c r="H1" s="25" t="s">
        <v>1</v>
      </c>
      <c r="I1" s="25"/>
      <c r="J1" s="25"/>
    </row>
    <row r="3" spans="1:15">
      <c r="B3" s="20" t="s">
        <v>2</v>
      </c>
      <c r="C3" s="20">
        <v>0</v>
      </c>
      <c r="D3" s="20">
        <v>20</v>
      </c>
      <c r="E3" s="20">
        <v>50</v>
      </c>
      <c r="F3" s="20">
        <v>100</v>
      </c>
      <c r="G3" s="20">
        <v>200</v>
      </c>
      <c r="H3" s="20">
        <v>300</v>
      </c>
      <c r="I3" s="20">
        <v>400</v>
      </c>
      <c r="J3" s="20">
        <v>500</v>
      </c>
      <c r="K3" s="20">
        <v>0</v>
      </c>
      <c r="L3" s="20">
        <v>0</v>
      </c>
    </row>
    <row r="4" spans="1:15">
      <c r="A4" s="19" t="s">
        <v>3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O4" t="s">
        <v>4</v>
      </c>
    </row>
    <row r="5" spans="1:15">
      <c r="A5" s="2" t="s">
        <v>5</v>
      </c>
      <c r="B5" s="3">
        <v>4</v>
      </c>
      <c r="C5" s="3">
        <v>0</v>
      </c>
      <c r="D5" s="3">
        <v>4</v>
      </c>
      <c r="E5" s="3">
        <v>0</v>
      </c>
      <c r="F5" s="3">
        <v>0</v>
      </c>
      <c r="G5" s="3">
        <v>5</v>
      </c>
      <c r="H5" s="3">
        <v>2</v>
      </c>
      <c r="I5" s="3">
        <v>4</v>
      </c>
      <c r="J5" s="3">
        <v>0</v>
      </c>
      <c r="K5" s="3">
        <v>7</v>
      </c>
      <c r="L5" s="3">
        <v>0</v>
      </c>
      <c r="M5" s="3">
        <v>0</v>
      </c>
      <c r="N5" s="4">
        <v>560590</v>
      </c>
    </row>
    <row r="6" spans="1:15">
      <c r="A6" s="2" t="s">
        <v>6</v>
      </c>
      <c r="B6" s="3">
        <v>1384</v>
      </c>
      <c r="C6" s="5">
        <v>35327</v>
      </c>
      <c r="D6" s="5">
        <v>35508</v>
      </c>
      <c r="E6" s="6">
        <v>39986</v>
      </c>
      <c r="F6" s="7">
        <v>29729</v>
      </c>
      <c r="G6" s="8">
        <v>17021</v>
      </c>
      <c r="H6" s="9">
        <v>5063</v>
      </c>
      <c r="I6" s="3">
        <v>1610</v>
      </c>
      <c r="J6" s="3">
        <v>1871</v>
      </c>
      <c r="K6" s="10">
        <v>27033</v>
      </c>
      <c r="L6" s="10">
        <v>28286</v>
      </c>
      <c r="M6" s="3">
        <v>5</v>
      </c>
      <c r="N6" s="4">
        <v>560590</v>
      </c>
    </row>
    <row r="7" spans="1:15">
      <c r="A7" s="2" t="s">
        <v>7</v>
      </c>
      <c r="B7" s="3">
        <v>1521</v>
      </c>
      <c r="C7" s="11">
        <v>31624</v>
      </c>
      <c r="D7" s="10">
        <v>28011</v>
      </c>
      <c r="E7" s="7">
        <v>30115</v>
      </c>
      <c r="F7" s="11">
        <v>33058</v>
      </c>
      <c r="G7" s="12">
        <v>14007</v>
      </c>
      <c r="H7" s="13">
        <v>6704</v>
      </c>
      <c r="I7" s="3">
        <v>1152</v>
      </c>
      <c r="J7" s="3">
        <v>1670</v>
      </c>
      <c r="K7" s="7">
        <v>30203</v>
      </c>
      <c r="L7" s="5">
        <v>35439</v>
      </c>
      <c r="M7" s="3">
        <v>14</v>
      </c>
      <c r="N7" s="4">
        <v>560590</v>
      </c>
    </row>
    <row r="8" spans="1:15">
      <c r="A8" s="2" t="s">
        <v>8</v>
      </c>
      <c r="B8" s="3">
        <v>1338</v>
      </c>
      <c r="C8" s="14">
        <v>22515</v>
      </c>
      <c r="D8" s="10">
        <v>26090</v>
      </c>
      <c r="E8" s="15">
        <v>25368</v>
      </c>
      <c r="F8" s="14">
        <v>20395</v>
      </c>
      <c r="G8" s="12">
        <v>11738</v>
      </c>
      <c r="H8" s="13">
        <v>7214</v>
      </c>
      <c r="I8" s="3">
        <v>1518</v>
      </c>
      <c r="J8" s="3">
        <v>1369</v>
      </c>
      <c r="K8" s="10">
        <v>26935</v>
      </c>
      <c r="L8" s="7">
        <v>29273</v>
      </c>
      <c r="M8" s="3">
        <v>5</v>
      </c>
      <c r="N8" s="4">
        <v>560590</v>
      </c>
    </row>
    <row r="9" spans="1:15">
      <c r="A9" s="2" t="s">
        <v>9</v>
      </c>
      <c r="B9" s="3">
        <v>0</v>
      </c>
      <c r="C9" s="3">
        <v>5</v>
      </c>
      <c r="D9" s="3">
        <v>4</v>
      </c>
      <c r="E9" s="3">
        <v>14</v>
      </c>
      <c r="F9" s="3">
        <v>3</v>
      </c>
      <c r="G9" s="3">
        <v>12</v>
      </c>
      <c r="H9" s="3">
        <v>2</v>
      </c>
      <c r="I9" s="3">
        <v>1</v>
      </c>
      <c r="J9" s="3">
        <v>6</v>
      </c>
      <c r="K9" s="3">
        <v>3</v>
      </c>
      <c r="L9" s="3">
        <v>0</v>
      </c>
      <c r="M9" s="3">
        <v>0</v>
      </c>
      <c r="N9" s="4">
        <v>560590</v>
      </c>
    </row>
    <row r="10" spans="1:15">
      <c r="A10" s="2" t="s">
        <v>10</v>
      </c>
      <c r="B10" s="3">
        <v>12</v>
      </c>
      <c r="C10" s="3">
        <v>0</v>
      </c>
      <c r="D10" s="3">
        <v>0</v>
      </c>
      <c r="E10" s="3">
        <v>13</v>
      </c>
      <c r="F10" s="3">
        <v>14</v>
      </c>
      <c r="G10" s="3">
        <v>15</v>
      </c>
      <c r="H10" s="3">
        <v>12</v>
      </c>
      <c r="I10" s="3">
        <v>10</v>
      </c>
      <c r="J10" s="3">
        <v>11</v>
      </c>
      <c r="K10" s="3">
        <v>4</v>
      </c>
      <c r="L10" s="3">
        <v>0</v>
      </c>
      <c r="M10" s="3">
        <v>2</v>
      </c>
      <c r="N10" s="4">
        <v>560590</v>
      </c>
    </row>
    <row r="11" spans="1:15">
      <c r="A11" s="2" t="s">
        <v>11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4">
        <v>560590</v>
      </c>
    </row>
    <row r="12" spans="1:15">
      <c r="A12" s="2" t="s">
        <v>12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4">
        <v>560590</v>
      </c>
    </row>
    <row r="13" spans="1:15">
      <c r="A13" s="2" t="s">
        <v>13</v>
      </c>
      <c r="B13" s="23">
        <f>AVERAGE(B6:B8)</f>
        <v>1414.3333333333333</v>
      </c>
      <c r="C13" s="23">
        <f>AVERAGE(C6:C8,K6:L8)</f>
        <v>29626.111111111109</v>
      </c>
      <c r="D13" s="23">
        <f>AVERAGE(D6:D8)</f>
        <v>29869.666666666668</v>
      </c>
      <c r="E13" s="23">
        <f t="shared" ref="E13:I13" si="0">AVERAGE(E6:E8)</f>
        <v>31823</v>
      </c>
      <c r="F13" s="23">
        <f t="shared" si="0"/>
        <v>27727.333333333332</v>
      </c>
      <c r="G13" s="23">
        <f t="shared" si="0"/>
        <v>14255.333333333334</v>
      </c>
      <c r="H13" s="23">
        <f>AVERAGE(H6:H8)</f>
        <v>6327</v>
      </c>
      <c r="I13" s="23">
        <f t="shared" si="0"/>
        <v>1426.6666666666667</v>
      </c>
      <c r="J13" s="23">
        <f>AVERAGE(J6:J8)</f>
        <v>1636.6666666666667</v>
      </c>
    </row>
    <row r="14" spans="1:15">
      <c r="A14" s="2" t="s">
        <v>14</v>
      </c>
      <c r="B14" s="3"/>
      <c r="C14" s="3">
        <f>STDEV(C6:C8,K6:L8)</f>
        <v>4139.2777583910893</v>
      </c>
      <c r="D14" s="3">
        <f>STDEV(D6:D8)</f>
        <v>4976.5110603045232</v>
      </c>
      <c r="E14" s="3">
        <f t="shared" ref="E14:I14" si="1">STDEV(E6:E8)</f>
        <v>7457.1729898132307</v>
      </c>
      <c r="F14" s="3">
        <f t="shared" si="1"/>
        <v>6564.5178294626676</v>
      </c>
      <c r="G14" s="3">
        <f>STDEV(G6:G8)</f>
        <v>2650.2404293447253</v>
      </c>
      <c r="H14" s="3">
        <f t="shared" si="1"/>
        <v>1123.9648571018579</v>
      </c>
      <c r="I14" s="3">
        <f t="shared" si="1"/>
        <v>242.27532547358902</v>
      </c>
      <c r="J14" s="3">
        <f>STDEV(J6:J8)</f>
        <v>252.65457314945536</v>
      </c>
    </row>
    <row r="15" spans="1:15">
      <c r="A15" s="2" t="s">
        <v>15</v>
      </c>
      <c r="B15" s="3"/>
      <c r="C15" s="3">
        <f>C14/C13*100</f>
        <v>13.971721576507138</v>
      </c>
      <c r="D15" s="3">
        <f>D14/D13*100</f>
        <v>16.660751912099865</v>
      </c>
      <c r="E15" s="3">
        <f t="shared" ref="E15:I15" si="2">E14/E13*100</f>
        <v>23.433280928301013</v>
      </c>
      <c r="F15" s="3">
        <f>F14/F13*100</f>
        <v>23.675258455420646</v>
      </c>
      <c r="G15" s="3">
        <f t="shared" si="2"/>
        <v>18.591220333990027</v>
      </c>
      <c r="H15" s="3">
        <f>H14/H13*100</f>
        <v>17.76457811129853</v>
      </c>
      <c r="I15" s="3">
        <f t="shared" si="2"/>
        <v>16.98191533693381</v>
      </c>
      <c r="J15" s="3">
        <f>J14/J13*100</f>
        <v>15.437142962288513</v>
      </c>
      <c r="L15" t="s">
        <v>16</v>
      </c>
    </row>
    <row r="16" spans="1:15">
      <c r="A16" s="21" t="s">
        <v>17</v>
      </c>
      <c r="B16" s="22"/>
      <c r="C16" s="22">
        <f>C13-$B$13</f>
        <v>28211.777777777777</v>
      </c>
      <c r="D16" s="22">
        <f>D13-$B$13</f>
        <v>28455.333333333336</v>
      </c>
      <c r="E16" s="22">
        <f t="shared" ref="E16:J16" si="3">E13-$B$13</f>
        <v>30408.666666666668</v>
      </c>
      <c r="F16" s="22">
        <f t="shared" si="3"/>
        <v>26313</v>
      </c>
      <c r="G16" s="22">
        <f t="shared" si="3"/>
        <v>12841</v>
      </c>
      <c r="H16" s="22">
        <f t="shared" si="3"/>
        <v>4912.666666666667</v>
      </c>
      <c r="I16" s="22">
        <f t="shared" si="3"/>
        <v>12.333333333333485</v>
      </c>
      <c r="J16" s="22">
        <f t="shared" si="3"/>
        <v>222.33333333333348</v>
      </c>
    </row>
    <row r="17" spans="1:14">
      <c r="A17" s="21" t="s">
        <v>18</v>
      </c>
      <c r="B17" s="22"/>
      <c r="C17" s="22">
        <f>C16/$C$16*100</f>
        <v>100</v>
      </c>
      <c r="D17" s="22">
        <f>D16/$C$16*100</f>
        <v>100.86331161926067</v>
      </c>
      <c r="E17" s="22">
        <f>E16/$C$16*100</f>
        <v>107.78713382117793</v>
      </c>
      <c r="F17" s="22">
        <f t="shared" ref="F17:J17" si="4">F16/$C$16*100</f>
        <v>93.269556450024822</v>
      </c>
      <c r="G17" s="22">
        <f>G16/$C$16*100</f>
        <v>45.516450970044033</v>
      </c>
      <c r="H17" s="22">
        <f>H16/$C$16*100</f>
        <v>17.413530991784363</v>
      </c>
      <c r="I17" s="22">
        <f t="shared" si="4"/>
        <v>4.3716966121321026E-2</v>
      </c>
      <c r="J17" s="22">
        <f t="shared" si="4"/>
        <v>0.78808692980867001</v>
      </c>
    </row>
    <row r="19" spans="1:14">
      <c r="B19" s="20" t="s">
        <v>2</v>
      </c>
      <c r="C19" s="20">
        <v>0</v>
      </c>
      <c r="D19" s="20">
        <v>20</v>
      </c>
      <c r="E19" s="20">
        <v>50</v>
      </c>
      <c r="F19" s="20">
        <v>100</v>
      </c>
      <c r="G19" s="20">
        <v>200</v>
      </c>
      <c r="H19" s="20">
        <v>300</v>
      </c>
      <c r="I19" s="20">
        <v>400</v>
      </c>
      <c r="J19" s="20">
        <v>500</v>
      </c>
      <c r="K19" s="20">
        <v>0</v>
      </c>
      <c r="L19" s="20">
        <v>0</v>
      </c>
    </row>
    <row r="20" spans="1:14">
      <c r="A20" s="1" t="s">
        <v>19</v>
      </c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</row>
    <row r="21" spans="1:14">
      <c r="A21" s="2" t="s">
        <v>5</v>
      </c>
      <c r="B21" s="3">
        <v>11</v>
      </c>
      <c r="C21" s="3">
        <v>13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2</v>
      </c>
      <c r="L21" s="3">
        <v>14</v>
      </c>
      <c r="M21" s="3">
        <v>3</v>
      </c>
      <c r="N21" s="4">
        <v>560590</v>
      </c>
    </row>
    <row r="22" spans="1:14">
      <c r="A22" s="2" t="s">
        <v>6</v>
      </c>
      <c r="B22" s="3">
        <v>2129</v>
      </c>
      <c r="C22" s="5">
        <v>57794</v>
      </c>
      <c r="D22" s="5">
        <v>56365</v>
      </c>
      <c r="E22" s="6">
        <v>63107</v>
      </c>
      <c r="F22" s="11">
        <v>53282</v>
      </c>
      <c r="G22" s="10">
        <v>42102</v>
      </c>
      <c r="H22" s="13">
        <v>11408</v>
      </c>
      <c r="I22" s="3">
        <v>2577</v>
      </c>
      <c r="J22" s="3">
        <v>2475</v>
      </c>
      <c r="K22" s="7">
        <v>45924</v>
      </c>
      <c r="L22" s="7">
        <v>47802</v>
      </c>
      <c r="M22" s="3">
        <v>20</v>
      </c>
      <c r="N22" s="4">
        <v>560590</v>
      </c>
    </row>
    <row r="23" spans="1:14">
      <c r="A23" s="2" t="s">
        <v>7</v>
      </c>
      <c r="B23" s="3">
        <v>2134</v>
      </c>
      <c r="C23" s="6">
        <v>60499</v>
      </c>
      <c r="D23" s="6">
        <v>63196</v>
      </c>
      <c r="E23" s="5">
        <v>57014</v>
      </c>
      <c r="F23" s="5">
        <v>56476</v>
      </c>
      <c r="G23" s="8">
        <v>23602</v>
      </c>
      <c r="H23" s="17">
        <v>17614</v>
      </c>
      <c r="I23" s="3">
        <v>2669</v>
      </c>
      <c r="J23" s="3">
        <v>2451</v>
      </c>
      <c r="K23" s="5">
        <v>55364</v>
      </c>
      <c r="L23" s="11">
        <v>53261</v>
      </c>
      <c r="M23" s="3">
        <v>0</v>
      </c>
      <c r="N23" s="4">
        <v>560590</v>
      </c>
    </row>
    <row r="24" spans="1:14">
      <c r="A24" s="2" t="s">
        <v>8</v>
      </c>
      <c r="B24" s="3">
        <v>2127</v>
      </c>
      <c r="C24" s="11">
        <v>53721</v>
      </c>
      <c r="D24" s="6">
        <v>60310</v>
      </c>
      <c r="E24" s="11">
        <v>52580</v>
      </c>
      <c r="F24" s="7">
        <v>49209</v>
      </c>
      <c r="G24" s="12">
        <v>18496</v>
      </c>
      <c r="H24" s="13">
        <v>12069</v>
      </c>
      <c r="I24" s="3">
        <v>2597</v>
      </c>
      <c r="J24" s="3">
        <v>2460</v>
      </c>
      <c r="K24" s="5">
        <v>56028</v>
      </c>
      <c r="L24" s="7">
        <v>48803</v>
      </c>
      <c r="M24" s="3">
        <v>9</v>
      </c>
      <c r="N24" s="4">
        <v>560590</v>
      </c>
    </row>
    <row r="25" spans="1:14">
      <c r="A25" s="2" t="s">
        <v>9</v>
      </c>
      <c r="B25" s="3">
        <v>4</v>
      </c>
      <c r="C25" s="3">
        <v>9</v>
      </c>
      <c r="D25" s="3">
        <v>8</v>
      </c>
      <c r="E25" s="3">
        <v>5</v>
      </c>
      <c r="F25" s="3">
        <v>5</v>
      </c>
      <c r="G25" s="3">
        <v>0</v>
      </c>
      <c r="H25" s="3">
        <v>3</v>
      </c>
      <c r="I25" s="3">
        <v>5</v>
      </c>
      <c r="J25" s="3">
        <v>8</v>
      </c>
      <c r="K25" s="3">
        <v>9</v>
      </c>
      <c r="L25" s="3">
        <v>10</v>
      </c>
      <c r="M25" s="3">
        <v>4</v>
      </c>
      <c r="N25" s="4">
        <v>560590</v>
      </c>
    </row>
    <row r="26" spans="1:14">
      <c r="A26" s="2" t="s">
        <v>10</v>
      </c>
      <c r="B26" s="3">
        <v>7</v>
      </c>
      <c r="C26" s="3">
        <v>4</v>
      </c>
      <c r="D26" s="3">
        <v>29</v>
      </c>
      <c r="E26" s="3">
        <v>6</v>
      </c>
      <c r="F26" s="3">
        <v>17</v>
      </c>
      <c r="G26" s="3">
        <v>0</v>
      </c>
      <c r="H26" s="3">
        <v>7</v>
      </c>
      <c r="I26" s="3">
        <v>3</v>
      </c>
      <c r="J26" s="3">
        <v>10</v>
      </c>
      <c r="K26" s="3">
        <v>2</v>
      </c>
      <c r="L26" s="3">
        <v>4</v>
      </c>
      <c r="M26" s="3">
        <v>10</v>
      </c>
      <c r="N26" s="4">
        <v>560590</v>
      </c>
    </row>
    <row r="27" spans="1:14">
      <c r="A27" s="2" t="s">
        <v>11</v>
      </c>
      <c r="B27" s="3">
        <v>1</v>
      </c>
      <c r="C27" s="3">
        <v>12</v>
      </c>
      <c r="D27" s="3">
        <v>0</v>
      </c>
      <c r="E27" s="3">
        <v>0</v>
      </c>
      <c r="F27" s="3">
        <v>2</v>
      </c>
      <c r="G27" s="3">
        <v>7</v>
      </c>
      <c r="H27" s="3">
        <v>19</v>
      </c>
      <c r="I27" s="3">
        <v>7</v>
      </c>
      <c r="J27" s="3">
        <v>8</v>
      </c>
      <c r="K27" s="3">
        <v>16</v>
      </c>
      <c r="L27" s="3">
        <v>17</v>
      </c>
      <c r="M27" s="3">
        <v>0</v>
      </c>
      <c r="N27" s="4">
        <v>560590</v>
      </c>
    </row>
    <row r="28" spans="1:14">
      <c r="A28" s="2" t="s">
        <v>12</v>
      </c>
      <c r="B28" s="3">
        <v>9</v>
      </c>
      <c r="C28" s="3">
        <v>0</v>
      </c>
      <c r="D28" s="3">
        <v>0</v>
      </c>
      <c r="E28" s="3">
        <v>16</v>
      </c>
      <c r="F28" s="3">
        <v>0</v>
      </c>
      <c r="G28" s="3">
        <v>20</v>
      </c>
      <c r="H28" s="3">
        <v>13</v>
      </c>
      <c r="I28" s="3">
        <v>3</v>
      </c>
      <c r="J28" s="3">
        <v>17</v>
      </c>
      <c r="K28" s="3">
        <v>22</v>
      </c>
      <c r="L28" s="3">
        <v>7</v>
      </c>
      <c r="M28" s="3">
        <v>9</v>
      </c>
      <c r="N28" s="4">
        <v>560590</v>
      </c>
    </row>
    <row r="29" spans="1:14">
      <c r="A29" s="2" t="s">
        <v>13</v>
      </c>
      <c r="B29" s="23">
        <f>AVERAGE(B22:B24)</f>
        <v>2130</v>
      </c>
      <c r="C29" s="23">
        <f>AVERAGE(C22:C24,K22:L24)</f>
        <v>53244</v>
      </c>
      <c r="D29" s="23">
        <f>AVERAGE(D22:D24)</f>
        <v>59957</v>
      </c>
      <c r="E29" s="23">
        <f t="shared" ref="E29:G29" si="5">AVERAGE(E22:E24)</f>
        <v>57567</v>
      </c>
      <c r="F29" s="23">
        <f>AVERAGE(F22:F24)</f>
        <v>52989</v>
      </c>
      <c r="G29" s="23">
        <f t="shared" si="5"/>
        <v>28066.666666666668</v>
      </c>
      <c r="H29" s="23">
        <f>AVERAGE(H22:H24)</f>
        <v>13697</v>
      </c>
      <c r="I29" s="23">
        <f t="shared" ref="I29" si="6">AVERAGE(I22:I24)</f>
        <v>2614.3333333333335</v>
      </c>
      <c r="J29" s="23">
        <f>AVERAGE(J22:J24)</f>
        <v>2462</v>
      </c>
    </row>
    <row r="30" spans="1:14">
      <c r="A30" s="2" t="s">
        <v>14</v>
      </c>
      <c r="B30" s="3"/>
      <c r="C30" s="3">
        <f>STDEV(C22:C24,K22:L24)</f>
        <v>4857.0907444683389</v>
      </c>
      <c r="D30" s="3">
        <f>STDEV(D22:D24)</f>
        <v>3429.1539772952747</v>
      </c>
      <c r="E30" s="3">
        <f t="shared" ref="E30:F30" si="7">STDEV(E22:E24)</f>
        <v>5285.2425677541041</v>
      </c>
      <c r="F30" s="3">
        <f t="shared" si="7"/>
        <v>3642.3493791782248</v>
      </c>
      <c r="G30" s="3">
        <f>STDEV(G22:G24)</f>
        <v>12420.174931671987</v>
      </c>
      <c r="H30" s="3">
        <f t="shared" ref="H30:I30" si="8">STDEV(H22:H24)</f>
        <v>3408.2835856190136</v>
      </c>
      <c r="I30" s="3">
        <f t="shared" si="8"/>
        <v>48.387326164330815</v>
      </c>
      <c r="J30" s="3">
        <f>STDEV(J22:J24)</f>
        <v>12.124355652982141</v>
      </c>
    </row>
    <row r="31" spans="1:14">
      <c r="A31" s="2" t="s">
        <v>15</v>
      </c>
      <c r="B31" s="3"/>
      <c r="C31" s="3">
        <f>C30/C29*100</f>
        <v>9.122325040320673</v>
      </c>
      <c r="D31" s="3">
        <f>D30/D29*100</f>
        <v>5.7193555002673158</v>
      </c>
      <c r="E31" s="3">
        <f t="shared" ref="E31" si="9">E30/E29*100</f>
        <v>9.1810283109317901</v>
      </c>
      <c r="F31" s="3">
        <f>F30/F29*100</f>
        <v>6.8737839536096637</v>
      </c>
      <c r="G31" s="3">
        <f t="shared" ref="G31" si="10">G30/G29*100</f>
        <v>44.252404744674536</v>
      </c>
      <c r="H31" s="3">
        <f>H30/H29*100</f>
        <v>24.883431303343897</v>
      </c>
      <c r="I31" s="3">
        <f>I30/I29*100</f>
        <v>1.8508476156189269</v>
      </c>
      <c r="J31" s="3">
        <f>J30/J29*100</f>
        <v>0.49245961222510726</v>
      </c>
      <c r="L31" t="s">
        <v>16</v>
      </c>
    </row>
    <row r="32" spans="1:14">
      <c r="A32" s="21" t="s">
        <v>17</v>
      </c>
      <c r="B32" s="22"/>
      <c r="C32" s="22">
        <f>C29-$B$29</f>
        <v>51114</v>
      </c>
      <c r="D32" s="22">
        <f t="shared" ref="D32:J32" si="11">D29-$B$29</f>
        <v>57827</v>
      </c>
      <c r="E32" s="22">
        <f t="shared" si="11"/>
        <v>55437</v>
      </c>
      <c r="F32" s="22">
        <f t="shared" si="11"/>
        <v>50859</v>
      </c>
      <c r="G32" s="22">
        <f t="shared" si="11"/>
        <v>25936.666666666668</v>
      </c>
      <c r="H32" s="22">
        <f t="shared" si="11"/>
        <v>11567</v>
      </c>
      <c r="I32" s="22">
        <f t="shared" si="11"/>
        <v>484.33333333333348</v>
      </c>
      <c r="J32" s="22">
        <f t="shared" si="11"/>
        <v>332</v>
      </c>
    </row>
    <row r="33" spans="1:10">
      <c r="A33" s="21" t="s">
        <v>18</v>
      </c>
      <c r="B33" s="22"/>
      <c r="C33" s="22">
        <f>C32/$C$32*100</f>
        <v>100</v>
      </c>
      <c r="D33" s="22">
        <f>D32/$C$32*100</f>
        <v>113.13338811284579</v>
      </c>
      <c r="E33" s="22">
        <f t="shared" ref="E33:J33" si="12">E32/$C$32*100</f>
        <v>108.45756544195328</v>
      </c>
      <c r="F33" s="22">
        <f t="shared" si="12"/>
        <v>99.501115154360846</v>
      </c>
      <c r="G33" s="22">
        <f>G32/$C$32*100</f>
        <v>50.742784103507198</v>
      </c>
      <c r="H33" s="22">
        <f t="shared" si="12"/>
        <v>22.629807880424149</v>
      </c>
      <c r="I33" s="22">
        <f t="shared" si="12"/>
        <v>0.94755513818784187</v>
      </c>
      <c r="J33" s="22">
        <f t="shared" si="12"/>
        <v>0.649528504910592</v>
      </c>
    </row>
  </sheetData>
  <mergeCells count="2">
    <mergeCell ref="A1:F1"/>
    <mergeCell ref="H1:J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P49"/>
  <sheetViews>
    <sheetView zoomScale="55" zoomScaleNormal="55" workbookViewId="0"/>
  </sheetViews>
  <sheetFormatPr defaultRowHeight="15"/>
  <cols>
    <col min="2" max="2" width="11.5703125" bestFit="1" customWidth="1"/>
    <col min="3" max="3" width="12" bestFit="1" customWidth="1"/>
    <col min="4" max="5" width="11.5703125" bestFit="1" customWidth="1"/>
    <col min="6" max="6" width="12" bestFit="1" customWidth="1"/>
    <col min="7" max="8" width="11.5703125" bestFit="1" customWidth="1"/>
    <col min="9" max="9" width="12.5703125" bestFit="1" customWidth="1"/>
    <col min="10" max="10" width="12" bestFit="1" customWidth="1"/>
  </cols>
  <sheetData>
    <row r="3" spans="1:15">
      <c r="B3" s="20" t="s">
        <v>2</v>
      </c>
      <c r="C3" s="20">
        <v>0</v>
      </c>
      <c r="D3" s="20">
        <v>20</v>
      </c>
      <c r="E3" s="20">
        <v>50</v>
      </c>
      <c r="F3" s="20">
        <v>100</v>
      </c>
      <c r="G3" s="20">
        <v>200</v>
      </c>
      <c r="H3" s="20">
        <v>300</v>
      </c>
      <c r="I3" s="20">
        <v>400</v>
      </c>
      <c r="J3" s="20">
        <v>500</v>
      </c>
      <c r="K3" s="20">
        <v>0</v>
      </c>
      <c r="L3" s="20">
        <v>0</v>
      </c>
    </row>
    <row r="4" spans="1:15">
      <c r="A4" s="1" t="s">
        <v>20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O4" t="s">
        <v>21</v>
      </c>
    </row>
    <row r="5" spans="1:15">
      <c r="A5" s="2" t="s">
        <v>5</v>
      </c>
      <c r="B5" s="3">
        <v>0</v>
      </c>
      <c r="C5" s="3">
        <v>14</v>
      </c>
      <c r="D5" s="3">
        <v>21</v>
      </c>
      <c r="E5" s="3">
        <v>11</v>
      </c>
      <c r="F5" s="3">
        <v>0</v>
      </c>
      <c r="G5" s="3">
        <v>3</v>
      </c>
      <c r="H5" s="3">
        <v>19</v>
      </c>
      <c r="I5" s="3">
        <v>2</v>
      </c>
      <c r="J5" s="3">
        <v>10</v>
      </c>
      <c r="K5" s="3">
        <v>5</v>
      </c>
      <c r="L5" s="3">
        <v>11</v>
      </c>
      <c r="M5" s="3">
        <v>5</v>
      </c>
      <c r="N5" s="4">
        <v>560590</v>
      </c>
    </row>
    <row r="6" spans="1:15">
      <c r="A6" s="2" t="s">
        <v>6</v>
      </c>
      <c r="B6" s="3">
        <v>1655</v>
      </c>
      <c r="C6" s="7">
        <v>27529</v>
      </c>
      <c r="D6" s="10">
        <v>26975</v>
      </c>
      <c r="E6" s="10">
        <v>27230</v>
      </c>
      <c r="F6" s="6">
        <v>36080</v>
      </c>
      <c r="G6" s="6">
        <v>38116</v>
      </c>
      <c r="H6" s="6">
        <v>38122</v>
      </c>
      <c r="I6" s="9">
        <v>3307</v>
      </c>
      <c r="J6" s="3">
        <v>2468</v>
      </c>
      <c r="K6" s="5">
        <v>33656</v>
      </c>
      <c r="L6" s="11">
        <v>30744</v>
      </c>
      <c r="M6" s="3">
        <v>4</v>
      </c>
      <c r="N6" s="4">
        <v>560590</v>
      </c>
    </row>
    <row r="7" spans="1:15">
      <c r="A7" s="2" t="s">
        <v>7</v>
      </c>
      <c r="B7" s="3">
        <v>1811</v>
      </c>
      <c r="C7" s="7">
        <v>29767</v>
      </c>
      <c r="D7" s="5">
        <v>35197</v>
      </c>
      <c r="E7" s="5">
        <v>34047</v>
      </c>
      <c r="F7" s="5">
        <v>34545</v>
      </c>
      <c r="G7" s="11">
        <v>31959</v>
      </c>
      <c r="H7" s="5">
        <v>35297</v>
      </c>
      <c r="I7" s="9">
        <v>2777</v>
      </c>
      <c r="J7" s="3">
        <v>1894</v>
      </c>
      <c r="K7" s="7">
        <v>27725</v>
      </c>
      <c r="L7" s="15">
        <v>22907</v>
      </c>
      <c r="M7" s="3">
        <v>10</v>
      </c>
      <c r="N7" s="4">
        <v>560590</v>
      </c>
    </row>
    <row r="8" spans="1:15">
      <c r="A8" s="2" t="s">
        <v>8</v>
      </c>
      <c r="B8" s="3">
        <v>1747</v>
      </c>
      <c r="C8" s="11">
        <v>30480</v>
      </c>
      <c r="D8" s="6">
        <v>35827</v>
      </c>
      <c r="E8" s="6">
        <v>37378</v>
      </c>
      <c r="F8" s="5">
        <v>33905</v>
      </c>
      <c r="G8" s="5">
        <v>32965</v>
      </c>
      <c r="H8" s="11">
        <v>32338</v>
      </c>
      <c r="I8" s="3">
        <v>2571</v>
      </c>
      <c r="J8" s="3">
        <v>1965</v>
      </c>
      <c r="K8" s="7">
        <v>29187</v>
      </c>
      <c r="L8" s="10">
        <v>24780</v>
      </c>
      <c r="M8" s="3">
        <v>13</v>
      </c>
      <c r="N8" s="4">
        <v>560590</v>
      </c>
    </row>
    <row r="9" spans="1:15">
      <c r="A9" s="2" t="s">
        <v>9</v>
      </c>
      <c r="B9" s="3">
        <v>1419</v>
      </c>
      <c r="C9" s="7">
        <v>28944</v>
      </c>
      <c r="D9" s="14">
        <v>20224</v>
      </c>
      <c r="E9" s="5">
        <v>32812</v>
      </c>
      <c r="F9" s="7">
        <v>27787</v>
      </c>
      <c r="G9" s="12">
        <v>11124</v>
      </c>
      <c r="H9" s="3">
        <v>1998</v>
      </c>
      <c r="I9" s="3">
        <v>1245</v>
      </c>
      <c r="J9" s="3">
        <v>1225</v>
      </c>
      <c r="K9" s="10">
        <v>25287</v>
      </c>
      <c r="L9" s="15">
        <v>22681</v>
      </c>
      <c r="M9" s="3">
        <v>6</v>
      </c>
      <c r="N9" s="4">
        <v>560590</v>
      </c>
    </row>
    <row r="10" spans="1:15">
      <c r="A10" s="2" t="s">
        <v>10</v>
      </c>
      <c r="B10" s="3">
        <v>1398</v>
      </c>
      <c r="C10" s="11">
        <v>30533</v>
      </c>
      <c r="D10" s="18">
        <v>16722</v>
      </c>
      <c r="E10" s="7">
        <v>28699</v>
      </c>
      <c r="F10" s="11">
        <v>32010</v>
      </c>
      <c r="G10" s="17">
        <v>8819</v>
      </c>
      <c r="H10" s="3">
        <v>2195</v>
      </c>
      <c r="I10" s="3">
        <v>1422</v>
      </c>
      <c r="J10" s="3">
        <v>1413</v>
      </c>
      <c r="K10" s="14">
        <v>19921</v>
      </c>
      <c r="L10" s="18">
        <v>19035</v>
      </c>
      <c r="M10" s="3">
        <v>0</v>
      </c>
      <c r="N10" s="4">
        <v>560590</v>
      </c>
    </row>
    <row r="11" spans="1:15">
      <c r="A11" s="2" t="s">
        <v>11</v>
      </c>
      <c r="B11" s="3">
        <v>1112</v>
      </c>
      <c r="C11" s="7">
        <v>29715</v>
      </c>
      <c r="D11" s="8">
        <v>15930</v>
      </c>
      <c r="E11" s="10">
        <v>25660</v>
      </c>
      <c r="F11" s="11">
        <v>31655</v>
      </c>
      <c r="G11" s="12">
        <v>13184</v>
      </c>
      <c r="H11" s="3">
        <v>2146</v>
      </c>
      <c r="I11" s="3">
        <v>1063</v>
      </c>
      <c r="J11" s="3">
        <v>1149</v>
      </c>
      <c r="K11" s="14">
        <v>19614</v>
      </c>
      <c r="L11" s="15">
        <v>22355</v>
      </c>
      <c r="M11" s="3">
        <v>0</v>
      </c>
      <c r="N11" s="4">
        <v>560590</v>
      </c>
    </row>
    <row r="12" spans="1:15">
      <c r="A12" s="2" t="s">
        <v>12</v>
      </c>
      <c r="B12" s="3">
        <v>16</v>
      </c>
      <c r="C12" s="3">
        <v>9</v>
      </c>
      <c r="D12" s="3">
        <v>0</v>
      </c>
      <c r="E12" s="3">
        <v>10</v>
      </c>
      <c r="F12" s="3">
        <v>10</v>
      </c>
      <c r="G12" s="3">
        <v>7</v>
      </c>
      <c r="H12" s="3">
        <v>0</v>
      </c>
      <c r="I12" s="3">
        <v>9</v>
      </c>
      <c r="J12" s="3">
        <v>12</v>
      </c>
      <c r="K12" s="3">
        <v>4</v>
      </c>
      <c r="L12" s="3">
        <v>7</v>
      </c>
      <c r="M12" s="3">
        <v>5</v>
      </c>
      <c r="N12" s="4">
        <v>560590</v>
      </c>
    </row>
    <row r="13" spans="1:15">
      <c r="A13" s="2" t="s">
        <v>13</v>
      </c>
      <c r="B13" s="23">
        <f>AVERAGE(B9:B11)</f>
        <v>1309.6666666666667</v>
      </c>
      <c r="C13" s="23">
        <f>AVERAGE(C9:C11,K9:L11)</f>
        <v>24231.666666666668</v>
      </c>
      <c r="D13" s="23">
        <f>AVERAGE(D9:D11)</f>
        <v>17625.333333333332</v>
      </c>
      <c r="E13" s="23">
        <f t="shared" ref="E13:J13" si="0">AVERAGE(E9:E11)</f>
        <v>29057</v>
      </c>
      <c r="F13" s="23">
        <f t="shared" si="0"/>
        <v>30484</v>
      </c>
      <c r="G13" s="23">
        <f t="shared" si="0"/>
        <v>11042.333333333334</v>
      </c>
      <c r="H13" s="23">
        <f t="shared" si="0"/>
        <v>2113</v>
      </c>
      <c r="I13" s="23">
        <f t="shared" si="0"/>
        <v>1243.3333333333333</v>
      </c>
      <c r="J13" s="23">
        <f t="shared" si="0"/>
        <v>1262.3333333333333</v>
      </c>
      <c r="M13" s="4"/>
      <c r="N13" s="4"/>
    </row>
    <row r="14" spans="1:15">
      <c r="A14" s="2" t="s">
        <v>14</v>
      </c>
      <c r="B14" s="3"/>
      <c r="C14" s="3">
        <f>STDEV(C9:C11,K9:L11)</f>
        <v>4554.2568274088362</v>
      </c>
      <c r="D14" s="3">
        <f>STDEV(D9:D11)</f>
        <v>2285.0858481320374</v>
      </c>
      <c r="E14" s="3">
        <f>STDEV(E9:E11)</f>
        <v>3589.4148548196545</v>
      </c>
      <c r="F14" s="3">
        <f t="shared" ref="F14:J14" si="1">STDEV(F9:F11)</f>
        <v>2342.405387630416</v>
      </c>
      <c r="G14" s="3">
        <f t="shared" si="1"/>
        <v>2183.645651962182</v>
      </c>
      <c r="H14" s="3">
        <f t="shared" si="1"/>
        <v>102.56217626396194</v>
      </c>
      <c r="I14" s="3">
        <f t="shared" si="1"/>
        <v>179.50580306311406</v>
      </c>
      <c r="J14" s="3">
        <f t="shared" si="1"/>
        <v>135.90192542172954</v>
      </c>
      <c r="M14" s="4"/>
      <c r="N14" s="4"/>
    </row>
    <row r="15" spans="1:15">
      <c r="A15" s="2" t="s">
        <v>15</v>
      </c>
      <c r="B15" s="3"/>
      <c r="C15" s="3">
        <f>C14/C13*100</f>
        <v>18.794649538794289</v>
      </c>
      <c r="D15" s="3">
        <f>D14/D13*100</f>
        <v>12.964780891890673</v>
      </c>
      <c r="E15" s="3">
        <f t="shared" ref="E15:I15" si="2">E14/E13*100</f>
        <v>12.353012543688799</v>
      </c>
      <c r="F15" s="3">
        <f>F14/F13*100</f>
        <v>7.6840486406981237</v>
      </c>
      <c r="G15" s="3">
        <f t="shared" si="2"/>
        <v>19.775219476217423</v>
      </c>
      <c r="H15" s="3">
        <f>H14/H13*100</f>
        <v>4.8538654171302387</v>
      </c>
      <c r="I15" s="3">
        <f t="shared" si="2"/>
        <v>14.437464053333571</v>
      </c>
      <c r="J15" s="3">
        <f>J14/J13*100</f>
        <v>10.765930189204877</v>
      </c>
      <c r="L15" t="s">
        <v>16</v>
      </c>
      <c r="M15" s="4"/>
      <c r="N15" s="4"/>
    </row>
    <row r="16" spans="1:15">
      <c r="A16" s="21" t="s">
        <v>17</v>
      </c>
      <c r="B16" s="22"/>
      <c r="C16" s="22">
        <f>C13-$B$13</f>
        <v>22922</v>
      </c>
      <c r="D16" s="22">
        <f>D13-$B$13</f>
        <v>16315.666666666666</v>
      </c>
      <c r="E16" s="22">
        <f>E13-$B$13</f>
        <v>27747.333333333332</v>
      </c>
      <c r="F16" s="22">
        <f t="shared" ref="F16:J16" si="3">F13-$B$13</f>
        <v>29174.333333333332</v>
      </c>
      <c r="G16" s="22">
        <f t="shared" si="3"/>
        <v>9732.6666666666679</v>
      </c>
      <c r="H16" s="22">
        <f t="shared" si="3"/>
        <v>803.33333333333326</v>
      </c>
      <c r="I16" s="22">
        <f t="shared" si="3"/>
        <v>-66.333333333333485</v>
      </c>
      <c r="J16" s="22">
        <f t="shared" si="3"/>
        <v>-47.333333333333485</v>
      </c>
      <c r="M16" s="4"/>
      <c r="N16" s="4"/>
    </row>
    <row r="17" spans="1:16">
      <c r="A17" s="21" t="s">
        <v>18</v>
      </c>
      <c r="B17" s="22"/>
      <c r="C17" s="22">
        <f>C16/$C$16*100</f>
        <v>100</v>
      </c>
      <c r="D17" s="22">
        <f>D16/$C$16*100</f>
        <v>71.179071052555045</v>
      </c>
      <c r="E17" s="22">
        <f>E16/$C$16*100</f>
        <v>121.05110083471482</v>
      </c>
      <c r="F17" s="22">
        <f t="shared" ref="F17:J17" si="4">F16/$C$16*100</f>
        <v>127.27656109123696</v>
      </c>
      <c r="G17" s="22">
        <f>G16/$C$16*100</f>
        <v>42.459936596573897</v>
      </c>
      <c r="H17" s="22">
        <f>H16/$C$16*100</f>
        <v>3.5046389203967077</v>
      </c>
      <c r="I17" s="22">
        <f t="shared" si="4"/>
        <v>-0.28938719716138855</v>
      </c>
      <c r="J17" s="22">
        <f t="shared" si="4"/>
        <v>-0.2064973969694332</v>
      </c>
      <c r="M17" s="4"/>
      <c r="N17" s="4"/>
    </row>
    <row r="18" spans="1:1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6">
      <c r="B19" s="20" t="s">
        <v>2</v>
      </c>
      <c r="C19" s="20">
        <v>0</v>
      </c>
      <c r="D19" s="20">
        <v>20</v>
      </c>
      <c r="E19" s="20">
        <v>50</v>
      </c>
      <c r="F19" s="20">
        <v>100</v>
      </c>
      <c r="G19" s="20">
        <v>200</v>
      </c>
      <c r="H19" s="20">
        <v>300</v>
      </c>
      <c r="I19" s="20">
        <v>400</v>
      </c>
      <c r="J19" s="20">
        <v>500</v>
      </c>
      <c r="K19" s="20">
        <v>0</v>
      </c>
      <c r="L19" s="20">
        <v>0</v>
      </c>
    </row>
    <row r="20" spans="1:16">
      <c r="A20" s="1"/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O20" t="s">
        <v>22</v>
      </c>
      <c r="P20" t="s">
        <v>19</v>
      </c>
    </row>
    <row r="21" spans="1:16">
      <c r="A21" s="2" t="s">
        <v>5</v>
      </c>
      <c r="B21" s="3">
        <v>7</v>
      </c>
      <c r="C21" s="3">
        <v>0</v>
      </c>
      <c r="D21" s="3">
        <v>5</v>
      </c>
      <c r="E21" s="3">
        <v>8</v>
      </c>
      <c r="F21" s="3">
        <v>0</v>
      </c>
      <c r="G21" s="3">
        <v>0</v>
      </c>
      <c r="H21" s="3">
        <v>8</v>
      </c>
      <c r="I21" s="3">
        <v>0</v>
      </c>
      <c r="J21" s="3">
        <v>0</v>
      </c>
      <c r="K21" s="3">
        <v>9</v>
      </c>
      <c r="L21" s="3">
        <v>10</v>
      </c>
      <c r="M21" s="3">
        <v>0</v>
      </c>
      <c r="N21" s="4">
        <v>560590</v>
      </c>
    </row>
    <row r="22" spans="1:16">
      <c r="A22" s="2" t="s">
        <v>6</v>
      </c>
      <c r="B22" s="3">
        <v>4500</v>
      </c>
      <c r="C22" s="5">
        <v>72753</v>
      </c>
      <c r="D22" s="5">
        <v>73639</v>
      </c>
      <c r="E22" s="6">
        <v>74615</v>
      </c>
      <c r="F22" s="5">
        <v>73177</v>
      </c>
      <c r="G22" s="5">
        <v>74307</v>
      </c>
      <c r="H22" s="5">
        <v>72044</v>
      </c>
      <c r="I22" s="9">
        <v>6072</v>
      </c>
      <c r="J22" s="3">
        <v>5662</v>
      </c>
      <c r="K22" s="5">
        <v>71773</v>
      </c>
      <c r="L22" s="5">
        <v>72926</v>
      </c>
      <c r="M22" s="3">
        <v>7</v>
      </c>
      <c r="N22" s="4">
        <v>560590</v>
      </c>
    </row>
    <row r="23" spans="1:16">
      <c r="A23" s="2" t="s">
        <v>7</v>
      </c>
      <c r="B23" s="3">
        <v>4499</v>
      </c>
      <c r="C23" s="5">
        <v>71803</v>
      </c>
      <c r="D23" s="5">
        <v>72242</v>
      </c>
      <c r="E23" s="6">
        <v>74631</v>
      </c>
      <c r="F23" s="5">
        <v>73746</v>
      </c>
      <c r="G23" s="6">
        <v>76898</v>
      </c>
      <c r="H23" s="6">
        <v>80292</v>
      </c>
      <c r="I23" s="9">
        <v>6125</v>
      </c>
      <c r="J23" s="9">
        <v>5775</v>
      </c>
      <c r="K23" s="5">
        <v>72412</v>
      </c>
      <c r="L23" s="5">
        <v>72761</v>
      </c>
      <c r="M23" s="3">
        <v>4</v>
      </c>
      <c r="N23" s="4">
        <v>560590</v>
      </c>
    </row>
    <row r="24" spans="1:16">
      <c r="A24" s="2" t="s">
        <v>8</v>
      </c>
      <c r="B24" s="3">
        <v>4561</v>
      </c>
      <c r="C24" s="5">
        <v>71462</v>
      </c>
      <c r="D24" s="5">
        <v>71897</v>
      </c>
      <c r="E24" s="5">
        <v>73040</v>
      </c>
      <c r="F24" s="5">
        <v>72688</v>
      </c>
      <c r="G24" s="6">
        <v>77686</v>
      </c>
      <c r="H24" s="6">
        <v>76168</v>
      </c>
      <c r="I24" s="9">
        <v>6060</v>
      </c>
      <c r="J24" s="3">
        <v>5631</v>
      </c>
      <c r="K24" s="5">
        <v>72360</v>
      </c>
      <c r="L24" s="5">
        <v>73830</v>
      </c>
      <c r="M24" s="3">
        <v>7</v>
      </c>
      <c r="N24" s="4">
        <v>560590</v>
      </c>
    </row>
    <row r="25" spans="1:16">
      <c r="A25" s="2" t="s">
        <v>9</v>
      </c>
      <c r="B25" s="3">
        <v>2207</v>
      </c>
      <c r="C25" s="11">
        <v>67274</v>
      </c>
      <c r="D25" s="14">
        <v>43674</v>
      </c>
      <c r="E25" s="11">
        <v>67889</v>
      </c>
      <c r="F25" s="10">
        <v>57292</v>
      </c>
      <c r="G25" s="8">
        <v>29857</v>
      </c>
      <c r="H25" s="3">
        <v>4758</v>
      </c>
      <c r="I25" s="3">
        <v>2618</v>
      </c>
      <c r="J25" s="3">
        <v>2638</v>
      </c>
      <c r="K25" s="11">
        <v>64602</v>
      </c>
      <c r="L25" s="11">
        <v>65843</v>
      </c>
      <c r="M25" s="3">
        <v>8</v>
      </c>
      <c r="N25" s="4">
        <v>560590</v>
      </c>
    </row>
    <row r="26" spans="1:16">
      <c r="A26" s="2" t="s">
        <v>10</v>
      </c>
      <c r="B26" s="3">
        <v>2227</v>
      </c>
      <c r="C26" s="11">
        <v>65017</v>
      </c>
      <c r="D26" s="14">
        <v>43039</v>
      </c>
      <c r="E26" s="11">
        <v>68420</v>
      </c>
      <c r="F26" s="7">
        <v>60805</v>
      </c>
      <c r="G26" s="17">
        <v>18313</v>
      </c>
      <c r="H26" s="3">
        <v>4056</v>
      </c>
      <c r="I26" s="3">
        <v>2638</v>
      </c>
      <c r="J26" s="3">
        <v>2665</v>
      </c>
      <c r="K26" s="11">
        <v>66859</v>
      </c>
      <c r="L26" s="11">
        <v>65942</v>
      </c>
      <c r="M26" s="3">
        <v>7</v>
      </c>
      <c r="N26" s="4">
        <v>560590</v>
      </c>
    </row>
    <row r="27" spans="1:16">
      <c r="A27" s="2" t="s">
        <v>11</v>
      </c>
      <c r="B27" s="3">
        <v>2183</v>
      </c>
      <c r="C27" s="11">
        <v>65441</v>
      </c>
      <c r="D27" s="14">
        <v>44329</v>
      </c>
      <c r="E27" s="11">
        <v>68561</v>
      </c>
      <c r="F27" s="7">
        <v>60677</v>
      </c>
      <c r="G27" s="12">
        <v>25786</v>
      </c>
      <c r="H27" s="3">
        <v>4133</v>
      </c>
      <c r="I27" s="3">
        <v>2609</v>
      </c>
      <c r="J27" s="3">
        <v>2623</v>
      </c>
      <c r="K27" s="11">
        <v>66379</v>
      </c>
      <c r="L27" s="11">
        <v>67373</v>
      </c>
      <c r="M27" s="3">
        <v>0</v>
      </c>
      <c r="N27" s="4">
        <v>560590</v>
      </c>
    </row>
    <row r="28" spans="1:16">
      <c r="A28" s="2" t="s">
        <v>12</v>
      </c>
      <c r="B28" s="3">
        <v>9</v>
      </c>
      <c r="C28" s="3">
        <v>22</v>
      </c>
      <c r="D28" s="3">
        <v>7</v>
      </c>
      <c r="E28" s="3">
        <v>0</v>
      </c>
      <c r="F28" s="3">
        <v>0</v>
      </c>
      <c r="G28" s="3">
        <v>10</v>
      </c>
      <c r="H28" s="3">
        <v>1</v>
      </c>
      <c r="I28" s="3">
        <v>0</v>
      </c>
      <c r="J28" s="3">
        <v>6</v>
      </c>
      <c r="K28" s="3">
        <v>0</v>
      </c>
      <c r="L28" s="3">
        <v>4</v>
      </c>
      <c r="M28" s="3">
        <v>0</v>
      </c>
      <c r="N28" s="4">
        <v>560590</v>
      </c>
    </row>
    <row r="29" spans="1:16">
      <c r="A29" s="2" t="s">
        <v>13</v>
      </c>
      <c r="B29" s="23">
        <f>AVERAGE(B25:B27)</f>
        <v>2205.6666666666665</v>
      </c>
      <c r="C29" s="23">
        <f>AVERAGE(C25:C27,K25:L27)</f>
        <v>66081.111111111109</v>
      </c>
      <c r="D29" s="23">
        <f>AVERAGE(D25:D27)</f>
        <v>43680.666666666664</v>
      </c>
      <c r="E29" s="23">
        <f t="shared" ref="E29:J29" si="5">AVERAGE(E25:E27)</f>
        <v>68290</v>
      </c>
      <c r="F29" s="23">
        <f t="shared" si="5"/>
        <v>59591.333333333336</v>
      </c>
      <c r="G29" s="23">
        <f t="shared" si="5"/>
        <v>24652</v>
      </c>
      <c r="H29" s="23">
        <f t="shared" si="5"/>
        <v>4315.666666666667</v>
      </c>
      <c r="I29" s="23">
        <f t="shared" si="5"/>
        <v>2621.6666666666665</v>
      </c>
      <c r="J29" s="23">
        <f t="shared" si="5"/>
        <v>2642</v>
      </c>
    </row>
    <row r="30" spans="1:16">
      <c r="A30" s="2" t="s">
        <v>14</v>
      </c>
      <c r="B30" s="3"/>
      <c r="C30" s="3">
        <f>STDEV(C25:C27,K25:L27)</f>
        <v>974.14724816688329</v>
      </c>
      <c r="D30" s="3">
        <f>STDEV(D25:D27)</f>
        <v>645.02583927570947</v>
      </c>
      <c r="E30" s="3">
        <f t="shared" ref="E30:J30" si="6">STDEV(E25:E27)</f>
        <v>354.35998645445284</v>
      </c>
      <c r="F30" s="3">
        <f t="shared" si="6"/>
        <v>1992.3092966036509</v>
      </c>
      <c r="G30" s="3">
        <f t="shared" si="6"/>
        <v>5854.9509818614197</v>
      </c>
      <c r="H30" s="3">
        <f t="shared" si="6"/>
        <v>385.00173159783753</v>
      </c>
      <c r="I30" s="3">
        <f t="shared" si="6"/>
        <v>14.843629385474879</v>
      </c>
      <c r="J30" s="3">
        <f t="shared" si="6"/>
        <v>21.283796653792763</v>
      </c>
    </row>
    <row r="31" spans="1:16">
      <c r="A31" s="2" t="s">
        <v>15</v>
      </c>
      <c r="B31" s="3"/>
      <c r="C31" s="3">
        <f>C30/C29*100</f>
        <v>1.4741689898780874</v>
      </c>
      <c r="D31" s="3">
        <f>D30/D29*100</f>
        <v>1.4766849695724489</v>
      </c>
      <c r="E31" s="3">
        <f t="shared" ref="E31:J31" si="7">E30/E29*100</f>
        <v>0.51890465141961173</v>
      </c>
      <c r="F31" s="3">
        <f t="shared" si="7"/>
        <v>3.343286993528674</v>
      </c>
      <c r="G31" s="3">
        <f>G30/G29*100</f>
        <v>23.750409629488153</v>
      </c>
      <c r="H31" s="3">
        <f t="shared" si="7"/>
        <v>8.9210256800302208</v>
      </c>
      <c r="I31" s="3">
        <f t="shared" si="7"/>
        <v>0.56619056778670873</v>
      </c>
      <c r="J31" s="3">
        <f t="shared" si="7"/>
        <v>0.80559412012841647</v>
      </c>
      <c r="L31" t="s">
        <v>16</v>
      </c>
    </row>
    <row r="32" spans="1:16">
      <c r="A32" s="21" t="s">
        <v>17</v>
      </c>
      <c r="B32" s="22"/>
      <c r="C32" s="22">
        <f>C29-$B$29</f>
        <v>63875.444444444445</v>
      </c>
      <c r="D32" s="22">
        <f t="shared" ref="D32:J32" si="8">D29-$B$29</f>
        <v>41475</v>
      </c>
      <c r="E32" s="22">
        <f t="shared" si="8"/>
        <v>66084.333333333328</v>
      </c>
      <c r="F32" s="22">
        <f t="shared" si="8"/>
        <v>57385.666666666672</v>
      </c>
      <c r="G32" s="22">
        <f t="shared" si="8"/>
        <v>22446.333333333332</v>
      </c>
      <c r="H32" s="22">
        <f t="shared" si="8"/>
        <v>2110.0000000000005</v>
      </c>
      <c r="I32" s="22">
        <f t="shared" si="8"/>
        <v>416</v>
      </c>
      <c r="J32" s="22">
        <f t="shared" si="8"/>
        <v>436.33333333333348</v>
      </c>
    </row>
    <row r="33" spans="1:16">
      <c r="A33" s="21" t="s">
        <v>18</v>
      </c>
      <c r="B33" s="22"/>
      <c r="C33" s="22">
        <f>C32/$C$32*100</f>
        <v>100</v>
      </c>
      <c r="D33" s="22">
        <f t="shared" ref="D33:I33" si="9">D32/$C$32*100</f>
        <v>64.93105505680326</v>
      </c>
      <c r="E33" s="22">
        <f t="shared" si="9"/>
        <v>103.45811901287053</v>
      </c>
      <c r="F33" s="22">
        <f t="shared" si="9"/>
        <v>89.839948928383194</v>
      </c>
      <c r="G33" s="22">
        <f t="shared" si="9"/>
        <v>35.140786148041585</v>
      </c>
      <c r="H33" s="22">
        <f t="shared" si="9"/>
        <v>3.3033038256746208</v>
      </c>
      <c r="I33" s="22">
        <f t="shared" si="9"/>
        <v>0.65126748411404833</v>
      </c>
      <c r="J33" s="22">
        <f>J32/$C$32*100</f>
        <v>0.6831002697959051</v>
      </c>
    </row>
    <row r="35" spans="1:16">
      <c r="B35" s="20" t="s">
        <v>2</v>
      </c>
      <c r="C35" s="20">
        <v>0</v>
      </c>
      <c r="D35" s="20">
        <v>20</v>
      </c>
      <c r="E35" s="20">
        <v>50</v>
      </c>
      <c r="F35" s="20">
        <v>100</v>
      </c>
      <c r="G35" s="20">
        <v>200</v>
      </c>
      <c r="H35" s="20">
        <v>300</v>
      </c>
      <c r="I35" s="20">
        <v>400</v>
      </c>
      <c r="J35" s="20">
        <v>500</v>
      </c>
      <c r="K35" s="20">
        <v>0</v>
      </c>
      <c r="L35" s="20">
        <v>0</v>
      </c>
    </row>
    <row r="36" spans="1:16">
      <c r="A36" s="1"/>
      <c r="B36" s="2">
        <v>1</v>
      </c>
      <c r="C36" s="2">
        <v>2</v>
      </c>
      <c r="D36" s="2">
        <v>3</v>
      </c>
      <c r="E36" s="2">
        <v>4</v>
      </c>
      <c r="F36" s="2">
        <v>5</v>
      </c>
      <c r="G36" s="2">
        <v>6</v>
      </c>
      <c r="H36" s="2">
        <v>7</v>
      </c>
      <c r="I36" s="2">
        <v>8</v>
      </c>
      <c r="J36" s="2">
        <v>9</v>
      </c>
      <c r="K36" s="2">
        <v>10</v>
      </c>
      <c r="L36" s="2">
        <v>11</v>
      </c>
      <c r="M36" s="2">
        <v>12</v>
      </c>
    </row>
    <row r="37" spans="1:16">
      <c r="A37" s="2" t="s">
        <v>5</v>
      </c>
      <c r="B37" s="3">
        <v>0</v>
      </c>
      <c r="C37" s="3">
        <v>7</v>
      </c>
      <c r="D37" s="3">
        <v>0</v>
      </c>
      <c r="E37" s="3">
        <v>23</v>
      </c>
      <c r="F37" s="3">
        <v>15</v>
      </c>
      <c r="G37" s="3">
        <v>6</v>
      </c>
      <c r="H37" s="3">
        <v>19</v>
      </c>
      <c r="I37" s="3">
        <v>12</v>
      </c>
      <c r="J37" s="3">
        <v>0</v>
      </c>
      <c r="K37" s="3">
        <v>12</v>
      </c>
      <c r="L37" s="3">
        <v>9</v>
      </c>
      <c r="M37" s="3">
        <v>4</v>
      </c>
      <c r="N37" s="4">
        <v>560590</v>
      </c>
      <c r="O37" t="s">
        <v>21</v>
      </c>
      <c r="P37" t="s">
        <v>23</v>
      </c>
    </row>
    <row r="38" spans="1:16">
      <c r="A38" s="2" t="s">
        <v>6</v>
      </c>
      <c r="B38" s="3">
        <v>2876</v>
      </c>
      <c r="C38" s="7">
        <v>36200</v>
      </c>
      <c r="D38" s="7">
        <v>34284</v>
      </c>
      <c r="E38" s="10">
        <v>31253</v>
      </c>
      <c r="F38" s="5">
        <v>40055</v>
      </c>
      <c r="G38" s="11">
        <v>38659</v>
      </c>
      <c r="H38" s="11">
        <v>38854</v>
      </c>
      <c r="I38" s="9">
        <v>3407</v>
      </c>
      <c r="J38" s="3">
        <v>2741</v>
      </c>
      <c r="K38" s="5">
        <v>40956</v>
      </c>
      <c r="L38" s="6">
        <v>46534</v>
      </c>
      <c r="M38" s="3">
        <v>0</v>
      </c>
      <c r="N38" s="4">
        <v>560590</v>
      </c>
    </row>
    <row r="39" spans="1:16">
      <c r="A39" s="2" t="s">
        <v>7</v>
      </c>
      <c r="B39" s="3">
        <v>3312</v>
      </c>
      <c r="C39" s="11">
        <v>37994</v>
      </c>
      <c r="D39" s="11">
        <v>36664</v>
      </c>
      <c r="E39" s="10">
        <v>32115</v>
      </c>
      <c r="F39" s="7">
        <v>33536</v>
      </c>
      <c r="G39" s="10">
        <v>32232</v>
      </c>
      <c r="H39" s="7">
        <v>34496</v>
      </c>
      <c r="I39" s="3">
        <v>2955</v>
      </c>
      <c r="J39" s="3">
        <v>2063</v>
      </c>
      <c r="K39" s="15">
        <v>29719</v>
      </c>
      <c r="L39" s="10">
        <v>30855</v>
      </c>
      <c r="M39" s="3">
        <v>3</v>
      </c>
      <c r="N39" s="4">
        <v>560590</v>
      </c>
    </row>
    <row r="40" spans="1:16">
      <c r="A40" s="2" t="s">
        <v>8</v>
      </c>
      <c r="B40" s="9">
        <v>3482</v>
      </c>
      <c r="C40" s="7">
        <v>36239</v>
      </c>
      <c r="D40" s="11">
        <v>38523</v>
      </c>
      <c r="E40" s="11">
        <v>38500</v>
      </c>
      <c r="F40" s="10">
        <v>32632</v>
      </c>
      <c r="G40" s="7">
        <v>34835</v>
      </c>
      <c r="H40" s="10">
        <v>31553</v>
      </c>
      <c r="I40" s="3">
        <v>2769</v>
      </c>
      <c r="J40" s="3">
        <v>2235</v>
      </c>
      <c r="K40" s="10">
        <v>31876</v>
      </c>
      <c r="L40" s="10">
        <v>32581</v>
      </c>
      <c r="M40" s="3">
        <v>16</v>
      </c>
      <c r="N40" s="4">
        <v>560590</v>
      </c>
    </row>
    <row r="41" spans="1:16">
      <c r="A41" s="2" t="s">
        <v>9</v>
      </c>
      <c r="B41" s="3">
        <v>1663</v>
      </c>
      <c r="C41" s="6">
        <v>43666</v>
      </c>
      <c r="D41" s="15">
        <v>27530</v>
      </c>
      <c r="E41" s="11">
        <v>38090</v>
      </c>
      <c r="F41" s="15">
        <v>29094</v>
      </c>
      <c r="G41" s="17">
        <v>12910</v>
      </c>
      <c r="H41" s="3">
        <v>2293</v>
      </c>
      <c r="I41" s="3">
        <v>1376</v>
      </c>
      <c r="J41" s="3">
        <v>1340</v>
      </c>
      <c r="K41" s="10">
        <v>30278</v>
      </c>
      <c r="L41" s="7">
        <v>33999</v>
      </c>
      <c r="M41" s="3">
        <v>0</v>
      </c>
      <c r="N41" s="4">
        <v>560590</v>
      </c>
    </row>
    <row r="42" spans="1:16">
      <c r="A42" s="2" t="s">
        <v>10</v>
      </c>
      <c r="B42" s="3">
        <v>1702</v>
      </c>
      <c r="C42" s="5">
        <v>40197</v>
      </c>
      <c r="D42" s="18">
        <v>20178</v>
      </c>
      <c r="E42" s="7">
        <v>33387</v>
      </c>
      <c r="F42" s="7">
        <v>33617</v>
      </c>
      <c r="G42" s="13">
        <v>9753</v>
      </c>
      <c r="H42" s="3">
        <v>2516</v>
      </c>
      <c r="I42" s="3">
        <v>1731</v>
      </c>
      <c r="J42" s="3">
        <v>1837</v>
      </c>
      <c r="K42" s="15">
        <v>26742</v>
      </c>
      <c r="L42" s="15">
        <v>27956</v>
      </c>
      <c r="M42" s="3">
        <v>0</v>
      </c>
      <c r="N42" s="4">
        <v>560590</v>
      </c>
    </row>
    <row r="43" spans="1:16">
      <c r="A43" s="2" t="s">
        <v>11</v>
      </c>
      <c r="B43" s="3">
        <v>1442</v>
      </c>
      <c r="C43" s="10">
        <v>32843</v>
      </c>
      <c r="D43" s="18">
        <v>20247</v>
      </c>
      <c r="E43" s="10">
        <v>32996</v>
      </c>
      <c r="F43" s="7">
        <v>35357</v>
      </c>
      <c r="G43" s="12">
        <v>14966</v>
      </c>
      <c r="H43" s="3">
        <v>2390</v>
      </c>
      <c r="I43" s="3">
        <v>1330</v>
      </c>
      <c r="J43" s="3">
        <v>1533</v>
      </c>
      <c r="K43" s="18">
        <v>23245</v>
      </c>
      <c r="L43" s="15">
        <v>28731</v>
      </c>
      <c r="M43" s="3">
        <v>4</v>
      </c>
      <c r="N43" s="4">
        <v>560590</v>
      </c>
    </row>
    <row r="44" spans="1:16">
      <c r="A44" s="2" t="s">
        <v>12</v>
      </c>
      <c r="B44" s="3">
        <v>0</v>
      </c>
      <c r="C44" s="3">
        <v>10</v>
      </c>
      <c r="D44" s="3">
        <v>0</v>
      </c>
      <c r="E44" s="3">
        <v>0</v>
      </c>
      <c r="F44" s="3">
        <v>6</v>
      </c>
      <c r="G44" s="3">
        <v>10</v>
      </c>
      <c r="H44" s="3">
        <v>0</v>
      </c>
      <c r="I44" s="3">
        <v>0</v>
      </c>
      <c r="J44" s="3">
        <v>0</v>
      </c>
      <c r="K44" s="3">
        <v>12</v>
      </c>
      <c r="L44" s="3">
        <v>1</v>
      </c>
      <c r="M44" s="3">
        <v>13</v>
      </c>
      <c r="N44" s="4">
        <v>560590</v>
      </c>
    </row>
    <row r="45" spans="1:16">
      <c r="A45" s="2" t="s">
        <v>13</v>
      </c>
      <c r="B45" s="23">
        <f>AVERAGE(B41:B43)</f>
        <v>1602.3333333333333</v>
      </c>
      <c r="C45" s="23">
        <f>AVERAGE(C41:C43,K41:L43)</f>
        <v>31961.888888888891</v>
      </c>
      <c r="D45" s="23">
        <f>AVERAGE(D41:D43)</f>
        <v>22651.666666666668</v>
      </c>
      <c r="E45" s="23">
        <f t="shared" ref="E45:G45" si="10">AVERAGE(E41:E43)</f>
        <v>34824.333333333336</v>
      </c>
      <c r="F45" s="23">
        <f t="shared" si="10"/>
        <v>32689.333333333332</v>
      </c>
      <c r="G45" s="23">
        <f t="shared" si="10"/>
        <v>12543</v>
      </c>
      <c r="H45" s="23">
        <f>AVERAGE(H41:H43)</f>
        <v>2399.6666666666665</v>
      </c>
      <c r="I45" s="23">
        <f t="shared" ref="I45:J45" si="11">AVERAGE(I41:I43)</f>
        <v>1479</v>
      </c>
      <c r="J45" s="23">
        <f t="shared" si="11"/>
        <v>1570</v>
      </c>
    </row>
    <row r="46" spans="1:16">
      <c r="A46" s="2" t="s">
        <v>14</v>
      </c>
      <c r="B46" s="3"/>
      <c r="C46" s="3">
        <f>STDEV(C41:C43,K41:L43)</f>
        <v>6541.0445733927818</v>
      </c>
      <c r="D46" s="3">
        <f t="shared" ref="D46:G46" si="12">STDEV(D41:D43)</f>
        <v>4224.9014584169145</v>
      </c>
      <c r="E46" s="3">
        <f>STDEV(E41:E43)</f>
        <v>2834.8993515349594</v>
      </c>
      <c r="F46" s="3">
        <f t="shared" si="12"/>
        <v>3232.9114329553372</v>
      </c>
      <c r="G46" s="3">
        <f t="shared" si="12"/>
        <v>2625.8063523420765</v>
      </c>
      <c r="H46" s="3">
        <f>STDEV(H41:H43)</f>
        <v>111.81383337196402</v>
      </c>
      <c r="I46" s="3">
        <f t="shared" ref="I46:J46" si="13">STDEV(I41:I43)</f>
        <v>219.44703233354514</v>
      </c>
      <c r="J46" s="3">
        <f t="shared" si="13"/>
        <v>250.55737865806307</v>
      </c>
    </row>
    <row r="47" spans="1:16">
      <c r="A47" s="2" t="s">
        <v>15</v>
      </c>
      <c r="B47" s="3"/>
      <c r="C47" s="3">
        <f>C46/C45*100</f>
        <v>20.465137702379931</v>
      </c>
      <c r="D47" s="3">
        <f t="shared" ref="D47:G47" si="14">D46/D45*100</f>
        <v>18.651614120006979</v>
      </c>
      <c r="E47" s="3">
        <f t="shared" si="14"/>
        <v>8.140570343155531</v>
      </c>
      <c r="F47" s="3">
        <f t="shared" si="14"/>
        <v>9.889805337996096</v>
      </c>
      <c r="G47" s="3">
        <f t="shared" si="14"/>
        <v>20.93443635766624</v>
      </c>
      <c r="H47" s="3">
        <f>H46/H45*100</f>
        <v>4.6595568845102386</v>
      </c>
      <c r="I47" s="3">
        <f t="shared" ref="I47:J47" si="15">I46/I45*100</f>
        <v>14.837527541145715</v>
      </c>
      <c r="J47" s="3">
        <f t="shared" si="15"/>
        <v>15.959068704335227</v>
      </c>
      <c r="L47" t="s">
        <v>16</v>
      </c>
    </row>
    <row r="48" spans="1:16">
      <c r="A48" s="21" t="s">
        <v>17</v>
      </c>
      <c r="B48" s="22"/>
      <c r="C48" s="22">
        <f>C45-$B$45</f>
        <v>30359.555555555558</v>
      </c>
      <c r="D48" s="22">
        <f t="shared" ref="D48:H48" si="16">D45-$B$45</f>
        <v>21049.333333333336</v>
      </c>
      <c r="E48" s="22">
        <f t="shared" si="16"/>
        <v>33222</v>
      </c>
      <c r="F48" s="22">
        <f t="shared" si="16"/>
        <v>31087</v>
      </c>
      <c r="G48" s="22">
        <f>G45-$B$45</f>
        <v>10940.666666666666</v>
      </c>
      <c r="H48" s="22">
        <f t="shared" si="16"/>
        <v>797.33333333333326</v>
      </c>
      <c r="I48" s="22">
        <f>I45-$B$45</f>
        <v>-123.33333333333326</v>
      </c>
      <c r="J48" s="22">
        <f>J45-$B$45</f>
        <v>-32.333333333333258</v>
      </c>
    </row>
    <row r="49" spans="1:10">
      <c r="A49" s="21" t="s">
        <v>18</v>
      </c>
      <c r="B49" s="22"/>
      <c r="C49" s="22">
        <f>C48/$C$48*100</f>
        <v>100</v>
      </c>
      <c r="D49" s="22">
        <f t="shared" ref="D49:J49" si="17">D48/$C$48*100</f>
        <v>69.333469967354233</v>
      </c>
      <c r="E49" s="22">
        <f t="shared" si="17"/>
        <v>109.42847940974102</v>
      </c>
      <c r="F49" s="22">
        <f t="shared" si="17"/>
        <v>102.39609714678886</v>
      </c>
      <c r="G49" s="22">
        <f t="shared" si="17"/>
        <v>36.036979021797997</v>
      </c>
      <c r="H49" s="22">
        <f t="shared" si="17"/>
        <v>2.6263010730650422</v>
      </c>
      <c r="I49" s="22">
        <f t="shared" si="17"/>
        <v>-0.40624222284032818</v>
      </c>
      <c r="J49" s="22">
        <f t="shared" si="17"/>
        <v>-0.10650133950138316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O37"/>
  <sheetViews>
    <sheetView tabSelected="1" zoomScale="55" zoomScaleNormal="55" workbookViewId="0"/>
  </sheetViews>
  <sheetFormatPr defaultRowHeight="15"/>
  <cols>
    <col min="2" max="3" width="11.5703125" bestFit="1" customWidth="1"/>
    <col min="4" max="4" width="12" bestFit="1" customWidth="1"/>
  </cols>
  <sheetData>
    <row r="3" spans="1:15">
      <c r="B3" s="20" t="s">
        <v>2</v>
      </c>
      <c r="C3" s="20">
        <v>0</v>
      </c>
      <c r="D3" s="20">
        <v>20</v>
      </c>
      <c r="E3" s="20">
        <v>50</v>
      </c>
      <c r="F3" s="20">
        <v>100</v>
      </c>
      <c r="G3" s="20">
        <v>200</v>
      </c>
      <c r="H3" s="20">
        <v>300</v>
      </c>
      <c r="I3" s="20">
        <v>400</v>
      </c>
      <c r="J3" s="20">
        <v>500</v>
      </c>
      <c r="K3" s="20">
        <v>0</v>
      </c>
      <c r="L3" s="20">
        <v>0</v>
      </c>
    </row>
    <row r="4" spans="1:15">
      <c r="A4" s="1"/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</row>
    <row r="5" spans="1:15">
      <c r="A5" s="2" t="s">
        <v>5</v>
      </c>
      <c r="B5" s="3">
        <v>2</v>
      </c>
      <c r="C5" s="3">
        <v>14</v>
      </c>
      <c r="D5" s="3">
        <v>7</v>
      </c>
      <c r="E5" s="3">
        <v>9</v>
      </c>
      <c r="F5" s="3">
        <v>13</v>
      </c>
      <c r="G5" s="3">
        <v>0</v>
      </c>
      <c r="H5" s="3">
        <v>0</v>
      </c>
      <c r="I5" s="3">
        <v>4</v>
      </c>
      <c r="J5" s="3">
        <v>0</v>
      </c>
      <c r="K5" s="3">
        <v>0</v>
      </c>
      <c r="L5" s="3">
        <v>0</v>
      </c>
      <c r="M5" s="3">
        <v>1</v>
      </c>
      <c r="N5" s="4">
        <v>560590</v>
      </c>
      <c r="O5" t="s">
        <v>24</v>
      </c>
    </row>
    <row r="6" spans="1:15">
      <c r="A6" s="2" t="s">
        <v>6</v>
      </c>
      <c r="B6" s="3">
        <v>1066</v>
      </c>
      <c r="C6" s="14">
        <v>17917</v>
      </c>
      <c r="D6" s="8">
        <v>13053</v>
      </c>
      <c r="E6" s="14">
        <v>19731</v>
      </c>
      <c r="F6" s="12">
        <v>11387</v>
      </c>
      <c r="G6" s="12">
        <v>12465</v>
      </c>
      <c r="H6" s="3">
        <v>1482</v>
      </c>
      <c r="I6" s="3">
        <v>1406</v>
      </c>
      <c r="J6" s="3">
        <v>1401</v>
      </c>
      <c r="K6" s="15">
        <v>22354</v>
      </c>
      <c r="L6" s="11">
        <v>27939</v>
      </c>
      <c r="M6" s="3">
        <v>9</v>
      </c>
      <c r="N6" s="4">
        <v>560590</v>
      </c>
    </row>
    <row r="7" spans="1:15">
      <c r="A7" s="2" t="s">
        <v>7</v>
      </c>
      <c r="B7" s="3">
        <v>1217</v>
      </c>
      <c r="C7" s="14">
        <v>19475</v>
      </c>
      <c r="D7" s="18">
        <v>15867</v>
      </c>
      <c r="E7" s="15">
        <v>22355</v>
      </c>
      <c r="F7" s="12">
        <v>12281</v>
      </c>
      <c r="G7" s="14">
        <v>18034</v>
      </c>
      <c r="H7" s="3">
        <v>1503</v>
      </c>
      <c r="I7" s="3">
        <v>1454</v>
      </c>
      <c r="J7" s="3">
        <v>1664</v>
      </c>
      <c r="K7" s="7">
        <v>25491</v>
      </c>
      <c r="L7" s="6">
        <v>35032</v>
      </c>
      <c r="M7" s="3">
        <v>0</v>
      </c>
      <c r="N7" s="4">
        <v>560590</v>
      </c>
    </row>
    <row r="8" spans="1:15">
      <c r="A8" s="2" t="s">
        <v>8</v>
      </c>
      <c r="B8" s="3">
        <v>1293</v>
      </c>
      <c r="C8" s="15">
        <v>21590</v>
      </c>
      <c r="D8" s="14">
        <v>17707</v>
      </c>
      <c r="E8" s="7">
        <v>26500</v>
      </c>
      <c r="F8" s="18">
        <v>15316</v>
      </c>
      <c r="G8" s="8">
        <v>14942</v>
      </c>
      <c r="H8" s="3">
        <v>1359</v>
      </c>
      <c r="I8" s="3">
        <v>1411</v>
      </c>
      <c r="J8" s="3">
        <v>1332</v>
      </c>
      <c r="K8" s="7">
        <v>25477</v>
      </c>
      <c r="L8" s="5">
        <v>32309</v>
      </c>
      <c r="M8" s="3">
        <v>5</v>
      </c>
      <c r="N8" s="4">
        <v>560590</v>
      </c>
    </row>
    <row r="9" spans="1:15">
      <c r="A9" s="2" t="s">
        <v>9</v>
      </c>
      <c r="B9" s="3">
        <v>1474</v>
      </c>
      <c r="C9" s="15">
        <v>21963</v>
      </c>
      <c r="D9" s="14">
        <v>18153</v>
      </c>
      <c r="E9" s="11">
        <v>27666</v>
      </c>
      <c r="F9" s="8">
        <v>14685</v>
      </c>
      <c r="G9" s="14">
        <v>19873</v>
      </c>
      <c r="H9" s="3">
        <v>1376</v>
      </c>
      <c r="I9" s="3">
        <v>1385</v>
      </c>
      <c r="J9" s="3">
        <v>1337</v>
      </c>
      <c r="K9" s="11">
        <v>27736</v>
      </c>
      <c r="L9" s="6">
        <v>33739</v>
      </c>
      <c r="M9" s="3">
        <v>1</v>
      </c>
      <c r="N9" s="4">
        <v>560590</v>
      </c>
    </row>
    <row r="10" spans="1:15">
      <c r="A10" s="2" t="s">
        <v>10</v>
      </c>
      <c r="B10" s="3">
        <v>1289</v>
      </c>
      <c r="C10" s="7">
        <v>26803</v>
      </c>
      <c r="D10" s="14">
        <v>18168</v>
      </c>
      <c r="E10" s="7">
        <v>25629</v>
      </c>
      <c r="F10" s="8">
        <v>14993</v>
      </c>
      <c r="G10" s="12">
        <v>10708</v>
      </c>
      <c r="H10" s="3">
        <v>1391</v>
      </c>
      <c r="I10" s="3">
        <v>1565</v>
      </c>
      <c r="J10" s="3">
        <v>1654</v>
      </c>
      <c r="K10" s="10">
        <v>24876</v>
      </c>
      <c r="L10" s="11">
        <v>29755</v>
      </c>
      <c r="M10" s="3">
        <v>10</v>
      </c>
      <c r="N10" s="4">
        <v>560590</v>
      </c>
    </row>
    <row r="11" spans="1:15">
      <c r="A11" s="2" t="s">
        <v>11</v>
      </c>
      <c r="B11" s="3">
        <v>1321</v>
      </c>
      <c r="C11" s="6">
        <v>33118</v>
      </c>
      <c r="D11" s="14">
        <v>19268</v>
      </c>
      <c r="E11" s="10">
        <v>23897</v>
      </c>
      <c r="F11" s="8">
        <v>13321</v>
      </c>
      <c r="G11" s="18">
        <v>15652</v>
      </c>
      <c r="H11" s="3">
        <v>1240</v>
      </c>
      <c r="I11" s="3">
        <v>1481</v>
      </c>
      <c r="J11" s="3">
        <v>1479</v>
      </c>
      <c r="K11" s="10">
        <v>24063</v>
      </c>
      <c r="L11" s="15">
        <v>22081</v>
      </c>
      <c r="M11" s="3">
        <v>3</v>
      </c>
      <c r="N11" s="4">
        <v>560590</v>
      </c>
    </row>
    <row r="12" spans="1:15">
      <c r="A12" s="2" t="s">
        <v>12</v>
      </c>
      <c r="B12" s="3">
        <v>2</v>
      </c>
      <c r="C12" s="3">
        <v>13</v>
      </c>
      <c r="D12" s="3">
        <v>21</v>
      </c>
      <c r="E12" s="3">
        <v>0</v>
      </c>
      <c r="F12" s="3">
        <v>6</v>
      </c>
      <c r="G12" s="3">
        <v>12</v>
      </c>
      <c r="H12" s="3">
        <v>11</v>
      </c>
      <c r="I12" s="3">
        <v>8</v>
      </c>
      <c r="J12" s="3">
        <v>0</v>
      </c>
      <c r="K12" s="3">
        <v>10</v>
      </c>
      <c r="L12" s="3">
        <v>0</v>
      </c>
      <c r="M12" s="3">
        <v>12</v>
      </c>
      <c r="N12" s="4">
        <v>560590</v>
      </c>
    </row>
    <row r="13" spans="1:15">
      <c r="A13" s="2" t="s">
        <v>13</v>
      </c>
      <c r="B13" s="23">
        <f>AVERAGE(B6:B11)</f>
        <v>1276.6666666666667</v>
      </c>
      <c r="C13" s="23">
        <f>AVERAGE(C6:C11,K6:L11)</f>
        <v>26206.555555555555</v>
      </c>
      <c r="D13" s="23">
        <f t="shared" ref="D13:J13" si="0">AVERAGE(D6:D11)</f>
        <v>17036</v>
      </c>
      <c r="E13" s="23">
        <f t="shared" si="0"/>
        <v>24296.333333333332</v>
      </c>
      <c r="F13" s="23">
        <f t="shared" si="0"/>
        <v>13663.833333333334</v>
      </c>
      <c r="G13" s="23">
        <f t="shared" si="0"/>
        <v>15279</v>
      </c>
      <c r="H13" s="23">
        <f>AVERAGE(H6:H11)</f>
        <v>1391.8333333333333</v>
      </c>
      <c r="I13" s="23">
        <f t="shared" si="0"/>
        <v>1450.3333333333333</v>
      </c>
      <c r="J13" s="23">
        <f t="shared" si="0"/>
        <v>1477.8333333333333</v>
      </c>
    </row>
    <row r="14" spans="1:15">
      <c r="A14" s="2" t="s">
        <v>14</v>
      </c>
      <c r="B14" s="3"/>
      <c r="C14" s="3">
        <f>STDEV(C6:C11,K6:L11)</f>
        <v>5032.5098547254238</v>
      </c>
      <c r="D14" s="3">
        <f t="shared" ref="D14:J14" si="1">STDEV(D6:D11)</f>
        <v>2244.6393028725129</v>
      </c>
      <c r="E14" s="3">
        <f t="shared" si="1"/>
        <v>2924.288335076878</v>
      </c>
      <c r="F14" s="3">
        <f t="shared" si="1"/>
        <v>1597.0505836280361</v>
      </c>
      <c r="G14" s="3">
        <f t="shared" si="1"/>
        <v>3398.8290924964144</v>
      </c>
      <c r="H14" s="3">
        <f t="shared" si="1"/>
        <v>94.732078340267961</v>
      </c>
      <c r="I14" s="3">
        <f t="shared" si="1"/>
        <v>66.156380392723008</v>
      </c>
      <c r="J14" s="3">
        <f t="shared" si="1"/>
        <v>150.13249703733922</v>
      </c>
      <c r="L14" t="s">
        <v>16</v>
      </c>
    </row>
    <row r="15" spans="1:15">
      <c r="A15" s="2" t="s">
        <v>15</v>
      </c>
      <c r="B15" s="3"/>
      <c r="C15" s="3">
        <f>C14/C13*100</f>
        <v>19.203247996696675</v>
      </c>
      <c r="D15" s="3">
        <f t="shared" ref="D15:J15" si="2">D14/D13*100</f>
        <v>13.175858786525668</v>
      </c>
      <c r="E15" s="3">
        <f t="shared" si="2"/>
        <v>12.035924495096152</v>
      </c>
      <c r="F15" s="3">
        <f t="shared" si="2"/>
        <v>11.688159132708263</v>
      </c>
      <c r="G15" s="3">
        <f t="shared" si="2"/>
        <v>22.245101724565838</v>
      </c>
      <c r="H15" s="3">
        <f t="shared" si="2"/>
        <v>6.8062803262077338</v>
      </c>
      <c r="I15" s="3">
        <f t="shared" si="2"/>
        <v>4.5614603810197432</v>
      </c>
      <c r="J15" s="3">
        <f t="shared" si="2"/>
        <v>10.158959988993294</v>
      </c>
    </row>
    <row r="16" spans="1:15">
      <c r="A16" s="21" t="s">
        <v>17</v>
      </c>
      <c r="B16" s="22"/>
      <c r="C16" s="22">
        <f>C13-$B$13</f>
        <v>24929.888888888887</v>
      </c>
      <c r="D16" s="22">
        <f t="shared" ref="D16:J16" si="3">D13-$B$13</f>
        <v>15759.333333333334</v>
      </c>
      <c r="E16" s="22">
        <f>E13-$B$13</f>
        <v>23019.666666666664</v>
      </c>
      <c r="F16" s="22">
        <f t="shared" si="3"/>
        <v>12387.166666666668</v>
      </c>
      <c r="G16" s="22">
        <f t="shared" si="3"/>
        <v>14002.333333333334</v>
      </c>
      <c r="H16" s="22">
        <f>H13-$B$13</f>
        <v>115.16666666666652</v>
      </c>
      <c r="I16" s="22">
        <f t="shared" si="3"/>
        <v>173.66666666666652</v>
      </c>
      <c r="J16" s="22">
        <f t="shared" si="3"/>
        <v>201.16666666666652</v>
      </c>
    </row>
    <row r="17" spans="1:15">
      <c r="A17" s="21" t="s">
        <v>18</v>
      </c>
      <c r="B17" s="22"/>
      <c r="C17" s="22">
        <f>C16/$C$16*100</f>
        <v>100</v>
      </c>
      <c r="D17" s="22">
        <f t="shared" ref="D17:J17" si="4">D16/$C$16*100</f>
        <v>63.214615209766066</v>
      </c>
      <c r="E17" s="22">
        <f t="shared" si="4"/>
        <v>92.337622398816237</v>
      </c>
      <c r="F17" s="22">
        <f t="shared" si="4"/>
        <v>49.688013941319888</v>
      </c>
      <c r="G17" s="22">
        <f t="shared" si="4"/>
        <v>56.166850144182135</v>
      </c>
      <c r="H17" s="22">
        <f t="shared" si="4"/>
        <v>0.46196221403134957</v>
      </c>
      <c r="I17" s="22">
        <f t="shared" si="4"/>
        <v>0.69662029959575467</v>
      </c>
      <c r="J17" s="22">
        <f t="shared" si="4"/>
        <v>0.80692965605765454</v>
      </c>
    </row>
    <row r="20" spans="1:15">
      <c r="B20" s="20" t="s">
        <v>2</v>
      </c>
      <c r="C20" s="20">
        <v>0</v>
      </c>
      <c r="D20" s="20">
        <v>20</v>
      </c>
      <c r="E20" s="20">
        <v>50</v>
      </c>
      <c r="F20" s="20">
        <v>100</v>
      </c>
      <c r="G20" s="20">
        <v>200</v>
      </c>
      <c r="H20" s="20">
        <v>300</v>
      </c>
      <c r="I20" s="20">
        <v>400</v>
      </c>
      <c r="J20" s="20">
        <v>500</v>
      </c>
      <c r="K20" s="20">
        <v>0</v>
      </c>
      <c r="L20" s="20">
        <v>0</v>
      </c>
    </row>
    <row r="21" spans="1:1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5">
      <c r="A22" s="2" t="s">
        <v>5</v>
      </c>
      <c r="B22" s="3">
        <v>14</v>
      </c>
      <c r="C22" s="3">
        <v>12</v>
      </c>
      <c r="D22" s="3">
        <v>3</v>
      </c>
      <c r="E22" s="3">
        <v>14</v>
      </c>
      <c r="F22" s="3">
        <v>0</v>
      </c>
      <c r="G22" s="3">
        <v>1</v>
      </c>
      <c r="H22" s="3">
        <v>5</v>
      </c>
      <c r="I22" s="3">
        <v>6</v>
      </c>
      <c r="J22" s="3">
        <v>0</v>
      </c>
      <c r="K22" s="3">
        <v>13</v>
      </c>
      <c r="L22" s="3">
        <v>0</v>
      </c>
      <c r="M22" s="3">
        <v>4</v>
      </c>
      <c r="N22" s="4">
        <v>560590</v>
      </c>
      <c r="O22" t="s">
        <v>25</v>
      </c>
    </row>
    <row r="23" spans="1:15">
      <c r="A23" s="2" t="s">
        <v>6</v>
      </c>
      <c r="B23" s="3">
        <v>2146</v>
      </c>
      <c r="C23" s="15">
        <v>35099</v>
      </c>
      <c r="D23" s="8">
        <v>24024</v>
      </c>
      <c r="E23" s="15">
        <v>35495</v>
      </c>
      <c r="F23" s="12">
        <v>19906</v>
      </c>
      <c r="G23" s="12">
        <v>20761</v>
      </c>
      <c r="H23" s="3">
        <v>2369</v>
      </c>
      <c r="I23" s="3">
        <v>2486</v>
      </c>
      <c r="J23" s="3">
        <v>2554</v>
      </c>
      <c r="K23" s="10">
        <v>38011</v>
      </c>
      <c r="L23" s="11">
        <v>46525</v>
      </c>
      <c r="M23" s="3">
        <v>0</v>
      </c>
      <c r="N23" s="4">
        <v>560590</v>
      </c>
    </row>
    <row r="24" spans="1:15">
      <c r="A24" s="2" t="s">
        <v>7</v>
      </c>
      <c r="B24" s="3">
        <v>2148</v>
      </c>
      <c r="C24" s="15">
        <v>36128</v>
      </c>
      <c r="D24" s="18">
        <v>26424</v>
      </c>
      <c r="E24" s="10">
        <v>37786</v>
      </c>
      <c r="F24" s="8">
        <v>21640</v>
      </c>
      <c r="G24" s="14">
        <v>31038</v>
      </c>
      <c r="H24" s="3">
        <v>2424</v>
      </c>
      <c r="I24" s="3">
        <v>2484</v>
      </c>
      <c r="J24" s="3">
        <v>2543</v>
      </c>
      <c r="K24" s="10">
        <v>39031</v>
      </c>
      <c r="L24" s="6">
        <v>58310</v>
      </c>
      <c r="M24" s="3">
        <v>0</v>
      </c>
      <c r="N24" s="4">
        <v>560590</v>
      </c>
    </row>
    <row r="25" spans="1:15">
      <c r="A25" s="2" t="s">
        <v>8</v>
      </c>
      <c r="B25" s="3">
        <v>2113</v>
      </c>
      <c r="C25" s="10">
        <v>38497</v>
      </c>
      <c r="D25" s="18">
        <v>28979</v>
      </c>
      <c r="E25" s="10">
        <v>40963</v>
      </c>
      <c r="F25" s="18">
        <v>25956</v>
      </c>
      <c r="G25" s="8">
        <v>24116</v>
      </c>
      <c r="H25" s="3">
        <v>2333</v>
      </c>
      <c r="I25" s="3">
        <v>2493</v>
      </c>
      <c r="J25" s="3">
        <v>2525</v>
      </c>
      <c r="K25" s="10">
        <v>40495</v>
      </c>
      <c r="L25" s="11">
        <v>49879</v>
      </c>
      <c r="M25" s="3">
        <v>0</v>
      </c>
      <c r="N25" s="4">
        <v>560590</v>
      </c>
    </row>
    <row r="26" spans="1:15">
      <c r="A26" s="2" t="s">
        <v>9</v>
      </c>
      <c r="B26" s="3">
        <v>2095</v>
      </c>
      <c r="C26" s="10">
        <v>37765</v>
      </c>
      <c r="D26" s="14">
        <v>29253</v>
      </c>
      <c r="E26" s="10">
        <v>41054</v>
      </c>
      <c r="F26" s="8">
        <v>24021</v>
      </c>
      <c r="G26" s="14">
        <v>32587</v>
      </c>
      <c r="H26" s="3">
        <v>2375</v>
      </c>
      <c r="I26" s="3">
        <v>2484</v>
      </c>
      <c r="J26" s="3">
        <v>2499</v>
      </c>
      <c r="K26" s="7">
        <v>42283</v>
      </c>
      <c r="L26" s="5">
        <v>53228</v>
      </c>
      <c r="M26" s="3">
        <v>12</v>
      </c>
      <c r="N26" s="4">
        <v>560590</v>
      </c>
    </row>
    <row r="27" spans="1:15">
      <c r="A27" s="2" t="s">
        <v>10</v>
      </c>
      <c r="B27" s="3">
        <v>2106</v>
      </c>
      <c r="C27" s="10">
        <v>39186</v>
      </c>
      <c r="D27" s="18">
        <v>28762</v>
      </c>
      <c r="E27" s="10">
        <v>41360</v>
      </c>
      <c r="F27" s="18">
        <v>25565</v>
      </c>
      <c r="G27" s="12">
        <v>18014</v>
      </c>
      <c r="H27" s="3">
        <v>2403</v>
      </c>
      <c r="I27" s="3">
        <v>2461</v>
      </c>
      <c r="J27" s="3">
        <v>2522</v>
      </c>
      <c r="K27" s="10">
        <v>40037</v>
      </c>
      <c r="L27" s="11">
        <v>47599</v>
      </c>
      <c r="M27" s="3">
        <v>7</v>
      </c>
      <c r="N27" s="4">
        <v>560590</v>
      </c>
    </row>
    <row r="28" spans="1:15">
      <c r="A28" s="2" t="s">
        <v>11</v>
      </c>
      <c r="B28" s="3">
        <v>2118</v>
      </c>
      <c r="C28" s="11">
        <v>48168</v>
      </c>
      <c r="D28" s="14">
        <v>29182</v>
      </c>
      <c r="E28" s="10">
        <v>39533</v>
      </c>
      <c r="F28" s="8">
        <v>22205</v>
      </c>
      <c r="G28" s="18">
        <v>28403</v>
      </c>
      <c r="H28" s="3">
        <v>2326</v>
      </c>
      <c r="I28" s="3">
        <v>2465</v>
      </c>
      <c r="J28" s="3">
        <v>2535</v>
      </c>
      <c r="K28" s="10">
        <v>40106</v>
      </c>
      <c r="L28" s="10">
        <v>38785</v>
      </c>
      <c r="M28" s="3">
        <v>0</v>
      </c>
      <c r="N28" s="4">
        <v>560590</v>
      </c>
    </row>
    <row r="29" spans="1:15">
      <c r="A29" s="2" t="s">
        <v>12</v>
      </c>
      <c r="B29" s="3">
        <v>0</v>
      </c>
      <c r="C29" s="3">
        <v>3</v>
      </c>
      <c r="D29" s="3">
        <v>0</v>
      </c>
      <c r="E29" s="3">
        <v>0</v>
      </c>
      <c r="F29" s="3">
        <v>5</v>
      </c>
      <c r="G29" s="3">
        <v>12</v>
      </c>
      <c r="H29" s="3">
        <v>20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4">
        <v>560590</v>
      </c>
    </row>
    <row r="30" spans="1:15">
      <c r="A30" s="2" t="s">
        <v>13</v>
      </c>
      <c r="B30" s="23">
        <f>AVERAGE(B23:B28)</f>
        <v>2121</v>
      </c>
      <c r="C30" s="23">
        <f>AVERAGE(C23:C28,K23:L28)</f>
        <v>42729.555555555555</v>
      </c>
      <c r="D30" s="23">
        <f t="shared" ref="D30:G30" si="5">AVERAGE(D23:D28)</f>
        <v>27770.666666666668</v>
      </c>
      <c r="E30" s="23">
        <f>AVERAGE(E23:E28)</f>
        <v>39365.166666666664</v>
      </c>
      <c r="F30" s="23">
        <f t="shared" si="5"/>
        <v>23215.5</v>
      </c>
      <c r="G30" s="23">
        <f t="shared" si="5"/>
        <v>25819.833333333332</v>
      </c>
      <c r="H30" s="23">
        <f>AVERAGE(H23:H28)</f>
        <v>2371.6666666666665</v>
      </c>
      <c r="I30" s="23">
        <f t="shared" ref="I30" si="6">AVERAGE(I23:I28)</f>
        <v>2478.8333333333335</v>
      </c>
      <c r="J30" s="23">
        <f>AVERAGE(J23:J28)</f>
        <v>2529.6666666666665</v>
      </c>
    </row>
    <row r="31" spans="1:15">
      <c r="A31" s="2" t="s">
        <v>14</v>
      </c>
      <c r="B31" s="3"/>
      <c r="C31" s="3">
        <f>STDEV(C23:C28,K23:L28)</f>
        <v>6414.7297978235119</v>
      </c>
      <c r="D31" s="3">
        <f t="shared" ref="D31:J31" si="7">STDEV(D23:D28)</f>
        <v>2120.5191502711468</v>
      </c>
      <c r="E31" s="3">
        <f t="shared" si="7"/>
        <v>2318.82361698053</v>
      </c>
      <c r="F31" s="3">
        <f t="shared" si="7"/>
        <v>2372.1476134507311</v>
      </c>
      <c r="G31" s="3">
        <f t="shared" si="7"/>
        <v>5815.8823033712351</v>
      </c>
      <c r="H31" s="3">
        <f t="shared" si="7"/>
        <v>38.260510538499965</v>
      </c>
      <c r="I31" s="3">
        <f t="shared" si="7"/>
        <v>12.765839833973581</v>
      </c>
      <c r="J31" s="3">
        <f t="shared" si="7"/>
        <v>19.075289425501953</v>
      </c>
    </row>
    <row r="32" spans="1:15">
      <c r="A32" s="2" t="s">
        <v>15</v>
      </c>
      <c r="B32" s="3"/>
      <c r="C32" s="3">
        <f>C31/C30*100</f>
        <v>15.012395318465909</v>
      </c>
      <c r="D32" s="3">
        <f>D31/D30*100</f>
        <v>7.6358237118463608</v>
      </c>
      <c r="E32" s="3">
        <f t="shared" ref="E32" si="8">E31/E30*100</f>
        <v>5.890546931035975</v>
      </c>
      <c r="F32" s="3">
        <f t="shared" ref="F32" si="9">F31/F30*100</f>
        <v>10.217947549915923</v>
      </c>
      <c r="G32" s="3">
        <f t="shared" ref="G32" si="10">G31/G30*100</f>
        <v>22.524863845123846</v>
      </c>
      <c r="H32" s="3">
        <f t="shared" ref="H32" si="11">H31/H30*100</f>
        <v>1.6132330515179185</v>
      </c>
      <c r="I32" s="3">
        <f t="shared" ref="I32" si="12">I31/I30*100</f>
        <v>0.51499387483252534</v>
      </c>
      <c r="J32" s="3">
        <f t="shared" ref="J32" si="13">J31/J30*100</f>
        <v>0.75406335849922079</v>
      </c>
      <c r="L32" t="s">
        <v>16</v>
      </c>
    </row>
    <row r="33" spans="1:14">
      <c r="A33" s="21" t="s">
        <v>17</v>
      </c>
      <c r="B33" s="22"/>
      <c r="C33" s="22">
        <f>C30-$B$30</f>
        <v>40608.555555555555</v>
      </c>
      <c r="D33" s="22">
        <f t="shared" ref="D33:J33" si="14">D30-$B$30</f>
        <v>25649.666666666668</v>
      </c>
      <c r="E33" s="22">
        <f t="shared" si="14"/>
        <v>37244.166666666664</v>
      </c>
      <c r="F33" s="22">
        <f t="shared" si="14"/>
        <v>21094.5</v>
      </c>
      <c r="G33" s="22">
        <f t="shared" si="14"/>
        <v>23698.833333333332</v>
      </c>
      <c r="H33" s="22">
        <f t="shared" si="14"/>
        <v>250.66666666666652</v>
      </c>
      <c r="I33" s="22">
        <f t="shared" si="14"/>
        <v>357.83333333333348</v>
      </c>
      <c r="J33" s="22">
        <f t="shared" si="14"/>
        <v>408.66666666666652</v>
      </c>
      <c r="N33" s="24"/>
    </row>
    <row r="34" spans="1:14">
      <c r="A34" s="21" t="s">
        <v>18</v>
      </c>
      <c r="B34" s="22"/>
      <c r="C34" s="22">
        <f>C33/$C$33*100</f>
        <v>100</v>
      </c>
      <c r="D34" s="22">
        <f t="shared" ref="D34:J34" si="15">D33/$C$33*100</f>
        <v>63.163208628723567</v>
      </c>
      <c r="E34" s="22">
        <f>E33/$C$33*100</f>
        <v>91.715073725569596</v>
      </c>
      <c r="F34" s="22">
        <f t="shared" si="15"/>
        <v>51.945950087146386</v>
      </c>
      <c r="G34" s="22">
        <f t="shared" si="15"/>
        <v>58.359212754838197</v>
      </c>
      <c r="H34" s="22">
        <f t="shared" si="15"/>
        <v>0.61727550570897727</v>
      </c>
      <c r="I34" s="22">
        <f t="shared" si="15"/>
        <v>0.8811772013013135</v>
      </c>
      <c r="J34" s="22">
        <f t="shared" si="15"/>
        <v>1.006356077126604</v>
      </c>
      <c r="N34" s="24"/>
    </row>
    <row r="35" spans="1:14">
      <c r="N35" s="24"/>
    </row>
    <row r="36" spans="1:14">
      <c r="N36" s="24"/>
    </row>
    <row r="37" spans="1:14">
      <c r="N37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INL2</dc:creator>
  <cp:keywords/>
  <dc:description/>
  <cp:lastModifiedBy/>
  <cp:revision/>
  <dcterms:created xsi:type="dcterms:W3CDTF">2023-03-08T10:44:22Z</dcterms:created>
  <dcterms:modified xsi:type="dcterms:W3CDTF">2023-03-21T10:24:47Z</dcterms:modified>
  <cp:category/>
  <cp:contentStatus/>
</cp:coreProperties>
</file>