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9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1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NERGY TECH\Downloads\"/>
    </mc:Choice>
  </mc:AlternateContent>
  <xr:revisionPtr revIDLastSave="0" documentId="13_ncr:1_{B9A188F2-C52E-4EE9-9A89-48D3D5231F5C}" xr6:coauthVersionLast="47" xr6:coauthVersionMax="47" xr10:uidLastSave="{00000000-0000-0000-0000-000000000000}"/>
  <bookViews>
    <workbookView xWindow="-110" yWindow="-110" windowWidth="19420" windowHeight="10420" firstSheet="1" activeTab="1" xr2:uid="{00000000-000D-0000-FFFF-FFFF00000000}"/>
  </bookViews>
  <sheets>
    <sheet name="Prompt" sheetId="2" state="veryHidden" r:id="rId1"/>
    <sheet name="C100" sheetId="9" r:id="rId2"/>
    <sheet name="C101" sheetId="17" r:id="rId3"/>
    <sheet name="C200" sheetId="10" r:id="rId4"/>
    <sheet name="C300" sheetId="11" r:id="rId5"/>
    <sheet name="C336" sheetId="15" r:id="rId6"/>
    <sheet name="C400" sheetId="12" r:id="rId7"/>
    <sheet name="C500" sheetId="13" r:id="rId8"/>
    <sheet name="C700" sheetId="8" r:id="rId9"/>
    <sheet name="C800" sheetId="16" r:id="rId10"/>
    <sheet name="Enviar" sheetId="14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1" l="1"/>
  <c r="A8" i="17" l="1"/>
  <c r="A7" i="17"/>
  <c r="U40" i="10" l="1"/>
  <c r="T40" i="10"/>
  <c r="S40" i="10"/>
  <c r="R40" i="10"/>
  <c r="Q40" i="10"/>
  <c r="P40" i="10"/>
  <c r="O40" i="10"/>
  <c r="N40" i="10"/>
  <c r="M40" i="10"/>
  <c r="L40" i="10"/>
  <c r="K40" i="10"/>
  <c r="J40" i="10"/>
  <c r="J365" i="9"/>
  <c r="K12" i="17" l="1"/>
  <c r="K22" i="17" s="1"/>
  <c r="L22" i="17"/>
  <c r="M21" i="17"/>
  <c r="M20" i="17"/>
  <c r="M19" i="17"/>
  <c r="M18" i="17"/>
  <c r="M17" i="17"/>
  <c r="M16" i="17"/>
  <c r="M15" i="17"/>
  <c r="M14" i="17"/>
  <c r="M13" i="17"/>
  <c r="R43" i="17"/>
  <c r="I32" i="17"/>
  <c r="A471" i="9" l="1"/>
  <c r="A20" i="15" l="1"/>
  <c r="A19" i="15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K140" i="11"/>
  <c r="K139" i="11"/>
  <c r="K138" i="11"/>
  <c r="K137" i="11"/>
  <c r="K136" i="11"/>
  <c r="K135" i="11"/>
  <c r="K134" i="1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K115" i="11"/>
  <c r="K114" i="11"/>
  <c r="K113" i="11"/>
  <c r="K112" i="11"/>
  <c r="K111" i="11"/>
  <c r="K110" i="11"/>
  <c r="K109" i="11"/>
  <c r="K108" i="11"/>
  <c r="K107" i="11"/>
  <c r="K106" i="11"/>
  <c r="K105" i="11"/>
  <c r="K104" i="11"/>
  <c r="K103" i="11"/>
  <c r="K102" i="11"/>
  <c r="K101" i="11"/>
  <c r="K100" i="11"/>
  <c r="K99" i="11"/>
  <c r="K98" i="11"/>
  <c r="K97" i="11"/>
  <c r="K96" i="11"/>
  <c r="K95" i="11"/>
  <c r="K94" i="11"/>
  <c r="K93" i="11"/>
  <c r="K92" i="11"/>
  <c r="K91" i="11"/>
  <c r="K90" i="11"/>
  <c r="K89" i="11"/>
  <c r="K88" i="11"/>
  <c r="K87" i="11"/>
  <c r="K86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61" i="11"/>
  <c r="K60" i="11"/>
  <c r="K59" i="11"/>
  <c r="K58" i="11"/>
  <c r="K57" i="11"/>
  <c r="K56" i="11"/>
  <c r="K55" i="11"/>
  <c r="K54" i="11"/>
  <c r="K53" i="11"/>
  <c r="K52" i="11"/>
  <c r="K51" i="11"/>
  <c r="K50" i="11"/>
  <c r="K49" i="11"/>
  <c r="K48" i="11"/>
  <c r="K47" i="11"/>
  <c r="K46" i="11"/>
  <c r="K45" i="11"/>
  <c r="K44" i="11"/>
  <c r="K43" i="11"/>
  <c r="K4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L28" i="13"/>
  <c r="A10" i="12"/>
  <c r="A29" i="9" l="1"/>
  <c r="H26" i="12"/>
  <c r="I41" i="12"/>
  <c r="K271" i="8" l="1"/>
  <c r="M240" i="8"/>
  <c r="N239" i="8"/>
  <c r="N238" i="8"/>
  <c r="N237" i="8"/>
  <c r="N236" i="8"/>
  <c r="N235" i="8"/>
  <c r="N234" i="8"/>
  <c r="W202" i="8"/>
  <c r="T202" i="8"/>
  <c r="D121" i="8"/>
  <c r="Q119" i="8"/>
  <c r="U98" i="8"/>
  <c r="Z95" i="8"/>
  <c r="T90" i="8"/>
  <c r="D66" i="8"/>
  <c r="N54" i="8"/>
  <c r="D52" i="8"/>
  <c r="D49" i="8"/>
  <c r="D47" i="8"/>
  <c r="D45" i="8"/>
  <c r="D44" i="8"/>
  <c r="D42" i="8"/>
  <c r="D41" i="8"/>
  <c r="D40" i="8"/>
  <c r="D38" i="8"/>
  <c r="D37" i="8"/>
  <c r="D36" i="8"/>
  <c r="D35" i="8"/>
  <c r="D34" i="8"/>
  <c r="D32" i="8"/>
  <c r="D30" i="8"/>
  <c r="D28" i="8"/>
  <c r="X26" i="8"/>
  <c r="D26" i="8"/>
  <c r="D24" i="8"/>
  <c r="P23" i="8"/>
  <c r="P21" i="8"/>
  <c r="P19" i="8"/>
  <c r="P17" i="8"/>
  <c r="P15" i="8"/>
  <c r="P13" i="8"/>
  <c r="P60" i="13"/>
  <c r="V35" i="13"/>
  <c r="G114" i="13"/>
  <c r="G106" i="13"/>
  <c r="G105" i="13"/>
  <c r="G104" i="13"/>
  <c r="G103" i="13"/>
  <c r="O97" i="13"/>
  <c r="M97" i="13"/>
  <c r="O96" i="13"/>
  <c r="M96" i="13"/>
  <c r="M95" i="13"/>
  <c r="M94" i="13"/>
  <c r="M93" i="13"/>
  <c r="G93" i="13"/>
  <c r="M92" i="13"/>
  <c r="G92" i="13"/>
  <c r="M91" i="13"/>
  <c r="G91" i="13"/>
  <c r="M90" i="13"/>
  <c r="G90" i="13"/>
  <c r="M89" i="13"/>
  <c r="M88" i="13"/>
  <c r="G81" i="13"/>
  <c r="G80" i="13"/>
  <c r="G79" i="13"/>
  <c r="G78" i="13"/>
  <c r="P12" i="8" l="1"/>
  <c r="D23" i="8"/>
  <c r="G102" i="13"/>
  <c r="G89" i="13"/>
  <c r="G77" i="13"/>
  <c r="M87" i="13"/>
  <c r="Z40" i="12" l="1"/>
  <c r="Z39" i="12"/>
  <c r="Z38" i="12"/>
  <c r="Z37" i="12"/>
  <c r="Z36" i="12"/>
  <c r="Z35" i="12"/>
  <c r="Z34" i="12"/>
  <c r="Z33" i="12"/>
  <c r="Z32" i="12"/>
  <c r="Z31" i="12"/>
  <c r="Z30" i="12"/>
  <c r="Z29" i="12"/>
  <c r="Z28" i="12"/>
  <c r="Z27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41" i="12" l="1"/>
  <c r="Z41" i="12"/>
  <c r="S41" i="12"/>
  <c r="B5" i="11" l="1"/>
  <c r="G93" i="10" l="1"/>
  <c r="F93" i="10"/>
  <c r="G94" i="10"/>
  <c r="F94" i="10"/>
  <c r="G92" i="10"/>
  <c r="F92" i="10"/>
  <c r="R91" i="10"/>
  <c r="Q91" i="10"/>
  <c r="S91" i="10"/>
  <c r="P91" i="10"/>
  <c r="O91" i="10"/>
  <c r="N91" i="10"/>
  <c r="M91" i="10"/>
  <c r="L91" i="10"/>
  <c r="K91" i="10"/>
  <c r="J91" i="10"/>
  <c r="I91" i="10"/>
  <c r="H91" i="10"/>
  <c r="I79" i="10"/>
  <c r="H79" i="10"/>
  <c r="I78" i="10"/>
  <c r="H78" i="10"/>
  <c r="I77" i="10"/>
  <c r="H77" i="10"/>
  <c r="I76" i="10"/>
  <c r="H76" i="10"/>
  <c r="I75" i="10"/>
  <c r="H75" i="10"/>
  <c r="I74" i="10"/>
  <c r="H74" i="10"/>
  <c r="I73" i="10"/>
  <c r="H73" i="10"/>
  <c r="I72" i="10"/>
  <c r="H72" i="10"/>
  <c r="I71" i="10"/>
  <c r="H71" i="10"/>
  <c r="I70" i="10"/>
  <c r="H70" i="10"/>
  <c r="I69" i="10"/>
  <c r="H69" i="10"/>
  <c r="I68" i="10"/>
  <c r="H68" i="10"/>
  <c r="I67" i="10"/>
  <c r="H67" i="10"/>
  <c r="I66" i="10"/>
  <c r="H66" i="10"/>
  <c r="I65" i="10"/>
  <c r="H65" i="10"/>
  <c r="I64" i="10"/>
  <c r="H64" i="10"/>
  <c r="I63" i="10"/>
  <c r="H63" i="10"/>
  <c r="I62" i="10"/>
  <c r="H62" i="10"/>
  <c r="I61" i="10"/>
  <c r="H61" i="10"/>
  <c r="T60" i="10"/>
  <c r="S60" i="10"/>
  <c r="U60" i="10"/>
  <c r="R60" i="10"/>
  <c r="Q60" i="10"/>
  <c r="P60" i="10"/>
  <c r="O60" i="10"/>
  <c r="N60" i="10"/>
  <c r="M60" i="10"/>
  <c r="L60" i="10"/>
  <c r="K60" i="10"/>
  <c r="J60" i="10"/>
  <c r="F59" i="10"/>
  <c r="I52" i="10"/>
  <c r="H52" i="10"/>
  <c r="I51" i="10"/>
  <c r="H51" i="10"/>
  <c r="I50" i="10"/>
  <c r="H50" i="10"/>
  <c r="I49" i="10"/>
  <c r="H49" i="10"/>
  <c r="I48" i="10"/>
  <c r="H48" i="10"/>
  <c r="I47" i="10"/>
  <c r="H47" i="10"/>
  <c r="I46" i="10"/>
  <c r="H46" i="10"/>
  <c r="I45" i="10"/>
  <c r="H45" i="10"/>
  <c r="I44" i="10"/>
  <c r="H44" i="10"/>
  <c r="I43" i="10"/>
  <c r="H43" i="10"/>
  <c r="I42" i="10"/>
  <c r="H42" i="10"/>
  <c r="I41" i="10"/>
  <c r="H41" i="10"/>
  <c r="U517" i="9"/>
  <c r="S517" i="9"/>
  <c r="N516" i="9"/>
  <c r="N515" i="9"/>
  <c r="L515" i="9"/>
  <c r="N514" i="9"/>
  <c r="N513" i="9"/>
  <c r="N512" i="9"/>
  <c r="N511" i="9"/>
  <c r="N510" i="9"/>
  <c r="N509" i="9"/>
  <c r="V499" i="9"/>
  <c r="T499" i="9"/>
  <c r="N498" i="9"/>
  <c r="N497" i="9"/>
  <c r="N496" i="9"/>
  <c r="N495" i="9"/>
  <c r="N494" i="9"/>
  <c r="N493" i="9"/>
  <c r="N492" i="9"/>
  <c r="N491" i="9"/>
  <c r="N490" i="9"/>
  <c r="N489" i="9"/>
  <c r="K482" i="9"/>
  <c r="H482" i="9"/>
  <c r="V426" i="9"/>
  <c r="L355" i="9"/>
  <c r="C335" i="9"/>
  <c r="W165" i="9"/>
  <c r="W164" i="9"/>
  <c r="L217" i="9"/>
  <c r="K217" i="9"/>
  <c r="C194" i="9"/>
  <c r="D193" i="9"/>
  <c r="E166" i="9"/>
  <c r="U133" i="9"/>
  <c r="G127" i="9"/>
  <c r="H118" i="9"/>
  <c r="M62" i="9"/>
  <c r="M64" i="9"/>
  <c r="M73" i="9"/>
  <c r="M71" i="9"/>
  <c r="L108" i="9"/>
  <c r="S106" i="9"/>
  <c r="C96" i="9"/>
  <c r="V51" i="9"/>
  <c r="L49" i="9"/>
  <c r="G49" i="9"/>
  <c r="L48" i="9"/>
  <c r="G48" i="9"/>
  <c r="L47" i="9"/>
  <c r="G47" i="9"/>
  <c r="S43" i="9"/>
  <c r="G46" i="9" l="1"/>
  <c r="H60" i="10"/>
  <c r="F91" i="10"/>
  <c r="G91" i="10"/>
  <c r="I60" i="10"/>
  <c r="I40" i="10"/>
  <c r="H40" i="10"/>
  <c r="H29" i="10" l="1"/>
  <c r="H28" i="10"/>
  <c r="H27" i="10"/>
  <c r="H26" i="10" l="1"/>
  <c r="N26" i="10" l="1"/>
  <c r="O26" i="10"/>
  <c r="L26" i="10"/>
  <c r="M26" i="10"/>
  <c r="K26" i="10"/>
  <c r="J26" i="10"/>
  <c r="I17" i="10"/>
  <c r="H17" i="10"/>
  <c r="I16" i="10"/>
  <c r="H16" i="10"/>
  <c r="I15" i="10"/>
  <c r="H15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H14" i="10" l="1"/>
  <c r="I14" i="10"/>
  <c r="L21" i="11" l="1"/>
  <c r="I21" i="11" s="1"/>
  <c r="B7" i="11"/>
  <c r="B8" i="11"/>
  <c r="B9" i="11"/>
  <c r="B10" i="11"/>
  <c r="B11" i="11"/>
  <c r="E24" i="11"/>
  <c r="D24" i="11" s="1"/>
  <c r="F20" i="11"/>
  <c r="G20" i="11"/>
  <c r="H20" i="11"/>
  <c r="J20" i="11"/>
  <c r="F21" i="11"/>
  <c r="G21" i="11"/>
  <c r="H21" i="11"/>
  <c r="J21" i="11"/>
  <c r="F22" i="11"/>
  <c r="G22" i="11"/>
  <c r="H22" i="11"/>
  <c r="J22" i="11"/>
  <c r="L22" i="11"/>
  <c r="I22" i="11" s="1"/>
  <c r="F23" i="11"/>
  <c r="G23" i="11"/>
  <c r="H23" i="11"/>
  <c r="J23" i="11"/>
  <c r="F24" i="11"/>
  <c r="G24" i="11"/>
  <c r="H24" i="11"/>
  <c r="J24" i="11"/>
  <c r="F25" i="11"/>
  <c r="G25" i="11"/>
  <c r="H25" i="11"/>
  <c r="J25" i="11"/>
  <c r="F26" i="11"/>
  <c r="G26" i="11"/>
  <c r="H26" i="11"/>
  <c r="J26" i="11"/>
  <c r="F27" i="11"/>
  <c r="G27" i="11"/>
  <c r="H27" i="11"/>
  <c r="J27" i="11"/>
  <c r="F28" i="11"/>
  <c r="G28" i="11"/>
  <c r="H28" i="11"/>
  <c r="J28" i="11"/>
  <c r="F29" i="11"/>
  <c r="G29" i="11"/>
  <c r="H29" i="11"/>
  <c r="J29" i="11"/>
  <c r="F30" i="11"/>
  <c r="G30" i="11"/>
  <c r="H30" i="11"/>
  <c r="J30" i="11"/>
  <c r="F31" i="11"/>
  <c r="G31" i="11"/>
  <c r="H31" i="11"/>
  <c r="J31" i="11"/>
  <c r="F32" i="11"/>
  <c r="G32" i="11"/>
  <c r="H32" i="11"/>
  <c r="J32" i="11"/>
  <c r="F33" i="11"/>
  <c r="G33" i="11"/>
  <c r="H33" i="11"/>
  <c r="J33" i="11"/>
  <c r="F34" i="11"/>
  <c r="G34" i="11"/>
  <c r="H34" i="11"/>
  <c r="J34" i="11"/>
  <c r="F35" i="11"/>
  <c r="G35" i="11"/>
  <c r="H35" i="11"/>
  <c r="J35" i="11"/>
  <c r="F36" i="11"/>
  <c r="G36" i="11"/>
  <c r="H36" i="11"/>
  <c r="J36" i="11"/>
  <c r="F37" i="11"/>
  <c r="G37" i="11"/>
  <c r="H37" i="11"/>
  <c r="J37" i="11"/>
  <c r="F38" i="11"/>
  <c r="G38" i="11"/>
  <c r="H38" i="11"/>
  <c r="J38" i="11"/>
  <c r="F39" i="11"/>
  <c r="G39" i="11"/>
  <c r="H39" i="11"/>
  <c r="J39" i="11"/>
  <c r="F40" i="11"/>
  <c r="G40" i="11"/>
  <c r="H40" i="11"/>
  <c r="J40" i="11"/>
  <c r="F41" i="11"/>
  <c r="G41" i="11"/>
  <c r="H41" i="11"/>
  <c r="J41" i="11"/>
  <c r="L41" i="11"/>
  <c r="I41" i="11" s="1"/>
  <c r="F42" i="11"/>
  <c r="G42" i="11"/>
  <c r="H42" i="11"/>
  <c r="J42" i="11"/>
  <c r="F43" i="11"/>
  <c r="G43" i="11"/>
  <c r="H43" i="11"/>
  <c r="J43" i="11"/>
  <c r="F44" i="11"/>
  <c r="G44" i="11"/>
  <c r="H44" i="11"/>
  <c r="J44" i="11"/>
  <c r="L44" i="11"/>
  <c r="I44" i="11" s="1"/>
  <c r="F45" i="11"/>
  <c r="G45" i="11"/>
  <c r="H45" i="11"/>
  <c r="J45" i="11"/>
  <c r="F46" i="11"/>
  <c r="G46" i="11"/>
  <c r="H46" i="11"/>
  <c r="J46" i="11"/>
  <c r="F47" i="11"/>
  <c r="G47" i="11"/>
  <c r="H47" i="11"/>
  <c r="J47" i="11"/>
  <c r="F48" i="11"/>
  <c r="G48" i="11"/>
  <c r="H48" i="11"/>
  <c r="J48" i="11"/>
  <c r="F49" i="11"/>
  <c r="G49" i="11"/>
  <c r="H49" i="11"/>
  <c r="J49" i="11"/>
  <c r="F50" i="11"/>
  <c r="G50" i="11"/>
  <c r="H50" i="11"/>
  <c r="J50" i="11"/>
  <c r="F51" i="11"/>
  <c r="G51" i="11"/>
  <c r="H51" i="11"/>
  <c r="J51" i="11"/>
  <c r="F52" i="11"/>
  <c r="G52" i="11"/>
  <c r="H52" i="11"/>
  <c r="J52" i="11"/>
  <c r="F53" i="11"/>
  <c r="G53" i="11"/>
  <c r="H53" i="11"/>
  <c r="J53" i="11"/>
  <c r="F54" i="11"/>
  <c r="G54" i="11"/>
  <c r="H54" i="11"/>
  <c r="J54" i="11"/>
  <c r="F55" i="11"/>
  <c r="G55" i="11"/>
  <c r="H55" i="11"/>
  <c r="J55" i="11"/>
  <c r="F56" i="11"/>
  <c r="G56" i="11"/>
  <c r="H56" i="11"/>
  <c r="J56" i="11"/>
  <c r="F57" i="11"/>
  <c r="G57" i="11"/>
  <c r="H57" i="11"/>
  <c r="J57" i="11"/>
  <c r="F58" i="11"/>
  <c r="G58" i="11"/>
  <c r="H58" i="11"/>
  <c r="J58" i="11"/>
  <c r="F59" i="11"/>
  <c r="G59" i="11"/>
  <c r="H59" i="11"/>
  <c r="J59" i="11"/>
  <c r="F60" i="11"/>
  <c r="G60" i="11"/>
  <c r="H60" i="11"/>
  <c r="J60" i="11"/>
  <c r="F61" i="11"/>
  <c r="G61" i="11"/>
  <c r="H61" i="11"/>
  <c r="J61" i="11"/>
  <c r="F62" i="11"/>
  <c r="G62" i="11"/>
  <c r="H62" i="11"/>
  <c r="J62" i="11"/>
  <c r="F63" i="11"/>
  <c r="G63" i="11"/>
  <c r="H63" i="11"/>
  <c r="J63" i="11"/>
  <c r="F64" i="11"/>
  <c r="G64" i="11"/>
  <c r="H64" i="11"/>
  <c r="J64" i="11"/>
  <c r="F65" i="11"/>
  <c r="G65" i="11"/>
  <c r="H65" i="11"/>
  <c r="J65" i="11"/>
  <c r="F66" i="11"/>
  <c r="G66" i="11"/>
  <c r="H66" i="11"/>
  <c r="J66" i="11"/>
  <c r="F67" i="11"/>
  <c r="G67" i="11"/>
  <c r="H67" i="11"/>
  <c r="J67" i="11"/>
  <c r="F68" i="11"/>
  <c r="G68" i="11"/>
  <c r="H68" i="11"/>
  <c r="J68" i="11"/>
  <c r="F69" i="11"/>
  <c r="G69" i="11"/>
  <c r="H69" i="11"/>
  <c r="J69" i="11"/>
  <c r="F70" i="11"/>
  <c r="G70" i="11"/>
  <c r="H70" i="11"/>
  <c r="J70" i="11"/>
  <c r="F71" i="11"/>
  <c r="G71" i="11"/>
  <c r="H71" i="11"/>
  <c r="J71" i="11"/>
  <c r="F72" i="11"/>
  <c r="G72" i="11"/>
  <c r="H72" i="11"/>
  <c r="J72" i="11"/>
  <c r="F73" i="11"/>
  <c r="G73" i="11"/>
  <c r="H73" i="11"/>
  <c r="J73" i="11"/>
  <c r="F74" i="11"/>
  <c r="G74" i="11"/>
  <c r="H74" i="11"/>
  <c r="J74" i="11"/>
  <c r="F75" i="11"/>
  <c r="G75" i="11"/>
  <c r="H75" i="11"/>
  <c r="J75" i="11"/>
  <c r="F76" i="11"/>
  <c r="G76" i="11"/>
  <c r="H76" i="11"/>
  <c r="J76" i="11"/>
  <c r="F77" i="11"/>
  <c r="G77" i="11"/>
  <c r="H77" i="11"/>
  <c r="J77" i="11"/>
  <c r="L77" i="11"/>
  <c r="I77" i="11" s="1"/>
  <c r="F78" i="11"/>
  <c r="G78" i="11"/>
  <c r="H78" i="11"/>
  <c r="J78" i="11"/>
  <c r="F79" i="11"/>
  <c r="G79" i="11"/>
  <c r="H79" i="11"/>
  <c r="J79" i="11"/>
  <c r="F80" i="11"/>
  <c r="G80" i="11"/>
  <c r="H80" i="11"/>
  <c r="J80" i="11"/>
  <c r="L80" i="11"/>
  <c r="I80" i="11" s="1"/>
  <c r="F81" i="11"/>
  <c r="G81" i="11"/>
  <c r="H81" i="11"/>
  <c r="J81" i="11"/>
  <c r="L81" i="11"/>
  <c r="I81" i="11" s="1"/>
  <c r="F82" i="11"/>
  <c r="G82" i="11"/>
  <c r="H82" i="11"/>
  <c r="J82" i="11"/>
  <c r="F83" i="11"/>
  <c r="G83" i="11"/>
  <c r="H83" i="11"/>
  <c r="J83" i="11"/>
  <c r="L83" i="11"/>
  <c r="I83" i="11" s="1"/>
  <c r="F84" i="11"/>
  <c r="G84" i="11"/>
  <c r="H84" i="11"/>
  <c r="J84" i="11"/>
  <c r="F85" i="11"/>
  <c r="G85" i="11"/>
  <c r="H85" i="11"/>
  <c r="J85" i="11"/>
  <c r="F86" i="11"/>
  <c r="G86" i="11"/>
  <c r="H86" i="11"/>
  <c r="J86" i="11"/>
  <c r="L86" i="11"/>
  <c r="I86" i="11" s="1"/>
  <c r="F87" i="11"/>
  <c r="G87" i="11"/>
  <c r="H87" i="11"/>
  <c r="J87" i="11"/>
  <c r="F88" i="11"/>
  <c r="G88" i="11"/>
  <c r="H88" i="11"/>
  <c r="J88" i="11"/>
  <c r="F89" i="11"/>
  <c r="G89" i="11"/>
  <c r="H89" i="11"/>
  <c r="J89" i="11"/>
  <c r="L89" i="11"/>
  <c r="I89" i="11" s="1"/>
  <c r="F90" i="11"/>
  <c r="G90" i="11"/>
  <c r="H90" i="11"/>
  <c r="J90" i="11"/>
  <c r="F91" i="11"/>
  <c r="G91" i="11"/>
  <c r="H91" i="11"/>
  <c r="J91" i="11"/>
  <c r="F92" i="11"/>
  <c r="G92" i="11"/>
  <c r="H92" i="11"/>
  <c r="J92" i="11"/>
  <c r="L92" i="11"/>
  <c r="I92" i="11" s="1"/>
  <c r="F93" i="11"/>
  <c r="G93" i="11"/>
  <c r="H93" i="11"/>
  <c r="J93" i="11"/>
  <c r="F94" i="11"/>
  <c r="G94" i="11"/>
  <c r="H94" i="11"/>
  <c r="J94" i="11"/>
  <c r="L94" i="11"/>
  <c r="I94" i="11" s="1"/>
  <c r="F95" i="11"/>
  <c r="G95" i="11"/>
  <c r="H95" i="11"/>
  <c r="J95" i="11"/>
  <c r="F96" i="11"/>
  <c r="G96" i="11"/>
  <c r="H96" i="11"/>
  <c r="J96" i="11"/>
  <c r="L96" i="11"/>
  <c r="I96" i="11" s="1"/>
  <c r="F97" i="11"/>
  <c r="G97" i="11"/>
  <c r="H97" i="11"/>
  <c r="J97" i="11"/>
  <c r="F98" i="11"/>
  <c r="G98" i="11"/>
  <c r="H98" i="11"/>
  <c r="J98" i="11"/>
  <c r="F99" i="11"/>
  <c r="G99" i="11"/>
  <c r="H99" i="11"/>
  <c r="J99" i="11"/>
  <c r="L99" i="11"/>
  <c r="I99" i="11" s="1"/>
  <c r="F100" i="11"/>
  <c r="G100" i="11"/>
  <c r="H100" i="11"/>
  <c r="J100" i="11"/>
  <c r="F101" i="11"/>
  <c r="G101" i="11"/>
  <c r="H101" i="11"/>
  <c r="J101" i="11"/>
  <c r="L101" i="11"/>
  <c r="I101" i="11" s="1"/>
  <c r="F102" i="11"/>
  <c r="G102" i="11"/>
  <c r="H102" i="11"/>
  <c r="J102" i="11"/>
  <c r="L102" i="11"/>
  <c r="I102" i="11" s="1"/>
  <c r="F103" i="11"/>
  <c r="G103" i="11"/>
  <c r="H103" i="11"/>
  <c r="J103" i="11"/>
  <c r="F104" i="11"/>
  <c r="G104" i="11"/>
  <c r="H104" i="11"/>
  <c r="J104" i="11"/>
  <c r="L104" i="11"/>
  <c r="I104" i="11" s="1"/>
  <c r="F105" i="11"/>
  <c r="G105" i="11"/>
  <c r="H105" i="11"/>
  <c r="J105" i="11"/>
  <c r="L105" i="11"/>
  <c r="I105" i="11" s="1"/>
  <c r="F106" i="11"/>
  <c r="G106" i="11"/>
  <c r="H106" i="11"/>
  <c r="J106" i="11"/>
  <c r="F107" i="11"/>
  <c r="G107" i="11"/>
  <c r="H107" i="11"/>
  <c r="J107" i="11"/>
  <c r="L107" i="11"/>
  <c r="I107" i="11" s="1"/>
  <c r="F108" i="11"/>
  <c r="G108" i="11"/>
  <c r="H108" i="11"/>
  <c r="J108" i="11"/>
  <c r="L108" i="11"/>
  <c r="I108" i="11" s="1"/>
  <c r="F109" i="11"/>
  <c r="G109" i="11"/>
  <c r="H109" i="11"/>
  <c r="J109" i="11"/>
  <c r="L109" i="11"/>
  <c r="I109" i="11" s="1"/>
  <c r="F110" i="11"/>
  <c r="G110" i="11"/>
  <c r="H110" i="11"/>
  <c r="J110" i="11"/>
  <c r="L110" i="11"/>
  <c r="I110" i="11" s="1"/>
  <c r="F111" i="11"/>
  <c r="G111" i="11"/>
  <c r="H111" i="11"/>
  <c r="J111" i="11"/>
  <c r="F112" i="11"/>
  <c r="G112" i="11"/>
  <c r="H112" i="11"/>
  <c r="J112" i="11"/>
  <c r="L112" i="11"/>
  <c r="I112" i="11" s="1"/>
  <c r="F113" i="11"/>
  <c r="G113" i="11"/>
  <c r="H113" i="11"/>
  <c r="J113" i="11"/>
  <c r="L113" i="11"/>
  <c r="I113" i="11" s="1"/>
  <c r="F114" i="11"/>
  <c r="G114" i="11"/>
  <c r="H114" i="11"/>
  <c r="J114" i="11"/>
  <c r="F115" i="11"/>
  <c r="G115" i="11"/>
  <c r="H115" i="11"/>
  <c r="J115" i="11"/>
  <c r="L115" i="11"/>
  <c r="I115" i="11" s="1"/>
  <c r="F116" i="11"/>
  <c r="G116" i="11"/>
  <c r="H116" i="11"/>
  <c r="J116" i="11"/>
  <c r="L116" i="11"/>
  <c r="I116" i="11" s="1"/>
  <c r="F117" i="11"/>
  <c r="G117" i="11"/>
  <c r="H117" i="11"/>
  <c r="J117" i="11"/>
  <c r="L117" i="11"/>
  <c r="I117" i="11" s="1"/>
  <c r="F118" i="11"/>
  <c r="G118" i="11"/>
  <c r="H118" i="11"/>
  <c r="J118" i="11"/>
  <c r="L118" i="11"/>
  <c r="I118" i="11" s="1"/>
  <c r="F119" i="11"/>
  <c r="G119" i="11"/>
  <c r="H119" i="11"/>
  <c r="J119" i="11"/>
  <c r="F120" i="11"/>
  <c r="G120" i="11"/>
  <c r="H120" i="11"/>
  <c r="J120" i="11"/>
  <c r="L120" i="11"/>
  <c r="I120" i="11" s="1"/>
  <c r="F121" i="11"/>
  <c r="G121" i="11"/>
  <c r="H121" i="11"/>
  <c r="J121" i="11"/>
  <c r="L121" i="11"/>
  <c r="I121" i="11" s="1"/>
  <c r="F122" i="11"/>
  <c r="G122" i="11"/>
  <c r="H122" i="11"/>
  <c r="J122" i="11"/>
  <c r="F123" i="11"/>
  <c r="G123" i="11"/>
  <c r="H123" i="11"/>
  <c r="J123" i="11"/>
  <c r="L123" i="11"/>
  <c r="I123" i="11" s="1"/>
  <c r="F124" i="11"/>
  <c r="G124" i="11"/>
  <c r="H124" i="11"/>
  <c r="J124" i="11"/>
  <c r="L124" i="11"/>
  <c r="I124" i="11" s="1"/>
  <c r="F125" i="11"/>
  <c r="G125" i="11"/>
  <c r="H125" i="11"/>
  <c r="J125" i="11"/>
  <c r="L125" i="11"/>
  <c r="I125" i="11" s="1"/>
  <c r="F126" i="11"/>
  <c r="G126" i="11"/>
  <c r="H126" i="11"/>
  <c r="J126" i="11"/>
  <c r="L126" i="11"/>
  <c r="I126" i="11" s="1"/>
  <c r="F127" i="11"/>
  <c r="G127" i="11"/>
  <c r="H127" i="11"/>
  <c r="J127" i="11"/>
  <c r="F128" i="11"/>
  <c r="G128" i="11"/>
  <c r="H128" i="11"/>
  <c r="J128" i="11"/>
  <c r="L128" i="11"/>
  <c r="I128" i="11" s="1"/>
  <c r="F129" i="11"/>
  <c r="G129" i="11"/>
  <c r="H129" i="11"/>
  <c r="J129" i="11"/>
  <c r="L129" i="11"/>
  <c r="I129" i="11" s="1"/>
  <c r="F130" i="11"/>
  <c r="G130" i="11"/>
  <c r="H130" i="11"/>
  <c r="J130" i="11"/>
  <c r="F131" i="11"/>
  <c r="G131" i="11"/>
  <c r="H131" i="11"/>
  <c r="J131" i="11"/>
  <c r="L131" i="11"/>
  <c r="I131" i="11" s="1"/>
  <c r="F132" i="11"/>
  <c r="G132" i="11"/>
  <c r="H132" i="11"/>
  <c r="J132" i="11"/>
  <c r="L132" i="11"/>
  <c r="I132" i="11" s="1"/>
  <c r="F133" i="11"/>
  <c r="G133" i="11"/>
  <c r="H133" i="11"/>
  <c r="J133" i="11"/>
  <c r="L133" i="11"/>
  <c r="I133" i="11" s="1"/>
  <c r="F134" i="11"/>
  <c r="G134" i="11"/>
  <c r="H134" i="11"/>
  <c r="J134" i="11"/>
  <c r="L134" i="11"/>
  <c r="I134" i="11" s="1"/>
  <c r="F135" i="11"/>
  <c r="G135" i="11"/>
  <c r="H135" i="11"/>
  <c r="J135" i="11"/>
  <c r="F136" i="11"/>
  <c r="G136" i="11"/>
  <c r="H136" i="11"/>
  <c r="J136" i="11"/>
  <c r="L136" i="11"/>
  <c r="I136" i="11" s="1"/>
  <c r="F137" i="11"/>
  <c r="G137" i="11"/>
  <c r="H137" i="11"/>
  <c r="J137" i="11"/>
  <c r="L137" i="11"/>
  <c r="I137" i="11" s="1"/>
  <c r="F138" i="11"/>
  <c r="G138" i="11"/>
  <c r="H138" i="11"/>
  <c r="J138" i="11"/>
  <c r="F139" i="11"/>
  <c r="G139" i="11"/>
  <c r="H139" i="11"/>
  <c r="J139" i="11"/>
  <c r="L139" i="11"/>
  <c r="I139" i="11" s="1"/>
  <c r="F140" i="11"/>
  <c r="G140" i="11"/>
  <c r="H140" i="11"/>
  <c r="J140" i="11"/>
  <c r="L140" i="11"/>
  <c r="I140" i="11" s="1"/>
  <c r="F141" i="11"/>
  <c r="G141" i="11"/>
  <c r="H141" i="11"/>
  <c r="J141" i="11"/>
  <c r="L141" i="11"/>
  <c r="I141" i="11" s="1"/>
  <c r="F142" i="11"/>
  <c r="G142" i="11"/>
  <c r="H142" i="11"/>
  <c r="J142" i="11"/>
  <c r="L142" i="11"/>
  <c r="I142" i="11" s="1"/>
  <c r="F143" i="11"/>
  <c r="G143" i="11"/>
  <c r="H143" i="11"/>
  <c r="J143" i="11"/>
  <c r="L143" i="11"/>
  <c r="I143" i="11" s="1"/>
  <c r="F144" i="11"/>
  <c r="G144" i="11"/>
  <c r="H144" i="11"/>
  <c r="J144" i="11"/>
  <c r="L144" i="11"/>
  <c r="I144" i="11" s="1"/>
  <c r="F145" i="11"/>
  <c r="G145" i="11"/>
  <c r="H145" i="11"/>
  <c r="J145" i="11"/>
  <c r="L145" i="11"/>
  <c r="I145" i="11" s="1"/>
  <c r="F146" i="11"/>
  <c r="G146" i="11"/>
  <c r="H146" i="11"/>
  <c r="J146" i="11"/>
  <c r="L146" i="11"/>
  <c r="I146" i="11" s="1"/>
  <c r="F147" i="11"/>
  <c r="G147" i="11"/>
  <c r="H147" i="11"/>
  <c r="J147" i="11"/>
  <c r="L147" i="11"/>
  <c r="I147" i="11" s="1"/>
  <c r="F148" i="11"/>
  <c r="G148" i="11"/>
  <c r="H148" i="11"/>
  <c r="J148" i="11"/>
  <c r="L148" i="11"/>
  <c r="I148" i="11" s="1"/>
  <c r="F149" i="11"/>
  <c r="G149" i="11"/>
  <c r="H149" i="11"/>
  <c r="J149" i="11"/>
  <c r="L149" i="11"/>
  <c r="I149" i="11" s="1"/>
  <c r="F150" i="11"/>
  <c r="G150" i="11"/>
  <c r="H150" i="11"/>
  <c r="J150" i="11"/>
  <c r="L150" i="11"/>
  <c r="I150" i="11" s="1"/>
  <c r="F151" i="11"/>
  <c r="G151" i="11"/>
  <c r="H151" i="11"/>
  <c r="J151" i="11"/>
  <c r="L151" i="11"/>
  <c r="I151" i="11" s="1"/>
  <c r="F152" i="11"/>
  <c r="G152" i="11"/>
  <c r="H152" i="11"/>
  <c r="J152" i="11"/>
  <c r="L152" i="11"/>
  <c r="I152" i="11" s="1"/>
  <c r="F153" i="11"/>
  <c r="G153" i="11"/>
  <c r="H153" i="11"/>
  <c r="J153" i="11"/>
  <c r="L153" i="11"/>
  <c r="I153" i="11" s="1"/>
  <c r="F154" i="11"/>
  <c r="G154" i="11"/>
  <c r="H154" i="11"/>
  <c r="J154" i="11"/>
  <c r="L154" i="11"/>
  <c r="I154" i="11" s="1"/>
  <c r="F155" i="11"/>
  <c r="G155" i="11"/>
  <c r="H155" i="11"/>
  <c r="J155" i="11"/>
  <c r="L155" i="11"/>
  <c r="I155" i="11" s="1"/>
  <c r="F156" i="11"/>
  <c r="G156" i="11"/>
  <c r="H156" i="11"/>
  <c r="J156" i="11"/>
  <c r="L156" i="11"/>
  <c r="I156" i="11" s="1"/>
  <c r="F157" i="11"/>
  <c r="G157" i="11"/>
  <c r="H157" i="11"/>
  <c r="J157" i="11"/>
  <c r="L157" i="11"/>
  <c r="I157" i="11" s="1"/>
  <c r="F158" i="11"/>
  <c r="G158" i="11"/>
  <c r="H158" i="11"/>
  <c r="J158" i="11"/>
  <c r="L158" i="11"/>
  <c r="I158" i="11" s="1"/>
  <c r="F159" i="11"/>
  <c r="G159" i="11"/>
  <c r="H159" i="11"/>
  <c r="J159" i="11"/>
  <c r="L159" i="11"/>
  <c r="I159" i="11" s="1"/>
  <c r="F160" i="11"/>
  <c r="G160" i="11"/>
  <c r="H160" i="11"/>
  <c r="J160" i="11"/>
  <c r="L160" i="11"/>
  <c r="I160" i="11" s="1"/>
  <c r="F161" i="11"/>
  <c r="G161" i="11"/>
  <c r="H161" i="11"/>
  <c r="J161" i="11"/>
  <c r="L161" i="11"/>
  <c r="I161" i="11" s="1"/>
  <c r="F162" i="11"/>
  <c r="G162" i="11"/>
  <c r="H162" i="11"/>
  <c r="J162" i="11"/>
  <c r="L162" i="11"/>
  <c r="I162" i="11" s="1"/>
  <c r="F163" i="11"/>
  <c r="G163" i="11"/>
  <c r="H163" i="11"/>
  <c r="J163" i="11"/>
  <c r="L163" i="11"/>
  <c r="I163" i="11" s="1"/>
  <c r="F164" i="11"/>
  <c r="G164" i="11"/>
  <c r="H164" i="11"/>
  <c r="J164" i="11"/>
  <c r="L164" i="11"/>
  <c r="I164" i="11" s="1"/>
  <c r="F165" i="11"/>
  <c r="G165" i="11"/>
  <c r="H165" i="11"/>
  <c r="J165" i="11"/>
  <c r="L165" i="11"/>
  <c r="I165" i="11" s="1"/>
  <c r="F166" i="11"/>
  <c r="G166" i="11"/>
  <c r="H166" i="11"/>
  <c r="J166" i="11"/>
  <c r="L166" i="11"/>
  <c r="I166" i="11" s="1"/>
  <c r="F167" i="11"/>
  <c r="G167" i="11"/>
  <c r="H167" i="11"/>
  <c r="J167" i="11"/>
  <c r="L167" i="11"/>
  <c r="I167" i="11" s="1"/>
  <c r="F168" i="11"/>
  <c r="G168" i="11"/>
  <c r="H168" i="11"/>
  <c r="J168" i="11"/>
  <c r="L168" i="11"/>
  <c r="I168" i="11" s="1"/>
  <c r="F169" i="11"/>
  <c r="G169" i="11"/>
  <c r="H169" i="11"/>
  <c r="J169" i="11"/>
  <c r="L169" i="11"/>
  <c r="I169" i="11" s="1"/>
  <c r="F170" i="11"/>
  <c r="G170" i="11"/>
  <c r="H170" i="11"/>
  <c r="J170" i="11"/>
  <c r="L170" i="11"/>
  <c r="I170" i="11" s="1"/>
  <c r="F171" i="11"/>
  <c r="G171" i="11"/>
  <c r="H171" i="11"/>
  <c r="J171" i="11"/>
  <c r="L171" i="11"/>
  <c r="I171" i="11" s="1"/>
  <c r="F172" i="11"/>
  <c r="G172" i="11"/>
  <c r="H172" i="11"/>
  <c r="J172" i="11"/>
  <c r="L172" i="11"/>
  <c r="I172" i="11" s="1"/>
  <c r="F173" i="11"/>
  <c r="G173" i="11"/>
  <c r="H173" i="11"/>
  <c r="J173" i="11"/>
  <c r="L173" i="11"/>
  <c r="I173" i="11" s="1"/>
  <c r="F174" i="11"/>
  <c r="G174" i="11"/>
  <c r="H174" i="11"/>
  <c r="J174" i="11"/>
  <c r="L174" i="11"/>
  <c r="I174" i="11" s="1"/>
  <c r="F175" i="11"/>
  <c r="G175" i="11"/>
  <c r="H175" i="11"/>
  <c r="J175" i="11"/>
  <c r="L175" i="11"/>
  <c r="I175" i="11" s="1"/>
  <c r="F176" i="11"/>
  <c r="G176" i="11"/>
  <c r="H176" i="11"/>
  <c r="J176" i="11"/>
  <c r="L176" i="11"/>
  <c r="I176" i="11" s="1"/>
  <c r="F177" i="11"/>
  <c r="G177" i="11"/>
  <c r="H177" i="11"/>
  <c r="J177" i="11"/>
  <c r="L177" i="11"/>
  <c r="I177" i="11" s="1"/>
  <c r="F178" i="11"/>
  <c r="G178" i="11"/>
  <c r="H178" i="11"/>
  <c r="J178" i="11"/>
  <c r="L178" i="11"/>
  <c r="I178" i="11" s="1"/>
  <c r="F179" i="11"/>
  <c r="G179" i="11"/>
  <c r="H179" i="11"/>
  <c r="J179" i="11"/>
  <c r="L179" i="11"/>
  <c r="I179" i="11" s="1"/>
  <c r="F180" i="11"/>
  <c r="G180" i="11"/>
  <c r="H180" i="11"/>
  <c r="J180" i="11"/>
  <c r="L180" i="11"/>
  <c r="I180" i="11" s="1"/>
  <c r="F181" i="11"/>
  <c r="G181" i="11"/>
  <c r="H181" i="11"/>
  <c r="J181" i="11"/>
  <c r="L181" i="11"/>
  <c r="I181" i="11" s="1"/>
  <c r="F182" i="11"/>
  <c r="G182" i="11"/>
  <c r="H182" i="11"/>
  <c r="J182" i="11"/>
  <c r="L182" i="11"/>
  <c r="I182" i="11" s="1"/>
  <c r="F183" i="11"/>
  <c r="G183" i="11"/>
  <c r="H183" i="11"/>
  <c r="J183" i="11"/>
  <c r="L183" i="11"/>
  <c r="I183" i="11" s="1"/>
  <c r="F184" i="11"/>
  <c r="G184" i="11"/>
  <c r="H184" i="11"/>
  <c r="J184" i="11"/>
  <c r="L184" i="11"/>
  <c r="I184" i="11" s="1"/>
  <c r="F185" i="11"/>
  <c r="G185" i="11"/>
  <c r="H185" i="11"/>
  <c r="J185" i="11"/>
  <c r="L185" i="11"/>
  <c r="I185" i="11" s="1"/>
  <c r="F186" i="11"/>
  <c r="G186" i="11"/>
  <c r="H186" i="11"/>
  <c r="J186" i="11"/>
  <c r="L186" i="11"/>
  <c r="I186" i="11" s="1"/>
  <c r="F187" i="11"/>
  <c r="G187" i="11"/>
  <c r="H187" i="11"/>
  <c r="J187" i="11"/>
  <c r="L187" i="11"/>
  <c r="I187" i="11" s="1"/>
  <c r="F188" i="11"/>
  <c r="G188" i="11"/>
  <c r="H188" i="11"/>
  <c r="J188" i="11"/>
  <c r="L188" i="11"/>
  <c r="I188" i="11" s="1"/>
  <c r="F189" i="11"/>
  <c r="G189" i="11"/>
  <c r="H189" i="11"/>
  <c r="J189" i="11"/>
  <c r="L189" i="11"/>
  <c r="I189" i="11" s="1"/>
  <c r="F190" i="11"/>
  <c r="G190" i="11"/>
  <c r="H190" i="11"/>
  <c r="J190" i="11"/>
  <c r="L190" i="11"/>
  <c r="I190" i="11" s="1"/>
  <c r="F191" i="11"/>
  <c r="G191" i="11"/>
  <c r="H191" i="11"/>
  <c r="J191" i="11"/>
  <c r="L191" i="11"/>
  <c r="I191" i="11" s="1"/>
  <c r="F192" i="11"/>
  <c r="G192" i="11"/>
  <c r="H192" i="11"/>
  <c r="J192" i="11"/>
  <c r="L192" i="11"/>
  <c r="I192" i="11" s="1"/>
  <c r="F193" i="11"/>
  <c r="G193" i="11"/>
  <c r="H193" i="11"/>
  <c r="J193" i="11"/>
  <c r="L193" i="11"/>
  <c r="I193" i="11" s="1"/>
  <c r="F194" i="11"/>
  <c r="G194" i="11"/>
  <c r="H194" i="11"/>
  <c r="J194" i="11"/>
  <c r="L194" i="11"/>
  <c r="I194" i="11" s="1"/>
  <c r="F195" i="11"/>
  <c r="G195" i="11"/>
  <c r="H195" i="11"/>
  <c r="J195" i="11"/>
  <c r="L195" i="11"/>
  <c r="I195" i="11" s="1"/>
  <c r="F196" i="11"/>
  <c r="G196" i="11"/>
  <c r="H196" i="11"/>
  <c r="J196" i="11"/>
  <c r="L196" i="11"/>
  <c r="I196" i="11" s="1"/>
  <c r="F197" i="11"/>
  <c r="G197" i="11"/>
  <c r="H197" i="11"/>
  <c r="J197" i="11"/>
  <c r="L197" i="11"/>
  <c r="I197" i="11" s="1"/>
  <c r="F198" i="11"/>
  <c r="G198" i="11"/>
  <c r="H198" i="11"/>
  <c r="J198" i="11"/>
  <c r="L198" i="11"/>
  <c r="I198" i="11" s="1"/>
  <c r="F199" i="11"/>
  <c r="G199" i="11"/>
  <c r="H199" i="11"/>
  <c r="J199" i="11"/>
  <c r="L199" i="11"/>
  <c r="I199" i="11" s="1"/>
  <c r="F200" i="11"/>
  <c r="G200" i="11"/>
  <c r="H200" i="11"/>
  <c r="J200" i="11"/>
  <c r="L200" i="11"/>
  <c r="I200" i="11" s="1"/>
  <c r="F201" i="11"/>
  <c r="G201" i="11"/>
  <c r="H201" i="11"/>
  <c r="J201" i="11"/>
  <c r="L201" i="11"/>
  <c r="I201" i="11" s="1"/>
  <c r="F202" i="11"/>
  <c r="G202" i="11"/>
  <c r="H202" i="11"/>
  <c r="J202" i="11"/>
  <c r="L202" i="11"/>
  <c r="I202" i="11" s="1"/>
  <c r="F203" i="11"/>
  <c r="G203" i="11"/>
  <c r="H203" i="11"/>
  <c r="J203" i="11"/>
  <c r="L203" i="11"/>
  <c r="I203" i="11" s="1"/>
  <c r="F204" i="11"/>
  <c r="G204" i="11"/>
  <c r="H204" i="11"/>
  <c r="J204" i="11"/>
  <c r="L204" i="11"/>
  <c r="I204" i="11" s="1"/>
  <c r="F205" i="11"/>
  <c r="G205" i="11"/>
  <c r="H205" i="11"/>
  <c r="J205" i="11"/>
  <c r="L205" i="11"/>
  <c r="I205" i="11" s="1"/>
  <c r="F206" i="11"/>
  <c r="G206" i="11"/>
  <c r="H206" i="11"/>
  <c r="J206" i="11"/>
  <c r="L206" i="11"/>
  <c r="I206" i="11" s="1"/>
  <c r="F207" i="11"/>
  <c r="G207" i="11"/>
  <c r="H207" i="11"/>
  <c r="J207" i="11"/>
  <c r="L207" i="11"/>
  <c r="I207" i="11" s="1"/>
  <c r="F208" i="11"/>
  <c r="G208" i="11"/>
  <c r="H208" i="11"/>
  <c r="J208" i="11"/>
  <c r="L208" i="11"/>
  <c r="I208" i="11" s="1"/>
  <c r="F209" i="11"/>
  <c r="G209" i="11"/>
  <c r="H209" i="11"/>
  <c r="J209" i="11"/>
  <c r="L209" i="11"/>
  <c r="I209" i="11" s="1"/>
  <c r="F210" i="11"/>
  <c r="G210" i="11"/>
  <c r="H210" i="11"/>
  <c r="J210" i="11"/>
  <c r="L210" i="11"/>
  <c r="I210" i="11" s="1"/>
  <c r="F211" i="11"/>
  <c r="G211" i="11"/>
  <c r="H211" i="11"/>
  <c r="J211" i="11"/>
  <c r="L211" i="11"/>
  <c r="I211" i="11" s="1"/>
  <c r="F212" i="11"/>
  <c r="G212" i="11"/>
  <c r="H212" i="11"/>
  <c r="J212" i="11"/>
  <c r="L212" i="11"/>
  <c r="I212" i="11" s="1"/>
  <c r="F213" i="11"/>
  <c r="G213" i="11"/>
  <c r="H213" i="11"/>
  <c r="J213" i="11"/>
  <c r="L213" i="11"/>
  <c r="I213" i="11" s="1"/>
  <c r="F214" i="11"/>
  <c r="G214" i="11"/>
  <c r="H214" i="11"/>
  <c r="J214" i="11"/>
  <c r="L214" i="11"/>
  <c r="I214" i="11" s="1"/>
  <c r="F215" i="11"/>
  <c r="G215" i="11"/>
  <c r="H215" i="11"/>
  <c r="J215" i="11"/>
  <c r="L215" i="11"/>
  <c r="I215" i="11" s="1"/>
  <c r="F216" i="11"/>
  <c r="G216" i="11"/>
  <c r="H216" i="11"/>
  <c r="J216" i="11"/>
  <c r="L216" i="11"/>
  <c r="I216" i="11" s="1"/>
  <c r="F217" i="11"/>
  <c r="G217" i="11"/>
  <c r="H217" i="11"/>
  <c r="J217" i="11"/>
  <c r="L217" i="11"/>
  <c r="I217" i="11" s="1"/>
  <c r="F218" i="11"/>
  <c r="G218" i="11"/>
  <c r="H218" i="11"/>
  <c r="J218" i="11"/>
  <c r="L218" i="11"/>
  <c r="I218" i="11" s="1"/>
  <c r="F219" i="11"/>
  <c r="G219" i="11"/>
  <c r="H219" i="11"/>
  <c r="J219" i="11"/>
  <c r="L219" i="11"/>
  <c r="I219" i="11" s="1"/>
  <c r="F220" i="11"/>
  <c r="G220" i="11"/>
  <c r="H220" i="11"/>
  <c r="J220" i="11"/>
  <c r="L220" i="11"/>
  <c r="I220" i="11" s="1"/>
  <c r="F221" i="11"/>
  <c r="G221" i="11"/>
  <c r="H221" i="11"/>
  <c r="J221" i="11"/>
  <c r="L221" i="11"/>
  <c r="I221" i="11" s="1"/>
  <c r="F222" i="11"/>
  <c r="G222" i="11"/>
  <c r="H222" i="11"/>
  <c r="J222" i="11"/>
  <c r="L222" i="11"/>
  <c r="I222" i="11" s="1"/>
  <c r="F223" i="11"/>
  <c r="G223" i="11"/>
  <c r="H223" i="11"/>
  <c r="J223" i="11"/>
  <c r="L223" i="11"/>
  <c r="I223" i="11" s="1"/>
  <c r="F224" i="11"/>
  <c r="G224" i="11"/>
  <c r="H224" i="11"/>
  <c r="J224" i="11"/>
  <c r="L224" i="11"/>
  <c r="I224" i="11" s="1"/>
  <c r="F225" i="11"/>
  <c r="G225" i="11"/>
  <c r="H225" i="11"/>
  <c r="J225" i="11"/>
  <c r="L225" i="11"/>
  <c r="I225" i="11" s="1"/>
  <c r="F226" i="11"/>
  <c r="G226" i="11"/>
  <c r="H226" i="11"/>
  <c r="J226" i="11"/>
  <c r="L226" i="11"/>
  <c r="I226" i="11" s="1"/>
  <c r="F227" i="11"/>
  <c r="G227" i="11"/>
  <c r="H227" i="11"/>
  <c r="J227" i="11"/>
  <c r="L227" i="11"/>
  <c r="I227" i="11" s="1"/>
  <c r="F228" i="11"/>
  <c r="G228" i="11"/>
  <c r="H228" i="11"/>
  <c r="J228" i="11"/>
  <c r="L228" i="11"/>
  <c r="I228" i="11" s="1"/>
  <c r="F229" i="11"/>
  <c r="G229" i="11"/>
  <c r="H229" i="11"/>
  <c r="J229" i="11"/>
  <c r="L229" i="11"/>
  <c r="I229" i="11" s="1"/>
  <c r="F230" i="11"/>
  <c r="G230" i="11"/>
  <c r="H230" i="11"/>
  <c r="J230" i="11"/>
  <c r="L230" i="11"/>
  <c r="I230" i="11" s="1"/>
  <c r="F231" i="11"/>
  <c r="G231" i="11"/>
  <c r="H231" i="11"/>
  <c r="J231" i="11"/>
  <c r="L231" i="11"/>
  <c r="I231" i="11" s="1"/>
  <c r="F232" i="11"/>
  <c r="G232" i="11"/>
  <c r="H232" i="11"/>
  <c r="J232" i="11"/>
  <c r="L232" i="11"/>
  <c r="I232" i="11" s="1"/>
  <c r="F233" i="11"/>
  <c r="G233" i="11"/>
  <c r="H233" i="11"/>
  <c r="J233" i="11"/>
  <c r="L233" i="11"/>
  <c r="I233" i="11" s="1"/>
  <c r="F234" i="11"/>
  <c r="G234" i="11"/>
  <c r="H234" i="11"/>
  <c r="J234" i="11"/>
  <c r="L234" i="11"/>
  <c r="I234" i="11" s="1"/>
  <c r="F235" i="11"/>
  <c r="G235" i="11"/>
  <c r="H235" i="11"/>
  <c r="J235" i="11"/>
  <c r="L235" i="11"/>
  <c r="I235" i="11" s="1"/>
  <c r="F236" i="11"/>
  <c r="G236" i="11"/>
  <c r="H236" i="11"/>
  <c r="J236" i="11"/>
  <c r="L236" i="11"/>
  <c r="I236" i="11" s="1"/>
  <c r="F237" i="11"/>
  <c r="G237" i="11"/>
  <c r="H237" i="11"/>
  <c r="J237" i="11"/>
  <c r="L237" i="11"/>
  <c r="I237" i="11" s="1"/>
  <c r="F238" i="11"/>
  <c r="G238" i="11"/>
  <c r="H238" i="11"/>
  <c r="J238" i="11"/>
  <c r="L238" i="11"/>
  <c r="I238" i="11" s="1"/>
  <c r="F239" i="11"/>
  <c r="G239" i="11"/>
  <c r="H239" i="11"/>
  <c r="J239" i="11"/>
  <c r="L239" i="11"/>
  <c r="I239" i="11" s="1"/>
  <c r="F240" i="11"/>
  <c r="G240" i="11"/>
  <c r="H240" i="11"/>
  <c r="J240" i="11"/>
  <c r="L240" i="11"/>
  <c r="I240" i="11" s="1"/>
  <c r="F241" i="11"/>
  <c r="G241" i="11"/>
  <c r="H241" i="11"/>
  <c r="J241" i="11"/>
  <c r="L241" i="11"/>
  <c r="I241" i="11" s="1"/>
  <c r="F242" i="11"/>
  <c r="G242" i="11"/>
  <c r="H242" i="11"/>
  <c r="J242" i="11"/>
  <c r="L242" i="11"/>
  <c r="I242" i="11" s="1"/>
  <c r="F243" i="11"/>
  <c r="G243" i="11"/>
  <c r="H243" i="11"/>
  <c r="J243" i="11"/>
  <c r="L243" i="11"/>
  <c r="I243" i="11" s="1"/>
  <c r="F244" i="11"/>
  <c r="G244" i="11"/>
  <c r="H244" i="11"/>
  <c r="J244" i="11"/>
  <c r="L244" i="11"/>
  <c r="I244" i="11" s="1"/>
  <c r="F245" i="11"/>
  <c r="G245" i="11"/>
  <c r="H245" i="11"/>
  <c r="J245" i="11"/>
  <c r="L245" i="11"/>
  <c r="I245" i="11" s="1"/>
  <c r="F246" i="11"/>
  <c r="G246" i="11"/>
  <c r="H246" i="11"/>
  <c r="J246" i="11"/>
  <c r="L246" i="11"/>
  <c r="I246" i="11" s="1"/>
  <c r="F247" i="11"/>
  <c r="G247" i="11"/>
  <c r="H247" i="11"/>
  <c r="J247" i="11"/>
  <c r="L247" i="11"/>
  <c r="I247" i="11" s="1"/>
  <c r="F248" i="11"/>
  <c r="G248" i="11"/>
  <c r="H248" i="11"/>
  <c r="J248" i="11"/>
  <c r="L248" i="11"/>
  <c r="I248" i="11" s="1"/>
  <c r="F249" i="11"/>
  <c r="G249" i="11"/>
  <c r="H249" i="11"/>
  <c r="J249" i="11"/>
  <c r="L249" i="11"/>
  <c r="I249" i="11" s="1"/>
  <c r="F250" i="11"/>
  <c r="G250" i="11"/>
  <c r="H250" i="11"/>
  <c r="J250" i="11"/>
  <c r="L250" i="11"/>
  <c r="I250" i="11" s="1"/>
  <c r="F251" i="11"/>
  <c r="G251" i="11"/>
  <c r="H251" i="11"/>
  <c r="J251" i="11"/>
  <c r="L251" i="11"/>
  <c r="I251" i="11" s="1"/>
  <c r="F252" i="11"/>
  <c r="G252" i="11"/>
  <c r="H252" i="11"/>
  <c r="J252" i="11"/>
  <c r="L252" i="11"/>
  <c r="I252" i="11" s="1"/>
  <c r="F253" i="11"/>
  <c r="G253" i="11"/>
  <c r="H253" i="11"/>
  <c r="J253" i="11"/>
  <c r="L253" i="11"/>
  <c r="I253" i="11" s="1"/>
  <c r="F254" i="11"/>
  <c r="G254" i="11"/>
  <c r="H254" i="11"/>
  <c r="J254" i="11"/>
  <c r="L254" i="11"/>
  <c r="I254" i="11" s="1"/>
  <c r="F255" i="11"/>
  <c r="G255" i="11"/>
  <c r="H255" i="11"/>
  <c r="J255" i="11"/>
  <c r="L255" i="11"/>
  <c r="I255" i="11" s="1"/>
  <c r="F256" i="11"/>
  <c r="G256" i="11"/>
  <c r="H256" i="11"/>
  <c r="J256" i="11"/>
  <c r="L256" i="11"/>
  <c r="I256" i="11" s="1"/>
  <c r="F257" i="11"/>
  <c r="G257" i="11"/>
  <c r="H257" i="11"/>
  <c r="J257" i="11"/>
  <c r="L257" i="11"/>
  <c r="I257" i="11" s="1"/>
  <c r="F258" i="11"/>
  <c r="G258" i="11"/>
  <c r="H258" i="11"/>
  <c r="J258" i="11"/>
  <c r="L258" i="11"/>
  <c r="I258" i="11" s="1"/>
  <c r="F259" i="11"/>
  <c r="G259" i="11"/>
  <c r="H259" i="11"/>
  <c r="J259" i="11"/>
  <c r="L259" i="11"/>
  <c r="I259" i="11" s="1"/>
  <c r="F260" i="11"/>
  <c r="G260" i="11"/>
  <c r="H260" i="11"/>
  <c r="J260" i="11"/>
  <c r="L260" i="11"/>
  <c r="I260" i="11" s="1"/>
  <c r="F261" i="11"/>
  <c r="G261" i="11"/>
  <c r="H261" i="11"/>
  <c r="J261" i="11"/>
  <c r="L261" i="11"/>
  <c r="I261" i="11" s="1"/>
  <c r="F262" i="11"/>
  <c r="G262" i="11"/>
  <c r="H262" i="11"/>
  <c r="J262" i="11"/>
  <c r="L262" i="11"/>
  <c r="I262" i="11" s="1"/>
  <c r="F263" i="11"/>
  <c r="G263" i="11"/>
  <c r="H263" i="11"/>
  <c r="J263" i="11"/>
  <c r="L263" i="11"/>
  <c r="I263" i="11" s="1"/>
  <c r="F264" i="11"/>
  <c r="G264" i="11"/>
  <c r="H264" i="11"/>
  <c r="J264" i="11"/>
  <c r="L264" i="11"/>
  <c r="I264" i="11" s="1"/>
  <c r="F265" i="11"/>
  <c r="G265" i="11"/>
  <c r="H265" i="11"/>
  <c r="J265" i="11"/>
  <c r="L265" i="11"/>
  <c r="I265" i="11" s="1"/>
  <c r="F266" i="11"/>
  <c r="G266" i="11"/>
  <c r="H266" i="11"/>
  <c r="J266" i="11"/>
  <c r="L266" i="11"/>
  <c r="I266" i="11" s="1"/>
  <c r="F267" i="11"/>
  <c r="G267" i="11"/>
  <c r="H267" i="11"/>
  <c r="J267" i="11"/>
  <c r="L267" i="11"/>
  <c r="I267" i="11" s="1"/>
  <c r="F268" i="11"/>
  <c r="G268" i="11"/>
  <c r="H268" i="11"/>
  <c r="J268" i="11"/>
  <c r="L268" i="11"/>
  <c r="I268" i="11" s="1"/>
  <c r="F269" i="11"/>
  <c r="G269" i="11"/>
  <c r="H269" i="11"/>
  <c r="J269" i="11"/>
  <c r="L269" i="11"/>
  <c r="I269" i="11" s="1"/>
  <c r="F270" i="11"/>
  <c r="G270" i="11"/>
  <c r="H270" i="11"/>
  <c r="J270" i="11"/>
  <c r="L270" i="11"/>
  <c r="I270" i="11" s="1"/>
  <c r="F271" i="11"/>
  <c r="G271" i="11"/>
  <c r="H271" i="11"/>
  <c r="J271" i="11"/>
  <c r="L271" i="11"/>
  <c r="I271" i="11" s="1"/>
  <c r="F272" i="11"/>
  <c r="G272" i="11"/>
  <c r="H272" i="11"/>
  <c r="J272" i="11"/>
  <c r="L272" i="11"/>
  <c r="I272" i="11" s="1"/>
  <c r="F273" i="11"/>
  <c r="G273" i="11"/>
  <c r="H273" i="11"/>
  <c r="J273" i="11"/>
  <c r="L273" i="11"/>
  <c r="I273" i="11" s="1"/>
  <c r="F274" i="11"/>
  <c r="G274" i="11"/>
  <c r="H274" i="11"/>
  <c r="J274" i="11"/>
  <c r="L274" i="11"/>
  <c r="I274" i="11" s="1"/>
  <c r="F275" i="11"/>
  <c r="G275" i="11"/>
  <c r="H275" i="11"/>
  <c r="J275" i="11"/>
  <c r="L275" i="11"/>
  <c r="I275" i="11" s="1"/>
  <c r="F276" i="11"/>
  <c r="G276" i="11"/>
  <c r="H276" i="11"/>
  <c r="J276" i="11"/>
  <c r="L276" i="11"/>
  <c r="I276" i="11" s="1"/>
  <c r="F277" i="11"/>
  <c r="G277" i="11"/>
  <c r="H277" i="11"/>
  <c r="J277" i="11"/>
  <c r="L277" i="11"/>
  <c r="I277" i="11" s="1"/>
  <c r="F278" i="11"/>
  <c r="G278" i="11"/>
  <c r="H278" i="11"/>
  <c r="J278" i="11"/>
  <c r="L278" i="11"/>
  <c r="I278" i="11" s="1"/>
  <c r="F279" i="11"/>
  <c r="G279" i="11"/>
  <c r="H279" i="11"/>
  <c r="J279" i="11"/>
  <c r="L279" i="11"/>
  <c r="I279" i="11" s="1"/>
  <c r="F280" i="11"/>
  <c r="G280" i="11"/>
  <c r="H280" i="11"/>
  <c r="J280" i="11"/>
  <c r="L280" i="11"/>
  <c r="I280" i="11" s="1"/>
  <c r="F281" i="11"/>
  <c r="G281" i="11"/>
  <c r="H281" i="11"/>
  <c r="J281" i="11"/>
  <c r="L281" i="11"/>
  <c r="I281" i="11" s="1"/>
  <c r="F282" i="11"/>
  <c r="G282" i="11"/>
  <c r="H282" i="11"/>
  <c r="J282" i="11"/>
  <c r="L282" i="11"/>
  <c r="I282" i="11" s="1"/>
  <c r="F283" i="11"/>
  <c r="G283" i="11"/>
  <c r="H283" i="11"/>
  <c r="J283" i="11"/>
  <c r="L283" i="11"/>
  <c r="I283" i="11" s="1"/>
  <c r="F284" i="11"/>
  <c r="G284" i="11"/>
  <c r="H284" i="11"/>
  <c r="J284" i="11"/>
  <c r="L284" i="11"/>
  <c r="I284" i="11" s="1"/>
  <c r="F285" i="11"/>
  <c r="G285" i="11"/>
  <c r="H285" i="11"/>
  <c r="J285" i="11"/>
  <c r="L285" i="11"/>
  <c r="I285" i="11" s="1"/>
  <c r="F286" i="11"/>
  <c r="G286" i="11"/>
  <c r="H286" i="11"/>
  <c r="J286" i="11"/>
  <c r="L286" i="11"/>
  <c r="I286" i="11" s="1"/>
  <c r="F287" i="11"/>
  <c r="G287" i="11"/>
  <c r="H287" i="11"/>
  <c r="J287" i="11"/>
  <c r="L287" i="11"/>
  <c r="I287" i="11" s="1"/>
  <c r="F288" i="11"/>
  <c r="G288" i="11"/>
  <c r="H288" i="11"/>
  <c r="J288" i="11"/>
  <c r="L288" i="11"/>
  <c r="I288" i="11" s="1"/>
  <c r="F289" i="11"/>
  <c r="G289" i="11"/>
  <c r="H289" i="11"/>
  <c r="J289" i="11"/>
  <c r="L289" i="11"/>
  <c r="I289" i="11" s="1"/>
  <c r="F290" i="11"/>
  <c r="G290" i="11"/>
  <c r="H290" i="11"/>
  <c r="J290" i="11"/>
  <c r="L290" i="11"/>
  <c r="I290" i="11" s="1"/>
  <c r="F291" i="11"/>
  <c r="G291" i="11"/>
  <c r="H291" i="11"/>
  <c r="J291" i="11"/>
  <c r="L291" i="11"/>
  <c r="I291" i="11" s="1"/>
  <c r="F292" i="11"/>
  <c r="G292" i="11"/>
  <c r="H292" i="11"/>
  <c r="J292" i="11"/>
  <c r="L292" i="11"/>
  <c r="I292" i="11" s="1"/>
  <c r="F293" i="11"/>
  <c r="G293" i="11"/>
  <c r="H293" i="11"/>
  <c r="J293" i="11"/>
  <c r="L293" i="11"/>
  <c r="I293" i="11" s="1"/>
  <c r="F294" i="11"/>
  <c r="G294" i="11"/>
  <c r="H294" i="11"/>
  <c r="J294" i="11"/>
  <c r="L294" i="11"/>
  <c r="I294" i="11" s="1"/>
  <c r="F295" i="11"/>
  <c r="G295" i="11"/>
  <c r="H295" i="11"/>
  <c r="J295" i="11"/>
  <c r="L295" i="11"/>
  <c r="I295" i="11" s="1"/>
  <c r="F296" i="11"/>
  <c r="G296" i="11"/>
  <c r="H296" i="11"/>
  <c r="J296" i="11"/>
  <c r="L296" i="11"/>
  <c r="I296" i="11" s="1"/>
  <c r="F297" i="11"/>
  <c r="G297" i="11"/>
  <c r="H297" i="11"/>
  <c r="J297" i="11"/>
  <c r="L297" i="11"/>
  <c r="I297" i="11" s="1"/>
  <c r="F298" i="11"/>
  <c r="G298" i="11"/>
  <c r="H298" i="11"/>
  <c r="J298" i="11"/>
  <c r="L298" i="11"/>
  <c r="I298" i="11" s="1"/>
  <c r="F299" i="11"/>
  <c r="G299" i="11"/>
  <c r="H299" i="11"/>
  <c r="J299" i="11"/>
  <c r="L299" i="11"/>
  <c r="I299" i="11" s="1"/>
  <c r="F300" i="11"/>
  <c r="G300" i="11"/>
  <c r="H300" i="11"/>
  <c r="J300" i="11"/>
  <c r="L300" i="11"/>
  <c r="I300" i="11" s="1"/>
  <c r="F301" i="11"/>
  <c r="G301" i="11"/>
  <c r="H301" i="11"/>
  <c r="J301" i="11"/>
  <c r="L301" i="11"/>
  <c r="I301" i="11" s="1"/>
  <c r="F302" i="11"/>
  <c r="G302" i="11"/>
  <c r="H302" i="11"/>
  <c r="J302" i="11"/>
  <c r="L302" i="11"/>
  <c r="I302" i="11" s="1"/>
  <c r="F303" i="11"/>
  <c r="G303" i="11"/>
  <c r="H303" i="11"/>
  <c r="J303" i="11"/>
  <c r="L303" i="11"/>
  <c r="I303" i="11" s="1"/>
  <c r="F304" i="11"/>
  <c r="G304" i="11"/>
  <c r="H304" i="11"/>
  <c r="J304" i="11"/>
  <c r="L304" i="11"/>
  <c r="I304" i="11" s="1"/>
  <c r="F305" i="11"/>
  <c r="G305" i="11"/>
  <c r="H305" i="11"/>
  <c r="J305" i="11"/>
  <c r="L305" i="11"/>
  <c r="I305" i="11" s="1"/>
  <c r="F306" i="11"/>
  <c r="G306" i="11"/>
  <c r="H306" i="11"/>
  <c r="J306" i="11"/>
  <c r="L306" i="11"/>
  <c r="I306" i="11" s="1"/>
  <c r="F307" i="11"/>
  <c r="G307" i="11"/>
  <c r="H307" i="11"/>
  <c r="J307" i="11"/>
  <c r="L307" i="11"/>
  <c r="I307" i="11" s="1"/>
  <c r="F308" i="11"/>
  <c r="G308" i="11"/>
  <c r="H308" i="11"/>
  <c r="J308" i="11"/>
  <c r="L308" i="11"/>
  <c r="I308" i="11" s="1"/>
  <c r="F309" i="11"/>
  <c r="G309" i="11"/>
  <c r="H309" i="11"/>
  <c r="J309" i="11"/>
  <c r="L309" i="11"/>
  <c r="I309" i="11" s="1"/>
  <c r="F310" i="11"/>
  <c r="G310" i="11"/>
  <c r="H310" i="11"/>
  <c r="J310" i="11"/>
  <c r="L310" i="11"/>
  <c r="I310" i="11" s="1"/>
  <c r="F311" i="11"/>
  <c r="G311" i="11"/>
  <c r="H311" i="11"/>
  <c r="J311" i="11"/>
  <c r="L311" i="11"/>
  <c r="I311" i="11" s="1"/>
  <c r="F312" i="11"/>
  <c r="G312" i="11"/>
  <c r="H312" i="11"/>
  <c r="J312" i="11"/>
  <c r="L312" i="11"/>
  <c r="I312" i="11" s="1"/>
  <c r="F313" i="11"/>
  <c r="G313" i="11"/>
  <c r="H313" i="11"/>
  <c r="J313" i="11"/>
  <c r="L313" i="11"/>
  <c r="I313" i="11" s="1"/>
  <c r="F314" i="11"/>
  <c r="G314" i="11"/>
  <c r="H314" i="11"/>
  <c r="J314" i="11"/>
  <c r="L314" i="11"/>
  <c r="I314" i="11" s="1"/>
  <c r="F315" i="11"/>
  <c r="G315" i="11"/>
  <c r="H315" i="11"/>
  <c r="J315" i="11"/>
  <c r="L315" i="11"/>
  <c r="I315" i="11" s="1"/>
  <c r="F316" i="11"/>
  <c r="G316" i="11"/>
  <c r="H316" i="11"/>
  <c r="J316" i="11"/>
  <c r="L316" i="11"/>
  <c r="I316" i="11" s="1"/>
  <c r="F317" i="11"/>
  <c r="G317" i="11"/>
  <c r="H317" i="11"/>
  <c r="J317" i="11"/>
  <c r="L317" i="11"/>
  <c r="I317" i="11" s="1"/>
  <c r="F318" i="11"/>
  <c r="G318" i="11"/>
  <c r="H318" i="11"/>
  <c r="J318" i="11"/>
  <c r="L318" i="11"/>
  <c r="I318" i="11" s="1"/>
  <c r="F319" i="11"/>
  <c r="G319" i="11"/>
  <c r="H319" i="11"/>
  <c r="J319" i="11"/>
  <c r="L319" i="11"/>
  <c r="I319" i="11" s="1"/>
  <c r="C29" i="15"/>
  <c r="G29" i="15" s="1"/>
  <c r="D29" i="15" s="1"/>
  <c r="B30" i="15"/>
  <c r="B31" i="15" s="1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H12" i="13"/>
  <c r="T20" i="13"/>
  <c r="L55" i="11" l="1"/>
  <c r="I55" i="11" s="1"/>
  <c r="L52" i="11"/>
  <c r="I52" i="11" s="1"/>
  <c r="L49" i="11"/>
  <c r="I49" i="11" s="1"/>
  <c r="L46" i="11"/>
  <c r="I46" i="11" s="1"/>
  <c r="L100" i="11"/>
  <c r="I100" i="11" s="1"/>
  <c r="L97" i="11"/>
  <c r="I97" i="11" s="1"/>
  <c r="L43" i="11"/>
  <c r="I43" i="11" s="1"/>
  <c r="L91" i="11"/>
  <c r="I91" i="11" s="1"/>
  <c r="L88" i="11"/>
  <c r="I88" i="11" s="1"/>
  <c r="L93" i="11"/>
  <c r="I93" i="11" s="1"/>
  <c r="L85" i="11"/>
  <c r="I85" i="11" s="1"/>
  <c r="L73" i="11"/>
  <c r="I73" i="11" s="1"/>
  <c r="L70" i="11"/>
  <c r="I70" i="11" s="1"/>
  <c r="L67" i="11"/>
  <c r="I67" i="11" s="1"/>
  <c r="L78" i="11"/>
  <c r="I78" i="11" s="1"/>
  <c r="L75" i="11"/>
  <c r="I75" i="11" s="1"/>
  <c r="L72" i="11"/>
  <c r="I72" i="11" s="1"/>
  <c r="L69" i="11"/>
  <c r="I69" i="11" s="1"/>
  <c r="L84" i="11"/>
  <c r="I84" i="11" s="1"/>
  <c r="L76" i="11"/>
  <c r="I76" i="11" s="1"/>
  <c r="L68" i="11"/>
  <c r="I68" i="11" s="1"/>
  <c r="L63" i="11"/>
  <c r="I63" i="11" s="1"/>
  <c r="L60" i="11"/>
  <c r="I60" i="11" s="1"/>
  <c r="L57" i="11"/>
  <c r="I57" i="11" s="1"/>
  <c r="L138" i="11"/>
  <c r="I138" i="11" s="1"/>
  <c r="L130" i="11"/>
  <c r="I130" i="11" s="1"/>
  <c r="L122" i="11"/>
  <c r="I122" i="11" s="1"/>
  <c r="L114" i="11"/>
  <c r="I114" i="11" s="1"/>
  <c r="L106" i="11"/>
  <c r="I106" i="11" s="1"/>
  <c r="L98" i="11"/>
  <c r="I98" i="11" s="1"/>
  <c r="L90" i="11"/>
  <c r="I90" i="11" s="1"/>
  <c r="L82" i="11"/>
  <c r="I82" i="11" s="1"/>
  <c r="L74" i="11"/>
  <c r="I74" i="11" s="1"/>
  <c r="L135" i="11"/>
  <c r="I135" i="11" s="1"/>
  <c r="L127" i="11"/>
  <c r="I127" i="11" s="1"/>
  <c r="L119" i="11"/>
  <c r="I119" i="11" s="1"/>
  <c r="L111" i="11"/>
  <c r="I111" i="11" s="1"/>
  <c r="L103" i="11"/>
  <c r="I103" i="11" s="1"/>
  <c r="L95" i="11"/>
  <c r="I95" i="11" s="1"/>
  <c r="L87" i="11"/>
  <c r="I87" i="11" s="1"/>
  <c r="L79" i="11"/>
  <c r="I79" i="11" s="1"/>
  <c r="L71" i="11"/>
  <c r="I71" i="11" s="1"/>
  <c r="L54" i="11"/>
  <c r="I54" i="11" s="1"/>
  <c r="L51" i="11"/>
  <c r="I51" i="11" s="1"/>
  <c r="L65" i="11"/>
  <c r="I65" i="11" s="1"/>
  <c r="L62" i="11"/>
  <c r="I62" i="11" s="1"/>
  <c r="L59" i="11"/>
  <c r="I59" i="11" s="1"/>
  <c r="L40" i="11"/>
  <c r="I40" i="11" s="1"/>
  <c r="L64" i="11"/>
  <c r="I64" i="11" s="1"/>
  <c r="L56" i="11"/>
  <c r="I56" i="11" s="1"/>
  <c r="L48" i="11"/>
  <c r="I48" i="11" s="1"/>
  <c r="L61" i="11"/>
  <c r="I61" i="11" s="1"/>
  <c r="L53" i="11"/>
  <c r="I53" i="11" s="1"/>
  <c r="L66" i="11"/>
  <c r="I66" i="11" s="1"/>
  <c r="L58" i="11"/>
  <c r="I58" i="11" s="1"/>
  <c r="L50" i="11"/>
  <c r="I50" i="11" s="1"/>
  <c r="L28" i="11"/>
  <c r="I28" i="11" s="1"/>
  <c r="L34" i="11"/>
  <c r="I34" i="11" s="1"/>
  <c r="L45" i="11"/>
  <c r="I45" i="11" s="1"/>
  <c r="L42" i="11"/>
  <c r="I42" i="11" s="1"/>
  <c r="L47" i="11"/>
  <c r="I47" i="11" s="1"/>
  <c r="L39" i="11"/>
  <c r="I39" i="11" s="1"/>
  <c r="L38" i="11"/>
  <c r="I38" i="11" s="1"/>
  <c r="L32" i="11"/>
  <c r="I32" i="11" s="1"/>
  <c r="L26" i="11"/>
  <c r="I26" i="11" s="1"/>
  <c r="L36" i="11"/>
  <c r="I36" i="11" s="1"/>
  <c r="L30" i="11"/>
  <c r="I30" i="11" s="1"/>
  <c r="L35" i="11"/>
  <c r="I35" i="11" s="1"/>
  <c r="L31" i="11"/>
  <c r="I31" i="11" s="1"/>
  <c r="L27" i="11"/>
  <c r="I27" i="11" s="1"/>
  <c r="L23" i="11"/>
  <c r="I23" i="11" s="1"/>
  <c r="L24" i="11"/>
  <c r="I24" i="11" s="1"/>
  <c r="L20" i="11"/>
  <c r="I20" i="11" s="1"/>
  <c r="L37" i="11"/>
  <c r="I37" i="11" s="1"/>
  <c r="L33" i="11"/>
  <c r="I33" i="11" s="1"/>
  <c r="L29" i="11"/>
  <c r="I29" i="11" s="1"/>
  <c r="L25" i="11"/>
  <c r="I25" i="11" s="1"/>
  <c r="B12" i="11"/>
  <c r="G30" i="15"/>
  <c r="D30" i="15" s="1"/>
  <c r="E317" i="11"/>
  <c r="D317" i="11" s="1"/>
  <c r="E227" i="11"/>
  <c r="D227" i="11" s="1"/>
  <c r="E162" i="11"/>
  <c r="D162" i="11" s="1"/>
  <c r="E115" i="11"/>
  <c r="D115" i="11" s="1"/>
  <c r="E102" i="11"/>
  <c r="D102" i="11" s="1"/>
  <c r="E82" i="11"/>
  <c r="D82" i="11" s="1"/>
  <c r="E51" i="11"/>
  <c r="D51" i="11" s="1"/>
  <c r="E36" i="11"/>
  <c r="D36" i="11" s="1"/>
  <c r="E290" i="11"/>
  <c r="D290" i="11" s="1"/>
  <c r="E275" i="11"/>
  <c r="D275" i="11" s="1"/>
  <c r="E271" i="11"/>
  <c r="D271" i="11" s="1"/>
  <c r="E262" i="11"/>
  <c r="D262" i="11" s="1"/>
  <c r="E242" i="11"/>
  <c r="D242" i="11" s="1"/>
  <c r="E212" i="11"/>
  <c r="D212" i="11" s="1"/>
  <c r="E194" i="11"/>
  <c r="D194" i="11" s="1"/>
  <c r="E179" i="11"/>
  <c r="D179" i="11" s="1"/>
  <c r="E175" i="11"/>
  <c r="D175" i="11" s="1"/>
  <c r="E146" i="11"/>
  <c r="D146" i="11" s="1"/>
  <c r="E134" i="11"/>
  <c r="D134" i="11" s="1"/>
  <c r="E100" i="11"/>
  <c r="D100" i="11" s="1"/>
  <c r="E308" i="11"/>
  <c r="D308" i="11" s="1"/>
  <c r="E303" i="11"/>
  <c r="D303" i="11" s="1"/>
  <c r="E294" i="11"/>
  <c r="D294" i="11" s="1"/>
  <c r="E260" i="11"/>
  <c r="D260" i="11" s="1"/>
  <c r="E255" i="11"/>
  <c r="D255" i="11" s="1"/>
  <c r="E226" i="11"/>
  <c r="D226" i="11" s="1"/>
  <c r="E211" i="11"/>
  <c r="D211" i="11" s="1"/>
  <c r="E207" i="11"/>
  <c r="D207" i="11" s="1"/>
  <c r="E166" i="11"/>
  <c r="D166" i="11" s="1"/>
  <c r="E132" i="11"/>
  <c r="D132" i="11" s="1"/>
  <c r="E114" i="11"/>
  <c r="D114" i="11" s="1"/>
  <c r="E99" i="11"/>
  <c r="D99" i="11" s="1"/>
  <c r="E95" i="11"/>
  <c r="D95" i="11" s="1"/>
  <c r="E86" i="11"/>
  <c r="D86" i="11" s="1"/>
  <c r="E310" i="11"/>
  <c r="D310" i="11" s="1"/>
  <c r="E214" i="11"/>
  <c r="D214" i="11" s="1"/>
  <c r="E307" i="11"/>
  <c r="D307" i="11" s="1"/>
  <c r="E301" i="11"/>
  <c r="D301" i="11" s="1"/>
  <c r="E274" i="11"/>
  <c r="D274" i="11" s="1"/>
  <c r="E259" i="11"/>
  <c r="D259" i="11" s="1"/>
  <c r="E246" i="11"/>
  <c r="D246" i="11" s="1"/>
  <c r="E198" i="11"/>
  <c r="D198" i="11" s="1"/>
  <c r="E178" i="11"/>
  <c r="D178" i="11" s="1"/>
  <c r="E164" i="11"/>
  <c r="D164" i="11" s="1"/>
  <c r="E159" i="11"/>
  <c r="D159" i="11" s="1"/>
  <c r="E150" i="11"/>
  <c r="D150" i="11" s="1"/>
  <c r="E131" i="11"/>
  <c r="D131" i="11" s="1"/>
  <c r="E127" i="11"/>
  <c r="D127" i="11" s="1"/>
  <c r="E84" i="11"/>
  <c r="D84" i="11" s="1"/>
  <c r="E79" i="11"/>
  <c r="D79" i="11" s="1"/>
  <c r="E70" i="11"/>
  <c r="D70" i="11" s="1"/>
  <c r="E63" i="11"/>
  <c r="D63" i="11" s="1"/>
  <c r="E180" i="11"/>
  <c r="D180" i="11" s="1"/>
  <c r="E319" i="11"/>
  <c r="D319" i="11" s="1"/>
  <c r="E292" i="11"/>
  <c r="D292" i="11" s="1"/>
  <c r="E287" i="11"/>
  <c r="D287" i="11" s="1"/>
  <c r="E244" i="11"/>
  <c r="D244" i="11" s="1"/>
  <c r="E239" i="11"/>
  <c r="D239" i="11" s="1"/>
  <c r="E230" i="11"/>
  <c r="D230" i="11" s="1"/>
  <c r="E210" i="11"/>
  <c r="D210" i="11" s="1"/>
  <c r="E196" i="11"/>
  <c r="D196" i="11" s="1"/>
  <c r="E191" i="11"/>
  <c r="D191" i="11" s="1"/>
  <c r="E163" i="11"/>
  <c r="D163" i="11" s="1"/>
  <c r="E148" i="11"/>
  <c r="D148" i="11" s="1"/>
  <c r="E118" i="11"/>
  <c r="D118" i="11" s="1"/>
  <c r="E98" i="11"/>
  <c r="D98" i="11" s="1"/>
  <c r="E83" i="11"/>
  <c r="D83" i="11" s="1"/>
  <c r="E68" i="11"/>
  <c r="D68" i="11" s="1"/>
  <c r="E54" i="11"/>
  <c r="D54" i="11" s="1"/>
  <c r="E47" i="11"/>
  <c r="D47" i="11" s="1"/>
  <c r="E31" i="11"/>
  <c r="D31" i="11" s="1"/>
  <c r="E276" i="11"/>
  <c r="D276" i="11" s="1"/>
  <c r="E306" i="11"/>
  <c r="D306" i="11" s="1"/>
  <c r="E291" i="11"/>
  <c r="D291" i="11" s="1"/>
  <c r="E285" i="11"/>
  <c r="D285" i="11" s="1"/>
  <c r="E278" i="11"/>
  <c r="D278" i="11" s="1"/>
  <c r="E258" i="11"/>
  <c r="D258" i="11" s="1"/>
  <c r="E243" i="11"/>
  <c r="D243" i="11" s="1"/>
  <c r="E228" i="11"/>
  <c r="D228" i="11" s="1"/>
  <c r="E223" i="11"/>
  <c r="D223" i="11" s="1"/>
  <c r="E195" i="11"/>
  <c r="D195" i="11" s="1"/>
  <c r="E182" i="11"/>
  <c r="D182" i="11" s="1"/>
  <c r="E147" i="11"/>
  <c r="D147" i="11" s="1"/>
  <c r="E143" i="11"/>
  <c r="D143" i="11" s="1"/>
  <c r="E130" i="11"/>
  <c r="D130" i="11" s="1"/>
  <c r="E116" i="11"/>
  <c r="D116" i="11" s="1"/>
  <c r="E111" i="11"/>
  <c r="D111" i="11" s="1"/>
  <c r="E67" i="11"/>
  <c r="D67" i="11" s="1"/>
  <c r="E52" i="11"/>
  <c r="D52" i="11" s="1"/>
  <c r="E38" i="11"/>
  <c r="D38" i="11" s="1"/>
  <c r="E22" i="11"/>
  <c r="D22" i="11" s="1"/>
  <c r="B16" i="11"/>
  <c r="G31" i="15"/>
  <c r="D31" i="15" s="1"/>
  <c r="B32" i="15"/>
  <c r="E269" i="11"/>
  <c r="D269" i="11" s="1"/>
  <c r="E253" i="11"/>
  <c r="D253" i="11" s="1"/>
  <c r="E237" i="11"/>
  <c r="D237" i="11" s="1"/>
  <c r="E221" i="11"/>
  <c r="D221" i="11" s="1"/>
  <c r="E205" i="11"/>
  <c r="D205" i="11" s="1"/>
  <c r="E189" i="11"/>
  <c r="D189" i="11" s="1"/>
  <c r="E173" i="11"/>
  <c r="D173" i="11" s="1"/>
  <c r="E157" i="11"/>
  <c r="D157" i="11" s="1"/>
  <c r="E141" i="11"/>
  <c r="D141" i="11" s="1"/>
  <c r="E125" i="11"/>
  <c r="D125" i="11" s="1"/>
  <c r="E109" i="11"/>
  <c r="D109" i="11" s="1"/>
  <c r="E93" i="11"/>
  <c r="D93" i="11" s="1"/>
  <c r="E77" i="11"/>
  <c r="D77" i="11" s="1"/>
  <c r="E61" i="11"/>
  <c r="D61" i="11" s="1"/>
  <c r="E45" i="11"/>
  <c r="D45" i="11" s="1"/>
  <c r="E29" i="11"/>
  <c r="D29" i="11" s="1"/>
  <c r="E20" i="11"/>
  <c r="D20" i="11" s="1"/>
  <c r="E315" i="11"/>
  <c r="D315" i="11" s="1"/>
  <c r="E299" i="11"/>
  <c r="D299" i="11" s="1"/>
  <c r="E283" i="11"/>
  <c r="D283" i="11" s="1"/>
  <c r="E267" i="11"/>
  <c r="D267" i="11" s="1"/>
  <c r="E251" i="11"/>
  <c r="D251" i="11" s="1"/>
  <c r="E235" i="11"/>
  <c r="D235" i="11" s="1"/>
  <c r="E219" i="11"/>
  <c r="D219" i="11" s="1"/>
  <c r="E203" i="11"/>
  <c r="D203" i="11" s="1"/>
  <c r="E187" i="11"/>
  <c r="D187" i="11" s="1"/>
  <c r="E171" i="11"/>
  <c r="D171" i="11" s="1"/>
  <c r="E155" i="11"/>
  <c r="D155" i="11" s="1"/>
  <c r="E139" i="11"/>
  <c r="D139" i="11" s="1"/>
  <c r="E123" i="11"/>
  <c r="D123" i="11" s="1"/>
  <c r="E107" i="11"/>
  <c r="D107" i="11" s="1"/>
  <c r="E91" i="11"/>
  <c r="D91" i="11" s="1"/>
  <c r="E75" i="11"/>
  <c r="D75" i="11" s="1"/>
  <c r="E59" i="11"/>
  <c r="D59" i="11" s="1"/>
  <c r="E43" i="11"/>
  <c r="D43" i="11" s="1"/>
  <c r="E27" i="11"/>
  <c r="D27" i="11" s="1"/>
  <c r="E313" i="11"/>
  <c r="D313" i="11" s="1"/>
  <c r="E297" i="11"/>
  <c r="D297" i="11" s="1"/>
  <c r="E281" i="11"/>
  <c r="D281" i="11" s="1"/>
  <c r="E265" i="11"/>
  <c r="D265" i="11" s="1"/>
  <c r="E249" i="11"/>
  <c r="D249" i="11" s="1"/>
  <c r="E233" i="11"/>
  <c r="D233" i="11" s="1"/>
  <c r="E217" i="11"/>
  <c r="D217" i="11" s="1"/>
  <c r="E201" i="11"/>
  <c r="D201" i="11" s="1"/>
  <c r="E185" i="11"/>
  <c r="D185" i="11" s="1"/>
  <c r="E169" i="11"/>
  <c r="D169" i="11" s="1"/>
  <c r="E153" i="11"/>
  <c r="D153" i="11" s="1"/>
  <c r="E137" i="11"/>
  <c r="D137" i="11" s="1"/>
  <c r="E121" i="11"/>
  <c r="D121" i="11" s="1"/>
  <c r="E105" i="11"/>
  <c r="D105" i="11" s="1"/>
  <c r="E89" i="11"/>
  <c r="D89" i="11" s="1"/>
  <c r="E73" i="11"/>
  <c r="D73" i="11" s="1"/>
  <c r="E57" i="11"/>
  <c r="D57" i="11" s="1"/>
  <c r="E41" i="11"/>
  <c r="D41" i="11" s="1"/>
  <c r="E25" i="11"/>
  <c r="D25" i="11" s="1"/>
  <c r="E66" i="11"/>
  <c r="D66" i="11" s="1"/>
  <c r="E50" i="11"/>
  <c r="D50" i="11" s="1"/>
  <c r="E34" i="11"/>
  <c r="D34" i="11" s="1"/>
  <c r="E304" i="11"/>
  <c r="D304" i="11" s="1"/>
  <c r="E288" i="11"/>
  <c r="D288" i="11" s="1"/>
  <c r="E272" i="11"/>
  <c r="D272" i="11" s="1"/>
  <c r="E256" i="11"/>
  <c r="D256" i="11" s="1"/>
  <c r="E240" i="11"/>
  <c r="D240" i="11" s="1"/>
  <c r="E224" i="11"/>
  <c r="D224" i="11" s="1"/>
  <c r="E208" i="11"/>
  <c r="D208" i="11" s="1"/>
  <c r="E192" i="11"/>
  <c r="D192" i="11" s="1"/>
  <c r="E176" i="11"/>
  <c r="D176" i="11" s="1"/>
  <c r="E160" i="11"/>
  <c r="D160" i="11" s="1"/>
  <c r="E144" i="11"/>
  <c r="D144" i="11" s="1"/>
  <c r="E128" i="11"/>
  <c r="D128" i="11" s="1"/>
  <c r="E112" i="11"/>
  <c r="D112" i="11" s="1"/>
  <c r="E96" i="11"/>
  <c r="D96" i="11" s="1"/>
  <c r="E80" i="11"/>
  <c r="D80" i="11" s="1"/>
  <c r="E64" i="11"/>
  <c r="D64" i="11" s="1"/>
  <c r="E48" i="11"/>
  <c r="D48" i="11" s="1"/>
  <c r="E32" i="11"/>
  <c r="D32" i="11" s="1"/>
  <c r="E311" i="11"/>
  <c r="D311" i="11" s="1"/>
  <c r="E295" i="11"/>
  <c r="D295" i="11" s="1"/>
  <c r="E279" i="11"/>
  <c r="D279" i="11" s="1"/>
  <c r="E263" i="11"/>
  <c r="D263" i="11" s="1"/>
  <c r="E247" i="11"/>
  <c r="D247" i="11" s="1"/>
  <c r="E231" i="11"/>
  <c r="D231" i="11" s="1"/>
  <c r="E215" i="11"/>
  <c r="D215" i="11" s="1"/>
  <c r="E199" i="11"/>
  <c r="D199" i="11" s="1"/>
  <c r="E183" i="11"/>
  <c r="D183" i="11" s="1"/>
  <c r="E167" i="11"/>
  <c r="D167" i="11" s="1"/>
  <c r="E151" i="11"/>
  <c r="D151" i="11" s="1"/>
  <c r="E135" i="11"/>
  <c r="D135" i="11" s="1"/>
  <c r="E119" i="11"/>
  <c r="D119" i="11" s="1"/>
  <c r="E103" i="11"/>
  <c r="D103" i="11" s="1"/>
  <c r="E87" i="11"/>
  <c r="D87" i="11" s="1"/>
  <c r="E71" i="11"/>
  <c r="D71" i="11" s="1"/>
  <c r="E55" i="11"/>
  <c r="D55" i="11" s="1"/>
  <c r="E39" i="11"/>
  <c r="D39" i="11" s="1"/>
  <c r="E23" i="11"/>
  <c r="D23" i="11" s="1"/>
  <c r="E318" i="11"/>
  <c r="D318" i="11" s="1"/>
  <c r="E302" i="11"/>
  <c r="D302" i="11" s="1"/>
  <c r="E286" i="11"/>
  <c r="D286" i="11" s="1"/>
  <c r="E270" i="11"/>
  <c r="D270" i="11" s="1"/>
  <c r="E254" i="11"/>
  <c r="D254" i="11" s="1"/>
  <c r="E238" i="11"/>
  <c r="D238" i="11" s="1"/>
  <c r="E222" i="11"/>
  <c r="D222" i="11" s="1"/>
  <c r="E206" i="11"/>
  <c r="D206" i="11" s="1"/>
  <c r="E190" i="11"/>
  <c r="D190" i="11" s="1"/>
  <c r="E174" i="11"/>
  <c r="D174" i="11" s="1"/>
  <c r="E158" i="11"/>
  <c r="D158" i="11" s="1"/>
  <c r="E142" i="11"/>
  <c r="D142" i="11" s="1"/>
  <c r="E126" i="11"/>
  <c r="D126" i="11" s="1"/>
  <c r="E110" i="11"/>
  <c r="D110" i="11" s="1"/>
  <c r="E94" i="11"/>
  <c r="D94" i="11" s="1"/>
  <c r="E78" i="11"/>
  <c r="D78" i="11" s="1"/>
  <c r="E62" i="11"/>
  <c r="D62" i="11" s="1"/>
  <c r="E46" i="11"/>
  <c r="D46" i="11" s="1"/>
  <c r="E30" i="11"/>
  <c r="D30" i="11" s="1"/>
  <c r="E293" i="11"/>
  <c r="D293" i="11" s="1"/>
  <c r="E245" i="11"/>
  <c r="D245" i="11" s="1"/>
  <c r="E229" i="11"/>
  <c r="D229" i="11" s="1"/>
  <c r="E213" i="11"/>
  <c r="D213" i="11" s="1"/>
  <c r="E197" i="11"/>
  <c r="D197" i="11" s="1"/>
  <c r="E181" i="11"/>
  <c r="D181" i="11" s="1"/>
  <c r="E165" i="11"/>
  <c r="D165" i="11" s="1"/>
  <c r="E149" i="11"/>
  <c r="D149" i="11" s="1"/>
  <c r="E133" i="11"/>
  <c r="D133" i="11" s="1"/>
  <c r="E117" i="11"/>
  <c r="D117" i="11" s="1"/>
  <c r="E101" i="11"/>
  <c r="D101" i="11" s="1"/>
  <c r="E85" i="11"/>
  <c r="D85" i="11" s="1"/>
  <c r="E69" i="11"/>
  <c r="D69" i="11" s="1"/>
  <c r="E53" i="11"/>
  <c r="D53" i="11" s="1"/>
  <c r="E37" i="11"/>
  <c r="D37" i="11" s="1"/>
  <c r="E21" i="11"/>
  <c r="D21" i="11" s="1"/>
  <c r="E309" i="11"/>
  <c r="D309" i="11" s="1"/>
  <c r="E277" i="11"/>
  <c r="D277" i="11" s="1"/>
  <c r="E261" i="11"/>
  <c r="D261" i="11" s="1"/>
  <c r="E316" i="11"/>
  <c r="D316" i="11" s="1"/>
  <c r="E300" i="11"/>
  <c r="D300" i="11" s="1"/>
  <c r="E284" i="11"/>
  <c r="D284" i="11" s="1"/>
  <c r="E268" i="11"/>
  <c r="D268" i="11" s="1"/>
  <c r="E252" i="11"/>
  <c r="D252" i="11" s="1"/>
  <c r="E236" i="11"/>
  <c r="D236" i="11" s="1"/>
  <c r="E220" i="11"/>
  <c r="D220" i="11" s="1"/>
  <c r="E204" i="11"/>
  <c r="D204" i="11" s="1"/>
  <c r="E188" i="11"/>
  <c r="D188" i="11" s="1"/>
  <c r="E172" i="11"/>
  <c r="D172" i="11" s="1"/>
  <c r="E156" i="11"/>
  <c r="D156" i="11" s="1"/>
  <c r="E140" i="11"/>
  <c r="D140" i="11" s="1"/>
  <c r="E124" i="11"/>
  <c r="D124" i="11" s="1"/>
  <c r="E108" i="11"/>
  <c r="D108" i="11" s="1"/>
  <c r="E92" i="11"/>
  <c r="D92" i="11" s="1"/>
  <c r="E76" i="11"/>
  <c r="D76" i="11" s="1"/>
  <c r="E60" i="11"/>
  <c r="D60" i="11" s="1"/>
  <c r="E44" i="11"/>
  <c r="D44" i="11" s="1"/>
  <c r="E28" i="11"/>
  <c r="D28" i="11" s="1"/>
  <c r="E35" i="11"/>
  <c r="D35" i="11" s="1"/>
  <c r="E314" i="11"/>
  <c r="D314" i="11" s="1"/>
  <c r="E298" i="11"/>
  <c r="D298" i="11" s="1"/>
  <c r="E282" i="11"/>
  <c r="D282" i="11" s="1"/>
  <c r="E266" i="11"/>
  <c r="D266" i="11" s="1"/>
  <c r="E250" i="11"/>
  <c r="D250" i="11" s="1"/>
  <c r="E234" i="11"/>
  <c r="D234" i="11" s="1"/>
  <c r="E218" i="11"/>
  <c r="D218" i="11" s="1"/>
  <c r="E202" i="11"/>
  <c r="D202" i="11" s="1"/>
  <c r="E186" i="11"/>
  <c r="D186" i="11" s="1"/>
  <c r="E170" i="11"/>
  <c r="D170" i="11" s="1"/>
  <c r="E154" i="11"/>
  <c r="D154" i="11" s="1"/>
  <c r="E138" i="11"/>
  <c r="D138" i="11" s="1"/>
  <c r="E122" i="11"/>
  <c r="D122" i="11" s="1"/>
  <c r="E106" i="11"/>
  <c r="D106" i="11" s="1"/>
  <c r="E90" i="11"/>
  <c r="D90" i="11" s="1"/>
  <c r="E74" i="11"/>
  <c r="D74" i="11" s="1"/>
  <c r="E58" i="11"/>
  <c r="D58" i="11" s="1"/>
  <c r="E42" i="11"/>
  <c r="D42" i="11" s="1"/>
  <c r="E26" i="11"/>
  <c r="D26" i="11" s="1"/>
  <c r="E305" i="11"/>
  <c r="D305" i="11" s="1"/>
  <c r="E289" i="11"/>
  <c r="D289" i="11" s="1"/>
  <c r="E273" i="11"/>
  <c r="D273" i="11" s="1"/>
  <c r="E257" i="11"/>
  <c r="D257" i="11" s="1"/>
  <c r="E241" i="11"/>
  <c r="D241" i="11" s="1"/>
  <c r="E225" i="11"/>
  <c r="D225" i="11" s="1"/>
  <c r="E209" i="11"/>
  <c r="D209" i="11" s="1"/>
  <c r="E193" i="11"/>
  <c r="D193" i="11" s="1"/>
  <c r="E177" i="11"/>
  <c r="D177" i="11" s="1"/>
  <c r="E161" i="11"/>
  <c r="D161" i="11" s="1"/>
  <c r="E145" i="11"/>
  <c r="D145" i="11" s="1"/>
  <c r="E129" i="11"/>
  <c r="D129" i="11" s="1"/>
  <c r="E113" i="11"/>
  <c r="D113" i="11" s="1"/>
  <c r="E97" i="11"/>
  <c r="D97" i="11" s="1"/>
  <c r="E81" i="11"/>
  <c r="D81" i="11" s="1"/>
  <c r="E65" i="11"/>
  <c r="D65" i="11" s="1"/>
  <c r="E49" i="11"/>
  <c r="D49" i="11" s="1"/>
  <c r="E33" i="11"/>
  <c r="D33" i="11" s="1"/>
  <c r="E312" i="11"/>
  <c r="D312" i="11" s="1"/>
  <c r="E296" i="11"/>
  <c r="D296" i="11" s="1"/>
  <c r="E280" i="11"/>
  <c r="D280" i="11" s="1"/>
  <c r="E264" i="11"/>
  <c r="D264" i="11" s="1"/>
  <c r="E248" i="11"/>
  <c r="D248" i="11" s="1"/>
  <c r="E232" i="11"/>
  <c r="D232" i="11" s="1"/>
  <c r="E216" i="11"/>
  <c r="D216" i="11" s="1"/>
  <c r="E200" i="11"/>
  <c r="D200" i="11" s="1"/>
  <c r="E184" i="11"/>
  <c r="D184" i="11" s="1"/>
  <c r="E168" i="11"/>
  <c r="D168" i="11" s="1"/>
  <c r="E152" i="11"/>
  <c r="D152" i="11" s="1"/>
  <c r="E136" i="11"/>
  <c r="D136" i="11" s="1"/>
  <c r="E120" i="11"/>
  <c r="D120" i="11" s="1"/>
  <c r="E104" i="11"/>
  <c r="D104" i="11" s="1"/>
  <c r="E88" i="11"/>
  <c r="D88" i="11" s="1"/>
  <c r="E72" i="11"/>
  <c r="D72" i="11" s="1"/>
  <c r="E56" i="11"/>
  <c r="D56" i="11" s="1"/>
  <c r="E40" i="11"/>
  <c r="D40" i="11" s="1"/>
  <c r="G32" i="15" l="1"/>
  <c r="D32" i="15" s="1"/>
  <c r="B33" i="15"/>
  <c r="G33" i="15" l="1"/>
  <c r="D33" i="15" s="1"/>
  <c r="B34" i="15"/>
  <c r="G34" i="15" l="1"/>
  <c r="D34" i="15" s="1"/>
  <c r="B35" i="15"/>
  <c r="G35" i="15" l="1"/>
  <c r="D35" i="15" s="1"/>
  <c r="B36" i="15"/>
  <c r="B37" i="15" l="1"/>
  <c r="G36" i="15"/>
  <c r="D36" i="15" s="1"/>
  <c r="G37" i="15" l="1"/>
  <c r="D37" i="15" s="1"/>
  <c r="B38" i="15"/>
  <c r="G38" i="15" l="1"/>
  <c r="D38" i="15" s="1"/>
  <c r="B39" i="15"/>
  <c r="G39" i="15" l="1"/>
  <c r="D39" i="15" s="1"/>
  <c r="B40" i="15"/>
  <c r="G40" i="15" l="1"/>
  <c r="D40" i="15" s="1"/>
  <c r="B41" i="15"/>
  <c r="G41" i="15" l="1"/>
  <c r="D41" i="15" s="1"/>
  <c r="B42" i="15"/>
  <c r="G42" i="15" l="1"/>
  <c r="D42" i="15" s="1"/>
  <c r="B43" i="15"/>
  <c r="G43" i="15" l="1"/>
  <c r="D43" i="15" s="1"/>
  <c r="B44" i="15"/>
  <c r="G44" i="15" l="1"/>
  <c r="D44" i="15" s="1"/>
  <c r="B45" i="15"/>
  <c r="G45" i="15" l="1"/>
  <c r="D45" i="15" s="1"/>
  <c r="B46" i="15"/>
  <c r="G46" i="15" l="1"/>
  <c r="D46" i="15" s="1"/>
  <c r="B47" i="15"/>
  <c r="G47" i="15" l="1"/>
  <c r="D47" i="15" s="1"/>
  <c r="B48" i="15"/>
  <c r="G48" i="15" l="1"/>
  <c r="D48" i="15" s="1"/>
  <c r="B49" i="15"/>
  <c r="G49" i="15" l="1"/>
  <c r="D49" i="15" s="1"/>
  <c r="B50" i="15"/>
  <c r="G50" i="15" l="1"/>
  <c r="D50" i="15" s="1"/>
  <c r="B51" i="15"/>
  <c r="G51" i="15" l="1"/>
  <c r="D51" i="15" s="1"/>
  <c r="B52" i="15"/>
  <c r="G52" i="15" l="1"/>
  <c r="D52" i="15" s="1"/>
  <c r="B53" i="15"/>
  <c r="G53" i="15" l="1"/>
  <c r="D53" i="15" s="1"/>
  <c r="B54" i="15"/>
  <c r="G54" i="15" l="1"/>
  <c r="D54" i="15" s="1"/>
  <c r="B55" i="15"/>
  <c r="G55" i="15" l="1"/>
  <c r="D55" i="15" s="1"/>
  <c r="B56" i="15"/>
  <c r="G56" i="15" l="1"/>
  <c r="D56" i="15" s="1"/>
  <c r="B57" i="15"/>
  <c r="G57" i="15" l="1"/>
  <c r="D57" i="15" s="1"/>
  <c r="B58" i="15"/>
  <c r="B59" i="15" l="1"/>
  <c r="G58" i="15"/>
  <c r="D58" i="15" s="1"/>
  <c r="G59" i="15" l="1"/>
  <c r="D59" i="15" s="1"/>
  <c r="B60" i="15"/>
  <c r="G60" i="15" l="1"/>
  <c r="D60" i="15" s="1"/>
  <c r="B61" i="15"/>
  <c r="G61" i="15" l="1"/>
  <c r="D61" i="15" s="1"/>
  <c r="B62" i="15"/>
  <c r="G62" i="15" l="1"/>
  <c r="D62" i="15" s="1"/>
  <c r="B63" i="15"/>
  <c r="G63" i="15" l="1"/>
  <c r="D63" i="15" s="1"/>
  <c r="B64" i="15"/>
  <c r="G64" i="15" l="1"/>
  <c r="D64" i="15" s="1"/>
  <c r="B65" i="15"/>
  <c r="G65" i="15" l="1"/>
  <c r="D65" i="15" s="1"/>
  <c r="B66" i="15"/>
  <c r="B67" i="15" l="1"/>
  <c r="G66" i="15"/>
  <c r="D66" i="15" s="1"/>
  <c r="G67" i="15" l="1"/>
  <c r="D67" i="15" s="1"/>
  <c r="B68" i="15"/>
  <c r="G68" i="15" l="1"/>
  <c r="D68" i="15" s="1"/>
  <c r="B69" i="15"/>
  <c r="G69" i="15" l="1"/>
  <c r="D69" i="15" s="1"/>
  <c r="B70" i="15"/>
  <c r="G70" i="15" l="1"/>
  <c r="D70" i="15" s="1"/>
  <c r="B71" i="15"/>
  <c r="G71" i="15" l="1"/>
  <c r="D71" i="15" s="1"/>
  <c r="B72" i="15"/>
  <c r="B73" i="15" l="1"/>
  <c r="G72" i="15"/>
  <c r="D72" i="15" s="1"/>
  <c r="G73" i="15" l="1"/>
  <c r="D73" i="15" s="1"/>
  <c r="B74" i="15"/>
  <c r="G74" i="15" l="1"/>
  <c r="D74" i="15" s="1"/>
  <c r="B75" i="15"/>
  <c r="G75" i="15" l="1"/>
  <c r="D75" i="15" s="1"/>
  <c r="B76" i="15"/>
  <c r="B77" i="15" l="1"/>
  <c r="G76" i="15"/>
  <c r="D76" i="15" s="1"/>
  <c r="G77" i="15" l="1"/>
  <c r="D77" i="15" s="1"/>
  <c r="B78" i="15"/>
  <c r="G78" i="15" l="1"/>
  <c r="D78" i="15" s="1"/>
  <c r="B79" i="15"/>
  <c r="G79" i="15" l="1"/>
  <c r="D79" i="15" s="1"/>
  <c r="B80" i="15"/>
  <c r="B81" i="15" l="1"/>
  <c r="G80" i="15"/>
  <c r="D80" i="15" s="1"/>
  <c r="G81" i="15" l="1"/>
  <c r="D81" i="15" s="1"/>
  <c r="B82" i="15"/>
  <c r="G82" i="15" l="1"/>
  <c r="D82" i="15" s="1"/>
  <c r="B83" i="15"/>
  <c r="G83" i="15" l="1"/>
  <c r="D83" i="15" s="1"/>
  <c r="B84" i="15"/>
  <c r="B85" i="15" l="1"/>
  <c r="G84" i="15"/>
  <c r="D84" i="15" s="1"/>
  <c r="G85" i="15" l="1"/>
  <c r="D85" i="15" s="1"/>
  <c r="B86" i="15"/>
  <c r="G86" i="15" l="1"/>
  <c r="D86" i="15" s="1"/>
  <c r="B87" i="15"/>
  <c r="G87" i="15" l="1"/>
  <c r="D87" i="15" s="1"/>
  <c r="B88" i="15"/>
  <c r="B89" i="15" l="1"/>
  <c r="G88" i="15"/>
  <c r="D88" i="15" s="1"/>
  <c r="G89" i="15" l="1"/>
  <c r="D89" i="15" s="1"/>
  <c r="B90" i="15"/>
  <c r="G90" i="15" l="1"/>
  <c r="D90" i="15" s="1"/>
  <c r="B91" i="15"/>
  <c r="G91" i="15" l="1"/>
  <c r="D91" i="15" s="1"/>
  <c r="B92" i="15"/>
  <c r="B93" i="15" l="1"/>
  <c r="G92" i="15"/>
  <c r="D92" i="15" s="1"/>
  <c r="G93" i="15" l="1"/>
  <c r="D93" i="15" s="1"/>
  <c r="B94" i="15"/>
  <c r="G94" i="15" l="1"/>
  <c r="D94" i="15" s="1"/>
  <c r="B95" i="15"/>
  <c r="G95" i="15" l="1"/>
  <c r="D95" i="15" s="1"/>
  <c r="B96" i="15"/>
  <c r="B97" i="15" l="1"/>
  <c r="G96" i="15"/>
  <c r="D96" i="15" s="1"/>
  <c r="G97" i="15" l="1"/>
  <c r="D97" i="15" s="1"/>
  <c r="B98" i="15"/>
  <c r="B99" i="15" l="1"/>
  <c r="G98" i="15"/>
  <c r="D98" i="15" s="1"/>
  <c r="G99" i="15" l="1"/>
  <c r="D99" i="15" s="1"/>
  <c r="B100" i="15"/>
  <c r="B101" i="15" l="1"/>
  <c r="G100" i="15"/>
  <c r="D100" i="15" s="1"/>
  <c r="G101" i="15" l="1"/>
  <c r="D101" i="15" s="1"/>
  <c r="B102" i="15"/>
  <c r="G102" i="15" l="1"/>
  <c r="D102" i="15" s="1"/>
  <c r="B103" i="15"/>
  <c r="G103" i="15" l="1"/>
  <c r="D103" i="15" s="1"/>
  <c r="B104" i="15"/>
  <c r="B105" i="15" l="1"/>
  <c r="G104" i="15"/>
  <c r="D104" i="15" s="1"/>
  <c r="G105" i="15" l="1"/>
  <c r="D105" i="15" s="1"/>
  <c r="B106" i="15"/>
  <c r="G106" i="15" l="1"/>
  <c r="D106" i="15" s="1"/>
  <c r="B107" i="15"/>
  <c r="G107" i="15" l="1"/>
  <c r="D107" i="15" s="1"/>
  <c r="B108" i="15"/>
  <c r="B109" i="15" l="1"/>
  <c r="G108" i="15"/>
  <c r="D108" i="15" s="1"/>
  <c r="G109" i="15" l="1"/>
  <c r="D109" i="15" s="1"/>
  <c r="B110" i="15"/>
  <c r="G110" i="15" l="1"/>
  <c r="D110" i="15" s="1"/>
  <c r="B111" i="15"/>
  <c r="G111" i="15" l="1"/>
  <c r="D111" i="15" s="1"/>
  <c r="B112" i="15"/>
  <c r="B113" i="15" l="1"/>
  <c r="G112" i="15"/>
  <c r="D112" i="15" s="1"/>
  <c r="G113" i="15" l="1"/>
  <c r="D113" i="15" s="1"/>
  <c r="B114" i="15"/>
  <c r="G114" i="15" l="1"/>
  <c r="D114" i="15" s="1"/>
  <c r="B115" i="15"/>
  <c r="G115" i="15" l="1"/>
  <c r="D115" i="15" s="1"/>
  <c r="B116" i="15"/>
  <c r="B117" i="15" l="1"/>
  <c r="G116" i="15"/>
  <c r="D116" i="15" s="1"/>
  <c r="G117" i="15" l="1"/>
  <c r="D117" i="15" s="1"/>
  <c r="B118" i="15"/>
  <c r="B119" i="15" l="1"/>
  <c r="G118" i="15"/>
  <c r="D118" i="15" s="1"/>
  <c r="G119" i="15" l="1"/>
  <c r="D119" i="15" s="1"/>
  <c r="B120" i="15"/>
  <c r="B121" i="15" l="1"/>
  <c r="G120" i="15"/>
  <c r="D120" i="15" s="1"/>
  <c r="G121" i="15" l="1"/>
  <c r="D121" i="15" s="1"/>
  <c r="B122" i="15"/>
  <c r="G122" i="15" l="1"/>
  <c r="D122" i="15" s="1"/>
  <c r="B123" i="15"/>
  <c r="G123" i="15" l="1"/>
  <c r="D123" i="15" s="1"/>
  <c r="B124" i="15"/>
  <c r="B125" i="15" l="1"/>
  <c r="G124" i="15"/>
  <c r="D124" i="15" s="1"/>
  <c r="G125" i="15" l="1"/>
  <c r="D125" i="15" s="1"/>
  <c r="B126" i="15"/>
  <c r="G126" i="15" l="1"/>
  <c r="D126" i="15" s="1"/>
  <c r="B127" i="15"/>
  <c r="G127" i="15" l="1"/>
  <c r="D127" i="15" s="1"/>
  <c r="B128" i="15"/>
  <c r="G128" i="15" s="1"/>
  <c r="D128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CMOLINA</author>
  </authors>
  <commentList>
    <comment ref="V13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(Si no es I.E. Anexa, anote "0")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PASTOR TORIBIO</author>
    <author>Cristian Pastor</author>
    <author>CMOLINA</author>
  </authors>
  <commentList>
    <comment ref="AA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NIVEL EDUCATIVO :</t>
        </r>
        <r>
          <rPr>
            <sz val="9"/>
            <color indexed="81"/>
            <rFont val="Tahoma"/>
            <family val="2"/>
          </rPr>
          <t xml:space="preserve">
Estudios pedagógicos:
  01: Concluidos con titulo
  02: Concluidos sin titulo
  03: No concluidos
Estudios superiores no pedagógicos
  04: Concluidos con título
  05: Concluidos sin título
  06: No concluidos
  07: Educación secundaria
  08: Educación primaria</t>
        </r>
      </text>
    </comment>
    <comment ref="AB17" authorId="1" shapeId="0" xr:uid="{00000000-0006-0000-0400-000002000000}">
      <text>
        <r>
          <rPr>
            <b/>
            <sz val="10"/>
            <color indexed="81"/>
            <rFont val="Cambria"/>
            <family val="1"/>
          </rPr>
          <t>Especialidad del título :</t>
        </r>
        <r>
          <rPr>
            <sz val="10"/>
            <color indexed="81"/>
            <rFont val="Cambria"/>
            <family val="1"/>
          </rPr>
          <t xml:space="preserve">
Seleccione un elemento de la lista desplegable</t>
        </r>
        <r>
          <rPr>
            <b/>
            <sz val="8"/>
            <color indexed="81"/>
            <rFont val="Tahoma"/>
            <family val="2"/>
          </rPr>
          <t xml:space="preserve"> [</t>
        </r>
        <r>
          <rPr>
            <b/>
            <sz val="8"/>
            <color indexed="81"/>
            <rFont val="Webdings"/>
            <family val="1"/>
            <charset val="2"/>
          </rPr>
          <t>6</t>
        </r>
        <r>
          <rPr>
            <b/>
            <sz val="8"/>
            <color indexed="81"/>
            <rFont val="Tahoma"/>
            <family val="2"/>
          </rPr>
          <t>]</t>
        </r>
      </text>
    </comment>
    <comment ref="AD17" authorId="1" shapeId="0" xr:uid="{00000000-0006-0000-0400-000003000000}">
      <text>
        <r>
          <rPr>
            <b/>
            <sz val="10"/>
            <color indexed="81"/>
            <rFont val="Cambria"/>
            <family val="1"/>
          </rPr>
          <t>2da. Especialidad del título :</t>
        </r>
        <r>
          <rPr>
            <sz val="10"/>
            <color indexed="81"/>
            <rFont val="Cambria"/>
            <family val="1"/>
          </rPr>
          <t xml:space="preserve">
Seleccione un elemento de la lista desplegable</t>
        </r>
        <r>
          <rPr>
            <b/>
            <sz val="8"/>
            <color indexed="81"/>
            <rFont val="Tahoma"/>
            <family val="2"/>
          </rPr>
          <t xml:space="preserve"> [</t>
        </r>
        <r>
          <rPr>
            <b/>
            <sz val="8"/>
            <color indexed="81"/>
            <rFont val="Webdings"/>
            <family val="1"/>
            <charset val="2"/>
          </rPr>
          <t>6</t>
        </r>
        <r>
          <rPr>
            <b/>
            <sz val="8"/>
            <color indexed="81"/>
            <rFont val="Tahoma"/>
            <family val="2"/>
          </rPr>
          <t>]</t>
        </r>
      </text>
    </comment>
    <comment ref="AL17" authorId="2" shapeId="0" xr:uid="{00000000-0006-0000-0400-000004000000}">
      <text>
        <r>
          <rPr>
            <sz val="10"/>
            <color indexed="81"/>
            <rFont val="Cambria"/>
            <family val="1"/>
          </rPr>
          <t xml:space="preserve">Seleccionar </t>
        </r>
        <r>
          <rPr>
            <b/>
            <sz val="10"/>
            <color indexed="81"/>
            <rFont val="Cambria"/>
            <family val="1"/>
          </rPr>
          <t>"04: No aplica"</t>
        </r>
        <r>
          <rPr>
            <sz val="10"/>
            <color indexed="81"/>
            <rFont val="Cambria"/>
            <family val="1"/>
          </rPr>
          <t xml:space="preserve"> para el personal que no esta de licencia o destaque.</t>
        </r>
      </text>
    </comment>
  </commentList>
</comments>
</file>

<file path=xl/sharedStrings.xml><?xml version="1.0" encoding="utf-8"?>
<sst xmlns="http://schemas.openxmlformats.org/spreadsheetml/2006/main" count="5242" uniqueCount="2020">
  <si>
    <t>02: Administrativo</t>
  </si>
  <si>
    <t>03: Municipalidad</t>
  </si>
  <si>
    <t>Hombre</t>
  </si>
  <si>
    <t>Mujer</t>
  </si>
  <si>
    <t>01: Nombrado</t>
  </si>
  <si>
    <t xml:space="preserve">Administrativos : </t>
  </si>
  <si>
    <t xml:space="preserve">Auxiliares  de Educación : </t>
  </si>
  <si>
    <t xml:space="preserve">Total Docentes : </t>
  </si>
  <si>
    <t>Segunda especialidad</t>
  </si>
  <si>
    <t>¿Tiene secciones a cargo?</t>
  </si>
  <si>
    <t>Personal Social</t>
  </si>
  <si>
    <t>Arte y Cultura</t>
  </si>
  <si>
    <t>Conocimiento de Ingles</t>
  </si>
  <si>
    <t>No Sabe</t>
  </si>
  <si>
    <t>Habla</t>
  </si>
  <si>
    <t>Lee</t>
  </si>
  <si>
    <t>Escribe</t>
  </si>
  <si>
    <t>Certificación de Inglés</t>
  </si>
  <si>
    <t>No Tiene</t>
  </si>
  <si>
    <t>Si Tiene</t>
  </si>
  <si>
    <t>Nacional</t>
  </si>
  <si>
    <t>MATERIAL EDUCATIVO</t>
  </si>
  <si>
    <t>Servicio de Internet</t>
  </si>
  <si>
    <t>Laptop convencionales</t>
  </si>
  <si>
    <t>Laptop XO</t>
  </si>
  <si>
    <t>Tablets</t>
  </si>
  <si>
    <t>Pizarras digitales</t>
  </si>
  <si>
    <t>Proyector</t>
  </si>
  <si>
    <t>Radiograbadora</t>
  </si>
  <si>
    <t xml:space="preserve"> 6º Grado</t>
  </si>
  <si>
    <t xml:space="preserve"> 5º Grado</t>
  </si>
  <si>
    <t xml:space="preserve"> 4º Grado</t>
  </si>
  <si>
    <t xml:space="preserve"> 3º Grado</t>
  </si>
  <si>
    <t xml:space="preserve"> 2º Grado</t>
  </si>
  <si>
    <t xml:space="preserve"> 1º Grado</t>
  </si>
  <si>
    <t>Exp1</t>
  </si>
  <si>
    <t>Exp2</t>
  </si>
  <si>
    <t>Exp3</t>
  </si>
  <si>
    <t>Exp4</t>
  </si>
  <si>
    <t>Exp5</t>
  </si>
  <si>
    <t>Exp6</t>
  </si>
  <si>
    <t>Exp7</t>
  </si>
  <si>
    <t xml:space="preserve">No  </t>
  </si>
  <si>
    <t>4. CÓDIGO DE LOCAL EDUCATIVO :</t>
  </si>
  <si>
    <t>1. CÓDIGO MODULAR :</t>
  </si>
  <si>
    <t>03: Aux. de Educación</t>
  </si>
  <si>
    <t>Secc</t>
  </si>
  <si>
    <t>Gest</t>
  </si>
  <si>
    <t>Nº Total de Ejemplares</t>
  </si>
  <si>
    <t>Grado Atendido</t>
  </si>
  <si>
    <t>SI</t>
  </si>
  <si>
    <t>NO</t>
  </si>
  <si>
    <t>Escala</t>
  </si>
  <si>
    <t>Fun- cion</t>
  </si>
  <si>
    <t>DOCENTES</t>
  </si>
  <si>
    <t xml:space="preserve"> Sí</t>
  </si>
  <si>
    <t xml:space="preserve"> No  </t>
  </si>
  <si>
    <t>1 - Sí, todos los docentes</t>
  </si>
  <si>
    <t>2 - Sí, algunos docentes</t>
  </si>
  <si>
    <t>3 - Ninguno</t>
  </si>
  <si>
    <t>CONVIVENCIA ESCOLAR?</t>
  </si>
  <si>
    <t>01: Primera</t>
  </si>
  <si>
    <t>02: Segunda</t>
  </si>
  <si>
    <t>03: Tercera</t>
  </si>
  <si>
    <t>04: Cuarta</t>
  </si>
  <si>
    <t>05: Quinta</t>
  </si>
  <si>
    <t>06: Sexta</t>
  </si>
  <si>
    <t>07: Séptima</t>
  </si>
  <si>
    <t>08: Octava</t>
  </si>
  <si>
    <t>09: Sin Escala</t>
  </si>
  <si>
    <t>SOLO SI MARCÓ DOS O MÁS ALTERNATIVAS EN LA PREGUNTA ANTERIOR, RESPONDA:</t>
  </si>
  <si>
    <t>Nativo o indígena de la Amazonía</t>
  </si>
  <si>
    <t>Negro moreno, zambo, mulato/Pueblo afroperuano o afrodescendiente</t>
  </si>
  <si>
    <t>Blanco</t>
  </si>
  <si>
    <t>Sí</t>
  </si>
  <si>
    <t>Mestizo</t>
  </si>
  <si>
    <t>Asiático peruano</t>
  </si>
  <si>
    <t>EIB de Fortalecimiento</t>
  </si>
  <si>
    <t>EIB de Revitalización</t>
  </si>
  <si>
    <t>EIB en Ámbitos Urbano</t>
  </si>
  <si>
    <t>Todos</t>
  </si>
  <si>
    <t>SOLO SI ES EIB DE REVITALIZACIÓN O EIB EN ÁMBITOS URBANOS, RESPONDA:</t>
  </si>
  <si>
    <t>La mayoría</t>
  </si>
  <si>
    <t>Pocos</t>
  </si>
  <si>
    <t>Anote el código según la</t>
  </si>
  <si>
    <t>Perteneciente o parte de otro pueblo indígena u originario</t>
  </si>
  <si>
    <t>Lengua originaria
que domina</t>
  </si>
  <si>
    <t>Especialidad Pedagógica
que ha estudiado</t>
  </si>
  <si>
    <r>
      <t xml:space="preserve">300. PERSONAL DOCENTE, AUXILIARES DE EDUCACIÓN Y ADMINISTRATIVOS </t>
    </r>
    <r>
      <rPr>
        <sz val="11"/>
        <color indexed="18"/>
        <rFont val="Cambria"/>
        <family val="1"/>
      </rPr>
      <t>(Para II.EE. Públicas y Privadas)</t>
    </r>
  </si>
  <si>
    <t>Pase a la sección 400.</t>
  </si>
  <si>
    <t>Conocimiento de
lengua originaria</t>
  </si>
  <si>
    <t>¿Ha recibido
capacitación en EIB?</t>
  </si>
  <si>
    <t>¿El docente enseña
en lengua originaria?</t>
  </si>
  <si>
    <t>EQUIPOS Y SERVICIOS</t>
  </si>
  <si>
    <t>Televisor(es)</t>
  </si>
  <si>
    <t>Computadoras (PC de escritorio)</t>
  </si>
  <si>
    <t>Reproductor de DVD o Blue Ray</t>
  </si>
  <si>
    <t>Impresoras</t>
  </si>
  <si>
    <t>----------------------</t>
  </si>
  <si>
    <t>Última fecha de recepción</t>
  </si>
  <si>
    <t>NOMBRES Y APELLIDOS</t>
  </si>
  <si>
    <t>CARGO</t>
  </si>
  <si>
    <t>CORREO ELECTRÓNICO</t>
  </si>
  <si>
    <t>TELÉFONO</t>
  </si>
  <si>
    <t>GRUPO ÉTNICO</t>
  </si>
  <si>
    <t>3. NOMBRE DEL SERVICIO / NIVEL EDUCATIVO :</t>
  </si>
  <si>
    <t xml:space="preserve">5. DISTRITO : </t>
  </si>
  <si>
    <r>
      <t>Otro  e</t>
    </r>
    <r>
      <rPr>
        <sz val="9"/>
        <rFont val="Cambria"/>
        <family val="1"/>
      </rPr>
      <t>specifique</t>
    </r>
  </si>
  <si>
    <t>GESTIÓN</t>
  </si>
  <si>
    <t>01: Doctorado</t>
  </si>
  <si>
    <t>02: Maestría</t>
  </si>
  <si>
    <t>03: Segunda especialidad</t>
  </si>
  <si>
    <t>04: Especialización</t>
  </si>
  <si>
    <t>05: Actualización</t>
  </si>
  <si>
    <t>06: Otro</t>
  </si>
  <si>
    <t>Nº de fila registrado en la pregunta 307</t>
  </si>
  <si>
    <r>
      <t>Hacer click en el botón [</t>
    </r>
    <r>
      <rPr>
        <i/>
        <sz val="12"/>
        <color indexed="60"/>
        <rFont val="Cambria"/>
        <family val="1"/>
      </rPr>
      <t>Verificar</t>
    </r>
    <r>
      <rPr>
        <i/>
        <sz val="12"/>
        <rFont val="Cambria"/>
        <family val="1"/>
      </rPr>
      <t>] para revisar los docentes que dominan una lengua originaria</t>
    </r>
  </si>
  <si>
    <t xml:space="preserve">Sí   </t>
  </si>
  <si>
    <t>DOCENTE DE AULA</t>
  </si>
  <si>
    <t>DOCENTES CON SECCIÓN</t>
  </si>
  <si>
    <t>303. Tipo de Personal</t>
  </si>
  <si>
    <t>314. Tipo de inst. donde estudio</t>
  </si>
  <si>
    <t>Duplex</t>
  </si>
  <si>
    <t>01: IESP (Público)</t>
  </si>
  <si>
    <t>02: IESP (Privado)</t>
  </si>
  <si>
    <t>03: Universidad Privada</t>
  </si>
  <si>
    <t>04: Universidad Pública</t>
  </si>
  <si>
    <t>305. Sexo</t>
  </si>
  <si>
    <t>315. Segunda Especialidad</t>
  </si>
  <si>
    <t>Utilice las especialidades de la tabla de códigos 313.</t>
  </si>
  <si>
    <t>306. Lengua Materna</t>
  </si>
  <si>
    <t>316. Estudios de Postgrado en Pedagogía</t>
  </si>
  <si>
    <t>317. Tiempo de Servicio</t>
  </si>
  <si>
    <t>Solo personal Nombrado.</t>
  </si>
  <si>
    <t>Tiempo contado expresado en años desde su fecha de Nombramiento</t>
  </si>
  <si>
    <t>318. Años de Experiencia Laboral</t>
  </si>
  <si>
    <t>Registre el total de años que tiene como experiencia</t>
  </si>
  <si>
    <t>en el Tipo de Personal que se está registrando (Tabla 301.)</t>
  </si>
  <si>
    <t>319. Años de experiencia laboral en este servicio/ nivel educativo</t>
  </si>
  <si>
    <t>Proyecto de inversión pública para el mejoramiento o ampliación del local escolar</t>
  </si>
  <si>
    <t>Apoyo y asistencia técnica para el uso de recursos de mantenimiento preventivo</t>
  </si>
  <si>
    <t>Adquisición de mobiliario y equipamiento para la IIEE</t>
  </si>
  <si>
    <t>Proyecto de inversión pública para la mejora de los aprendizajes</t>
  </si>
  <si>
    <t>Gestiones para la instalación de servicios básicos de conectividad</t>
  </si>
  <si>
    <t>Vivienda y alimentación para docentes (zonas rurales, fronteras, etc)</t>
  </si>
  <si>
    <t>Apoyo con movilidad local para estudiantes y docentes</t>
  </si>
  <si>
    <t>Promoción de acciones comunitarias para identificación de estudiantes que interrumpen estudios</t>
  </si>
  <si>
    <t>Impulso del registro nominal de estudiantes en Alerta Escuela por parte de directores de II.EE</t>
  </si>
  <si>
    <t>Articulación local con actores públicos y privados a nivel local</t>
  </si>
  <si>
    <t>Anote el N° de años de experiencia prestando servicios</t>
  </si>
  <si>
    <t>en este servicio/nivel educativo por el tipo de personal</t>
  </si>
  <si>
    <t>que se está registrando (Tabla 301.)</t>
  </si>
  <si>
    <t>320. Escala Magisterial</t>
  </si>
  <si>
    <t>Complete los datos de Escala Magisterial, según corresponda</t>
  </si>
  <si>
    <t>321. Función o Cargo</t>
  </si>
  <si>
    <t>01: (101)-Director General</t>
  </si>
  <si>
    <t>13: E.S. CCSS y Filosofía</t>
  </si>
  <si>
    <t>22: Educación Religiosa</t>
  </si>
  <si>
    <t>27: E.T. Construcción en madera</t>
  </si>
  <si>
    <t>33: E.T. Industria del Vestido</t>
  </si>
  <si>
    <t>34: E.T. Industria del Vestido Alimentación y Alta Costura</t>
  </si>
  <si>
    <t>35: E.T. en Industria del Vestido y Alta Costura</t>
  </si>
  <si>
    <t>37: E.T. Industria Alimentaria</t>
  </si>
  <si>
    <t>42: Otra pedagógica</t>
  </si>
  <si>
    <t>308. Lengua Originaria</t>
  </si>
  <si>
    <t>309. Fuente de Financiamiento</t>
  </si>
  <si>
    <t>310. Condición Laboral</t>
  </si>
  <si>
    <t>311. Modalidad de Contrato</t>
  </si>
  <si>
    <t>Contrato Público</t>
  </si>
  <si>
    <t>Contrato Privado</t>
  </si>
  <si>
    <t>322. Situación en el Cargo Directivo</t>
  </si>
  <si>
    <t>03: Titular otro</t>
  </si>
  <si>
    <t>05: Encargado</t>
  </si>
  <si>
    <t>312. Máximo Nivel Educativo Alcanzado</t>
  </si>
  <si>
    <t>323. Destaque o Licencia</t>
  </si>
  <si>
    <t>324. Jornada Laboral (Nombramiento / Contrato)</t>
  </si>
  <si>
    <t>07: Secundaria</t>
  </si>
  <si>
    <t>08: Primaria</t>
  </si>
  <si>
    <t>313. Especialidad del Título</t>
  </si>
  <si>
    <t>01: Educación Inicial</t>
  </si>
  <si>
    <t>23: Menos 24 horas</t>
  </si>
  <si>
    <t>02: Educación Primaria</t>
  </si>
  <si>
    <t>03: E.I. Intercultural Bilingüe</t>
  </si>
  <si>
    <t>04: E.P. Intercultural Bilingüe</t>
  </si>
  <si>
    <t>05: Educación Básica Alternativa</t>
  </si>
  <si>
    <t>06: Educación Especial</t>
  </si>
  <si>
    <t>07: Educación Física</t>
  </si>
  <si>
    <t>08: Educación Artística</t>
  </si>
  <si>
    <t>09: E.S. Lengua y Literatura</t>
  </si>
  <si>
    <t>11: E.S. Matemática y Física</t>
  </si>
  <si>
    <t>SI / NO</t>
  </si>
  <si>
    <t>15: E.S. Ciencias Naturales</t>
  </si>
  <si>
    <t>17: E.S. Alimentación y Nutrición</t>
  </si>
  <si>
    <t>18: E.S. Biología y Química</t>
  </si>
  <si>
    <t>19: E.S. Historia y Geografía</t>
  </si>
  <si>
    <t>20: E.S. CC.HH. Sociales</t>
  </si>
  <si>
    <t>23: E.S. Educación Familiar</t>
  </si>
  <si>
    <t>24: E.T. Artes Industriales</t>
  </si>
  <si>
    <t>25: E.T. Artesanía</t>
  </si>
  <si>
    <t>26: E.T. Agropecuaria</t>
  </si>
  <si>
    <t>INTERNET, SEGURIDAD E IMPLEMENTACION</t>
  </si>
  <si>
    <t>Trabajo con una PC</t>
  </si>
  <si>
    <t>Trabajo con una Laptop</t>
  </si>
  <si>
    <t>Trabajo con una Tablet</t>
  </si>
  <si>
    <t xml:space="preserve"> No</t>
  </si>
  <si>
    <t>Internet</t>
  </si>
  <si>
    <t>1: Siempre</t>
  </si>
  <si>
    <t>2: Casi Siempre</t>
  </si>
  <si>
    <t xml:space="preserve">Sí    </t>
  </si>
  <si>
    <t>3: A Veces</t>
  </si>
  <si>
    <t>4: Casi Nunca</t>
  </si>
  <si>
    <t>5: Nunca</t>
  </si>
  <si>
    <t>Infraestructura</t>
  </si>
  <si>
    <t>Aprendizajes</t>
  </si>
  <si>
    <t>Programas de reforzamiento escolar</t>
  </si>
  <si>
    <t>Apoyo con material educativo</t>
  </si>
  <si>
    <t>Contratación de docentes</t>
  </si>
  <si>
    <t>Prevención de violencia sexual</t>
  </si>
  <si>
    <t>Talleres o cursos de capacitación</t>
  </si>
  <si>
    <t>Gestión</t>
  </si>
  <si>
    <t>Atención de casos en DEMUNA</t>
  </si>
  <si>
    <t>Articulación con UGEL y DRE de su ámbito</t>
  </si>
  <si>
    <t>Apoyo con alimentación para estudiantes</t>
  </si>
  <si>
    <t>Recuperación</t>
  </si>
  <si>
    <t>Moodle</t>
  </si>
  <si>
    <t>Canvas</t>
  </si>
  <si>
    <t>Zoom</t>
  </si>
  <si>
    <t>Meet</t>
  </si>
  <si>
    <t>30: E.T. Electricidad</t>
  </si>
  <si>
    <t>31: E.T. Electrónica</t>
  </si>
  <si>
    <t>32: E.T. Ebanistería</t>
  </si>
  <si>
    <t>38: E.T. Mecánica Automotriz</t>
  </si>
  <si>
    <t>39: E.T. Mecánica de Producción</t>
  </si>
  <si>
    <t>40: E.T. Mecánica de Producción y Soldadura</t>
  </si>
  <si>
    <t>99: (999)-Auxiliar de Educación</t>
  </si>
  <si>
    <t>Situación en cargo
directivo</t>
  </si>
  <si>
    <r>
      <t xml:space="preserve">200. MATRÍCULA Y SECCIONES
</t>
    </r>
    <r>
      <rPr>
        <sz val="11"/>
        <color indexed="18"/>
        <rFont val="Cambria"/>
        <family val="1"/>
      </rPr>
      <t>Documento fuente : Nómina de matrícula</t>
    </r>
  </si>
  <si>
    <t>LICENCIA</t>
  </si>
  <si>
    <t>DOC. LENGUA ORIGINARIA</t>
  </si>
  <si>
    <t>Exp8</t>
  </si>
  <si>
    <t>2. CÓDIGO DE ANEXO :</t>
  </si>
  <si>
    <t>DÍA</t>
  </si>
  <si>
    <t>MES</t>
  </si>
  <si>
    <t>AÑO</t>
  </si>
  <si>
    <t>Lo conoce y no le parece importante afiliarse</t>
  </si>
  <si>
    <t>Entidad de Procedencia</t>
  </si>
  <si>
    <t>Marcar</t>
  </si>
  <si>
    <t>"X"</t>
  </si>
  <si>
    <t>Asistencia en nro. de:</t>
  </si>
  <si>
    <t>Nro. de</t>
  </si>
  <si>
    <t>Entidad que Organizó</t>
  </si>
  <si>
    <t>Día / Mes / Año</t>
  </si>
  <si>
    <r>
      <t xml:space="preserve">500. OTROS RECURSOS DISPONIBLES PARA LA ENSEÑANZA </t>
    </r>
    <r>
      <rPr>
        <sz val="11"/>
        <color indexed="18"/>
        <rFont val="Cambria"/>
        <family val="1"/>
      </rPr>
      <t>(Para II.EE. Públicas y Privadas)</t>
    </r>
  </si>
  <si>
    <t>No hay capacidad para recibirlos</t>
  </si>
  <si>
    <t>Turno mañana</t>
  </si>
  <si>
    <t>Turno tarde</t>
  </si>
  <si>
    <t>He recibido materiales y/o formación a través de la UGEL.</t>
  </si>
  <si>
    <t>He recibido materiales y/o formación a través de la DRE.</t>
  </si>
  <si>
    <t>Minedu</t>
  </si>
  <si>
    <t>Organizaciones sin fines de lucro</t>
  </si>
  <si>
    <t>Entidad privada, como auspicio</t>
  </si>
  <si>
    <t>Inversión propia</t>
  </si>
  <si>
    <t>Presencial</t>
  </si>
  <si>
    <t>Gestión de talleres o reuniones con estudiantes.</t>
  </si>
  <si>
    <t>Capacitación a docentes para prevenir y/o atender casos de riesgo.</t>
  </si>
  <si>
    <t>Envío de orientaciones a apoderados/as.</t>
  </si>
  <si>
    <t>Gestión de talleres o reuniones con apoderados/as.</t>
  </si>
  <si>
    <t>Gestión de estrategias en conjunto con otras organizaciones.</t>
  </si>
  <si>
    <t>Monitoreo de situación emocional y familiar de estudiantes.</t>
  </si>
  <si>
    <t>¿Cuenta con resultados?</t>
  </si>
  <si>
    <t xml:space="preserve">  Sociedad</t>
  </si>
  <si>
    <t xml:space="preserve">N° de Partida Regristral  </t>
  </si>
  <si>
    <t xml:space="preserve">N° de Asiento Registral  </t>
  </si>
  <si>
    <t xml:space="preserve">  Asociación</t>
  </si>
  <si>
    <t xml:space="preserve">  Natural</t>
  </si>
  <si>
    <t xml:space="preserve">Apellidos  </t>
  </si>
  <si>
    <t xml:space="preserve">  Jurídica</t>
  </si>
  <si>
    <t xml:space="preserve">RUC  </t>
  </si>
  <si>
    <t xml:space="preserve">Razón social  </t>
  </si>
  <si>
    <t>Datos de contacto de la asociación:</t>
  </si>
  <si>
    <t xml:space="preserve">Web </t>
  </si>
  <si>
    <t xml:space="preserve">Correo electrónico </t>
  </si>
  <si>
    <t xml:space="preserve">Teléfono/celular </t>
  </si>
  <si>
    <t xml:space="preserve">Nombres  </t>
  </si>
  <si>
    <t xml:space="preserve"> Sí  </t>
  </si>
  <si>
    <t>Hay capacidad, pero existen aulas con mucho riesgo</t>
  </si>
  <si>
    <t xml:space="preserve">Sí  </t>
  </si>
  <si>
    <r>
      <t xml:space="preserve">¿Son utilizados para la enseñanza en interacción con los estudiantes?
</t>
    </r>
    <r>
      <rPr>
        <b/>
        <sz val="9"/>
        <color indexed="8"/>
        <rFont val="Cambria"/>
        <family val="1"/>
      </rPr>
      <t>Sí - No</t>
    </r>
  </si>
  <si>
    <t>Otro</t>
  </si>
  <si>
    <t>04: Gobierno Regional</t>
  </si>
  <si>
    <t>05: APAFA</t>
  </si>
  <si>
    <t>06: Otra fuente Privada</t>
  </si>
  <si>
    <t>01: A plazo fijo D. Leg. 728</t>
  </si>
  <si>
    <t>03: CAS - D. Leg. 1057</t>
  </si>
  <si>
    <t>04: Contrato D. Leg. 276</t>
  </si>
  <si>
    <t>05: Contrato Ley 30328</t>
  </si>
  <si>
    <t>06: Otra modalidad</t>
  </si>
  <si>
    <t>07: A plazo indefinido (Permanente)</t>
  </si>
  <si>
    <t>08: Plazo fijo (Tiempo determinado)</t>
  </si>
  <si>
    <t>09: A tiempo parcial (por horas)</t>
  </si>
  <si>
    <t>11: Otra modalidad</t>
  </si>
  <si>
    <t>40: 40 horas</t>
  </si>
  <si>
    <t>30: 30 horas</t>
  </si>
  <si>
    <t>25: 25 horas</t>
  </si>
  <si>
    <t>24: 24 horas</t>
  </si>
  <si>
    <t xml:space="preserve">Docentes de aula : </t>
  </si>
  <si>
    <t>Administrativos</t>
  </si>
  <si>
    <t>Docentes</t>
  </si>
  <si>
    <t>Expresarte</t>
  </si>
  <si>
    <t>Orquestando</t>
  </si>
  <si>
    <t>DIRECTOR(A)</t>
  </si>
  <si>
    <t>COORDINADOR(A)</t>
  </si>
  <si>
    <t>ASISTENTE</t>
  </si>
  <si>
    <t>AUXILIAR</t>
  </si>
  <si>
    <t>OTROS</t>
  </si>
  <si>
    <t>DOCENTE</t>
  </si>
  <si>
    <t>ADMINISTRATIVO</t>
  </si>
  <si>
    <t>SECRETARIA(O)</t>
  </si>
  <si>
    <t>SUB DIRECTOR(A)</t>
  </si>
  <si>
    <t>ASESOR</t>
  </si>
  <si>
    <t>ESPECIALISTA</t>
  </si>
  <si>
    <t>BIBLIOTECARIO</t>
  </si>
  <si>
    <t>CARE</t>
  </si>
  <si>
    <t>COMANDANTE PNP</t>
  </si>
  <si>
    <t>CONTADOR</t>
  </si>
  <si>
    <t>DAIP</t>
  </si>
  <si>
    <t>DIGITADOR(A)</t>
  </si>
  <si>
    <t>GERENTE</t>
  </si>
  <si>
    <t>JEFE ACADÉMICO</t>
  </si>
  <si>
    <t>JEFE ADMINISTRATIVO</t>
  </si>
  <si>
    <t>JEFE DE LABORATORIO</t>
  </si>
  <si>
    <t>JEFE DE PERSONAL</t>
  </si>
  <si>
    <t>JEFE DE SEDE</t>
  </si>
  <si>
    <t>OFICINISTA</t>
  </si>
  <si>
    <t>OPERADOR DE SISTEMAS</t>
  </si>
  <si>
    <t>PERSONAL DE SERVICIO</t>
  </si>
  <si>
    <t>PROGRAMADOR</t>
  </si>
  <si>
    <t>PROMOTOR(A)</t>
  </si>
  <si>
    <t>PSICOLOGO</t>
  </si>
  <si>
    <t>REGISTRADOR(A)</t>
  </si>
  <si>
    <t>SOPORTE TECNOLOGICO</t>
  </si>
  <si>
    <t>TÉCNICO ADMINISTRATIVO</t>
  </si>
  <si>
    <t>TESORERO(A)</t>
  </si>
  <si>
    <t>ESTADÍSTICO</t>
  </si>
  <si>
    <t>Leng</t>
  </si>
  <si>
    <t>Prefiero tener una carga docente baja, para un mejor aprendizaje</t>
  </si>
  <si>
    <t>Cercanía del lugar de residencia del estudiante a la I.E.</t>
  </si>
  <si>
    <t>Hermanos (as) estudiando en la misma I.E.</t>
  </si>
  <si>
    <t>Hijos (as) de ex alumnos (as)</t>
  </si>
  <si>
    <t>Estado civil de los padres</t>
  </si>
  <si>
    <t>Otros</t>
  </si>
  <si>
    <t>Que los estudiantes cuenten con documento de identidad</t>
  </si>
  <si>
    <t>Orden de llegada de los documentos de inscripción del estudiante</t>
  </si>
  <si>
    <t>Record de rendimiento académico del estudiante</t>
  </si>
  <si>
    <t xml:space="preserve"> SI-NO</t>
  </si>
  <si>
    <t>CRITERIOS</t>
  </si>
  <si>
    <t>NRO.</t>
  </si>
  <si>
    <t>¿Han sido incorporadas las actividades anuales del plan TOECE?</t>
  </si>
  <si>
    <t>He recibido materiales y/o formación a través de los programas formativos …</t>
  </si>
  <si>
    <t>He recibido materiales y/o formación a través de páginas web oficiales del Minedu…</t>
  </si>
  <si>
    <t>He recibido materiales y/o formación a través de mis colegas o redes profesionales</t>
  </si>
  <si>
    <t>No he recibido materiales y/o información sobre los Instrumentos de Gestión</t>
  </si>
  <si>
    <t>Acciones de Orientación vocacional</t>
  </si>
  <si>
    <t>¿Están incorporadas al reglamento interno?</t>
  </si>
  <si>
    <t>¿Cuántas?</t>
  </si>
  <si>
    <t>Presencial:</t>
  </si>
  <si>
    <t>Virtual/Remota:</t>
  </si>
  <si>
    <t>ACCIONES</t>
  </si>
  <si>
    <t>Pregunto sobre las necesidades y demandas pedagógicas del</t>
  </si>
  <si>
    <t>servicio/nivel educativo</t>
  </si>
  <si>
    <t>manera presencial o virtual/remota (por lo menos una vez)</t>
  </si>
  <si>
    <t>Observó alguna sesión o actividades de aprendizaje, ya sea de</t>
  </si>
  <si>
    <t>Sostuvó un clima de confianza y proximidad durante sus acciones</t>
  </si>
  <si>
    <t>de asistencia técnica con este servicio/ nivel educativo</t>
  </si>
  <si>
    <t>Generó algún espacio para que el director(a) del servicio/nivel</t>
  </si>
  <si>
    <t>educativo autoevalúe su práctica</t>
  </si>
  <si>
    <t>Las orientaciones brindadas atendieron las necesidades y</t>
  </si>
  <si>
    <t>demandas señaladas</t>
  </si>
  <si>
    <t>Brindó orientaciones para la mejora de las prácticas pedagógicas</t>
  </si>
  <si>
    <t>y de gestión acorde al enfoque por competencias.</t>
  </si>
  <si>
    <t>Sugirió estrategias pedagógicas contextualizadas para mejorar las</t>
  </si>
  <si>
    <t>prácticas docentes</t>
  </si>
  <si>
    <t>EN EL MARCO DEL ACOMPAÑAMIENTO PEDAGÓGICO Y ESPACIOS DE TRABAJO</t>
  </si>
  <si>
    <t>COLEGIADO?</t>
  </si>
  <si>
    <t>Planificación curricular</t>
  </si>
  <si>
    <t>Conducción de los aprendizajes</t>
  </si>
  <si>
    <t>Como brindar acompañamiento socioafectivo y cognitivo</t>
  </si>
  <si>
    <t>Uso de los recursos y materiales educativos para atender la diversidad</t>
  </si>
  <si>
    <t>Fortalecimiento del uso de TIC</t>
  </si>
  <si>
    <t>Otros temas</t>
  </si>
  <si>
    <t>Todos los docentes</t>
  </si>
  <si>
    <t>Más del 50% de docentes</t>
  </si>
  <si>
    <t>Menos del 50% de docentes</t>
  </si>
  <si>
    <t>¿BRINDA SOPORTE Y APOYO A LOS DOCENTES EN TORNO A SU DESEMPEÑO</t>
  </si>
  <si>
    <t>¿La información encontrada en el portal web para directivos</t>
  </si>
  <si>
    <t>Nro.</t>
  </si>
  <si>
    <t>TURNO OFRECIÓ PARA EL PRESENTE PERIODO LECTIVO?</t>
  </si>
  <si>
    <t>F. ATENCIÓN A LA DIVERSIDAD Y SOBRE EL SERVICIO DE APOYO Y ASESORAMIENTO A LAS NECESIDADES EDUCATIVAS ESPECIALES - SAANEE</t>
  </si>
  <si>
    <t>Menos de 15 días de hospitalización</t>
  </si>
  <si>
    <t>De 15 a 30 días de hospitalización</t>
  </si>
  <si>
    <t>:</t>
  </si>
  <si>
    <t>Pase a la pregunta 504</t>
  </si>
  <si>
    <t>Aislamiento social</t>
  </si>
  <si>
    <t>Los estudiantes</t>
  </si>
  <si>
    <t>El personal docente</t>
  </si>
  <si>
    <t>El personal directivo</t>
  </si>
  <si>
    <t>El personal administrativo</t>
  </si>
  <si>
    <t>Mayoria</t>
  </si>
  <si>
    <t>Algunos</t>
  </si>
  <si>
    <t>Ninguno</t>
  </si>
  <si>
    <t>ACTOR</t>
  </si>
  <si>
    <t>504. SOBRE EL ACCESO A INTERNET EN LAS INSTALACIONES DONDE</t>
  </si>
  <si>
    <t xml:space="preserve">   FUNCIONA EL NIVEL/SERVICIO EDUCATIVO</t>
  </si>
  <si>
    <t>507. SEÑOR(A) DIRECTOR(A) ¿CUAL(ES) DISPOSITIVO(S) INFORMATICO(S)</t>
  </si>
  <si>
    <t>Trabajo con un Celular</t>
  </si>
  <si>
    <t>505. SOBRE EL ACCESO A INTERNET EN EL DOMICILIO</t>
  </si>
  <si>
    <t>¿Tienen acceso a internet en el Servicio Educativo?</t>
  </si>
  <si>
    <t>¿Tienen acceso a internet en su domicilio?</t>
  </si>
  <si>
    <t xml:space="preserve">  HERRAMIENTAS O PLATAFORMAS TECNOLOGICAS PARA ESTE FIN ?</t>
  </si>
  <si>
    <t>Otro 1</t>
  </si>
  <si>
    <t>Nivel de uso de los docentes</t>
  </si>
  <si>
    <t>MATRÍCULA, DOCENTES Y MATERIALES EDUCATIVOS</t>
  </si>
  <si>
    <t>HERRAMIENTA/PLATAFORMA TECNOLÓGICA PARA LA ELABORACIÓN DE CLASES VIRTUALES</t>
  </si>
  <si>
    <t>Otro 2</t>
  </si>
  <si>
    <t>¿Cuéntan con Pc o Laptop en su domicilio?</t>
  </si>
  <si>
    <t>600. EDUCACIÓN FÍSICA Y DEPORTE (Para II.EE. Públicas y Privadas)</t>
  </si>
  <si>
    <t>Actividades de movimiento</t>
  </si>
  <si>
    <t>Actividades de deporte</t>
  </si>
  <si>
    <t>Actividades complementarias de encuentro con la comunidad educativa</t>
  </si>
  <si>
    <t>Otras Actividades</t>
  </si>
  <si>
    <t>602. ¿EL SERVICIO/NIVEL EDUCATIVO CUENTA CON LA ASIGNATURA DE</t>
  </si>
  <si>
    <t xml:space="preserve">  EDUCACIÓN FÍSICA?</t>
  </si>
  <si>
    <t xml:space="preserve">¿Cuántos docentes están asignados al </t>
  </si>
  <si>
    <t>dictado del curso?</t>
  </si>
  <si>
    <t>PLANIFICADO LA EJECUCIÓN DE TALLERES COMPLEMENTARIOS?</t>
  </si>
  <si>
    <t>Talleres deportivos recreativos</t>
  </si>
  <si>
    <t>Los padres no quieren asumir la responsabilidad ante pérdidas</t>
  </si>
  <si>
    <t>SI EL NÚMERO DE BICICLETAS RECIBIDAS POR EL SERVICIO/NIVEL EDUCATIVO ES MAYOR AL NÚMERO DE BICICLETAS ENTREGADAS A LOS ESTUDIANTES, RESPONDER:</t>
  </si>
  <si>
    <t>502. ¿QUÉ GRADOS ATENDIDOS CUENTAN CON UNA BIBLIOTECA DE AULA?</t>
  </si>
  <si>
    <t xml:space="preserve">  DETALLE EL NÚMERO DE EJEMPLARES (LIBROS QUE LA CONFORMAN).</t>
  </si>
  <si>
    <t>Las bibliotecas de aula están constituidas por libros, láminas y otros materiales didácticos similares, puestos al alcance de los estudiantes en el aula.</t>
  </si>
  <si>
    <t>Con Municipalidad Distrital</t>
  </si>
  <si>
    <t>Con Municipalidad Provincial</t>
  </si>
  <si>
    <t>Con ambas</t>
  </si>
  <si>
    <t>DE GESTIÓN Y PLANIFICACIÓN CURRICULAR PARA EL DESARROLLO DE UNA</t>
  </si>
  <si>
    <t>CULTURA DE PAZ, Y FORTALECIMIENTO DE LA IDENTIDAD NACIONAL?</t>
  </si>
  <si>
    <t>704. SOBRE LA GESTIÓN DEL RIESGO DE DESASTRES Y LA SEGURIDAD EN ESTE</t>
  </si>
  <si>
    <t>¿Se cuenta con el mínimo de dispositivos de seguridad</t>
  </si>
  <si>
    <t>para situaciones de emergencia y desastres?</t>
  </si>
  <si>
    <t>¿Fomenta la participación, compromiso y responsabilidad</t>
  </si>
  <si>
    <t>PREGUNTA</t>
  </si>
  <si>
    <t>RESPUESTA</t>
  </si>
  <si>
    <t>PIENSA O ESCUCHA ‘’MINISTERIO DE EDUCACIÓN’’</t>
  </si>
  <si>
    <t>Escriba solo una palabra</t>
  </si>
  <si>
    <t>Mejor educación, mejores peruanos</t>
  </si>
  <si>
    <t>La educación no para</t>
  </si>
  <si>
    <t>No asocio un lema específico al Minedu</t>
  </si>
  <si>
    <t>¿Incorpora la Gestión del Riesgo de Desastres en los instrumentos de</t>
  </si>
  <si>
    <t>Gestión y Planificación Curricular para el desarrollo de una cultura de …</t>
  </si>
  <si>
    <t>¿El Plan de Gestión de Riesgo de Desastres contiene acciones con</t>
  </si>
  <si>
    <t>enfásis en la contingencia ante la emergencia sanitaria por Covid19?</t>
  </si>
  <si>
    <t>Las zonas seguras para el desplazamiento de los miembros de la comu-</t>
  </si>
  <si>
    <t>nidad educativa y las rutas de evacuación ¿se encuentran señalizadas?</t>
  </si>
  <si>
    <t>sobre la Gestión del Riesgo de Desastres en la comunidad educativa?</t>
  </si>
  <si>
    <t>la autoprotección y la resilencia en la comunidad educativa como</t>
  </si>
  <si>
    <t>respuesta ante situaciones de emergencias y desastres?</t>
  </si>
  <si>
    <t>Neutra</t>
  </si>
  <si>
    <t>LAS NOVEDADES DEL MINEDU?</t>
  </si>
  <si>
    <t>Programas radiales</t>
  </si>
  <si>
    <t>Mensajes de texto</t>
  </si>
  <si>
    <t>Correo electrónico</t>
  </si>
  <si>
    <t>SIAGIE</t>
  </si>
  <si>
    <t>Redes sociales</t>
  </si>
  <si>
    <t>Portales del Minedu</t>
  </si>
  <si>
    <t>Programas televisivos</t>
  </si>
  <si>
    <t>700. FORTALECIMIENTO DE LA GESTIÓN</t>
  </si>
  <si>
    <t>800. APRENDO EN CASA - MULTICANALES</t>
  </si>
  <si>
    <t>Satisfecho</t>
  </si>
  <si>
    <t>Poco satisfecho</t>
  </si>
  <si>
    <t>Insatisfecho</t>
  </si>
  <si>
    <t>No aplica</t>
  </si>
  <si>
    <t>Elemental</t>
  </si>
  <si>
    <t>Descriptiva</t>
  </si>
  <si>
    <t xml:space="preserve"> Sí,</t>
  </si>
  <si>
    <t xml:space="preserve"> Sí, la</t>
  </si>
  <si>
    <t>FRECUENCIA</t>
  </si>
  <si>
    <t>ACCIÓN</t>
  </si>
  <si>
    <t>COMPONENTE</t>
  </si>
  <si>
    <t>0100: Castellano</t>
  </si>
  <si>
    <t>0200: Achuar</t>
  </si>
  <si>
    <t>0300: Aimara</t>
  </si>
  <si>
    <t>0400: Amahuaca</t>
  </si>
  <si>
    <t>0500: Arabela</t>
  </si>
  <si>
    <t>0610: Asheninka</t>
  </si>
  <si>
    <t>0700: Awajún</t>
  </si>
  <si>
    <t>0800: Bora</t>
  </si>
  <si>
    <t>0900: Kapanawa</t>
  </si>
  <si>
    <t>1000: Cashinahua</t>
  </si>
  <si>
    <t>1100: Kawki</t>
  </si>
  <si>
    <t>1200: Chamikuro</t>
  </si>
  <si>
    <t>1300: Ese eja</t>
  </si>
  <si>
    <t>1400: Harakbut</t>
  </si>
  <si>
    <t>1500: Iñapari</t>
  </si>
  <si>
    <t>1700: Iskonawa</t>
  </si>
  <si>
    <t>1800: Jaqaru</t>
  </si>
  <si>
    <t>1900: Kakataibo</t>
  </si>
  <si>
    <t>2400: Maijiki</t>
  </si>
  <si>
    <t>2500: Matsés</t>
  </si>
  <si>
    <t>2600: Matsigenka</t>
  </si>
  <si>
    <t>2800: Murui-muinani</t>
  </si>
  <si>
    <t>2900: Matsigenka-montetokunirira</t>
  </si>
  <si>
    <t>3000: Nomatsigenga</t>
  </si>
  <si>
    <t>3100: Ocaina</t>
  </si>
  <si>
    <t>3200: Omagua</t>
  </si>
  <si>
    <t>3310: Quechua amazónico (Kichwa)</t>
  </si>
  <si>
    <t>3321: Quechua central (Ancash)</t>
  </si>
  <si>
    <t>3322: Quechua central (Huánuco)</t>
  </si>
  <si>
    <t>3323: Quechua central (Wanka)</t>
  </si>
  <si>
    <t>3324: Quechua central (Pasco)</t>
  </si>
  <si>
    <t>3331: Quechua norteño (Cajamarca)</t>
  </si>
  <si>
    <t>3332: Quechua norteño (Inkawasi Kañaris)</t>
  </si>
  <si>
    <t>3341: Quechua sureño (Chanka)</t>
  </si>
  <si>
    <t>3342: Quechua sureño (Collao)</t>
  </si>
  <si>
    <t>3500: Secoya</t>
  </si>
  <si>
    <t>3600: Sharanahua</t>
  </si>
  <si>
    <t>3700: Shawi</t>
  </si>
  <si>
    <t>3800: Shipibo-Konibo</t>
  </si>
  <si>
    <t>3900: Shiwilu</t>
  </si>
  <si>
    <t>4000: Taushiro</t>
  </si>
  <si>
    <t>4100: Ticuna</t>
  </si>
  <si>
    <t>4200: Urarina</t>
  </si>
  <si>
    <t>4300: Wampis</t>
  </si>
  <si>
    <t>4400: Yagua</t>
  </si>
  <si>
    <t>4500: Yaminahua</t>
  </si>
  <si>
    <t>4600: Yanesha</t>
  </si>
  <si>
    <t>4700: Yine</t>
  </si>
  <si>
    <t>4800: Nahua</t>
  </si>
  <si>
    <t>5100: Alemán</t>
  </si>
  <si>
    <t>5200: Inglés</t>
  </si>
  <si>
    <t>5300: Italiano</t>
  </si>
  <si>
    <t>5400: Japonés</t>
  </si>
  <si>
    <t>5500: Portugués</t>
  </si>
  <si>
    <t>5600: Ruso</t>
  </si>
  <si>
    <t>5700: Francés</t>
  </si>
  <si>
    <t>5800: Otra lengua extranjera</t>
  </si>
  <si>
    <t>01: EP.Concluidos con título</t>
  </si>
  <si>
    <t>02: EP.Concluidos sin título</t>
  </si>
  <si>
    <t>03: EP.No concluidos</t>
  </si>
  <si>
    <t>04: NP.Concluidos con título</t>
  </si>
  <si>
    <t>05: NP.Concluidos sin título</t>
  </si>
  <si>
    <t>06: NP.No concluidos</t>
  </si>
  <si>
    <t>A.   ¿ CUÁNTAS DERIVÓ A LA CPPADD ?</t>
  </si>
  <si>
    <t xml:space="preserve"> Servidores (Exclusivo del nivel)</t>
  </si>
  <si>
    <t>B. TUTORÍA , ORIENTACIÓN EDUCATIVA Y CONVIVENCIA ESCOLAR</t>
  </si>
  <si>
    <t>Documento de Identidad</t>
  </si>
  <si>
    <t>302.1 Tipo de documento de Identidad</t>
  </si>
  <si>
    <t>01: DNI.</t>
  </si>
  <si>
    <t>03: Pasaporte</t>
  </si>
  <si>
    <t>02: Carnet Ext.</t>
  </si>
  <si>
    <r>
      <t xml:space="preserve">A continuación, </t>
    </r>
    <r>
      <rPr>
        <b/>
        <sz val="12"/>
        <color indexed="8"/>
        <rFont val="Cambria"/>
        <family val="1"/>
      </rPr>
      <t>REGISTRE</t>
    </r>
    <r>
      <rPr>
        <sz val="12"/>
        <color indexed="8"/>
        <rFont val="Cambria"/>
        <family val="1"/>
      </rPr>
      <t xml:space="preserve"> a todo el personal docente, auxiliares de educación y personal administrativo que se encuentre laborando en el servicio/nivel educativo durante el periodo de reporte del censo educativo.</t>
    </r>
  </si>
  <si>
    <r>
      <t>(</t>
    </r>
    <r>
      <rPr>
        <b/>
        <sz val="12"/>
        <color indexed="8"/>
        <rFont val="Cambria"/>
        <family val="1"/>
      </rPr>
      <t>EXCLUYA</t>
    </r>
    <r>
      <rPr>
        <sz val="12"/>
        <color indexed="8"/>
        <rFont val="Cambria"/>
        <family val="1"/>
      </rPr>
      <t xml:space="preserve"> al personal que se encuentre haciendo uso de licencia y a los que han sido destacados a otra IE/DRE/UGEL)</t>
    </r>
  </si>
  <si>
    <t>Inglés como lengua extranjera</t>
  </si>
  <si>
    <t>¿En la actualidad el Docente se encuentra en el Registro de Docentes Bilingües?</t>
  </si>
  <si>
    <t>¿Cuenta con estudios en Educación Intercultural Bilingüe?</t>
  </si>
  <si>
    <r>
      <t>400. MATERIALES EDUCATIVOS (</t>
    </r>
    <r>
      <rPr>
        <sz val="11"/>
        <color indexed="18"/>
        <rFont val="Cambria"/>
        <family val="1"/>
      </rPr>
      <t>SOLO GESTIÓN PÚBLICA</t>
    </r>
    <r>
      <rPr>
        <b/>
        <sz val="11"/>
        <color indexed="18"/>
        <rFont val="Cambria"/>
        <family val="1"/>
      </rPr>
      <t>)</t>
    </r>
  </si>
  <si>
    <t>Pase a la SECCIÓN 500.</t>
  </si>
  <si>
    <t>BENEFICIARIO</t>
  </si>
  <si>
    <t>¿Recibió los materiales?</t>
  </si>
  <si>
    <t>CANTIDAD DE MATERIAL RECIBIDO</t>
  </si>
  <si>
    <t>TOTAL RECIBIDO</t>
  </si>
  <si>
    <t>ESTUDIANTE DE PRIMARIA MULTIGRADO</t>
  </si>
  <si>
    <t>501. EQUIPOS Y SERVICIOS QUE DISPONE EL SERVICIO/NIVEL EDUCATIVO</t>
  </si>
  <si>
    <t xml:space="preserve"> NINGÚN GRADO</t>
  </si>
  <si>
    <t>Los padres no quieren poner en riesgo a sus hijos.</t>
  </si>
  <si>
    <t>No hay suficientes estudiantes que vivan lejos.</t>
  </si>
  <si>
    <t>Las bicicletas se encuentran en malestado.</t>
  </si>
  <si>
    <t>Están esperando que termine la temporada de lluvias.</t>
  </si>
  <si>
    <t xml:space="preserve"> Sí   </t>
  </si>
  <si>
    <t>¿Por qué no se logró realizar el mantenimiento?</t>
  </si>
  <si>
    <t>No hay mecánicos en la zona.</t>
  </si>
  <si>
    <t>El servicio de reparación es muy costoso.</t>
  </si>
  <si>
    <t>No existen repuestos en la zona.</t>
  </si>
  <si>
    <t>DATOS DEL DIRECTOR(A) Y/O RESPONSABLE (S) DEL LLENADO DE LA CÉDULA</t>
  </si>
  <si>
    <t>A. SITUACIÓN DEL DEPORTE ESCOLAR</t>
  </si>
  <si>
    <t>¿El material recibido coincide con la lengua que enseña?</t>
  </si>
  <si>
    <t xml:space="preserve"> Sí / No</t>
  </si>
  <si>
    <t>Temas para los Planes tutoriales</t>
  </si>
  <si>
    <t xml:space="preserve"> SI - NO</t>
  </si>
  <si>
    <t>Prevención de embarazo adolescente</t>
  </si>
  <si>
    <t>Prevención de trata de personas</t>
  </si>
  <si>
    <t>Prevención de uso de drogas</t>
  </si>
  <si>
    <t>Prevención de trabajo infantil forzoso</t>
  </si>
  <si>
    <t>Prevención de violencia escolar</t>
  </si>
  <si>
    <t>Prevención de violencia familiar</t>
  </si>
  <si>
    <t>Prevención de trastornos alimenticios</t>
  </si>
  <si>
    <t>Prevención ante fenómenos naturales</t>
  </si>
  <si>
    <t>Uso responsable de video juegos</t>
  </si>
  <si>
    <t>Uso responsable de redes sociales digitales</t>
  </si>
  <si>
    <t>Educación vial</t>
  </si>
  <si>
    <t>Competencias Socioafectivas</t>
  </si>
  <si>
    <t>Igualdad de género</t>
  </si>
  <si>
    <t>Educación sexual integral</t>
  </si>
  <si>
    <t>Promoción de la convivencia escolar</t>
  </si>
  <si>
    <t>¿El libro de registro se encuentra en un lugar visible?</t>
  </si>
  <si>
    <t>¿Cuenta con medios de verificación?</t>
  </si>
  <si>
    <t>Informe de actividades</t>
  </si>
  <si>
    <t>Fotografías</t>
  </si>
  <si>
    <t>Videos</t>
  </si>
  <si>
    <t>Le parece importante, pero no lo ve necesario para su I.E.</t>
  </si>
  <si>
    <t>C. ACOMPAÑAMIENTO Y SOPORTE PEDAGÓGICO</t>
  </si>
  <si>
    <t>¿Cuántas veces?</t>
  </si>
  <si>
    <t>D. SOBRE LA BASE DEL CENSO DE POBLACIÓN Y VIVIENDA 2017 DEL INEI</t>
  </si>
  <si>
    <t>Escuchó y respondió las dudas y consultas realizadas por usted</t>
  </si>
  <si>
    <t>Dio a conocer las fortalezas del servicio / nivel educativo</t>
  </si>
  <si>
    <t>Se asumieron compromisos y/o acuerdos para la mejora</t>
  </si>
  <si>
    <t>A. ¿CUÁNDO INICIARON LAS CLASES?</t>
  </si>
  <si>
    <t>12: (501)-Psicólogo</t>
  </si>
  <si>
    <t>13: (502)-Trabajo social / Servicio social</t>
  </si>
  <si>
    <t>14: (503)-Personal de Salud</t>
  </si>
  <si>
    <t>15: (504)-Administrador o contador</t>
  </si>
  <si>
    <t>02: (102)-Director</t>
  </si>
  <si>
    <t>03: (103)-Sub Director</t>
  </si>
  <si>
    <t>04: (106)-Coordinador, Asesor</t>
  </si>
  <si>
    <t>05: (111)-Docente de Aula</t>
  </si>
  <si>
    <t>06: (112)-Doc. Especial - Educación Física</t>
  </si>
  <si>
    <t>07: (113)-Doc. Especial - Computación</t>
  </si>
  <si>
    <t>08: (114)-Doc. Especial - Aula de Innovación Pedagógica</t>
  </si>
  <si>
    <t>09: (115)-Doc. Especial - otro</t>
  </si>
  <si>
    <t>10: (116)-Doc. de Aula con función o cargo directivo</t>
  </si>
  <si>
    <t>11: (139)-Otro docente</t>
  </si>
  <si>
    <t>02: De otra I.E./DRE/UGEL</t>
  </si>
  <si>
    <t>03: No Aplica</t>
  </si>
  <si>
    <t>04: Encargado por función, sin doc. formal</t>
  </si>
  <si>
    <t>¿Cuántos docentes están asignados al dictado de la asignatura?</t>
  </si>
  <si>
    <t>¿Cuántas horas a la semana se dictan?</t>
  </si>
  <si>
    <r>
      <t>DOCENTES QUE DOMINAN LENGUA ORIGINARIA</t>
    </r>
    <r>
      <rPr>
        <sz val="11"/>
        <color indexed="18"/>
        <rFont val="Cambria"/>
        <family val="1"/>
      </rPr>
      <t xml:space="preserve"> (Solo para II.EE. Públicas)</t>
    </r>
  </si>
  <si>
    <t>¿Que Institución le brindó el acompañamiento?</t>
  </si>
  <si>
    <t>DRE</t>
  </si>
  <si>
    <t>UGEL</t>
  </si>
  <si>
    <t>MINEDU</t>
  </si>
  <si>
    <t>Visita en aula</t>
  </si>
  <si>
    <t>Grupos de Interaprendizaje (GIA)</t>
  </si>
  <si>
    <t>Talleres</t>
  </si>
  <si>
    <t>de 1 a 4 por área</t>
  </si>
  <si>
    <t>de 4 a 8 por área</t>
  </si>
  <si>
    <t>Más de 8 por área</t>
  </si>
  <si>
    <t>01: Cubriendo una licencia</t>
  </si>
  <si>
    <t>100. CARACTERÍSTICAS DEL SERVICIO EDUCATIVO</t>
  </si>
  <si>
    <t>A. CARACTERÍSTICA DE LA ENSEÑANZA</t>
  </si>
  <si>
    <t>Paso 1:</t>
  </si>
  <si>
    <t>Realice el ENVÍO con su clave EOL.</t>
  </si>
  <si>
    <t>Paso 2:</t>
  </si>
  <si>
    <t>Una vez realizado el ENVÍO,  Revise su constancia de envio.</t>
  </si>
  <si>
    <t xml:space="preserve">  ADVERTENCIA</t>
  </si>
  <si>
    <t>ASEGÚRESE DE REGISTRAR TODA LA INFORMACIÓN DEL NIVEL INFORMANTE</t>
  </si>
  <si>
    <t>¡ATENCIÓN!</t>
  </si>
  <si>
    <t>Para hacer uso de las funcionalidades de esta Cédula Electrónica debe habilitar macros</t>
  </si>
  <si>
    <t>Si utiliza Excel 2000, 2002, 2003 siga el siguiente procedimiento:</t>
  </si>
  <si>
    <r>
      <t xml:space="preserve">Si utiliza </t>
    </r>
    <r>
      <rPr>
        <b/>
        <sz val="18"/>
        <rFont val="Arial"/>
        <family val="2"/>
      </rPr>
      <t>Excel 2013</t>
    </r>
    <r>
      <rPr>
        <b/>
        <sz val="15"/>
        <rFont val="Arial"/>
        <family val="2"/>
      </rPr>
      <t xml:space="preserve"> siga el siguiente procedimiento:</t>
    </r>
  </si>
  <si>
    <r>
      <t xml:space="preserve">Si utiliza </t>
    </r>
    <r>
      <rPr>
        <b/>
        <sz val="18"/>
        <rFont val="Arial"/>
        <family val="2"/>
      </rPr>
      <t>Excel 2007</t>
    </r>
    <r>
      <rPr>
        <b/>
        <sz val="15"/>
        <rFont val="Arial"/>
        <family val="2"/>
      </rPr>
      <t xml:space="preserve"> siga el siguiente procedimiento:</t>
    </r>
  </si>
  <si>
    <t>Version :</t>
  </si>
  <si>
    <t xml:space="preserve">INSTRUCCIONES DEL FORMATO ELECTRÓNICO </t>
  </si>
  <si>
    <t>IDENTIFICACIÓN DEL SERVICIO EDUCATIVO</t>
  </si>
  <si>
    <t xml:space="preserve">Esta Institución Educativa es de Gestión : </t>
  </si>
  <si>
    <t xml:space="preserve"> 1 - Pública de gestión directa</t>
  </si>
  <si>
    <t xml:space="preserve"> 2 - Pública de gestión privada</t>
  </si>
  <si>
    <t xml:space="preserve"> 3 - Privada</t>
  </si>
  <si>
    <t>Día</t>
  </si>
  <si>
    <t>Mes</t>
  </si>
  <si>
    <t>-</t>
  </si>
  <si>
    <t>Si</t>
  </si>
  <si>
    <t>No</t>
  </si>
  <si>
    <t/>
  </si>
  <si>
    <t>1º</t>
  </si>
  <si>
    <t>2º</t>
  </si>
  <si>
    <t>3º</t>
  </si>
  <si>
    <t>4º</t>
  </si>
  <si>
    <t>5º</t>
  </si>
  <si>
    <t>6º</t>
  </si>
  <si>
    <t>¿Cuántos?</t>
  </si>
  <si>
    <t>Dias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</si>
  <si>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</si>
  <si>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</si>
  <si>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</si>
  <si>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</si>
  <si>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</si>
  <si>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</si>
  <si>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</si>
  <si>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</si>
  <si>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</si>
  <si>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</si>
  <si>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</si>
  <si>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</si>
  <si>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</si>
  <si>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</si>
  <si>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</si>
  <si>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</si>
  <si>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</si>
  <si>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</si>
  <si>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</si>
  <si>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Meses</t>
  </si>
  <si>
    <t>01: Enero</t>
  </si>
  <si>
    <t>02: Febrero</t>
  </si>
  <si>
    <t>03: Marzo</t>
  </si>
  <si>
    <t>04: Abril</t>
  </si>
  <si>
    <t>05: Mayo</t>
  </si>
  <si>
    <t>06: Junio</t>
  </si>
  <si>
    <t>07: Julio</t>
  </si>
  <si>
    <t>08: Agosto</t>
  </si>
  <si>
    <t>09: Septiembre</t>
  </si>
  <si>
    <t>10: Octubre</t>
  </si>
  <si>
    <t>11: Noviembre</t>
  </si>
  <si>
    <t>12: Diciembre</t>
  </si>
  <si>
    <t>EDUCACIÓN BÁSICA REGULAR</t>
  </si>
  <si>
    <t>PRIMARIA</t>
  </si>
  <si>
    <t>3AP</t>
  </si>
  <si>
    <t>TOTAL</t>
  </si>
  <si>
    <t>GRADO DE ESTUDIO</t>
  </si>
  <si>
    <t>H</t>
  </si>
  <si>
    <t>M</t>
  </si>
  <si>
    <t>00</t>
  </si>
  <si>
    <t>Nota.-</t>
  </si>
  <si>
    <t>Quechua</t>
  </si>
  <si>
    <t>Aimara</t>
  </si>
  <si>
    <t>TURNO</t>
  </si>
  <si>
    <t>02: Contratado</t>
  </si>
  <si>
    <t>Anote los totales de personal que labora en su institución educativa.</t>
  </si>
  <si>
    <t>PERSONAL</t>
  </si>
  <si>
    <t>ADMINISTRATIVOS</t>
  </si>
  <si>
    <t>AUXILIARES</t>
  </si>
  <si>
    <t>Nº</t>
  </si>
  <si>
    <t>GESTION PRIVADA</t>
  </si>
  <si>
    <t>Tipo de
Personal</t>
  </si>
  <si>
    <t>Edad</t>
  </si>
  <si>
    <t>Sexo</t>
  </si>
  <si>
    <t>Lengua
materna</t>
  </si>
  <si>
    <t>Fuente de
financiamiento</t>
  </si>
  <si>
    <t>Función o cargo</t>
  </si>
  <si>
    <t>Corr</t>
  </si>
  <si>
    <t>Fmt</t>
  </si>
  <si>
    <t>01: Docente</t>
  </si>
  <si>
    <t>01: Sector Educación</t>
  </si>
  <si>
    <t>(Marque con una “X”, una o más opciones)</t>
  </si>
  <si>
    <t>Programa Qali Warma</t>
  </si>
  <si>
    <t>Campaña de vacunación</t>
  </si>
  <si>
    <t>Control de crecimiento y desarrollo</t>
  </si>
  <si>
    <t>¿Está incorporado en los documentos de gestión?</t>
  </si>
  <si>
    <t>¿Qué tipo de coordinaciones y/o acciones realiza?</t>
  </si>
  <si>
    <t>Salud física de estudiantes</t>
  </si>
  <si>
    <t>Salud física de docentes</t>
  </si>
  <si>
    <t>Salud mental del estudiante</t>
  </si>
  <si>
    <t>Salud mental del docente</t>
  </si>
  <si>
    <t>¿EN ESTE SERVICIO/NIVEL EDUCATIVO SE HAN REALIZADO ACCIONES PARA ATENDER</t>
  </si>
  <si>
    <t>SITUACIONES DE INTERRUPCIÓN DE ESTUDIOS DE LOS ESTUDIANTES?</t>
  </si>
  <si>
    <t>Flexibilización de la atención educativa brindada en la IE</t>
  </si>
  <si>
    <t>SI - NO</t>
  </si>
  <si>
    <t>Frecuencia de las reuniones</t>
  </si>
  <si>
    <t>Cuenta con este comité</t>
  </si>
  <si>
    <t>(Marque con una “X”, una opción)</t>
  </si>
  <si>
    <t>Liderazgo</t>
  </si>
  <si>
    <t>Trabajo en Equipo</t>
  </si>
  <si>
    <t>¿Se encuentra registrado en el portal SíseVe?</t>
  </si>
  <si>
    <t>SOBRE VIOLENCIA Y ACOSO ESCOLAR EN EL MARCO DE LA LEY 29719?</t>
  </si>
  <si>
    <t>ESCOLAR DEMOCRÁTICA ?</t>
  </si>
  <si>
    <t>¿Con que medios de verificación cuenta?</t>
  </si>
  <si>
    <t>¿Ha sido capacitado por algún integrante de la UGEL/DRE</t>
  </si>
  <si>
    <t xml:space="preserve">en el uso del Portal SíseVe? </t>
  </si>
  <si>
    <t>Por falta de internet</t>
  </si>
  <si>
    <t>¿Ha sido capacitado por algún integrante de la UGEL/DRE en el uso</t>
  </si>
  <si>
    <t xml:space="preserve">de los Protocolos para la atención de los casos de violencia en la </t>
  </si>
  <si>
    <t>Institución Educativa?</t>
  </si>
  <si>
    <t>¿Usted ha recibido alguna información y/o capacitación?</t>
  </si>
  <si>
    <t>(Orientaciones para la prevención de la violencia, atención de casos y promoción de la convivencia)</t>
  </si>
  <si>
    <t>por favor, indique quiénes lo conforman:</t>
  </si>
  <si>
    <t xml:space="preserve">En caso de que cuente con un mapa o directorio de aliados estratégicos, </t>
  </si>
  <si>
    <t>DEMUNA</t>
  </si>
  <si>
    <t>Defensoría del pueblo</t>
  </si>
  <si>
    <t>Centro de emergencia Mujer (CEM)</t>
  </si>
  <si>
    <t>Centro o posta de salud</t>
  </si>
  <si>
    <t>Iglesia</t>
  </si>
  <si>
    <t>Comisaría</t>
  </si>
  <si>
    <t>Tutoría Individual</t>
  </si>
  <si>
    <t>Tutoría grupal</t>
  </si>
  <si>
    <t>Trabajo con las familias y la comunidad</t>
  </si>
  <si>
    <t>Orientación Educativa permanente</t>
  </si>
  <si>
    <t>Promedio de reuniones por semana</t>
  </si>
  <si>
    <t>Evaluación formativa y retroalimentación</t>
  </si>
  <si>
    <t>Metodología y estrategias didácticas</t>
  </si>
  <si>
    <t>Retroalimentación, criterios e instrumentos de evaluación</t>
  </si>
  <si>
    <t>Soporte emocional</t>
  </si>
  <si>
    <t>Experiencias pedagógicas innovadoras</t>
  </si>
  <si>
    <t>VARIABLE</t>
  </si>
  <si>
    <t>Incluya a todos los estudiantes matriculados en este servicio/nivel educativo, así la prestación del servicio sea presencial, semipresencial o virtual.</t>
  </si>
  <si>
    <t>MATRÍCULA TOTAL, POR GRADO DE ESTUDIO, SEGÚN TURNO DE ENSEÑANZA</t>
  </si>
  <si>
    <t>SECCIONES</t>
  </si>
  <si>
    <t>402. ¿RECIBIÓ CUADERNOS DE TRABAJO EN LENGUA ORIGINARIA?</t>
  </si>
  <si>
    <t xml:space="preserve">¿Corresponden a la lengua de los estudiantes </t>
  </si>
  <si>
    <t>CANTIDAD DE MATERIAL SOBRANTE</t>
  </si>
  <si>
    <t>CANTIDAD DE MATERIAL FALTANTE</t>
  </si>
  <si>
    <t xml:space="preserve">¿Es suficiente? </t>
  </si>
  <si>
    <t>LE HAYA SIDO ASIGNADO?</t>
  </si>
  <si>
    <t>ORIENTACIÓN PARA LA ATENCIÓN EDUCATIVA DE ESTUDIANTES CON DISCAPACIDAD, DE PARTE</t>
  </si>
  <si>
    <t>Cantidad :</t>
  </si>
  <si>
    <t>DEL EQUIPO DE SERVICIO DE APOYO Y ASESORAMIENTO DE LAS NECESIDADES EDUCATIVAS</t>
  </si>
  <si>
    <t>DRE/GRE</t>
  </si>
  <si>
    <t>¿Qué instancia o institución brindó la capacitación?</t>
  </si>
  <si>
    <t>EDUCACIÓN INCLUSIVA O ATENCIÓN A LA DIVERSIDAD?</t>
  </si>
  <si>
    <t>Curso virtual tutorado</t>
  </si>
  <si>
    <t>Curso virtual autoformativo</t>
  </si>
  <si>
    <t>Grupo o círculo de interaprendizaje</t>
  </si>
  <si>
    <t>Asesoría personalizada</t>
  </si>
  <si>
    <t>Pasantia</t>
  </si>
  <si>
    <t xml:space="preserve">Otros </t>
  </si>
  <si>
    <t>Otro motivo</t>
  </si>
  <si>
    <t>Infraestructura educativa</t>
  </si>
  <si>
    <t>¿Qué aspectos fueron supervisados?</t>
  </si>
  <si>
    <t>Ninguna</t>
  </si>
  <si>
    <t>Modem</t>
  </si>
  <si>
    <t>506. EN EL PRESENTE AÑO, ¿CUENTAN CON PC O LAPTOP EN SU DOMICILIO?</t>
  </si>
  <si>
    <t>Whatsapp</t>
  </si>
  <si>
    <t>Estrategias y didáctica de las áreas de aprendizaje</t>
  </si>
  <si>
    <t>Evaluación de aprendizajes</t>
  </si>
  <si>
    <t>Manejo de herramientas TIC y ofimática</t>
  </si>
  <si>
    <t>Manejo de herramientas TIC y ofimáticas</t>
  </si>
  <si>
    <t>Habilidades blandas para la gestión del equipo de docentes</t>
  </si>
  <si>
    <t>Participación estudiantil</t>
  </si>
  <si>
    <t>Relacionamiento institucional y gestión de alianzas</t>
  </si>
  <si>
    <t>Perueduca, cursos para la comunidad educativa</t>
  </si>
  <si>
    <t>Mi Institución Educativa</t>
  </si>
  <si>
    <t>Mi UGEL</t>
  </si>
  <si>
    <t>Otra UGEL</t>
  </si>
  <si>
    <t>Otras instituciones</t>
  </si>
  <si>
    <t>No cuento con personal auxiliar de educación</t>
  </si>
  <si>
    <t>El personal auxiliar de educación no recibió capacitación</t>
  </si>
  <si>
    <t>No realizó/realiza otras labores adicionales en la IE</t>
  </si>
  <si>
    <t>Trabaja como docente</t>
  </si>
  <si>
    <t>Trabaja como personal administrativo en la IE</t>
  </si>
  <si>
    <t>Trabaja en otra IE</t>
  </si>
  <si>
    <t>Sí - No</t>
  </si>
  <si>
    <t>b. Secretaria(o)</t>
  </si>
  <si>
    <t>c. Oficinista</t>
  </si>
  <si>
    <t>Trabajo en equipo</t>
  </si>
  <si>
    <t>Atención a usuarios</t>
  </si>
  <si>
    <t>Comunicación asertiva</t>
  </si>
  <si>
    <t>Orientación a resultados</t>
  </si>
  <si>
    <t>Orden y planificación estratégica</t>
  </si>
  <si>
    <t>Orientación al servicio</t>
  </si>
  <si>
    <t>Proactividad</t>
  </si>
  <si>
    <t>Manejo de habilidades interpersonales (atención de usuarios)</t>
  </si>
  <si>
    <t>Técnicas de archivo y despacho de documentos</t>
  </si>
  <si>
    <t>Manejo de los sistemas informáticos del Minedu</t>
  </si>
  <si>
    <t>Administración y control de recursos propios (financieros)</t>
  </si>
  <si>
    <t>Prevención y atención de situaciones de riesgo</t>
  </si>
  <si>
    <t>Videos tutoriales sobre las labores como directivos</t>
  </si>
  <si>
    <t>Material diverso sobre habilidades blandas necesarias para el cargo</t>
  </si>
  <si>
    <t>Información sobre las normativas sobre la gestión escolar</t>
  </si>
  <si>
    <t>Frecuentemente</t>
  </si>
  <si>
    <t>Poca frecuencia</t>
  </si>
  <si>
    <t>Casi nunca</t>
  </si>
  <si>
    <t>No visito el portal web</t>
  </si>
  <si>
    <t>Muy útil</t>
  </si>
  <si>
    <t>Útil</t>
  </si>
  <si>
    <t>Poco útil</t>
  </si>
  <si>
    <t>Nada útil</t>
  </si>
  <si>
    <t>Sobre sus funciones</t>
  </si>
  <si>
    <t>Sobre los documentos de gestión de debe elaborar</t>
  </si>
  <si>
    <t>¿Has hecho uso de la herramienta?</t>
  </si>
  <si>
    <t>¿Por qué?</t>
  </si>
  <si>
    <t>Baja demanda educativa o pocos estudiantes</t>
  </si>
  <si>
    <t>Bajo o escaso acceso a internet en la localidad</t>
  </si>
  <si>
    <t>En la localidad se habla otra lengua distinta al español</t>
  </si>
  <si>
    <t>Documentos de Gestión</t>
  </si>
  <si>
    <t>Proyecto Educativo Institucional (PEI)</t>
  </si>
  <si>
    <t>Plan Anual de Trabajo (PAT)</t>
  </si>
  <si>
    <t>Proyecto Currícular Institucional (PCI)</t>
  </si>
  <si>
    <t>Reglamento Interno (RI)</t>
  </si>
  <si>
    <t>Cantidad de personas capacitadas</t>
  </si>
  <si>
    <t>N° de Docentes</t>
  </si>
  <si>
    <t>Curso</t>
  </si>
  <si>
    <t>Taller</t>
  </si>
  <si>
    <t>Charla</t>
  </si>
  <si>
    <t>Seminario</t>
  </si>
  <si>
    <t>Webinar</t>
  </si>
  <si>
    <t>Reducción carga administrativa</t>
  </si>
  <si>
    <t>Mayor transparencia en los procesos de admisión de los estudiantes</t>
  </si>
  <si>
    <t>Mejoras en la difusión de vacantes</t>
  </si>
  <si>
    <t>Mejoras en la difusión de información sobre las características de su IE</t>
  </si>
  <si>
    <t>Año</t>
  </si>
  <si>
    <t>Experiencia exitosa</t>
  </si>
  <si>
    <t>¿Cuenta con experiencia exitosa?</t>
  </si>
  <si>
    <t>Año de la experiencia exitosa</t>
  </si>
  <si>
    <t>Se socializó con otras entidades</t>
  </si>
  <si>
    <t>Año de la buena práctica docente y/o Gestión escolar</t>
  </si>
  <si>
    <t>d. Otro</t>
  </si>
  <si>
    <t>PC</t>
  </si>
  <si>
    <t>Tablet</t>
  </si>
  <si>
    <t>Equipos Móviles</t>
  </si>
  <si>
    <t>No se cuenta</t>
  </si>
  <si>
    <t>No se tuvo emergencia en territorio</t>
  </si>
  <si>
    <t>No se conoce el procedimiento</t>
  </si>
  <si>
    <t>Afiches y/o díptico y/o tríptico</t>
  </si>
  <si>
    <t>Carteles o murales</t>
  </si>
  <si>
    <t>Ferias estudiantiles</t>
  </si>
  <si>
    <t>Temas por atender</t>
  </si>
  <si>
    <t>Adaptación al cambio climático</t>
  </si>
  <si>
    <t>Mañana</t>
  </si>
  <si>
    <t>Tarde</t>
  </si>
  <si>
    <t>Discontinuo</t>
  </si>
  <si>
    <t>1: Semanal</t>
  </si>
  <si>
    <t>2: Quincenal</t>
  </si>
  <si>
    <t>3: Mensual</t>
  </si>
  <si>
    <t>4: Bimestral</t>
  </si>
  <si>
    <t>5: Trimestral</t>
  </si>
  <si>
    <t>6: Semestral</t>
  </si>
  <si>
    <t>7: No se reúnen</t>
  </si>
  <si>
    <t>19: (505)-Otro personal profesional</t>
  </si>
  <si>
    <t>20: (506)-Auxiliar de Biblioteca</t>
  </si>
  <si>
    <t>22: (508)-Secretaria u Oficinista</t>
  </si>
  <si>
    <t>23: (510)-Coordinador de Taller</t>
  </si>
  <si>
    <t>24: (511)-Asistente Administrativo</t>
  </si>
  <si>
    <t>31: (518)-Otro personal No profesional</t>
  </si>
  <si>
    <t>01: Auditiva</t>
  </si>
  <si>
    <t>02: Visual</t>
  </si>
  <si>
    <t>03: Física o Motora</t>
  </si>
  <si>
    <t>B. ¿CUÁNDO TERMINARÁN LAS CLASES?</t>
  </si>
  <si>
    <t>¿HA REALIZADO EL MONITOREO A LA PRÁCTICA PEDAGÓGICA DE LOS DOCENTES?</t>
  </si>
  <si>
    <t xml:space="preserve"> </t>
  </si>
  <si>
    <t>Mencione al principal aliado en cada caso</t>
  </si>
  <si>
    <t>a. Coordinador / Administrativo</t>
  </si>
  <si>
    <t>f. Auxiliar de biblioteca</t>
  </si>
  <si>
    <t>g. Auxiliar de laboratorio</t>
  </si>
  <si>
    <t>b. Adaptación al cambio climático</t>
  </si>
  <si>
    <t>c. Seguridad y Defensa Nacional</t>
  </si>
  <si>
    <t>TOTAL SOBRANTE</t>
  </si>
  <si>
    <t>TOTAL FALTANTE</t>
  </si>
  <si>
    <t>Facebook/Messenger</t>
  </si>
  <si>
    <t>G. Pública</t>
  </si>
  <si>
    <t>¿Cuántos estan operativos?</t>
  </si>
  <si>
    <t>¿Cuántos tiene?</t>
  </si>
  <si>
    <t>Marque todas las opciones implementadas</t>
  </si>
  <si>
    <t>Marque con una “X”, según corresponda</t>
  </si>
  <si>
    <t>Actividades artístico culturales</t>
  </si>
  <si>
    <t>X</t>
  </si>
  <si>
    <t xml:space="preserve">No   </t>
  </si>
  <si>
    <t>Parroquiales</t>
  </si>
  <si>
    <t>CENSO EDUCATIVO 2023</t>
  </si>
  <si>
    <t>CÉDULA</t>
  </si>
  <si>
    <t xml:space="preserve">LOCALIDAD :  </t>
  </si>
  <si>
    <t>101.A  CON RESPECTO A LAS CLASES:</t>
  </si>
  <si>
    <t>103.A. ¿CUÁNTO ES LA DURACIÓN EN MINUTOS?</t>
  </si>
  <si>
    <t>Espacio educativo para interacción social</t>
  </si>
  <si>
    <t>¿Tiene?</t>
  </si>
  <si>
    <t>¿ Dentro Horario?</t>
  </si>
  <si>
    <t>Tiempo en Minutos</t>
  </si>
  <si>
    <t xml:space="preserve"> (Primer día en que asistieron los estudiantes)</t>
  </si>
  <si>
    <t>De los recreos</t>
  </si>
  <si>
    <t>Del desayuno escolar</t>
  </si>
  <si>
    <t>(Último día en que asistirán los estudiantes)</t>
  </si>
  <si>
    <t>Del almuerzo escolar</t>
  </si>
  <si>
    <t>De la lonchera</t>
  </si>
  <si>
    <t>102.A  HORARIO DE CLASES DE LOS ESTUDIANTES:</t>
  </si>
  <si>
    <r>
      <rPr>
        <sz val="11"/>
        <color rgb="FF231F20"/>
        <rFont val="Cambria"/>
        <family val="1"/>
      </rPr>
      <t>TURNO</t>
    </r>
  </si>
  <si>
    <r>
      <rPr>
        <sz val="9"/>
        <color rgb="FF231F20"/>
        <rFont val="Cambria"/>
        <family val="1"/>
      </rPr>
      <t>Horario de clases</t>
    </r>
  </si>
  <si>
    <t>104.A. ¿ESTE SERVICIO/NIVEL EDUCATIVO BRINDA EL SERVICIO DE ALIMENTACIÓN</t>
  </si>
  <si>
    <r>
      <rPr>
        <sz val="9"/>
        <color rgb="FF231F20"/>
        <rFont val="Cambria"/>
        <family val="1"/>
      </rPr>
      <t>Inicio</t>
    </r>
  </si>
  <si>
    <r>
      <rPr>
        <sz val="9"/>
        <color rgb="FF231F20"/>
        <rFont val="Cambria"/>
        <family val="1"/>
      </rPr>
      <t>Término</t>
    </r>
  </si>
  <si>
    <t>QUIOSCO Y/O COMEDOR?</t>
  </si>
  <si>
    <t>Hora</t>
  </si>
  <si>
    <r>
      <rPr>
        <sz val="9"/>
        <color rgb="FF231F20"/>
        <rFont val="Cambria"/>
        <family val="1"/>
      </rPr>
      <t>Minutos</t>
    </r>
  </si>
  <si>
    <t>Precise si cuenta con los:</t>
  </si>
  <si>
    <t>Agua</t>
  </si>
  <si>
    <t>Desague</t>
  </si>
  <si>
    <t>Electricidad</t>
  </si>
  <si>
    <t xml:space="preserve">105.A  EN EL PRESENTE AÑO 2023, ¿BAJO QUÉ MODALIDAD SE REALIZAN LAS CLASES EN ESTE </t>
  </si>
  <si>
    <t>111.A  ¿HA RECIBIDO MATERIALES FORMATIVOS O INFORMATIVOS , FÍSICOS O DIGITALES</t>
  </si>
  <si>
    <t>SERVICIO/NIVEL EDUCATIVO?</t>
  </si>
  <si>
    <t>Marque con una “X”, solo una opción</t>
  </si>
  <si>
    <t>SOBRE LOS INSTRUMENTOS DE GESTIÓN?</t>
  </si>
  <si>
    <t xml:space="preserve">106.A  EN ESTE SERVICIO/NIVEL EDUCATIVO, ¿CUANTAS VACANTES POR GRADO Y </t>
  </si>
  <si>
    <t>GRADO</t>
  </si>
  <si>
    <t>112.A  ¿SE HA ELABORADO EL PLAN ANUAL DE TRABAJO (PAT) 2023?</t>
  </si>
  <si>
    <t>107.A  EN ESTE SERVICIO/NIVEL EDUCATIVO, ¿CUANTOS POSTULANTES POR GRADO</t>
  </si>
  <si>
    <t>Y TURNO SE PRESENTARON PARA EL PRESENTE PERIODO LECTIVO?</t>
  </si>
  <si>
    <t>113.A  EL SERVICIO/NIVEL EDUCATIVO, ¿CUENTA CON UN PLAN APROBADO DE GESTIÓN</t>
  </si>
  <si>
    <t>DE RIESGO DE DESASTRES QUE CONTEMPLE LA FASE DE SOPORTE SOCIOEMOCIONAL,</t>
  </si>
  <si>
    <t>FASE DE ACTIVIDADES LÚDICAS Y FASE DE APLICACIÓN DEL CURRÍCULO?</t>
  </si>
  <si>
    <t xml:space="preserve">108.A  EN EL PROCESO  DE  MATRÍCULA  DEL PERIODO 2023,  LOS PADRES  DE  FAMILIA, </t>
  </si>
  <si>
    <t>114.A  EN LOS ÚLTIMOS TRES MESES, ¿SE COORDINÓ U OFRECIÓ ALGÚN PROGRAMA O</t>
  </si>
  <si>
    <t xml:space="preserve">CUIDADORES(AS) O APODERADOS(AS) QUE SOLICITARON UNA O MÁS VACANTES EN ESTE </t>
  </si>
  <si>
    <t>SERVICIO, COMO?:</t>
  </si>
  <si>
    <t>SERVICIO/NIVEL EDUCATIVO, ¿LOGRARON OBTENER EL TOTAL DE VACANTES SOLICITADAS?</t>
  </si>
  <si>
    <t>Pase a la pregunta 110.A</t>
  </si>
  <si>
    <t>¿Por qué no lograron una ó más vacante(s) ?</t>
  </si>
  <si>
    <t>Servicio de Apoyo y Asesoramiento a las Necesidades Educativas Especiales (SAANEE)</t>
  </si>
  <si>
    <t>Marque con un aspa “X” una opcion</t>
  </si>
  <si>
    <t>Servicio de Apoyo Educativo Virtual (SAEV)</t>
  </si>
  <si>
    <t>Otro  -  especifique</t>
  </si>
  <si>
    <t xml:space="preserve">115.A  EL SERVICIO/NIVEL EDUCATIVO,  ¿CUENTA CON UN PLAN APROBADO DE LUCHA CONTRA </t>
  </si>
  <si>
    <t>LA ANEMIA?</t>
  </si>
  <si>
    <t>109.A  ¿QUÉ CRITERIOS DE PRIORIZACIÓN TUVIERON EN CUENTA PARA LA MATRÍCULA DE LOS</t>
  </si>
  <si>
    <t>ESTUDIANTES QUE SOLICITARON UNA VACANTE EN ESTE SERVICIO/NIVEL EDUCATIVO?</t>
  </si>
  <si>
    <t>Seleccione de la lista “Si” o “No” según corresponda para cada criterio</t>
  </si>
  <si>
    <t>116.A  DURANTE EL 2022 ¿HA COORDINADO CON ALGUNA INSTITUCION PARA REALIZAR</t>
  </si>
  <si>
    <t>Cercanía del trabajo de los padres o apoderados del estudiante.</t>
  </si>
  <si>
    <t>ACTIVIDADADES RELACIONADA A LA LUCHA CONTRA LA ANEMIA?</t>
  </si>
  <si>
    <t>No sabe</t>
  </si>
  <si>
    <t>Niños (as) con Necesidades Educativas Especiales (NEE) asociadas a discapacidad</t>
  </si>
  <si>
    <t>Pase a la pregunta 118.A</t>
  </si>
  <si>
    <t>Documentos que sustenten solvencia económica de los padres o apoderados</t>
  </si>
  <si>
    <t xml:space="preserve">117.A  INDIQUE USTED, ¿CUÁLES DE LAS SIGUIENTES INSTITUCIONES ORGANIZARON </t>
  </si>
  <si>
    <t>ALGUNA ACTIVIDAD RELACIONADA A LA LUCHA CONTRA LA ANEMIA?</t>
  </si>
  <si>
    <t>Que el estudiante haya rendido una evaluación de ingreso previa a la matrícula</t>
  </si>
  <si>
    <t>Fecha (dd-mm-aaaa)</t>
  </si>
  <si>
    <t>Servicio / Nivel Educativo</t>
  </si>
  <si>
    <t>UGEL/DRE</t>
  </si>
  <si>
    <t>110.A. ¿REALIZÓ LA RESERVA COMO MÍNIMO DE (02) VACANTES POR CADA AULA PARA ESTUDIANTES</t>
  </si>
  <si>
    <t>Establecimiento de salud</t>
  </si>
  <si>
    <t>CON NECESIDADES EDUCATIVAS ESPECIALES ASOCIADA A DISCAPACIDAD LEVE O MODERADA?</t>
  </si>
  <si>
    <t>Municipalidad</t>
  </si>
  <si>
    <t>Organización No Gubernamental (ONG)</t>
  </si>
  <si>
    <t>118.A  DURANTE EL AÑO 2022 ¿QUÉ ACTIVIDADES CON FAMILIAS SE HAN REALIZADO</t>
  </si>
  <si>
    <t>122.A  DURANTE EL AÑO 2022 Y HASTA LA FECHA DE LA APLICACIÓN DEL CENSO 2023,</t>
  </si>
  <si>
    <t>DESDE ESTE SERVICIO/NIVEL EDUCATIVO?</t>
  </si>
  <si>
    <t xml:space="preserve"> SI</t>
  </si>
  <si>
    <t xml:space="preserve"> NO</t>
  </si>
  <si>
    <t>Nro. de actividades</t>
  </si>
  <si>
    <t>Jornadas con familias</t>
  </si>
  <si>
    <t>Encuentros familiares</t>
  </si>
  <si>
    <t>Reuniones informativas con familias</t>
  </si>
  <si>
    <t>¿Qué acciones se realizaron?</t>
  </si>
  <si>
    <t>Talleres con familias</t>
  </si>
  <si>
    <t>Marque con una “X”, una o más opciones</t>
  </si>
  <si>
    <t>Seguimiento y visitas a estudiantes en riesgo de abandono</t>
  </si>
  <si>
    <t>119.A  EL SERVICIO/NIVEL EDUCATIVO, ¿TIENE PRACTICANTES DE UNIVERSIDADES O INSTITUTOS ?</t>
  </si>
  <si>
    <t>Orientaciones a las familias sobre la continuidad en la IE</t>
  </si>
  <si>
    <t>Orientación a los docentes para atender a los estudiantes en riesgo</t>
  </si>
  <si>
    <t xml:space="preserve">Otros      </t>
  </si>
  <si>
    <t>de Universidad</t>
  </si>
  <si>
    <t>de Instituto</t>
  </si>
  <si>
    <t>123.A. ¿EL SERVICIO/NIVEL EDUCATIVO, HA DESARROLLADO UNA O ALGUNAS DE</t>
  </si>
  <si>
    <t>LAS ACTIVIDADES PROPUESTAS PARA LA IMPLEMENTACIÓN DE LA EIT?</t>
  </si>
  <si>
    <t>(Educación Intercultural para Todos y Todas)</t>
  </si>
  <si>
    <t>120.A  ¿ESTE SERVICIO/NIVEL EDUCATIVO SE ENCUENTRA EN EL ÁMBITO DE ALGÚN</t>
  </si>
  <si>
    <t>ESTABLECIMIENTODE SALUD ?</t>
  </si>
  <si>
    <t>Descubriendo nuevos orígenes</t>
  </si>
  <si>
    <t>Pase a la pregunta 122.A</t>
  </si>
  <si>
    <t>Encuentro con nuestra diversidad</t>
  </si>
  <si>
    <t>Feria de la diversidad</t>
  </si>
  <si>
    <t>121.A  ¿ESTE SERVICIO/NIVEL EDUCATIVO REALIZA COORDINACIONES Y/O ACCIONES DE</t>
  </si>
  <si>
    <t>ARTICULACIÓN CON EL ESTABLECIMIENTO DE SALUD?</t>
  </si>
  <si>
    <t>124.A. ¿CUENTA CON ESTUDIANTES BENEFICIADOS CON BECAS DE ESTUDIOS, AL AMPARO</t>
  </si>
  <si>
    <t>DE LA LEY Nº 23583, “ESTUDIANTES DE PLANTELES Y UNIVERSIDADES PARTICULARES</t>
  </si>
  <si>
    <t>QUE PIERDAN A SUS PADRES O TUTORES TIENEN DERECHO A BECA”?</t>
  </si>
  <si>
    <t>Cantidad de beneficiarios</t>
  </si>
  <si>
    <t>101.B  EN ESTE SERVICIO/NIVEL EDUCATIVO ¿SE DESARROLLAN PROGRAMAS QUE PROMUEVAN LA ÉTICA</t>
  </si>
  <si>
    <t>108.B. ¿QUÉ ESTRATEGIAS DE TUTORÍA Y ORIENTACIÓN EDUCATIVA IMPLEMENTAN CON</t>
  </si>
  <si>
    <t>INTEGRIDAD Y VALORES?</t>
  </si>
  <si>
    <t>LOS ESTUDIANTES?</t>
  </si>
  <si>
    <t xml:space="preserve">102.B   INDIQUE,  ¿CON CUALES DE LOS SIGUIENTES COMITÉS CUENTA ESTE SERVICIO NIVEL EDUCATIVO Y </t>
  </si>
  <si>
    <t>CON QUE FRECUENCIA SE REUNEN?</t>
  </si>
  <si>
    <t>Especificar</t>
  </si>
  <si>
    <t>(Selecciones SI o No en la o las alternativas que correspondan)</t>
  </si>
  <si>
    <t>Detalle de los comités en el  Servicio/Nivel Educativo</t>
  </si>
  <si>
    <t>¿Está conformado mediante 
 (RD)?</t>
  </si>
  <si>
    <t>109.B. ¿CUÁNTAS HORAS PEDAGÓGICAS A LA SEMANA SE DESTINA A LAS SESIONES DE TUTORÍA?</t>
  </si>
  <si>
    <t>GRADOS DE ESTUDIO</t>
  </si>
  <si>
    <t>Comité de Tutoría</t>
  </si>
  <si>
    <t>Comité de Gestión del Bienestar</t>
  </si>
  <si>
    <t xml:space="preserve">103.B  EL SERVICIO/NIVEL EDUCATIVO, ¿CUENTA CON PLAN DE TUTORÍA, ORIENTACIÓN EDUCATIVA Y </t>
  </si>
  <si>
    <t>110.B. EL SERVICIO/NIVEL EDUCATIVO, ¿CUENTA CON NORMAS DE CONVIVENCIA</t>
  </si>
  <si>
    <t>ESCOLAR ACTUALIZADAS PARA EL AÑO 2023?</t>
  </si>
  <si>
    <t>Pase a la pregunta 108.B</t>
  </si>
  <si>
    <t>104.B  ¿EL PLAN DE TUTORÍA, ORIENTACIÓN EDUCATIVA Y CONVIVENCIA ESCOLAR PRESENTA AL MENOS</t>
  </si>
  <si>
    <t>UNA ACTIVIDAD RELACIONADA A LA GESTIÓN DE BIENESTAR EN EL RETORNO A LA</t>
  </si>
  <si>
    <t>SEMIPRESENCIALIDAD O PRESENCIALIDAD?</t>
  </si>
  <si>
    <t>111.B  ¿LAS NORMAS DE CONVIVENCIA ESCOLAR INCLUYEN NORMAS RELACIONADAS A LA GESTIÓN</t>
  </si>
  <si>
    <t>DE BIENESTAR EN EL RETORNO A LA SEMIPRESENCIALIDAD O PRESENCIALIDAD ?</t>
  </si>
  <si>
    <t>105.B  ¿SE HA ACTUALIZADO EL PLAN DE TUTORÍA, CON RELACIÓN A LO ELABORADO  EN EL AÑO 2022?</t>
  </si>
  <si>
    <t>112.B. ¿LAS NORMAS DE CONVIVENCIA ESCOLAR HAN SIDO CONSTRUIDAS CON LA PARTICIPACIÓN</t>
  </si>
  <si>
    <t>106.B  LOS DOCENTES TUTORES, ¿CUENTAN CON UN PLAN TUTORIAL DE AULA PARA ESTE AÑO 2023?</t>
  </si>
  <si>
    <t>DE REPRESENTANTES DE LAS/LOS ESTUDIANTES?</t>
  </si>
  <si>
    <t>113.B. ¿EL SERVICIO/NIVEL EDUCATIVO CUENTA CON AL MENOS UNA/UN RESPONSABLE</t>
  </si>
  <si>
    <t>DE CONVIVENCIA ESCOLAR ASIGNADO PARA EL AÑO 2023?</t>
  </si>
  <si>
    <t>107.B  ¿QUÉ TEMAS HAN SIDO PRIORIZADOS EN ESTOS PLANES TUTORIALES DE AULA?</t>
  </si>
  <si>
    <t>¿Ha sido priorizado?</t>
  </si>
  <si>
    <t>¿Ha recibido asistencia técnica?</t>
  </si>
  <si>
    <t>SI/NO</t>
  </si>
  <si>
    <t xml:space="preserve">114.B  EL SERVICIO/NIVEL EDUCATIVO, ¿CUENTA CON LIBRO DE REGISTRO DE INCIDENCIAS </t>
  </si>
  <si>
    <t>Pase a la pregunta 116.B</t>
  </si>
  <si>
    <t>Prevención de VIH, TBC, Hepatitis B, Papiloma Humano, …</t>
  </si>
  <si>
    <t>115.B. EN EL AÑO 2022, ¿SE HIZO USO DEL LIBRO DE REGISTRO DE INCIDENCIAS?</t>
  </si>
  <si>
    <t>¿Cuántas incidencias se registraron en el año 2022?</t>
  </si>
  <si>
    <t>Anote la fecha de la última incidencia registrada en el año 2022</t>
  </si>
  <si>
    <t>Habilidades Sociales</t>
  </si>
  <si>
    <t>Pedagogía de la muerte</t>
  </si>
  <si>
    <t>Seleccione “Si” o “No” según corresponda para cada tema</t>
  </si>
  <si>
    <t>Pase a la pregunta 114.B.</t>
  </si>
  <si>
    <t>116.B  EL SERVICIO/NIVEL EDUCATIVO, ¿REALIZA ACTIVIDADES PARA UNA CONVIVENCIA</t>
  </si>
  <si>
    <t>120.B. EL SERVICIO/NIVEL EDUCATIVO, ¿SE ENCUENTRA AFILIADO AL SÍSEVE?</t>
  </si>
  <si>
    <t>¿Cuántos casos han sido reportados?</t>
  </si>
  <si>
    <t>¿Porque razón el servicio y/o nivel educativo no está afiliado al SÍSEVE?</t>
  </si>
  <si>
    <t>Marque con una “X”, una opción</t>
  </si>
  <si>
    <t>121.B. EN EL AÑO 2022, ¿UD. HA REPORTADO ALGUNA INCIDENCIA EN EL PORTAL SÍSEVE ?</t>
  </si>
  <si>
    <t>Sistema Especializado en Reporte de casos sobre Violencia Escolar</t>
  </si>
  <si>
    <t>117.B  EL SERVICIO/NIVEL EDUCATIVO, ¿REALIZA ACTIVIDADES PARA LA PREVENCIÓN DE LA</t>
  </si>
  <si>
    <t xml:space="preserve">  Para el año 2022</t>
  </si>
  <si>
    <t>VIOLENCIA CONTRA NIÑAS, NIÑOS Y ADOLESCENTES?</t>
  </si>
  <si>
    <t>¿Cuántos casos fueron reportados?</t>
  </si>
  <si>
    <t>Pase a la pregunta 119.B</t>
  </si>
  <si>
    <t>122.B. USTED, SEÑOR(A) DIRECTOR(A), ¿CONOCE LOS PROTOCOLOS PARA LA ATENCIÓN DE LOS</t>
  </si>
  <si>
    <t>CASOS DE VIOLENCIA EN ESTE SERVICIO/NIVEL EDUCATIVO</t>
  </si>
  <si>
    <t>¿Cuenta con que medios de verificación?</t>
  </si>
  <si>
    <t xml:space="preserve">118.B  ¿CUÁLES SON LAS ACTIVIDADES QUE REALIZA ESTE NIVEL/SERVICIO EDUCATIVO, PARA LA </t>
  </si>
  <si>
    <t>PREVENCIÓN DE LA VIOLENCIA CONTRA NIÑAS, NIÑOS Y ADOLESCENTES?</t>
  </si>
  <si>
    <t>123.B. SEÑOR(A) DIRECTOR(A), EN EL AÑO 2022, ¿SE APLICARON LOS PROTOCOLOS</t>
  </si>
  <si>
    <t>PARA LA ATENCIÓN DE LOS CASOS DE VIOLENCIA EN EL SERVICIO/NIVEL</t>
  </si>
  <si>
    <t>EDUCATIVO QUE FUERON ACTUALIZADOS PARA LA EDUCACIÓN A DISTANCIA?</t>
  </si>
  <si>
    <t>124.B. ESTE SERVICIO/NIVEL EDUCATIVO, ¿RECIBE ASISTENCIA TÉCNICA PARA LA PROMOCIÓN</t>
  </si>
  <si>
    <t>DE LA CONVIVENCIA ESCOLAR, LA PREVENCIÓN Y ATENCIÓN DE LA VIOLENCIA ESCOLAR?</t>
  </si>
  <si>
    <t>119.B  USTED, SEÑOR(A) DIRECTOR(A), ¿CONOCE EL PORTAL SÍSEVE?</t>
  </si>
  <si>
    <t>125.B ¿USTED HA RECURRIDO A LA UGEL/DRE SOLICITANDO ORIENTACIONES PARA</t>
  </si>
  <si>
    <t>MEJORAR LA CONVIVENCIA EN SU SERVICIO/NIVEL EDUCATIVO?</t>
  </si>
  <si>
    <t>126.B. ¿EL SERVICIO/NIVEL EDUCATIVO CUENTA CON UN MAPA O DIRECTORIO DE ALIADOS</t>
  </si>
  <si>
    <t>132.B  SEÑOR(A) DIRECTOR(A), DURANTE EL PRESENTE AÑO, ¿HA RECIBIDO DENUNCIAS</t>
  </si>
  <si>
    <t>ESTRATÉGICOS PARA LA PREVENCIÓN Y ATENCIÓN DE CASOS DE VIOLENCIA ESCOLAR?</t>
  </si>
  <si>
    <t>CONTRA EL PERSONAL DOCENTE DE ESTE SERVICIO/NIVEL EDUCATIVO?</t>
  </si>
  <si>
    <t>Pase a la pregunta 128.B</t>
  </si>
  <si>
    <t>Pase a la pregunta 134.B</t>
  </si>
  <si>
    <t>133.B  SOBRE LA ATENCIÓN A LAS DENUNCIAS RECIBIDAS CONTRA EL PERSONAL DOCENTE</t>
  </si>
  <si>
    <t>EN EL PRESENTE AÑO, INDIQUE USTED:</t>
  </si>
  <si>
    <t>B.   ¿CUÁNTAS ASUMIÓ LA INVESTIGACIÓN</t>
  </si>
  <si>
    <t xml:space="preserve">        POR SER DE SU COMPETENCIA?</t>
  </si>
  <si>
    <t>134.B  SEÑOR(A) DIRECTOR(A), DURANTE EL PRESENTE AÑO, ¿USTED HA SIDO OBJETO DE DENUNCIAS</t>
  </si>
  <si>
    <t>POR ADOPTAR MEDIDAS EN PROTECCIÓN DEL ESTUDIANTE O DENUNCIAS DE CORRUPCIÓN?</t>
  </si>
  <si>
    <t>127.B  ¿EL SERVICIO/NIVEL EDUCATIVO HA REALIZADO ALGUNA ACTIVIDAD COORDINADA</t>
  </si>
  <si>
    <t>CON ALGUNO DE LOS ALIADOS ESTRATÉGICOS?</t>
  </si>
  <si>
    <t>128.B  SEÑOR(A) DIRECTOR(A,) ¿EMPLEA USTED HERRAMIENTAS DE CONSULTA PARA</t>
  </si>
  <si>
    <t>135.B  SEÑOR(A) DIRECTOR(A), EN ESTE SERVICIO/NIVEL EDUCATIVO, ¿SE TIENEN IMPLEMENTADAS</t>
  </si>
  <si>
    <t>VERIFICAR LA SITUACIÓN DEL PERSONAL DE ESTE SERVICIO/NIVEL EDUCATIVO, TAL COMO</t>
  </si>
  <si>
    <t>MEDIDAS DE SEGURIDAD PARA EL TRATAMIENTO DE LOS DATOS PERSONALES QUE</t>
  </si>
  <si>
    <t>EL REGISTRO NACIONAL DE SANCIONES CONTRA SERVIDORES CIVILES – RNSSC?</t>
  </si>
  <si>
    <t>ADMINISTRAN?</t>
  </si>
  <si>
    <t>129.B  SEÑOR(A) DIRECTOR(A) ¿CONOCE USTED QUE PUEDE PRESENTAR DENUNCIAS SOBRE</t>
  </si>
  <si>
    <t>POSIBLE ACTOS DE SOBORNO DE MANERA ANÓNIMA, CON LA FINALIDAD DE PROTEGER</t>
  </si>
  <si>
    <t>SU IDENTIDAD?</t>
  </si>
  <si>
    <t>136.B. USTED SEÑOR(A) DIRECTOR(A), ¿TIENE AULA A CARGO?</t>
  </si>
  <si>
    <t>¿Cuál de las siguientes afirmaciones considera que</t>
  </si>
  <si>
    <t>expresa mejor su opinión respecto a tener asignada</t>
  </si>
  <si>
    <t>130.B  SEÑOR(A) DIRECTOR(A) ¿TIENE CONOCIMIENTO QUE LOS HECHOS DE VIOLENCIA,</t>
  </si>
  <si>
    <t>un aula a su cargo? (Marque solo una opción).</t>
  </si>
  <si>
    <t>ADEMÁS DE SER REPORTADOS EN EL PORTAL DEL SÍSEVE, DEBEN SER REPORTADOS</t>
  </si>
  <si>
    <t>A LA UGEL?</t>
  </si>
  <si>
    <t>Es beneficiosa para el cumplimiento de mis funciones</t>
  </si>
  <si>
    <t>Es indiferente para el cumplimiento de mis funciones</t>
  </si>
  <si>
    <t>Es perjudicial para el cumplimiento de mis funciones</t>
  </si>
  <si>
    <t>131.B  SEÑOR(A) DIRECTOR(A) ¿CONOCE USTED EN QUE CASOS TIENE COMPETENCIA PARA</t>
  </si>
  <si>
    <t>INVESTIGAR UNA DENUNCIA QUE HAYA SIDO PRESENTADA EN CONTRA DE PROFESORES,</t>
  </si>
  <si>
    <t xml:space="preserve">PERSONAL JERÁRQUICO Y SUBDIRECTOR DE ESTE SERVICIO/NIVEL EDUCATIVO QUE DIRIGE?
</t>
  </si>
  <si>
    <t>Pase a la pregunta 122.B</t>
  </si>
  <si>
    <t>Ya sea de alumnos, profesores, personal administrativo o terceros. En cumplimiento de la</t>
  </si>
  <si>
    <t xml:space="preserve"> ley N° 29733 y su reglamento</t>
  </si>
  <si>
    <t>104.C. EN EL CASO DE QUE SU RESPUESTA DE LA PREGUNTA ANTERIOR, SEA DRE/UGEL,</t>
  </si>
  <si>
    <t>INDIQUE : ¿QUÉ TIPO DE ACOMPAÑAMIENTO HA RECIBIDO DE LA DRE/UGEL?</t>
  </si>
  <si>
    <t>Mentoría a directivos/Coaching</t>
  </si>
  <si>
    <t>Asistencia técnica en Comunidades de Aprendizaje Profesional (CAP)</t>
  </si>
  <si>
    <t>Grupos de inter aprendizaje de directores (temáticas diversas)</t>
  </si>
  <si>
    <r>
      <t xml:space="preserve">Otros - </t>
    </r>
    <r>
      <rPr>
        <i/>
        <sz val="9"/>
        <color rgb="FF000000"/>
        <rFont val="Cambria"/>
        <family val="1"/>
      </rPr>
      <t>Especificar</t>
    </r>
  </si>
  <si>
    <t>Pase a la pregunta 103.C</t>
  </si>
  <si>
    <t>105.C. DURANTE EL AÑO 2022, EL EQUIPO DIRECTIVO DE ESTE SERVICIO/NIVEL EDUCATIVO</t>
  </si>
  <si>
    <t>102.C  ¿CUÁLES DE LAS SIGUIENTES ACCIONES HA REALIZADO EL ESPECIALISTA PEDAGÓGICO AL</t>
  </si>
  <si>
    <t>MOMENTO DE BRINDAR LA ASISTENCIA TÉCNICA AL SERVICIO/NIVEL EDUCATIVO?</t>
  </si>
  <si>
    <t>Seleccione “Si” o “No” según corresponda en cada acción</t>
  </si>
  <si>
    <t>Pase a la pregunta 107.C</t>
  </si>
  <si>
    <t>¿A cuántos</t>
  </si>
  <si>
    <t>Marque con una “X” una opción</t>
  </si>
  <si>
    <t>docentes?</t>
  </si>
  <si>
    <t>¿Con qué frecuencia monitorea a cada docente</t>
  </si>
  <si>
    <t>durante el año escolar?</t>
  </si>
  <si>
    <t>Al menos 1 vez al año</t>
  </si>
  <si>
    <t>2 veces al año</t>
  </si>
  <si>
    <t>3 vces al año</t>
  </si>
  <si>
    <t>4 veces 2 veces al año</t>
  </si>
  <si>
    <t>106.C. DURANTE EL AÑO 2022, EN PROMEDIO, ¿CUÁNTAS REUNIONES POR SEMANA DE TRABAJO</t>
  </si>
  <si>
    <t>Durante las orientaciones utiliza alguna herramienta curricular o fascículos</t>
  </si>
  <si>
    <t>COLEGIADO O FORMACIÓN REALIZÓ CON EL PERSONAL DE ESTE SERVICIO/NIVEL EDUCATIVO?</t>
  </si>
  <si>
    <t>Brindó orientaciones y/o acompañamientos periódicos para la</t>
  </si>
  <si>
    <t>Implementación de la metodología CAP en la IE.</t>
  </si>
  <si>
    <t>103.C  DURANTE EL AÑO 2022 Y HASTA EL REPORTE DEL CENSO EDUCATIVO 2023, EL</t>
  </si>
  <si>
    <t>EL SERVICIO/NIVEL EDUCATIVO, ¿HA RECIBIDO ALGÚN TIPO DE ACOMPAÑAMIENTO</t>
  </si>
  <si>
    <t>107.C  EN EL PRESENTE AÑO, EL PERSONAL DIRECTIVO DE ESTE SERVICIO/NIVEL EDUCATIVO</t>
  </si>
  <si>
    <t>DIRIGIDO AL DIRECTIVO?</t>
  </si>
  <si>
    <t>Pase a la pregunta 105.C</t>
  </si>
  <si>
    <t>Pase a la pregunta 109.C</t>
  </si>
  <si>
    <t>Marque con una “X” una o más opciones</t>
  </si>
  <si>
    <t>Institución</t>
  </si>
  <si>
    <t>108.C  ¿QUÉ TEMAS HAN SIDO ABORDADOS MAYORITARIAMENTE POR EL EQUIPO</t>
  </si>
  <si>
    <t>DIRECTIVO DURANTE LAS SESIONES DE SOPORTE Y APOYO A LOS DOCENTES</t>
  </si>
  <si>
    <t>“Sólo si marco DRE o UGEL”</t>
  </si>
  <si>
    <t>Marque con una  “X” una o más opciones</t>
  </si>
  <si>
    <t>¿Sobre qué temas recibió acompañamiento como director por parte de la DRE/UGEL?</t>
  </si>
  <si>
    <t>Liderazgo directivo</t>
  </si>
  <si>
    <t>Temas administrativos</t>
  </si>
  <si>
    <t>Temas estratégicos</t>
  </si>
  <si>
    <t>Temas pedagógicos</t>
  </si>
  <si>
    <t>Competencia de las áreas curriculares</t>
  </si>
  <si>
    <t>Temas comunitarios</t>
  </si>
  <si>
    <t>Conclusiones descriptivas</t>
  </si>
  <si>
    <t>Temas sobre implementación de las Comunidades de Aprendizaje Profesional CAP</t>
  </si>
  <si>
    <t>109.C  EL SERVICIO/NIVEL EDUCATIVO, ¿ DESARROLLA LAS SIGUIENTES ESTRATEGIAS</t>
  </si>
  <si>
    <t>117.C SEÑOR(A) DIRECTOR(A), ¿TIENE USTED CONOCIMIENTO SI AL MENOS EL 50% DEL PERSONAL</t>
  </si>
  <si>
    <t>DE ACOMPAÑAMIENTO ?</t>
  </si>
  <si>
    <t>DOCENTE DE SU IE REALIZA ACTIVIDADES PEDAGÓGICAS PARA FORTALECER</t>
  </si>
  <si>
    <t>LA AUTONOMÍA EN LAS Y LOS ESTUDIANTES EN EL CONTEXTO DE APRENDIZAJE HÍBRIDO?</t>
  </si>
  <si>
    <t>Marque con una  “X” una opción</t>
  </si>
  <si>
    <t>Pase a la pregunta 119.C</t>
  </si>
  <si>
    <t>118.C ¿QUÉ ASPECTOS ABORDAN LOS DOCENTES PARA PROMOVER LA AUTONOMÍA</t>
  </si>
  <si>
    <t>DE LAS Y LOS ESTUDIANTES EN EL CONTEXTO DE APRENDIZAJE HÍBRIDO?</t>
  </si>
  <si>
    <t>110.C  DE LAS ACTIVIDADES QUE REALIZA CON FAMILIAS Y COMUNIDAD, ¿POR LO MENOS</t>
  </si>
  <si>
    <t>Desarrollo de la automotivación</t>
  </si>
  <si>
    <t>UNA DE ELLAS TIENE COMO EJE PRINCIPAL LA EDUCACIÓN SEXUAL INTEGRAL (ESI)?</t>
  </si>
  <si>
    <t>Desarrollo del autoconcepto</t>
  </si>
  <si>
    <t>Desarrollo de la regulación emocional</t>
  </si>
  <si>
    <t>Monitoreo de la acción o las tareas</t>
  </si>
  <si>
    <t>Promoción de la toma de decisiones responsables</t>
  </si>
  <si>
    <t>111.C  EL SERVICIO/NIVEL EDUCATIVO, ¿HA PLANTEADO PLANES DE MEJORA DE ACUERDO AL</t>
  </si>
  <si>
    <t xml:space="preserve">Otro     </t>
  </si>
  <si>
    <t>DIAGNÓSTICO DE LOGROS DE APRENDIZAJE DE LOS ESTUDIANTES EN EL ÁREA DE COMUNICACIÓN?</t>
  </si>
  <si>
    <t>119.C ¿EL SERVICIO/NIVEL EDUCATIVO REALIZA EL ACOMPAÑAMIENTO A LAS ACTIVIDADES</t>
  </si>
  <si>
    <t>PEDAGÓGICAS RELACIONADAS A PROCESOS DE ENSEÑANZA Y APRENDIZAJE HÍBRIDO?</t>
  </si>
  <si>
    <t>120.C. ¿EN EL SERVICIO/NIVEL EDUCATIVO SE DESARROLLA EL REFUERZO ESCOLAR</t>
  </si>
  <si>
    <t>EN LAS ÁREAS DE COMUNICACIÓN Y MATEMÁTICA?</t>
  </si>
  <si>
    <t>112.C  EL SERVICIO/NIVEL EDUCATIVO, ¿REALIZA ACTIVIDADES PEDAGÓGICAS PARA</t>
  </si>
  <si>
    <t>INCENTIVAR EL HÁBITO LECTOR EN LOS ESTUDIANTES</t>
  </si>
  <si>
    <t>121.C. ¿EN EL SERVICIO/NIVEL EDUCATIVO SE HA IMPLEMENTADO LA ESTRATEGIA SOMOS PROMO</t>
  </si>
  <si>
    <t>CONCLUSIÓN OPORTUNA EN LAS ÁREAS DE COMUNICACIÓN Y MATEMÁTICA?</t>
  </si>
  <si>
    <t>113.C. EL SERVICIO/NIVEL EDUCATIVO, ¿INFORMÓ A LAS FAMILIAS SOBRE EL PROGRESO</t>
  </si>
  <si>
    <t>DE LOS ESTUDIANTES?</t>
  </si>
  <si>
    <t>122.C. SEÑOR(A) DIRECTOR(A), DURANTE EL AÑO 2022 Y HASTA EL MOMENTO DEL CENSO</t>
  </si>
  <si>
    <t>EDUCATIVO 2023, EN SU CONDICIÓN DE DIRECTOR(A), ¿USTED HA RECIBIDO ALGÚNA VISITA</t>
  </si>
  <si>
    <t>POR PARTE DE LOS ESPECIALISTAS DE UGEL Y/O DRE?</t>
  </si>
  <si>
    <t>¿Con qué frecuencia?</t>
  </si>
  <si>
    <t>Pase a la pregunta 124.C</t>
  </si>
  <si>
    <t>Mensual</t>
  </si>
  <si>
    <t>Cada 2 meses</t>
  </si>
  <si>
    <t>Cada 3 meses</t>
  </si>
  <si>
    <t>Cada 6 meses</t>
  </si>
  <si>
    <t>PEDA-</t>
  </si>
  <si>
    <t>GÓGICO</t>
  </si>
  <si>
    <t>114.C  ¿HA VISITADO EL PORTAL WEB PARA DIRECTIVOS EN LOS ÚLTIMOS TRES MESES?</t>
  </si>
  <si>
    <t>123.C. ¿QUÉ TEMÁTICAS SE HAN ABORDADO EN LAS ASISTENCIAS PEDAGÓGICAS</t>
  </si>
  <si>
    <t>QUE HA RECIBIDO POR PARTE DE LOS ESPECIALISTAS DE DRE/UGEL?</t>
  </si>
  <si>
    <t>le resultó de utilidad?</t>
  </si>
  <si>
    <t>115.C  ¿EL PERSONAL DE ESTE SERVICIO/NIVEL EDUCATIVO, HA RECIBIDO ALGÚN TIPO</t>
  </si>
  <si>
    <t>DE SOPORTE O ACOMPAÑAMIENTO SOCIOEMOCIONAL DE PARTE DE EQUIPOS DE UGEL O DRE?</t>
  </si>
  <si>
    <t>Acompañamiento pedagógico</t>
  </si>
  <si>
    <t>116.C ¿EL SERVICIO/NIVEL EDUCATIVO HA INCORPORADO/IMPLEMENTADO PROCESOS</t>
  </si>
  <si>
    <t>Implementación de Refuerzo Escolar</t>
  </si>
  <si>
    <t>DE ENSEÑANZA Y APRENDIZAJE HÍBRIDO?</t>
  </si>
  <si>
    <t>Atención Diferenciada</t>
  </si>
  <si>
    <t>124.C. ¿ESTE SERVICIO/NIVEL EDUCATIVO ESTÁ PARTICIPANDO EN LA COMUNIDAD</t>
  </si>
  <si>
    <t>131.C. SEÑOR(A) DIRECTOR(A), ¿CÓMO HA IDENTIFICADO LAS NECESIDADES FORMATIVAS</t>
  </si>
  <si>
    <t>DE PRÁCTICA PARA DOCENTES DE INGLÉS DE SU REGIÓN?</t>
  </si>
  <si>
    <t>PARA EL PERSONAL DOCENTE DE ESTE SERVICIO/NIVEL EDUCATIVO?</t>
  </si>
  <si>
    <t>Pase a la pregunta 133.C</t>
  </si>
  <si>
    <t>Desconozco que haya una</t>
  </si>
  <si>
    <t>125.C. ¿CONSIDERA USTED SEÑOR(A) DIRECTOR(A), QUE PERTENECER A UNA COMUNIDAD DE PRÁCTICA</t>
  </si>
  <si>
    <t>¿Cómo identificó las necesidades formativas?</t>
  </si>
  <si>
    <t>DE DOCENTES DE INGLÉS FAVORECERÁ EL DESEMPEÑO DE SUS DOCENTES EN EL AULA?</t>
  </si>
  <si>
    <t>Sí, muy favorablemente</t>
  </si>
  <si>
    <t>Sí, medianamente favorable</t>
  </si>
  <si>
    <t>Observación en aula</t>
  </si>
  <si>
    <t>Casi nada favorable</t>
  </si>
  <si>
    <t>Cuestionario de autodiagnóstico</t>
  </si>
  <si>
    <t>Monitoreo pedagógico</t>
  </si>
  <si>
    <t>126.C. ¿CONSIDERA IMPORTANTE QUE SE DEBA CONTAR CON UNA FICHA DE ACOMPAÑAMIENTO</t>
  </si>
  <si>
    <t>DIFERENCIADO O ESPECIALIZADO PARA EL ÁREA DE INGLÉS?</t>
  </si>
  <si>
    <t>Si es importante</t>
  </si>
  <si>
    <t>132.C. SEÑOR(A) DIRECTOR (A), ¿EN ESTE SERVICIO/NIVEL EDUCATIVO HA GESTIONADO</t>
  </si>
  <si>
    <t>No es importante</t>
  </si>
  <si>
    <t>ALGÚN TIPO DE ACCIÓN FORMATIVA PARA ATENDER DICHAS NECESIDADES</t>
  </si>
  <si>
    <t>DEL PERSONAL DOCENTE DE ESTE SERVICIO/NIVEL EDUCATIVO?</t>
  </si>
  <si>
    <t>127.C. ¿CUENTA CON EL EQUIPAMIENTO PARA EL AULA FUNCIONAL DE INGLÉS?</t>
  </si>
  <si>
    <t>¿Con cuántos equipos en funcionamiento dispone este servicio/nivel educativo</t>
  </si>
  <si>
    <t>¿Qué tipo de acciones formativas gestionó para atender dichas</t>
  </si>
  <si>
    <t>para el área funcional de Inglés?</t>
  </si>
  <si>
    <t>necesidades del personal docente de este Servicio/Nivel Educativo?</t>
  </si>
  <si>
    <r>
      <rPr>
        <sz val="10"/>
        <color rgb="FF231F20"/>
        <rFont val="Calibri"/>
        <family val="1"/>
      </rPr>
      <t>Equipamiento</t>
    </r>
  </si>
  <si>
    <r>
      <rPr>
        <sz val="10"/>
        <color rgb="FF231F20"/>
        <rFont val="Calibri"/>
        <family val="1"/>
      </rPr>
      <t>Número de equipos en funcionamiento para el
área funcional de ingles</t>
    </r>
  </si>
  <si>
    <t>Número ya
destinados al área</t>
  </si>
  <si>
    <r>
      <rPr>
        <sz val="10"/>
        <color rgb="FF231F20"/>
        <rFont val="Calibri"/>
        <family val="1"/>
      </rPr>
      <t>Número de los que podrían
ser destinados al área</t>
    </r>
  </si>
  <si>
    <t>Cursos virtuales</t>
  </si>
  <si>
    <t>Programas formativos</t>
  </si>
  <si>
    <r>
      <rPr>
        <sz val="11"/>
        <color rgb="FF231F20"/>
        <rFont val="Calibri"/>
        <family val="1"/>
      </rPr>
      <t>Pc</t>
    </r>
  </si>
  <si>
    <r>
      <rPr>
        <sz val="11"/>
        <color rgb="FF231F20"/>
        <rFont val="Calibri"/>
        <family val="1"/>
      </rPr>
      <t>Laptop</t>
    </r>
  </si>
  <si>
    <r>
      <rPr>
        <sz val="11"/>
        <color rgb="FF231F20"/>
        <rFont val="Calibri"/>
        <family val="1"/>
      </rPr>
      <t>Tablet</t>
    </r>
  </si>
  <si>
    <t>133.C. EN LOS ÚLTIMOS DOCE (12) MESES, ¿ESTE SERVICIO/NIVEL EDUCATIVO CONTÓ</t>
  </si>
  <si>
    <t>CON ALGÚN PROYECTO DE INNOVACIÓN EDUCATIVA O BUENA PRÁCTICA</t>
  </si>
  <si>
    <t>128.C. ESTE SERVICIO/NIVEL EDUCATIVO, ¿CUENTA CON UN ESPECIALISTA DE INGLÉS</t>
  </si>
  <si>
    <t>PEDAGÓGICA ENMARCADOS EN ALGUNA DE LAS SIGUIENTES TEMÁTICAS/EJES?</t>
  </si>
  <si>
    <t>QUE BRINDE ASISTENCIA TÉCNICA A LOS DOCENTES?</t>
  </si>
  <si>
    <t>Temática / Eje</t>
  </si>
  <si>
    <t>Innovación educativa</t>
  </si>
  <si>
    <t>Buena práctica pedagógica</t>
  </si>
  <si>
    <t xml:space="preserve">¿El especialista de inglés que brinda la asistencia técnica a los docentes, </t>
  </si>
  <si>
    <t>Gestión escolar</t>
  </si>
  <si>
    <t>cuenta con formación en el área?</t>
  </si>
  <si>
    <t>Mejoramiento del Servicio Educativo</t>
  </si>
  <si>
    <t>Humanidades</t>
  </si>
  <si>
    <t>Ciencias</t>
  </si>
  <si>
    <t>Medio ambiente</t>
  </si>
  <si>
    <t>¿Con qué frecuencia visita su escuela?</t>
  </si>
  <si>
    <t>Violencia escolar (Bullying, acoso)</t>
  </si>
  <si>
    <t>Emprendimientos, productivos</t>
  </si>
  <si>
    <t xml:space="preserve">Mensualmente </t>
  </si>
  <si>
    <t>Inclusión</t>
  </si>
  <si>
    <t>Bimestralmente</t>
  </si>
  <si>
    <t>Nuevas tecnologías</t>
  </si>
  <si>
    <t>Semestralmente</t>
  </si>
  <si>
    <t>Anualmente</t>
  </si>
  <si>
    <t>Aún no ha realizado ninguna visita</t>
  </si>
  <si>
    <t>134.C. SEÑALE MARCANDO CON UNA "X" SI EN LOS ÚLTIMOS 12 MESES HA CONTADO CON ALIADOS</t>
  </si>
  <si>
    <t>129.C. ESTE SERVICIO/NIVEL EDUCATIVO, ¿CUENTA CON DOCENTES DE INGLÉS QUE TENGAN</t>
  </si>
  <si>
    <t>ESTRATÉGICOS QUE LE HAN BENEFICIADO CON ALGÚN INCENTIVO ECONÓMICO PARA LA</t>
  </si>
  <si>
    <t>UNA CERTIFICACIÓN INTERNACIONAL, SEGÚN EL MARCO COMÚN EUROPEO DE REFERENCIA-MCER?</t>
  </si>
  <si>
    <t>IMPLEMENTACIÓN Y/O SOSTENIBILIDAD DE SU INNOVACIÓN O BUENA PRÁCTICA PEDAGÓGICA</t>
  </si>
  <si>
    <t xml:space="preserve">¿Cuántos?   </t>
  </si>
  <si>
    <t>Detalle el número de docentes de ingles por</t>
  </si>
  <si>
    <t>certificación internacional MCER</t>
  </si>
  <si>
    <t>Aliados Estratégicos</t>
  </si>
  <si>
    <t>Innovación Educativa</t>
  </si>
  <si>
    <r>
      <rPr>
        <b/>
        <sz val="10"/>
        <color rgb="FF231F20"/>
        <rFont val="Calibri"/>
        <family val="2"/>
      </rPr>
      <t>Certiﬁcación Internacional</t>
    </r>
  </si>
  <si>
    <t>Cantidad</t>
  </si>
  <si>
    <r>
      <rPr>
        <sz val="10"/>
        <rFont val="Calibri"/>
        <family val="1"/>
      </rPr>
      <t>a. Certificado PRE A1</t>
    </r>
  </si>
  <si>
    <r>
      <rPr>
        <sz val="10"/>
        <rFont val="Calibri"/>
        <family val="1"/>
      </rPr>
      <t>b. Certificado A1</t>
    </r>
  </si>
  <si>
    <t>Gobierno regional</t>
  </si>
  <si>
    <r>
      <rPr>
        <sz val="10"/>
        <rFont val="Calibri"/>
        <family val="1"/>
      </rPr>
      <t>c. Certificado A2</t>
    </r>
  </si>
  <si>
    <t>DRE/UGEL</t>
  </si>
  <si>
    <r>
      <rPr>
        <sz val="10"/>
        <rFont val="Calibri"/>
        <family val="1"/>
      </rPr>
      <t>d. Certificado B1</t>
    </r>
  </si>
  <si>
    <t>Gobierno local</t>
  </si>
  <si>
    <r>
      <rPr>
        <sz val="10"/>
        <rFont val="Calibri"/>
        <family val="1"/>
      </rPr>
      <t>e. Certificado B2</t>
    </r>
  </si>
  <si>
    <t>Aliados privados</t>
  </si>
  <si>
    <r>
      <rPr>
        <sz val="10"/>
        <rFont val="Calibri"/>
        <family val="1"/>
      </rPr>
      <t>f.  Certificado C1</t>
    </r>
  </si>
  <si>
    <t>MINEDU-FONDEP</t>
  </si>
  <si>
    <t>g  Certificado C2</t>
  </si>
  <si>
    <t>Padres y madres de familia</t>
  </si>
  <si>
    <t>Recursos propios de la IE</t>
  </si>
  <si>
    <t>130.C. SEÑOR(A) DIRECTOR(A), ¿UD. CONOCE EL SISTEMA INTEGRADO DE FORMACIÓN</t>
  </si>
  <si>
    <t>DOCENTE EN SERVICIO (SIFODS)?</t>
  </si>
  <si>
    <t>135.C. EN LOS ÚLTIMOS CINCO (05) AÑOS, ¿ALGUNA VEZ EN ESTE SERVICIO/NIVEL EDUCATIVO</t>
  </si>
  <si>
    <t>SE IMPLEMENTÓ UN PROYECTO DE INNOVACIÓN EDUCATIVA O BUENA PRÁCTICA PEDAGÓGICA?</t>
  </si>
  <si>
    <t>¿Qué módulo(s) ha utilizado del SIFODS?</t>
  </si>
  <si>
    <t>File Docente</t>
  </si>
  <si>
    <t>Docente al Día</t>
  </si>
  <si>
    <t>Portafolio de la Oferta Formativa</t>
  </si>
  <si>
    <t>Centro de Recursos</t>
  </si>
  <si>
    <t>Guías docentes AeC</t>
  </si>
  <si>
    <t>Asistencia Virtual Docente</t>
  </si>
  <si>
    <t>Comunidades</t>
  </si>
  <si>
    <t>Entorno Personal</t>
  </si>
  <si>
    <t>101.C  DESDE EL INICIO DEL AÑO ESCOLAR 2021 HASTA LA FECHA DE REPORTE DEL CENSO EDUCATIVO</t>
  </si>
  <si>
    <t>EL SERVICIO/NIVEL EDUCATIVO, ¿HA RECIBIDO COMUNICACIÓN O PARTICIPACIÓN PRESENCIAL</t>
  </si>
  <si>
    <t>BRINDAR ASISTENCIA TÉCNICA?</t>
  </si>
  <si>
    <t>O VIRTUAL/REMOTA DEL ESPECIALISTA PEDAGÓGICO DE LA UGEL, CON LA FINALIDAD DE</t>
  </si>
  <si>
    <t>101.D  SEGÚN LAS COSTUMBRES Y EL ORIGEN FAMILIAR, ¿USTED CONSIDERA QUE SU SERVICIO/NIVEL</t>
  </si>
  <si>
    <t>EDUCATIVO CUENTA CON ESTUDIANTES PERTENECIENTES A LOS SIGUIENTES</t>
  </si>
  <si>
    <t>GRUPOS ÉTNICOS?</t>
  </si>
  <si>
    <t>COD.</t>
  </si>
  <si>
    <t>102.D  ¿EXISTE UN GRUPO QUE TENGA MAYOR CANTIDAD DE ESTUDIANTES?</t>
  </si>
  <si>
    <t>Código</t>
  </si>
  <si>
    <t>Indique el grupo étnico en el que identifica mayor cantidad de estudiantes utilizando el COD. seleccionado en la pregunta 101.D</t>
  </si>
  <si>
    <r>
      <t xml:space="preserve">E. CARACTERÍSTICAS DE LA ENSEÑANZA EN CONTEXTOS BILINGÜES - </t>
    </r>
    <r>
      <rPr>
        <b/>
        <sz val="10"/>
        <color theme="7"/>
        <rFont val="Cambria"/>
        <family val="1"/>
      </rPr>
      <t>SOLO GESTIÓN PÚBLICA</t>
    </r>
  </si>
  <si>
    <t>101.E  ESTE SERVICIO/NIVEL EDUCATIVO, ¿ESTÁ RECONOCIDO COMO EIB?</t>
  </si>
  <si>
    <t>104.E. USTED, SEÑOR(A) DIRECTOR(A), ¿CONOCE SI EN LA COMUNIDAD DONDE SE</t>
  </si>
  <si>
    <t>ENCUENTRA EL SERVICIO/NIVEL EDUCATIVO, LOS PADRES DE FAMILIA, OTROS</t>
  </si>
  <si>
    <t>ADULTOS Y/O ANCIANOS Y ANCIANAS HABLAN UNA LENGUA ORIGINARIA?</t>
  </si>
  <si>
    <t xml:space="preserve">¿Qué lengua originaria?  </t>
  </si>
  <si>
    <t>Pase a la pregunta 104.E</t>
  </si>
  <si>
    <t>tabla de Lenguas Originarias</t>
  </si>
  <si>
    <t>de la página 18.</t>
  </si>
  <si>
    <r>
      <t xml:space="preserve">SOLO SI ES </t>
    </r>
    <r>
      <rPr>
        <b/>
        <i/>
        <sz val="11"/>
        <color theme="0"/>
        <rFont val="Cambria"/>
        <family val="1"/>
      </rPr>
      <t>EIB</t>
    </r>
    <r>
      <rPr>
        <b/>
        <i/>
        <sz val="8"/>
        <color theme="0"/>
        <rFont val="Cambria"/>
        <family val="1"/>
      </rPr>
      <t xml:space="preserve"> DE FORTALECIMIENTO, RESPONDA:</t>
    </r>
  </si>
  <si>
    <t>102.E. ESTE SERVICIO/NIVEL EDUCATIVO, ¿OFRECE ENSEÑANZA DEL CASTELLANO COMO</t>
  </si>
  <si>
    <t>105. E.  LOS ESTUDIANTES DE ESTE SERVICIO/NIVEL EDUCATIVO,  ¿HABLAN UNA LENGUA</t>
  </si>
  <si>
    <t>SEGUNDA LENGUA?</t>
  </si>
  <si>
    <t>ORIGINARIA?</t>
  </si>
  <si>
    <t>¿Qué
lengua  originaria?</t>
  </si>
  <si>
    <t>3400: Resígaro</t>
  </si>
  <si>
    <t xml:space="preserve">103.E. ESTE SERVICIO/NIVEL EDUCATIVO, ¿OFRECE ENSEÑANZA DE LA LENGUA ORIGINARIA COMO </t>
  </si>
  <si>
    <t>de la página 23.</t>
  </si>
  <si>
    <t>101.F. ESTE SERVICIO/NIVEL EDUCATIVO ¿TIENE TECNOLOGÍA PARA RESPONDER A LAS NECESIDADES</t>
  </si>
  <si>
    <t>106.F.  ¿CUÁNTOS DOCENTES DE ESTE SERVICIO/NIVEL EDUCATIVO HAN RECIBIDO ASISTENCIA Y</t>
  </si>
  <si>
    <t>EDUCATIVAS ESPECIALES (NEE) DE LOS ESTUDIANTES?</t>
  </si>
  <si>
    <t xml:space="preserve"> ORIENTACIÓN PARA LA ATENCIÓN EDUCATIVA DE ESTUDIANTES CON DISCAPACIDAD DE PARTE</t>
  </si>
  <si>
    <t xml:space="preserve"> DEL EQUIPO DE SERVICIO DE APOYO Y ASESORAMIENTO DE LAS NECESIDADES EDUCATIVA</t>
  </si>
  <si>
    <t>S ESPECIALES (SAANEE) ?</t>
  </si>
  <si>
    <t>102.F. ESTE SERVICIO/NIVEL EDUCATIVO ¿CUENTA CON MATERIALES EDUCATIVOS PARA ATENDER A</t>
  </si>
  <si>
    <t xml:space="preserve"> ESTUDIANTES CON NECESIDADES EDUCATIVAS ESPECIALES (NEE)?</t>
  </si>
  <si>
    <t>107.F. ¿ALGUNO DE LOS DOCENTES DE ESTE SERVICIO/NIVEL EDUCATIVO HAN RECIBIDO O RECIBEN</t>
  </si>
  <si>
    <t xml:space="preserve"> CAPACITACIÓN EN TEMAS RELACIONADOS A INCLUSIÓN Y ATENCIÓN A LA DIVERSIDAD EN LOS</t>
  </si>
  <si>
    <t>103.F.  EL LOCAL DONDE OPERA ESTE SERVICIO/NIVEL EDUCATIVO, ¿CUENTA CON INFRAESTRUCTURA</t>
  </si>
  <si>
    <t xml:space="preserve"> ÚLTIMOS 2 AÑOS?</t>
  </si>
  <si>
    <t>PARA RESPONDER A LA DIVERSIDAD O LAS NEE, (RAMPA, SEÑALÉTICA, ENTRE OTROS)?</t>
  </si>
  <si>
    <t>¿DE QUIEN RECIBIERON O RECIBEN?</t>
  </si>
  <si>
    <t>104.F. ESTE SERVICIO/NIVEL EDUCATIVO, ¿CUENTA CON UN ESPECIALISTA DEL EQUI PO DE SERVICIO</t>
  </si>
  <si>
    <t xml:space="preserve">DE APOYO Y ASESORAMIENTO DE LAS NECESIDADES EDUCATIVAS ESPECIALES (SAANEE) QUE </t>
  </si>
  <si>
    <t>108.F. ¿EL SERVICIO/NIVEL EDUCATIVO HA RECIBIDO ASISTENCIA Y ORIENTACION</t>
  </si>
  <si>
    <t>PARA LA ATENCION EDUCATIVA DE ESTUDIANTES CON DISCAPACIDAD, DE</t>
  </si>
  <si>
    <t>PARTE DEL SERVICIO DE APOYO EDUCATIVO VIRTUAL (SAEV)?</t>
  </si>
  <si>
    <t>105.F. DURANTE EL PRESENTE AÑO, ESTE SERVICIO/NIVEL EDUCATIVO ¿HA RECIBIDO ASISTENCIA Y</t>
  </si>
  <si>
    <t>ESPECIALES (SAANEE)?</t>
  </si>
  <si>
    <t>¿Cuántos estudiantes con discapacidad están a cargo de los</t>
  </si>
  <si>
    <t>Pase a la pregunta 107.F</t>
  </si>
  <si>
    <t>docentes que han recibido asistencia y orientación por el</t>
  </si>
  <si>
    <t>Servicio de Apoyo Educativo Virtual (SAEV)?</t>
  </si>
  <si>
    <t xml:space="preserve">¿Cuántas asesorías (presenciales o virtuales) ha brindado el equipo SAANEE a este </t>
  </si>
  <si>
    <t>servicio educativo 2022?</t>
  </si>
  <si>
    <t>109.F.  ¿DURANTE LOS ÚLTIMOS 5 AÑOS, EL PERSONAL DE ESTE SERVICIO/NIVEL EDUCATIVO</t>
  </si>
  <si>
    <t>113.F. DE LAS ACTIVIDADES QUE REALIZA CON FAMILIAS Y COMUNIDAD, ¿POR LO MENOS</t>
  </si>
  <si>
    <t>(YA SEA PERSONAL DIRECTIVO/JERÁRQUICO, PERSONAL DOCENTE, AUXILIARES O PERSONAL</t>
  </si>
  <si>
    <t>UNA DE ELLAS TIENE COMO EJE PRINCIPAL LA EDUCACIÓN INCLUSIVA?</t>
  </si>
  <si>
    <t xml:space="preserve">ADMINISTRATIVO), HA RECIBIDO CAPACITACIÓN EN TEMAS DE EDUCACIÓN INCLUSIVA O </t>
  </si>
  <si>
    <t>ATENCIÓN A LA DIVERSIDAD DE PARTE DE ESPECIALISTAS DE DRE/GRE Y/O UGEL, O ALGUNA</t>
  </si>
  <si>
    <t>OTRA INSTITUCIÓN?</t>
  </si>
  <si>
    <t>114.F. ¿EL SERVICIO/NIVEL EDUCATIVO, CUENTA CON EL SERVICIO DE APOYO EDUCATIVO</t>
  </si>
  <si>
    <t>INTERNO (SAEI)?</t>
  </si>
  <si>
    <t>¿Cuántas personas lo integran?</t>
  </si>
  <si>
    <t>Aún no cuentan con lineamientos para implementarlo.</t>
  </si>
  <si>
    <t>Aún desconocen las funciones del SAEI.</t>
  </si>
  <si>
    <t>110.F  ¿QUÉ ESTRATEGIAS FORMATIVAS VIRTUALES PRIORIZARÍA SOBRE TEMAS DE</t>
  </si>
  <si>
    <t>115.F. EL SERVICIO/NIVEL EDUCATIVO, DE ACUERDO AL DIAGNÓSTICO DE LOGROS DE APRENDIZAJE</t>
  </si>
  <si>
    <t>DE LAS/OS ESTUDIANTES QUE REQUIEREN MAYORES APOYOS EDUCATIVOS ¿HA ELABORADO</t>
  </si>
  <si>
    <t>PLANES EDUCATIVOS PERSONALIZADOS (PEP)?</t>
  </si>
  <si>
    <t>Comunidades profesionales de apendizaje</t>
  </si>
  <si>
    <t>¿Todos los/as estudiantes con alguna necesidad</t>
  </si>
  <si>
    <t>educativa cuentan con un PEP?</t>
  </si>
  <si>
    <t>111.F.  ¿EL SERVICIO/NIVEL EDUCATIVO, CUENTA CON RESPONSABLE DE INCLUSIÓN?</t>
  </si>
  <si>
    <t>116.F. ¿EN LOS PLANES TUTORIALES SE HA PRIORIZADO ALGÚN TEMA SOBRE EL EJE</t>
  </si>
  <si>
    <t>DE INCLUSIÓN Y ATENCIÓN A LA DIVERSIDAD?</t>
  </si>
  <si>
    <t>¿Este personal labora a tiempo completo?</t>
  </si>
  <si>
    <t>117.F. EN EL AÑO 2022, ¿ESTE SERVICIO/NIVEL EDUCATIVO HA INCORPORADO ACCIONES</t>
  </si>
  <si>
    <t>Y CAMBIOS EN LA GESTIÓN PARA ATENDER A LA DIVERSIDAD Y BRINDAR</t>
  </si>
  <si>
    <t>112.F. DESDE EL AÑO 2021 HASTA HOY, EN ESTE SERVICIO/NIVEL EDUCATIVO, ¿HA IMPLEMENTADO</t>
  </si>
  <si>
    <t>UNA EDUCACIÓN INCLUSIVA SEGÚN LAS NORMATIVAS VIGENTES?</t>
  </si>
  <si>
    <t>MEDIDAS Y ACCIONES EN FAVOR DE LA INCLUSIÓN Y ATENCIÓN A LA DIVERSIDAD DE LAS/OS</t>
  </si>
  <si>
    <t>ESTUDIANTES Y/O DOCENTES? (EN CUMPLIMIENTO DEL D.S. N° 007-2021-MINEDU)</t>
  </si>
  <si>
    <t>¿Precise los documentos de gestión?</t>
  </si>
  <si>
    <t>Proyecto Curricular Institucional (PCI)</t>
  </si>
  <si>
    <t>Aún no cuentan con responsable de inclusión.</t>
  </si>
  <si>
    <t>Aún desconocen sobre el D.S. 007-2021-MINEDU respecto a la educación inclusiva.</t>
  </si>
  <si>
    <t>Aún no cuentan con orientaciones para implementar la educación inclusiva.</t>
  </si>
  <si>
    <r>
      <t xml:space="preserve">G. SUPERVISIÓN DE LA PRESTACIÓN DEL SERVICIO EDUCATIVO - </t>
    </r>
    <r>
      <rPr>
        <b/>
        <sz val="10"/>
        <color theme="7"/>
        <rFont val="Cambria"/>
        <family val="1"/>
      </rPr>
      <t>SOLO GESTIÓN PRIVADA</t>
    </r>
  </si>
  <si>
    <t>101.G.  EN EL PRESENTE AÑO 2022, ¿ESTE NIVEL/SERVICIO EDUCATIVO FUE SUPERVISADO</t>
  </si>
  <si>
    <r>
      <t xml:space="preserve">103.G.  FORMA DE CONSTITUCIÓN </t>
    </r>
    <r>
      <rPr>
        <b/>
        <sz val="9"/>
        <color indexed="16"/>
        <rFont val="Cambria"/>
        <family val="1"/>
      </rPr>
      <t>(Sólo para personas jurídicas)</t>
    </r>
  </si>
  <si>
    <t xml:space="preserve">  POR LA UGEL A LA QUE PERTENECE?</t>
  </si>
  <si>
    <t>Marque con un aspa ‘’x’’ y registra la información solicitada según corresponda</t>
  </si>
  <si>
    <t>Entrega de información a los usuarios(as) respecto del servicio educativo</t>
  </si>
  <si>
    <t>104.G. ¿ESTE SERVICIO/NIVEL EDUCATIVO PERTENECE A ALGUNA ASOCIACIÓN</t>
  </si>
  <si>
    <t>102.G. COMPLETE LOS SIGUIENTES DATOS SOBRE LA PROMOTORÍA DE ESTE NIVEL</t>
  </si>
  <si>
    <t>QUE AGRUPE A II.EE. PRIVADAS?</t>
  </si>
  <si>
    <t>SERVICIO EDUCATIVO DE GESTIÓN PRIVADA</t>
  </si>
  <si>
    <t>Marque con un aspa ‘’X’’ y registra la información solicitada según corresponda</t>
  </si>
  <si>
    <t>TIpo de persona:</t>
  </si>
  <si>
    <t>DNI/CE</t>
  </si>
  <si>
    <t>Nombre de la asociación :</t>
  </si>
  <si>
    <t>Pase a la pregunta 200</t>
  </si>
  <si>
    <t>¿Por qué no contó con Municipio Escolar?</t>
  </si>
  <si>
    <t>No se realizó la elección del Municipio Escolar 2022</t>
  </si>
  <si>
    <t>Aún no se realizan las elecciones de la directiva del Municipio Escolar 2023.</t>
  </si>
  <si>
    <t>Las/os estudiantes no se postularon</t>
  </si>
  <si>
    <t>Se brindó prioridad a otras actividades de la IE</t>
  </si>
  <si>
    <t>Falta de interés y/o compromiso de las/os estudiantes</t>
  </si>
  <si>
    <t>Las/os estudiantes no postularon</t>
  </si>
  <si>
    <t>DESARROLLANDO SU PLAN DE TRABAJO?</t>
  </si>
  <si>
    <t xml:space="preserve">¿El Plan de Trabajo del Municipio Escolar se incorporó
</t>
  </si>
  <si>
    <t>en el PAT 2022 de este Servicio/Nivel Educativo?</t>
  </si>
  <si>
    <t>en el PAT 2023 de este Servicio/Nivel Educativo?</t>
  </si>
  <si>
    <t>¿Por qué no desarrollaron e implementaron su</t>
  </si>
  <si>
    <t xml:space="preserve">Plan de Trabajo?
</t>
  </si>
  <si>
    <t>Falta de tiempo de las/os estudiantes</t>
  </si>
  <si>
    <t>Aún no inicia sus actividades</t>
  </si>
  <si>
    <t>El municipio escolar 2023 realizará ajustes a su plan de trabajo</t>
  </si>
  <si>
    <t>Falta de acompañamiento a las actividades del Municipio Esc.</t>
  </si>
  <si>
    <t>Falta de interés de las/os estudiantes</t>
  </si>
  <si>
    <r>
      <t xml:space="preserve">H. MUNICIPIOS ESCOLARES - </t>
    </r>
    <r>
      <rPr>
        <b/>
        <sz val="10"/>
        <color theme="7"/>
        <rFont val="Cambria"/>
        <family val="1"/>
      </rPr>
      <t>SOLO GESTIÓN PÚBLICA</t>
    </r>
  </si>
  <si>
    <t>101.H. ¿DURANTE EL 2022, ¿EL SERVICIO/NIVEL EDUCATIVO CONTÓ CON MUNICIPIO ESCOLAR?</t>
  </si>
  <si>
    <t>PLAN DE TRABAJO?</t>
  </si>
  <si>
    <t>102.H. ¿EL MUNICIPIO ESCOLAR DEL 2022 LOGRÓ DESARROLLAR E IMPLEMENTAR SU</t>
  </si>
  <si>
    <t>Pase a la pregunta 103.H</t>
  </si>
  <si>
    <t>103.H. PARA EL AÑO 2023, ¿EL SERVICIO/NIVEL EDUCATIVO CUENTA CON MUNICIPIO ESCOLAR ELEGIDO?</t>
  </si>
  <si>
    <t>104.H. ¿EL MUNICIPIO ESCOLAR ELEGIDO PARA EL 2023 ESTÁ IMPLEMENTANDO Y/O</t>
  </si>
  <si>
    <t>SECCIONES POR GRADO DE ESTUDIO, SEGÚN TURNO DE ENSEÑANZA</t>
  </si>
  <si>
    <t>MATRÍCULA</t>
  </si>
  <si>
    <t>MATRÍCULA TOTAL POR GRADO DE ESTUDIO Y SEXO, SEGÚN TIPO DE DISCAPACIDAD</t>
  </si>
  <si>
    <t>TIPO DE DISCAPACIDAD</t>
  </si>
  <si>
    <t>Elija una opción</t>
  </si>
  <si>
    <t>Discapacidad Intelectual - Leve</t>
  </si>
  <si>
    <t>Discapacidad Intelectual - Moderada</t>
  </si>
  <si>
    <t>Discapacidad Auditiva - Hipoacusia</t>
  </si>
  <si>
    <t>Discapacidad Auditiva - Sordera</t>
  </si>
  <si>
    <t>Discapacidad Visual - Baja Visión</t>
  </si>
  <si>
    <t>Discapacidad Visual - Ceguera</t>
  </si>
  <si>
    <t>Discapacidad Física o Motora</t>
  </si>
  <si>
    <t>TEA - Requiere de apoyo (Nivel 1)</t>
  </si>
  <si>
    <t>TEA - Requiere de apoyo notable  (Nivel 2)</t>
  </si>
  <si>
    <t>TEA - Requiere de apoyo muy notable  (Nivel 3)</t>
  </si>
  <si>
    <t>Sordoceguera</t>
  </si>
  <si>
    <t>Otra discapacidad</t>
  </si>
  <si>
    <t>MATRÍCULA TOTAL POR GRADO DE ESTUDIO Y SEXO, SEGÚN OTRAS CONDICIONES DETECTADAS</t>
  </si>
  <si>
    <t>OTRAS CONDICIONES DETECTADAS</t>
  </si>
  <si>
    <t>Retraso global del desarrollo</t>
  </si>
  <si>
    <t>Trastorno por Déficit de Atención - TDAH</t>
  </si>
  <si>
    <t>TEA - Dislexia</t>
  </si>
  <si>
    <t>TEA - Discalculia</t>
  </si>
  <si>
    <t>TEA - Disgrafia</t>
  </si>
  <si>
    <t>TEA - Otros</t>
  </si>
  <si>
    <t>Esquizofrenia (E)</t>
  </si>
  <si>
    <t>Depresión (D)</t>
  </si>
  <si>
    <t>Ansiedad (A)</t>
  </si>
  <si>
    <t>Trastornos de personalidad</t>
  </si>
  <si>
    <t>Enfermedades Raras</t>
  </si>
  <si>
    <t>Talla Baja</t>
  </si>
  <si>
    <t>Más de 30 días de hospitalización</t>
  </si>
  <si>
    <t>Talento</t>
  </si>
  <si>
    <t>Superdotación</t>
  </si>
  <si>
    <t>Otros condiciones relacionadas</t>
  </si>
  <si>
    <t>MATRICULADOS TOTAL ESTUDIANTES EXTRANJEROS POR GRADO DE ESTUDIO Y SEXO</t>
  </si>
  <si>
    <t>ESTE SERVICIO/NIVEL EDUCATIVO EN EL PROCESO DE MATRÍCULA DEL PERIODO 2022, ¿REGISTRÓ ESTUDIANTES EXTRANJEROS?</t>
  </si>
  <si>
    <t>Pase a la tabla 300</t>
  </si>
  <si>
    <r>
      <rPr>
        <sz val="10"/>
        <color rgb="FF231F20"/>
        <rFont val="Calibri"/>
        <family val="2"/>
      </rPr>
      <t>Nº</t>
    </r>
  </si>
  <si>
    <r>
      <rPr>
        <sz val="10"/>
        <color rgb="FF231F20"/>
        <rFont val="Calibri"/>
        <family val="2"/>
      </rPr>
      <t>Apellido Paterno</t>
    </r>
  </si>
  <si>
    <r>
      <rPr>
        <sz val="10"/>
        <color rgb="FF231F20"/>
        <rFont val="Calibri"/>
        <family val="2"/>
      </rPr>
      <t>Apellido Materno</t>
    </r>
  </si>
  <si>
    <r>
      <rPr>
        <sz val="10"/>
        <color rgb="FF231F20"/>
        <rFont val="Calibri"/>
        <family val="2"/>
      </rPr>
      <t>Nombres</t>
    </r>
  </si>
  <si>
    <r>
      <rPr>
        <sz val="10"/>
        <rFont val="Calibri"/>
        <family val="2"/>
      </rPr>
      <t>Condición Laboral</t>
    </r>
  </si>
  <si>
    <t>Modalidad de Contrato</t>
  </si>
  <si>
    <t>Máximo nivel
educativo alcanzado</t>
  </si>
  <si>
    <t>¿En qué tipo de
institución obtuvo
su formación pedagógica?</t>
  </si>
  <si>
    <t>Tiempo de Servicio
(en años)</t>
  </si>
  <si>
    <t>Años de Experiencia Laboral</t>
  </si>
  <si>
    <r>
      <rPr>
        <sz val="11"/>
        <rFont val="Cambria"/>
        <family val="1"/>
      </rPr>
      <t>Escala
Magisterial</t>
    </r>
  </si>
  <si>
    <t>Licencia 
o
Destaque</t>
  </si>
  <si>
    <r>
      <rPr>
        <sz val="10"/>
        <rFont val="Calibri"/>
        <family val="1"/>
      </rPr>
      <t>Jornada Laboral según
Nombramiento
o Contrato</t>
    </r>
  </si>
  <si>
    <t>Grados Atendidos
Marque con una “X”, según corresponda</t>
  </si>
  <si>
    <t>Área(s) curricular(es) a cargo. (Marque con una “X”, según corresponda)</t>
  </si>
  <si>
    <t>¿El docente enseña inglés?</t>
  </si>
  <si>
    <t>¿Cuenta con constancia de participación en el curso virtual autoformativo vinculado al Currículo Nacional de la Educación Básica-Perú Educa?</t>
  </si>
  <si>
    <t>¿ Atiende a estudiantes con NEE asociadas a discapacidad ?</t>
  </si>
  <si>
    <r>
      <rPr>
        <sz val="10"/>
        <color rgb="FF231F20"/>
        <rFont val="Calibri"/>
        <family val="1"/>
      </rPr>
      <t>¿Presenta alguna discapacidad?</t>
    </r>
  </si>
  <si>
    <t>Solo si respondió Sí en la pregunta
334.1 ¿Cúal es el tipo de discapacidad?</t>
  </si>
  <si>
    <t>¿Ha recibido asistencia y orientación para la atención educativa de estudiantes con discapacidad del equipo SAEV?</t>
  </si>
  <si>
    <t>¿Recibió asesoría pedagógica en el marco de refuerzo escolar?</t>
  </si>
  <si>
    <t>Solo si respondió Sí en la pregunta 335.1 ¿cuántas veces desde el inicio del año lectivo, recibió asesoría pedagógica en el marco de refuerzo escolar?</t>
  </si>
  <si>
    <t>Solo si respondió Sí en la pregunta 335.1 Sobre qué temas ha recibido asistencia técnica</t>
  </si>
  <si>
    <t>Mate
mática</t>
  </si>
  <si>
    <t>Comuni cación</t>
  </si>
  <si>
    <t>Educación Física</t>
  </si>
  <si>
    <t>Ciencia y Tecnología</t>
  </si>
  <si>
    <t>Castellano como segúnda lengua</t>
  </si>
  <si>
    <t>Educación Religiosa</t>
  </si>
  <si>
    <t>Tutoría y orientación educativa</t>
  </si>
  <si>
    <t>Interna cional</t>
  </si>
  <si>
    <t>….</t>
  </si>
  <si>
    <t>337. SEGÚN LO ANOTADO EN LA PREGUNTA 307, ¿CUENTA CON UN DOCENTE QUE DOMINE UNA LENGUA ORIGINARIA?</t>
  </si>
  <si>
    <t>336. EN ESTE SERVICIO/NIVEL EDUCATIVO, ¿SE DESARROLLAN LAS COMPETENCIAS DE ARTE Y CULTURA?</t>
  </si>
  <si>
    <t>337.1</t>
  </si>
  <si>
    <t>337.2</t>
  </si>
  <si>
    <t>337.3</t>
  </si>
  <si>
    <t>337.4</t>
  </si>
  <si>
    <t>337.5</t>
  </si>
  <si>
    <t>337.6</t>
  </si>
  <si>
    <t>337.7</t>
  </si>
  <si>
    <t>¿Cuántas horas a la semana se destinan para el desarrollo de las competencias en Arte y Cultura?</t>
  </si>
  <si>
    <t>¿El desarrollo de las competencias en Arte y Cultura se realizan dentro del horario regular?</t>
  </si>
  <si>
    <t>Estudios de Maestría y doctorado</t>
  </si>
  <si>
    <t>01: Maestria concluida con grado</t>
  </si>
  <si>
    <t>02: Maestria concluida sin grado</t>
  </si>
  <si>
    <t>03: Maestria en proceso</t>
  </si>
  <si>
    <t>04: Doctorado concluido con grado</t>
  </si>
  <si>
    <t>05: Doctorado concluido sin grado</t>
  </si>
  <si>
    <t>06: Doctorado en proceso</t>
  </si>
  <si>
    <t>07: Sin Postgrado</t>
  </si>
  <si>
    <t>0600: Asháninka</t>
  </si>
  <si>
    <t>1600: Ikuitu</t>
  </si>
  <si>
    <t>2000: Kakinte (caquinte)</t>
  </si>
  <si>
    <t>2110: Kandozi (Chapra)</t>
  </si>
  <si>
    <t>2120: Kandozi (Kandozi)</t>
  </si>
  <si>
    <t>2200: Kukama-kukamiria</t>
  </si>
  <si>
    <t>2300: Madija (culina)</t>
  </si>
  <si>
    <t>2700: Munichi</t>
  </si>
  <si>
    <t>(Desempeñado a la fecha de reporte)</t>
  </si>
  <si>
    <t>De: 0200 a 4800</t>
  </si>
  <si>
    <t>02: Otro sector público</t>
  </si>
  <si>
    <t>03: No aplica</t>
  </si>
  <si>
    <t>02: Locación de Serv. / Honorarios</t>
  </si>
  <si>
    <t>01: Titular ratificado eval.2014</t>
  </si>
  <si>
    <t>02: Titular designado eval. 2015, 2016 y 2018</t>
  </si>
  <si>
    <t>10: Locación de Serv. / Honorarios</t>
  </si>
  <si>
    <t>331. Especialidad Artistica</t>
  </si>
  <si>
    <t>01: Danza</t>
  </si>
  <si>
    <t>02: Música</t>
  </si>
  <si>
    <t>03: Teatro</t>
  </si>
  <si>
    <t>10: E.S. Comunicación</t>
  </si>
  <si>
    <t>04: Artes visuales</t>
  </si>
  <si>
    <t>05: Otra</t>
  </si>
  <si>
    <t>12: E.S. Matemática</t>
  </si>
  <si>
    <t>336.2 ¿Cuál es el tipo de discapacidad?</t>
  </si>
  <si>
    <t>14: E.S. Ciencias Sociales</t>
  </si>
  <si>
    <t>16: E.S. Ciencia Tecnología y Ambiente</t>
  </si>
  <si>
    <t>04: Otras</t>
  </si>
  <si>
    <t>337.3 Asistencia Técnica</t>
  </si>
  <si>
    <t>01: Uso pedagógico de los cuadernos</t>
  </si>
  <si>
    <t>02: TICs</t>
  </si>
  <si>
    <t>21: E.S. Idioma Inglés</t>
  </si>
  <si>
    <t>03: Inclusión Financiera</t>
  </si>
  <si>
    <t>04: Prevención de la violencia</t>
  </si>
  <si>
    <t>05: Otro</t>
  </si>
  <si>
    <t>06: No recibió asistencia técnica</t>
  </si>
  <si>
    <t>339.3 ¿Cuál fue el tipo de estudios en EIB?</t>
  </si>
  <si>
    <t>28: E.T. Computación e Informática</t>
  </si>
  <si>
    <t>29: E.T. Carpintería/Ebanistería</t>
  </si>
  <si>
    <t>36: E.T.Técnica Esp. Ind. del Vestido Ind.Alimentaria y Artes</t>
  </si>
  <si>
    <t>41: E.T. Textilería</t>
  </si>
  <si>
    <t>Area curriculares</t>
  </si>
  <si>
    <t>01: Matemática</t>
  </si>
  <si>
    <t>02: Comunicación</t>
  </si>
  <si>
    <t>03: Ingles</t>
  </si>
  <si>
    <t>04: Ciencias Sociales</t>
  </si>
  <si>
    <t>05: Desarrollo personal ciudadania …</t>
  </si>
  <si>
    <t>06: Educación Física</t>
  </si>
  <si>
    <t>07: Ciencia y Tecnología</t>
  </si>
  <si>
    <t>08: Castellano como segunda lengua</t>
  </si>
  <si>
    <t>09: Educación para el trabajo</t>
  </si>
  <si>
    <t>10: Educación religiosa</t>
  </si>
  <si>
    <t>11: Tutoría y Orientación Educativa</t>
  </si>
  <si>
    <t>12: Arte y cultura</t>
  </si>
  <si>
    <t>¿Domina una
lengua
originaria?
Sí - No</t>
  </si>
  <si>
    <t>Estudios de Postgrado
en Pedagogía</t>
  </si>
  <si>
    <t>Años de
experiencia
laboral en
este servicio / nivel
educativo</t>
  </si>
  <si>
    <t>16: (537)-Guía intérprete de sordoceguera</t>
  </si>
  <si>
    <t>17: (538)-Intérprete de Lengua de Señas Peruana</t>
  </si>
  <si>
    <t>18: (539)-Modelo Lingüístico</t>
  </si>
  <si>
    <t>21: (507)-Auxiliar de Laboratorios</t>
  </si>
  <si>
    <t>25: (512)-Personal de Servicio-mantenimiento</t>
  </si>
  <si>
    <t>26: (513)-Personal de Servicio-cocina</t>
  </si>
  <si>
    <t>27: (514)-Personal de Servicio-limpieza</t>
  </si>
  <si>
    <t>28: (515)-Personal de Servicio-portero</t>
  </si>
  <si>
    <t>29: (516)-Personal de Servicio-vigilante</t>
  </si>
  <si>
    <t>30: (517)-Otro personal de servicio</t>
  </si>
  <si>
    <t>Desde el año 2022 a la fecha, ¿ha recibido capacitación en la implementación del Currículo Nacional?</t>
  </si>
  <si>
    <t>Primera Fecha de Recepción</t>
  </si>
  <si>
    <t>Última Fecha de Recepción</t>
  </si>
  <si>
    <t>ESTUDIANTES</t>
  </si>
  <si>
    <t>ESTUDIANTES EIB</t>
  </si>
  <si>
    <t>Cuaderno de trabajo de Comunicación en lengua originaria</t>
  </si>
  <si>
    <t>Cuadernillo de Comunicación</t>
  </si>
  <si>
    <t>Cuadernillo de Matemática</t>
  </si>
  <si>
    <t>Cuaderno de trabajo de Matemática en lengua originaria</t>
  </si>
  <si>
    <t>Fichas de trabajo (Lengua originaria como L2)</t>
  </si>
  <si>
    <t>Cuaderno de Autoaprendizaje de Comunicación</t>
  </si>
  <si>
    <t>Cuaderno de Autoaprendizaje de Matemáticas</t>
  </si>
  <si>
    <t>Cuaderno de Autoaprendizaje de Personal Social</t>
  </si>
  <si>
    <t>Cuaderno de Autoaprendizaje de Ciencia y Tecnología</t>
  </si>
  <si>
    <t>401. ¿RECIBIÓ MATERIALES CORRESPONDIENTES A LA DOTACIÓN 2023?</t>
  </si>
  <si>
    <t>de este servicio/nivel educativo?</t>
  </si>
  <si>
    <t>403. DETALLE DE CUADERNOS DE TRABAJO, TEXTOS, KITS Y GUÍAS CORRESPONDIENTES A LA DOTACIÓN 2023 POR GRADO</t>
  </si>
  <si>
    <t>Texto de Personal Social - CT. en lengua originaria</t>
  </si>
  <si>
    <t>Fichas de Autoaprendizaje Malena y Mamaru en lengua …</t>
  </si>
  <si>
    <t>Fichas de Revitalización de Comunicacón en lenguas …</t>
  </si>
  <si>
    <t>Cuaderno de trabajo de Personal Social - CT. en lengua …</t>
  </si>
  <si>
    <t>Cuaderno de trabajo para fortalecer habilidades socioemo …</t>
  </si>
  <si>
    <t>Marque con un aspa “X” el grado de estudio correspondiente y anote el</t>
  </si>
  <si>
    <t>número total de ejemplares según corresponda.</t>
  </si>
  <si>
    <t>UTILIZA PRINCIPALMENTE PARA REALIZAR LAS LABORES DE GESTION</t>
  </si>
  <si>
    <t xml:space="preserve">  Marque con un aspa “X” según corresponda</t>
  </si>
  <si>
    <t>DE ESTE NIVEL/SERVICIO EDUCATIVO EN SU HOGAR? (PC, LAPTOP, TABLET) ?</t>
  </si>
  <si>
    <t>Marque con una "X", una o más opciones</t>
  </si>
  <si>
    <t>No cuenta con dispositivos informáticos</t>
  </si>
  <si>
    <t>508. CON RESPECTO AL CONCOCIMIENTO Y ELABORACION DE CLASES</t>
  </si>
  <si>
    <t xml:space="preserve">  VIRTUALES PARA LOS ESTUDIANTES. ¿CUAL ES EL NIVEL DE USO LAS</t>
  </si>
  <si>
    <t>Teams</t>
  </si>
  <si>
    <t>Classroom</t>
  </si>
  <si>
    <t>Marque con un aspa “X” según corresponda</t>
  </si>
  <si>
    <t>509. DURANTE EL 2022 ESTE SERVICIO/NIVEL EDUCATIVO ¿HA RECIBIDO ALGUNA PLAZA DE PERSONAL ADMINISTRATIVO QUE NO HA LOGRADO CUBRIR?</t>
  </si>
  <si>
    <t>¿Cuán-tos
recibio?</t>
  </si>
  <si>
    <t>¿Porque no ha logrado cubrir la plaza?</t>
  </si>
  <si>
    <t>Recibio</t>
  </si>
  <si>
    <t>a. La IE. no requiere al personal asignado</t>
  </si>
  <si>
    <t>b. No se presentaron postulantes</t>
  </si>
  <si>
    <t>c. Postulantes sin experiencia</t>
  </si>
  <si>
    <t>d. UGEL no brinda mayor información</t>
  </si>
  <si>
    <t>e. Requiero otro tipo de personal</t>
  </si>
  <si>
    <t>f. Otro
Especificar</t>
  </si>
  <si>
    <t>Coordinador Administrativo</t>
  </si>
  <si>
    <t>Secretaria(o)</t>
  </si>
  <si>
    <t>Oficinista</t>
  </si>
  <si>
    <t>Trabajador guardianía y/o vigilancia</t>
  </si>
  <si>
    <t>Trabajador limpieza y mantenimiento</t>
  </si>
  <si>
    <t>Auxiliar de Biblioteca</t>
  </si>
  <si>
    <t>Auxiliar de Laboratorio</t>
  </si>
  <si>
    <t>601. DURANTE EL AÑO 2020, EN ESTE NIVEL/SERVICIO EDUCATIVO, ¿SE</t>
  </si>
  <si>
    <t>FOMENTÓ LA REALIZACIÓN DE ACTIVIDADES FÍSICAS O DEPORTE, CON LA</t>
  </si>
  <si>
    <t>FINALIDAD DE PRIORIZAR EL CUIDADO DEL ESTUDIANTE Y SU BIENESTAR</t>
  </si>
  <si>
    <t>INTEGRAL?</t>
  </si>
  <si>
    <t>603. EN EL PRESENTE AÑO 2022, ¿ESTE NIVEL/SERVICIO EDUCATIVO TIENE</t>
  </si>
  <si>
    <t>CUENTA ESTE SERVICIO/NIVEL EDUCATIVO?</t>
  </si>
  <si>
    <t>CASA A LA ESCUELA SEGÚN TIPO DE TRANSPORTE</t>
  </si>
  <si>
    <t>A pie</t>
  </si>
  <si>
    <t>INDICAR LA CANTIDAD</t>
  </si>
  <si>
    <t>En bus</t>
  </si>
  <si>
    <t>En bicicleta</t>
  </si>
  <si>
    <t>Otro medio</t>
  </si>
  <si>
    <t>INICIATIVA RUTAS SOLIDARIAS?</t>
  </si>
  <si>
    <t>¿Cuántas bicicletas se han</t>
  </si>
  <si>
    <t>asignado a los estudiantes?</t>
  </si>
  <si>
    <t>Pase a la pregunta 503</t>
  </si>
  <si>
    <t>BICICLETAS CON LOS RECURSOS DE PRONIED?</t>
  </si>
  <si>
    <t>Los caminos no permiten el traslado en bicicleta.</t>
  </si>
  <si>
    <t>Marque con una “X” hasta 3 opciones</t>
  </si>
  <si>
    <t>DE PRONIED PARA EL MANTENIMIENTO DE BICICLETAS PARA EL</t>
  </si>
  <si>
    <t>PRESENTE AÑO 2022 ?</t>
  </si>
  <si>
    <t>Los repuestos son muy costosos.</t>
  </si>
  <si>
    <t>701. ESTE NIVEL/SERVICIO EDUCATIVO ¿COORDINA ALGUNA ACCIÓN CON EL GOBIERNO LOCAL</t>
  </si>
  <si>
    <t>(DISTRITAL O PROVINCIAL)  PARA MEJORAR LA PRESTACIÓN DEL SERVICIO EDUCATIVO?</t>
  </si>
  <si>
    <t>NIVEL/ SERVICIO EDUCATIVO, ATIENDA LAS SIGUIENTES PREGUNTAS:</t>
  </si>
  <si>
    <t>Pase a la pregunta 703.</t>
  </si>
  <si>
    <t>702. FRECUENCIA DE LA ACCION QUE AYUDA EL GOBIERNO LOCAL PARA MEJORAR</t>
  </si>
  <si>
    <t>LA PRESTACIÓN DEL SERVICIO</t>
  </si>
  <si>
    <t>¿Desarrolla actividades de soporte socioemocional como el autocuidado,</t>
  </si>
  <si>
    <t>Infraes- tructura</t>
  </si>
  <si>
    <t>Gestiones para el acceso a servicios básicos de IIEE   ( Agua, alcantarillado, luz)</t>
  </si>
  <si>
    <t>705. ¿CUÁL ES LA PRIMERA PALABRA QUE SE LE VIENE A LA MENTE CUANDO</t>
  </si>
  <si>
    <t>706. ¿CON CUÁL DE LOS SIGUIENTES LEMAS O FRASES ASOCIA AL MINEDU?</t>
  </si>
  <si>
    <t>707. ¿CON QUÉ EMOCIONES ASOCIA CON EL MINEDU?</t>
  </si>
  <si>
    <t>Positivas (Alegría, entusiasmo)</t>
  </si>
  <si>
    <t>Negativas (Tristeza, decepción, desconfianza, otras)</t>
  </si>
  <si>
    <t>708. ¿QUÉ CANAL DE COMUNICACIÓN UTILIZA PARA INFORMARSE SOBRE LAS</t>
  </si>
  <si>
    <t>703. ¿iNCORPORA LA SEGURIDAD Y DEFENSA NACIONAL EN LOS INSTRUMENTOS</t>
  </si>
  <si>
    <t xml:space="preserve">709. ¿CUÁLES SON LOS PRINCIPALES TEMAS QUE REQUIERE COMO CAPACITACIÓN PARA MEJORAR SU DESEMPEÑO </t>
  </si>
  <si>
    <t>713. SEÑOR(A) DIRECTOR(A), DURANTE EL 2022, ¿EL PERSONAL AUXILIAR DE EDUCACIÓN DESEMPEÑÓ</t>
  </si>
  <si>
    <t>COMO DIRECTOR(A)?</t>
  </si>
  <si>
    <t>Marque con una “X”, hasta 4 opciones</t>
  </si>
  <si>
    <t>O DESEMPEÑA OTRAS LABORES ADICIONALES A SU ROL COMO AUXILIAR DE EDUCACIÓN?</t>
  </si>
  <si>
    <t>Gestión del duelo y del bienestar socioemocional</t>
  </si>
  <si>
    <t>710. ¿DURANTE EL 2022 Y HASTA LA FECHA DEL CENSO 2023, ¿HA REALIZADO ACCIONES EN FAVOR DEL</t>
  </si>
  <si>
    <t>BIENESTAR SOCIOEMOCIONAL DE LOS ESTUDIANTES Y/O DE LOS DOCENTES Y/O FAMILIAS?</t>
  </si>
  <si>
    <t>714. SEÑOR(A) DIRECTOR(A), ¿ESTE SERVICIO/NIVEL EDUCATIVO QUE USTED DIRIGE CUENTA CON</t>
  </si>
  <si>
    <t>PERSONAL ADMINISTRATIVO?</t>
  </si>
  <si>
    <t>Pase a la pregunta 719</t>
  </si>
  <si>
    <t>¿Qué acciones realizo?</t>
  </si>
  <si>
    <t xml:space="preserve">715. SOBRE EL PERSONAL ADMINISTRATIVO QUE LABORA EN ESTE SERVICIO/NIVEL EDUCATIVO, </t>
  </si>
  <si>
    <t>COMPLETA PARA CADA CARGO/PUESTO LOS SIGUIENTES DATOS.</t>
  </si>
  <si>
    <t>Elaborar un diagnóstico del estado del bienestar socioemocional de estudiantes</t>
  </si>
  <si>
    <t>Elaborar un diagnóstico del estado del bienestar socioemocional de docentes</t>
  </si>
  <si>
    <t>Seleccikone “Sí” o “No” para cada pregunta y consigna las cantidades donde corresponda</t>
  </si>
  <si>
    <t>Ejecutar acciones en la IE para trabajar específicamente gestión de emociones</t>
  </si>
  <si>
    <t>Generar espacios de diálogo en la comunidad educat. con docentes y/o familias</t>
  </si>
  <si>
    <r>
      <rPr>
        <sz val="12"/>
        <color rgb="FF231F20"/>
        <rFont val="Calibri"/>
        <family val="2"/>
      </rPr>
      <t>Puestos Administrativos</t>
    </r>
  </si>
  <si>
    <r>
      <rPr>
        <sz val="7.5"/>
        <color rgb="FF231F20"/>
        <rFont val="Calibri"/>
        <family val="2"/>
      </rPr>
      <t>¿Cuenta con este tipo de personal?</t>
    </r>
  </si>
  <si>
    <t>¿Ha sido capacitado
durante el 2022?</t>
  </si>
  <si>
    <r>
      <rPr>
        <sz val="8"/>
        <color rgb="FF231F20"/>
        <rFont val="Calibri"/>
        <family val="2"/>
      </rPr>
      <t>La cantidad de personal que tiene ¿es suﬁciente?</t>
    </r>
  </si>
  <si>
    <t>Promover espacios específicamente para abordar gestión de emociones con familias</t>
  </si>
  <si>
    <t>Ejecutar acciones en el marco de la Tutoría y Orientación Educativa (TOE)</t>
  </si>
  <si>
    <t>Si  / No</t>
  </si>
  <si>
    <t>¿Qué cantidad seria suficiente?</t>
  </si>
  <si>
    <t>711. SEÑOR(A) DIRECTOR(A), DURANTE EL 2022 Y HASTA LA FECHA DEL CENSO 2023,</t>
  </si>
  <si>
    <t>¿A TRAVÉS DE QUÉ MEDIO RECIBIÓ LA CAPACITACIÓN EL PERSONAL AUXILIAR DE EDUCACIÓN?</t>
  </si>
  <si>
    <t>d. Trabajador guardianía y/o vigilancia</t>
  </si>
  <si>
    <t>e. Trabajador limpieza y mantenimiento</t>
  </si>
  <si>
    <t xml:space="preserve">716. ¿CUÁL DE LAS SIGUIENTES COMPETENCIAS CONSIDERA USTED COMO LA MÁS RELEVANTE EN EL EQUIPO </t>
  </si>
  <si>
    <t>DE PERSONAL  ADMINISTRATIVO DE ESTE SERVICIO NIVEL EDUCATIVO?</t>
  </si>
  <si>
    <t>712. SEÑOR(A) DIRECTOR(A), ¿CUÁL CONSIDERA USTED COMO PRINCIPAL TEMA QUE REQUIERE COMO</t>
  </si>
  <si>
    <t>CAPACITACIÓN EL PERSONAL AUXILIAR DE EDUCACIÓN,  PARA MEJORAR SU DESEMPEÑO?</t>
  </si>
  <si>
    <t>Habilidades blandas (intelig. emocional, comunic. asertiva, manejo de conflictos, etc)</t>
  </si>
  <si>
    <t>Habilidades duras (TICs, primeros aux., uso y peligros de internet, etc.)</t>
  </si>
  <si>
    <t>Relación con los estudiantes (el juego, soporte socioem., prevención de la violencia escolar (bullying)</t>
  </si>
  <si>
    <t xml:space="preserve">717. ¿CUÁLES SON LAS DOS PRINCIPALES TEMÁTICAS QUE CONSIDERA USTED QUE EL PERSONAL </t>
  </si>
  <si>
    <t xml:space="preserve">723. ¿QUÉ CONTENIDOS NORMATIVOS ESPERARÍA ENCONTRAR EN EL PORTAL WEB PARA </t>
  </si>
  <si>
    <t>ADMINISTRATIVO DE ESTE SERVICIO/NIVEL EDUCATIVO PODRÍA SER CAPACITADO?</t>
  </si>
  <si>
    <t xml:space="preserve">          DIRECTIVO DE IE DEL MINEDU?</t>
  </si>
  <si>
    <t>Marque con una “X”, hasta dos opciones</t>
  </si>
  <si>
    <t>Marque con una “X”, solamente dos opciones</t>
  </si>
  <si>
    <t>Seguridad de control de accesos y de control interno de la IE.</t>
  </si>
  <si>
    <t>Sobre su rol de líder pedagógico</t>
  </si>
  <si>
    <t>Gestión del mantenimiento de la IE (materiales, ambientes y equipos)</t>
  </si>
  <si>
    <t>Sobre las faltas en las podría incurrir de incumplir sus funciones</t>
  </si>
  <si>
    <t>724. DESDE EL 2019 A LA FECHA DE APLICACIÓN DEL CENSO 2022, ¿CONOCE LAS NORMAS</t>
  </si>
  <si>
    <t xml:space="preserve">         QUE REGULAN SUS FUNCIONES COMO DIRECTOR?</t>
  </si>
  <si>
    <t xml:space="preserve">725. ¿TIENE CONOCIMIENTO QUE EXISTE UNA HERRAMIENTA DIGITAL PARA LA EMISIÓN </t>
  </si>
  <si>
    <t>718. CON RESPECTO A LAS LABORES DEL PERSONAL ADMINISTRATIVO DURANTE EL</t>
  </si>
  <si>
    <t xml:space="preserve">          DE CERTIFICADOS DE ESTUDIOS?</t>
  </si>
  <si>
    <t>AÑO 2022, ¿EN QUÉ ÁMBITO(S) IDENTIFICÓ MAYOR CARGA DE ACTIVIDADES</t>
  </si>
  <si>
    <t>OPERATIVAS?</t>
  </si>
  <si>
    <t xml:space="preserve">Si  </t>
  </si>
  <si>
    <t xml:space="preserve">Gestión de recursos financieros, bienes, servicios e infraestructura </t>
  </si>
  <si>
    <t xml:space="preserve">Gestión de información de la IE (registro en sistemas administrativos y trámite documentario) </t>
  </si>
  <si>
    <t xml:space="preserve">Gestión y seguimiento del uso de los recursos educativos. </t>
  </si>
  <si>
    <t xml:space="preserve">Limpieza y mantenimiento </t>
  </si>
  <si>
    <t xml:space="preserve"> Baja demanda educativa o pocos estudiantes</t>
  </si>
  <si>
    <t xml:space="preserve"> La IE que dirijo es multigrado</t>
  </si>
  <si>
    <t>Vigilancia y guardianía</t>
  </si>
  <si>
    <t xml:space="preserve"> Bajo o escaso acceso a internet en la localidad</t>
  </si>
  <si>
    <t xml:space="preserve"> En la localidad se habla otra lengua distinta al español</t>
  </si>
  <si>
    <t>719. ¿QUÉ INFORMACIÓN LE GUSTARÍA ENCONTRAR EN EL PORTAL WEB PARA DIRECTIVO DE I.E. DEL MINEDU?</t>
  </si>
  <si>
    <t xml:space="preserve"> Otro motivo</t>
  </si>
  <si>
    <t xml:space="preserve">726.  EN SU OPINIÓN, ¿CUÁL DE LAS SIGUIENTES ALTERNATIVAS CONSIDERA MÁS ÚTIL, SI SE </t>
  </si>
  <si>
    <t xml:space="preserve">           IMPLEMENTA EL SISTEMA DE MATRÍCULA DIGITAL /1 EN SU JURISDICCIÓN?</t>
  </si>
  <si>
    <t>Lecturas, infografías y materiales diversos sobre las funciones como directivo</t>
  </si>
  <si>
    <t>Marque con una “X”, una opcion</t>
  </si>
  <si>
    <t>Buenas prácticas para la gestión directiva</t>
  </si>
  <si>
    <t>No será útil</t>
  </si>
  <si>
    <t xml:space="preserve">720. SEÑOR(A) DIRECTOR(A), DESDE QUE EMPEZASTE TU CARRERA COMO DOCENTE, </t>
  </si>
  <si>
    <t>¿ Por qué ?</t>
  </si>
  <si>
    <t>¿CUÁNTOS AÑOS DE EXPERIENCIA TIENES COMO?</t>
  </si>
  <si>
    <t>La IE que dirijo es multigrado</t>
  </si>
  <si>
    <t>Directivo encargado    --          Cantidad de años:</t>
  </si>
  <si>
    <t>Directivo designado    --          Cantidad de años:</t>
  </si>
  <si>
    <t>721. ¿CON QUÉ FRECUENCIA VISITA EL PORTAL WEB PARA DIRECTIVO DE IE DEL MINEDU</t>
  </si>
  <si>
    <t>727. SEÑOR(A) DIRECTOR(A), DURANTE EL 2022 Y A LA LLEGADA DEL CENSO 2023</t>
  </si>
  <si>
    <t xml:space="preserve"> (https://directivos.minedu.gob.pe/)?</t>
  </si>
  <si>
    <t>¿ H A PARTICIPADO DE ALGUNA DE LAS SIGUIENTES ACCIONES FORMATIVAS?</t>
  </si>
  <si>
    <t>Pase a la pregunta 729</t>
  </si>
  <si>
    <t>Cursos en didáctica o pedagogía</t>
  </si>
  <si>
    <t>Congresos o seminarios vinculados a su cargo y funciones</t>
  </si>
  <si>
    <t>Pase a la pregunta 725</t>
  </si>
  <si>
    <t>728. ¿QUÉ ASPECTOS DE SU FORMACIÓN EN LIDERAZGO PEDAGÓGICO REQUIERE FORTALECER</t>
  </si>
  <si>
    <t xml:space="preserve">722. ¿CONSIDERAS QUE LA INFORMACIÓN QUE ENCUENTRAS EN EL PORTAL WEB DE DIRECTIVOS ES ÚTIL?
</t>
  </si>
  <si>
    <t>PARA MEJORAR LA GESTIÓN ESCOLAR EN SU SERVICIO/NIVEL EDUCATIVO?</t>
  </si>
  <si>
    <t>Marque con una “X”, hasta 3 opciones</t>
  </si>
  <si>
    <t>Habilidades en organización e interpretación de la planificación en la IE</t>
  </si>
  <si>
    <t>Habilidades para resolución de problemas en la IE</t>
  </si>
  <si>
    <t>Habilidades para apoyar a los docentes</t>
  </si>
  <si>
    <t>Habilidades para el fortalecimiento docente</t>
  </si>
  <si>
    <t>Habilidades para establecer el orden</t>
  </si>
  <si>
    <t>Habilidades para influenciar</t>
  </si>
  <si>
    <t>Habilidades para prevenir el conflicto</t>
  </si>
  <si>
    <t>Habilidades para monitorear la contribución de la IE con la política educativa</t>
  </si>
  <si>
    <t xml:space="preserve">729. EN EL AÑO 2023, ¿ESTE SERVICIO/NIVEL EDUCATIVO HA REALIZADO O PARTICIPADO EN </t>
  </si>
  <si>
    <t>733. ESTE SERVICIO/NIVEL EDUCATIVO ¿CUENTA CON ALGUNA EXPERIENCIA EXITOSA O BUENA</t>
  </si>
  <si>
    <t xml:space="preserve">         ACCIONES DE SEGURIDAD Y DEFENSA NACIONAL?</t>
  </si>
  <si>
    <t xml:space="preserve">  PRÁCTICA DOCENTE Y/O GESTIÓN ESCOLAR ENMARCADAS EN ALGUNA DE LAS LÍNEAS ESTRATÉGICAS?</t>
  </si>
  <si>
    <r>
      <rPr>
        <b/>
        <sz val="11"/>
        <color rgb="FF231F20"/>
        <rFont val="Calibri"/>
        <family val="2"/>
      </rPr>
      <t>Actividad</t>
    </r>
  </si>
  <si>
    <r>
      <rPr>
        <b/>
        <sz val="11"/>
        <color rgb="FF231F20"/>
        <rFont val="Calibri"/>
        <family val="2"/>
      </rPr>
      <t>Marcar con “X”</t>
    </r>
  </si>
  <si>
    <t>Complete la tabla</t>
  </si>
  <si>
    <r>
      <rPr>
        <sz val="10"/>
        <rFont val="Calibri"/>
        <family val="1"/>
      </rPr>
      <t>Capacitaciones</t>
    </r>
  </si>
  <si>
    <t>Seleccione “Sí” o “No” para cada línea estratégica e ingrese los años según corresponda</t>
  </si>
  <si>
    <r>
      <rPr>
        <sz val="10"/>
        <rFont val="Calibri"/>
        <family val="1"/>
      </rPr>
      <t>Utilizado una estrategía
comunicacional</t>
    </r>
  </si>
  <si>
    <t>Línea estratégica</t>
  </si>
  <si>
    <t>Buena práctica docente y/o Gestión escolar</t>
  </si>
  <si>
    <t>¿Cuenta con buena práctica docente y Gestión escolar?</t>
  </si>
  <si>
    <t>730. EN EL AÑO 2023, ¿ESTE SERVICIO/NIVEL EDUCATIVO HA INCORPORADO ACCIONES DE GESTIÓN</t>
  </si>
  <si>
    <t xml:space="preserve"> DEL RIESGO DE EMERGENCIAS Y DESASTRES EN SUS INSTRUMENTOS DE GESTIÓN VIGENTES?</t>
  </si>
  <si>
    <t>Si / No</t>
  </si>
  <si>
    <r>
      <rPr>
        <sz val="9"/>
        <color rgb="FF000000"/>
        <rFont val="Cambria"/>
        <family val="1"/>
      </rPr>
      <t>a. Gestión del R</t>
    </r>
    <r>
      <rPr>
        <sz val="9"/>
        <color indexed="8"/>
        <rFont val="Cambria"/>
        <family val="1"/>
      </rPr>
      <t xml:space="preserve">iesgo de </t>
    </r>
    <r>
      <rPr>
        <sz val="9"/>
        <color rgb="FF000000"/>
        <rFont val="Cambria"/>
        <family val="1"/>
      </rPr>
      <t>D</t>
    </r>
    <r>
      <rPr>
        <sz val="9"/>
        <color indexed="8"/>
        <rFont val="Cambria"/>
        <family val="1"/>
      </rPr>
      <t>esastres</t>
    </r>
  </si>
  <si>
    <t>Precise los documentos de gestión</t>
  </si>
  <si>
    <r>
      <t>Marcar
con “</t>
    </r>
    <r>
      <rPr>
        <b/>
        <sz val="12"/>
        <color rgb="FF000000"/>
        <rFont val="Cambria"/>
        <family val="1"/>
      </rPr>
      <t>X</t>
    </r>
    <r>
      <rPr>
        <sz val="11"/>
        <color indexed="8"/>
        <rFont val="Cambria"/>
        <family val="1"/>
      </rPr>
      <t>”</t>
    </r>
  </si>
  <si>
    <t xml:space="preserve">734. EN EL AÑO 2023 ¿CUÁLES SON LOS EQUIPOS Y SERVICIOS INFORMÁTICOS QUE CUENTA ESTE SERVICIO/NIVEL </t>
  </si>
  <si>
    <t xml:space="preserve">         EDUCATIVO PARA REPORTAR LAS EMERGENCIAS, DESASTRES Y/O PELIGRO INMINENTE?</t>
  </si>
  <si>
    <t xml:space="preserve">Equipos </t>
  </si>
  <si>
    <r>
      <t xml:space="preserve">Marcar con </t>
    </r>
    <r>
      <rPr>
        <b/>
        <sz val="10"/>
        <color rgb="FF000000"/>
        <rFont val="Cambria"/>
        <family val="1"/>
      </rPr>
      <t>X</t>
    </r>
  </si>
  <si>
    <t>DE GESTIÓN DEL RIESGO DE DESASTRES VIGENTE?</t>
  </si>
  <si>
    <t>735. EN EL AÑO 2023, ANTE LA DETECCIÓN DEL PELIGRO INMINENTE, EMERGENCIA O DESASTRE ¿ESTE SERVICIO/NIVEL</t>
  </si>
  <si>
    <t>EDUCATIVO REALIZA LA ALERTA AL ESPACIO DE MONITOREO Y SEGUIMIENTO SECTORIAL (EMSS) DE LA UGEL?</t>
  </si>
  <si>
    <t>Documento de aprobación N°</t>
  </si>
  <si>
    <t>Fecha de aprobación</t>
  </si>
  <si>
    <t xml:space="preserve">¿Por qué? </t>
  </si>
  <si>
    <t>ITEMS</t>
  </si>
  <si>
    <t>732. EN EL AÑO 2022 ¿LOS MIEMBROS DE ESTE SERVICIO/NIVEL EDUCATIVO HAN SIDO</t>
  </si>
  <si>
    <t>No se cuenta con los instrum. y herramientas</t>
  </si>
  <si>
    <t xml:space="preserve">     CAPACITADOS EN MATERIA DE GESTIÓN INTEGRAL DEL RIESGO DE EMERGENCIAS Y DESASTRES?</t>
  </si>
  <si>
    <t>736. EN EL AÑO 2023, ¿ESTE SERVICIO/NIVEL EDUCATIVO PARTICIPÓ EN LOS SIMULACROS CONVOCADOS</t>
  </si>
  <si>
    <t xml:space="preserve">         POR MINEDU Y/O INDECI?</t>
  </si>
  <si>
    <t>Tipo de
Capacitación</t>
  </si>
  <si>
    <t>N° de Direc tores</t>
  </si>
  <si>
    <t>N° de Adminis- trativos</t>
  </si>
  <si>
    <r>
      <t xml:space="preserve">N° Capacitados que pertenecen a la </t>
    </r>
    <r>
      <rPr>
        <sz val="8"/>
        <rFont val="Cambria"/>
        <family val="1"/>
      </rPr>
      <t>CEA y GRD</t>
    </r>
  </si>
  <si>
    <t>Primer Simulacro</t>
  </si>
  <si>
    <t>Segundo Simulacro</t>
  </si>
  <si>
    <t>Tercer Simulacro</t>
  </si>
  <si>
    <t>Cuarto Simulacro</t>
  </si>
  <si>
    <t>737. ¿ESTE SERVICIO/NIVEL EDUCATIVO, ¿HA RECIBIDO POR PARTE DE LA UGEL ACCIONES DE COMUNICACIÓN</t>
  </si>
  <si>
    <t>742. EN ESTE SERVICIO/NIVEL EDUCATIVO, ¿EL RESPONSABLE DE GESTIÓN DE RIESGO</t>
  </si>
  <si>
    <t xml:space="preserve">         PRESENCIAL O VIRTUAL PARA SENSIBILIZAR A LA COMUNIDAD EDUCATIVA EN TEMAS DE GESTIÓN DEL</t>
  </si>
  <si>
    <t>DE DESASTRES HA SIDO CAPACITADO PARA EL DESARROLLO DE SUS ROLES?</t>
  </si>
  <si>
    <t xml:space="preserve">         RIESGO DE DESASTRES, CAMBIO CLIMÁTICO Y/O SEGURIDAD Y DEFENSA NACIONAL ?</t>
  </si>
  <si>
    <t xml:space="preserve">Indique,  ¿Qué acciones implementó o recibió? </t>
  </si>
  <si>
    <t>Entidad que capacitó:</t>
  </si>
  <si>
    <t>743. DURANTE EL ÚLTIMO MES, EN PROMEDIO, ¿CUÁNTAS HORAS SEMANALES,</t>
  </si>
  <si>
    <t>ADICIONALES A SU JORNADA LABORAL, USTED CONSIDERA QUE HA DESTINADO</t>
  </si>
  <si>
    <t>PARA REALIZAR ACTIVIDADES RELACIONADAS A SU TRABAJO COMO DIRECTOR?</t>
  </si>
  <si>
    <t>Radionovela y/o audios y radioteatro y videos animados</t>
  </si>
  <si>
    <t>Horas Semanales adicionales</t>
  </si>
  <si>
    <t>738. ¿ESTE SERVICIO/NIVEL EDUCATIVO, ¿CUENTA CON EL APOYO DE ALIADOS ESTRATÉGICOS DE SU LOCALIDAD</t>
  </si>
  <si>
    <t>744. ¿CUÁLES SON LOS INSTRUMENTOS DE GESTIÓN ESCOLAR QUE SE HAN IMPLEMENTADO</t>
  </si>
  <si>
    <t>PARA ATENDER ALGUNO DE LOS SIGUIENTES TEMAS?</t>
  </si>
  <si>
    <t>EN ESTE SERVICIO/NIVEL EDUCATIVO?</t>
  </si>
  <si>
    <t>Seleccione “Si” o “No” para cada caso y detalle al principal aliado estratégico según corresponda</t>
  </si>
  <si>
    <t>¿Cuenta con el apoyo de aliados
estratégicos de su localidad?</t>
  </si>
  <si>
    <t>Documento de Gestión (DG)</t>
  </si>
  <si>
    <t>Gestión integral del riesgo de emergencias y desastres</t>
  </si>
  <si>
    <t>Otros - especifique</t>
  </si>
  <si>
    <t>Seguridad y defensa nacional</t>
  </si>
  <si>
    <t>745. POSTERIOR AL MONITOREO, ¿QUÉ TIPO DE RETROALIMENTACIÓN BRINDA A CADA DOCENTE?</t>
  </si>
  <si>
    <t>739. ¿QUÉ COMITÉS DE GESTIÓN ESCOLAR HA IMPLEMENTADO EN ESTE SERVICIO/NIVEL EDUCATIVO?</t>
  </si>
  <si>
    <t>Marque con una "X", una opción</t>
  </si>
  <si>
    <t>I. Comité de Gestión de Condiciones Operativas</t>
  </si>
  <si>
    <t>II. Comité de Gestión Pedagógica</t>
  </si>
  <si>
    <t>Reflexiva o por descubrimiento</t>
  </si>
  <si>
    <t>III. Comité de Gestión del Bienestar</t>
  </si>
  <si>
    <t>No brinda retroalimentación por falta de tiempo</t>
  </si>
  <si>
    <t>Solo I</t>
  </si>
  <si>
    <t>Solo II</t>
  </si>
  <si>
    <t>746. ¿CONOCE LOS PERFILES DE CARGOS DE DIRECTOR Y SUBDIRECTOR DE IE PUBLICADOS</t>
  </si>
  <si>
    <t>Solo III</t>
  </si>
  <si>
    <t>EN EL AÑO 2021 EN EL CLASIFICADOR DE CARGOS (RVM N° 223-2021-MINEDU)?</t>
  </si>
  <si>
    <t>I y II</t>
  </si>
  <si>
    <t>I y III</t>
  </si>
  <si>
    <t>II y III</t>
  </si>
  <si>
    <t>¿Considera que los perfiles de cargo de director y subdirector de IE brindan claridad</t>
  </si>
  <si>
    <t xml:space="preserve"> para el desarrollo de las funciones del equipo directivo?</t>
  </si>
  <si>
    <t>740. EL SERVICIO/NIVEL EDUCATIVO, ¿CUENTA CON LA BRIGADA DE EDUCACIÓN</t>
  </si>
  <si>
    <t>AMBIENTAL Y GESTIÓN DE RIESGO DE DESASTRES?</t>
  </si>
  <si>
    <t>747. ESTE SERVICIO/NIVEL EDUCATIVO QUE DIRIGE, ¿DURANTE EL PRESENTE AÑO HA RECIBIDO O</t>
  </si>
  <si>
    <t>VIENE RECIBIENDO APOYO DE ALGUNA EMPRESA PRIVADA O DE ALGUNA ONG EN TEMAS DE MEJORA</t>
  </si>
  <si>
    <t>Documento que lo aprueba</t>
  </si>
  <si>
    <t>Resolución</t>
  </si>
  <si>
    <t>DE INFRAESTRUCTURA, MOBILIARIO Y EQUIPAMIENTO O CAPACITACIÓN DE PERSONAL DOCENTE?</t>
  </si>
  <si>
    <t>Pase a la pregunta 801</t>
  </si>
  <si>
    <t>Número del Documento</t>
  </si>
  <si>
    <t>Desde</t>
  </si>
  <si>
    <t>DD/MM/AAAA</t>
  </si>
  <si>
    <t>Hasta</t>
  </si>
  <si>
    <t>748. INDIQUE EL TIPO DE APOYO QUE HA RECIBIDO DE LA EMPRESA PRIVADA U</t>
  </si>
  <si>
    <t>Vigencia de la brigada</t>
  </si>
  <si>
    <t>ONG MENCIONADA EN SU RESPUESTA ANTERIOR</t>
  </si>
  <si>
    <t>741. EN ESTE SERVICIO/NIVEL EDUCATIVO, ¿LOS INTEGRANTES DE LA BRIGADA DE EDUCACIÓN AMBIENTAL Y</t>
  </si>
  <si>
    <t>GESTIÓN DE RIESGO DE DESASTRES HAN SIDO CAPACITADOS ANTE SITUACIONES DE EMERGENCIA O DESASTRE?</t>
  </si>
  <si>
    <t>Mobiliario</t>
  </si>
  <si>
    <t>Equipamiento</t>
  </si>
  <si>
    <t>N° de integrantes que conforma la brigada</t>
  </si>
  <si>
    <t>Capacitación de personal docente</t>
  </si>
  <si>
    <t>N° de integrantes capacitados de dicha brigada:</t>
  </si>
  <si>
    <t>801. ¿EL DOCENTE HACE USO DE LOS RECURSOS QUE SE ENCUENTRAN ALOJADOS</t>
  </si>
  <si>
    <t>807. SEGÚN LOS DOCENTES Y/O PEC DE SU SERVICIO EDUCATIVO ¿QUÉ TIPO DE</t>
  </si>
  <si>
    <t>EN LAS PLATAFORMAS DE MINEDU? (Perueduca - Aprendo en Casa)</t>
  </si>
  <si>
    <t>MATERIALES CONSIDERAN NECESARIOS INCLUIR EN LA PLATAFORMA DE</t>
  </si>
  <si>
    <t>APRENDO EN CASA 2023?</t>
  </si>
  <si>
    <t>802. EN SU SERVICIO EDUCATIVO, ¿HAN USADO LOS RECURSOS Y MATERIALES</t>
  </si>
  <si>
    <t>Libros digitales</t>
  </si>
  <si>
    <t>EDUCATIVOS DE LA PLATAFORMA APRENDO EN CASA 2023?</t>
  </si>
  <si>
    <t>Audio cuentos</t>
  </si>
  <si>
    <t>Juegos educativos</t>
  </si>
  <si>
    <t>Interactivos</t>
  </si>
  <si>
    <t>803. ¿CUÁL O CUÁLES SON LOS ACTORES DE SU SERVICIO EDUCATIVO QUE HAN</t>
  </si>
  <si>
    <t>USADO LOS RECURSOS Y MATERIALES EDUCATIVOS DE LA PLATAFORMA</t>
  </si>
  <si>
    <t>808. ¿QUÉ TAN SATISFECHOS SE ENCUENTRAN LOS DOCENTES Y/O PROMOTORAS</t>
  </si>
  <si>
    <t>DE SU SERVICIO EDUCATIVO CON RESPECTO A LOS MATERIALES Y RECURSOS</t>
  </si>
  <si>
    <t>PROPORCIONADOS EN LA PLATAFORMA APRENDO EN CASA 2023?</t>
  </si>
  <si>
    <t>Familias</t>
  </si>
  <si>
    <t>Estudiantes</t>
  </si>
  <si>
    <t>Directivos</t>
  </si>
  <si>
    <t>804. LOS DOCENTES Y/O PEC DE SU SERVICIO EDUCATIVO HAN USADO LOS</t>
  </si>
  <si>
    <t>809. ¿LOS ESTUDIANTES HACEN USO DE LAS TABLETAS?</t>
  </si>
  <si>
    <t>MATERIALES Y RECURSOS DE LA PLATAFORMA APRENDO EN CASA 2023 PARA:</t>
  </si>
  <si>
    <t>Pase a la Sección 900</t>
  </si>
  <si>
    <t>Reforzar los aprendizajes de los estudiantes</t>
  </si>
  <si>
    <t>Complementar los aprendizajes de sus estudiantes</t>
  </si>
  <si>
    <t>¿Por qué no hacen uso de las tabletas?</t>
  </si>
  <si>
    <t>Generar el interés de sus estudiantes</t>
  </si>
  <si>
    <t>Reforzar mensajes a las familias</t>
  </si>
  <si>
    <t>Por miedo/temor a dañarlas</t>
  </si>
  <si>
    <t>Porque no saben cómo usarla</t>
  </si>
  <si>
    <t>805. LOS ESTUDIANTES HAN USADO LOS RECURSOS Y MATERIALES EDUCATIVOS</t>
  </si>
  <si>
    <t>Porque no funcionan</t>
  </si>
  <si>
    <t>DE LA PLATAFORMA APRENDO EN CASA 2023 PARA:</t>
  </si>
  <si>
    <t>810. SUS ESTUDIANTES, ¿QUÉ ACCIONES REALIZAN CON AYUDA DE LAS TABLETAS?</t>
  </si>
  <si>
    <t>Fortalecer sus aprendizajes</t>
  </si>
  <si>
    <t>Complementar sus aprendizajes</t>
  </si>
  <si>
    <t>Buscar información</t>
  </si>
  <si>
    <t>Resolver dudas</t>
  </si>
  <si>
    <t>Elaborar sus productos</t>
  </si>
  <si>
    <t>Organizar sus actividades</t>
  </si>
  <si>
    <t>806. ¿CUÁL ES EL FORMATO DE LOS RECURSOS Y MATERIALES EDUCATIVOS DE LA</t>
  </si>
  <si>
    <t>PLATAFORMA APRENDO EN CASA 2023 PREFERIDO POR LOS ACTORES DE SU</t>
  </si>
  <si>
    <t>SERVICIO EDUCATIVO?</t>
  </si>
  <si>
    <t>811. ¿QUÉ APLICACIONES O UTILITARIOS DE LAS TABLET SON LOS MÁS INTEGRADOS/</t>
  </si>
  <si>
    <t>USADOS POR LOS DOCENTES EN EL PROCESO DE ENSEÑANZA Y APRENDIZAJE?</t>
  </si>
  <si>
    <t>PDF</t>
  </si>
  <si>
    <t>Interactivo</t>
  </si>
  <si>
    <t>Aplicaciones para crear objetos virtuales</t>
  </si>
  <si>
    <t>Audio</t>
  </si>
  <si>
    <t>Aplicaciones que brindan información</t>
  </si>
  <si>
    <t>Vídeo</t>
  </si>
  <si>
    <t>Utilitarios, como lector y editor PDF, AnyDesk, etc.</t>
  </si>
  <si>
    <r>
      <t xml:space="preserve">503. INICIATIVA RUTA SOLIDARIA: </t>
    </r>
    <r>
      <rPr>
        <b/>
        <sz val="10"/>
        <color theme="7"/>
        <rFont val="Cambria"/>
        <family val="1"/>
      </rPr>
      <t>Solo Gestión Pública</t>
    </r>
  </si>
  <si>
    <t xml:space="preserve">503.1 ¿CON CUÁNTAS BICICLETAS DE LA INICIATIVA RUTAS SOLIDARIAS (IRS) 
</t>
  </si>
  <si>
    <t>503.2 TIEMPO PROMEDIO QUE LE TOMA AL ESTUDIANTE LLEGAR DE SU</t>
  </si>
  <si>
    <t>503.3 DURANTE LOS ÚLTIMOS AÑOS, ESTE SERVICIO/NIVEL EDUCATIVO, HA RECIBIDO DOTACIÓN DE BICICLETAS EN EL MARCO DE LA</t>
  </si>
  <si>
    <t>503.4 ¿PORQUÉ MOTIVO(S) NO SE HA ASIGNADO LA TOTALIDAD DE LAS BICICLETAS A LOS ESTUDIANTES?</t>
  </si>
  <si>
    <t>503.5 ESTE SERVICIO/NIVEL EDUCATIVO, ¿HA RECIBIDO PRESUPUESTO</t>
  </si>
  <si>
    <t>503.6. ¿SE LOGRARON REALIZAR LAS ACCIONES DE MANTENIMIENTO DE</t>
  </si>
  <si>
    <r>
      <t>Solo si respondió "</t>
    </r>
    <r>
      <rPr>
        <b/>
        <sz val="10"/>
        <color indexed="8"/>
        <rFont val="Cambria"/>
        <family val="1"/>
      </rPr>
      <t>SÍ</t>
    </r>
    <r>
      <rPr>
        <sz val="10"/>
        <color indexed="8"/>
        <rFont val="Cambria"/>
        <family val="1"/>
      </rPr>
      <t>"  en la pregunta 337.2 ¿Cuál fue el tipo de estudios en EIB?</t>
    </r>
  </si>
  <si>
    <t>Semi presencial</t>
  </si>
  <si>
    <t>Virtual/A distancia</t>
  </si>
  <si>
    <t>JEFE DE AREA</t>
  </si>
  <si>
    <t>JEFE UNIDAD</t>
  </si>
  <si>
    <t>REPRESENTANTE LEGAL</t>
  </si>
  <si>
    <t>TRABAJADOR SOCIAL</t>
  </si>
  <si>
    <t>TUTOR</t>
  </si>
  <si>
    <t>DOCENTE COORDINADOR(A)</t>
  </si>
  <si>
    <t>0</t>
  </si>
  <si>
    <t>Practicantes</t>
  </si>
  <si>
    <t>337.3 ¿Cuál fue el tipo de estudios en EIB?</t>
  </si>
  <si>
    <t>SI-NO</t>
  </si>
  <si>
    <t>Lengua originaria</t>
  </si>
  <si>
    <t>Pase a la pregunta 742</t>
  </si>
  <si>
    <t>SN</t>
  </si>
  <si>
    <t xml:space="preserve">  Pase a la</t>
  </si>
  <si>
    <t xml:space="preserve">  pregunta 809</t>
  </si>
  <si>
    <t>Tipo</t>
  </si>
  <si>
    <t>Número</t>
  </si>
  <si>
    <t>731. EN EL AÑO 2023, ¿ESTE SERVICIO/NIVEL EDUCATIVO CUENTA CON SU PLAN</t>
  </si>
  <si>
    <t>4 - (32 y 64 bits)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</si>
</sst>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;@"/>
    <numFmt numFmtId="165" formatCode="_-* #,##0.00\ [$€-1]_-;\-* #,##0.00\ [$€-1]_-;_-* &quot;-&quot;??\ [$€-1]_-"/>
    <numFmt numFmtId="166" formatCode="_([$€]\ * #,##0.00_);_([$€]\ * \(#,##0.00\);_([$€]\ * &quot;-&quot;??_);_(@_)"/>
  </numFmts>
  <fonts count="209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4"/>
      <name val="Calibri"/>
      <family val="2"/>
    </font>
    <font>
      <sz val="11"/>
      <color indexed="62"/>
      <name val="Calibri"/>
      <family val="2"/>
    </font>
    <font>
      <u/>
      <sz val="11"/>
      <color indexed="1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8"/>
      <color indexed="54"/>
      <name val="Calibri Light"/>
      <family val="2"/>
    </font>
    <font>
      <b/>
      <sz val="13"/>
      <color indexed="54"/>
      <name val="Calibri"/>
      <family val="2"/>
    </font>
    <font>
      <b/>
      <sz val="11"/>
      <color indexed="8"/>
      <name val="Calibri"/>
      <family val="2"/>
    </font>
    <font>
      <b/>
      <sz val="26"/>
      <color indexed="60"/>
      <name val="Arial"/>
      <family val="2"/>
    </font>
    <font>
      <b/>
      <sz val="16"/>
      <color indexed="56"/>
      <name val="Arial"/>
      <family val="2"/>
    </font>
    <font>
      <b/>
      <sz val="18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8"/>
      <color indexed="8"/>
      <name val="Cambria"/>
      <family val="1"/>
    </font>
    <font>
      <sz val="11"/>
      <color indexed="8"/>
      <name val="Cambria"/>
      <family val="1"/>
    </font>
    <font>
      <sz val="10"/>
      <color indexed="0"/>
      <name val="Cambria"/>
      <family val="1"/>
    </font>
    <font>
      <i/>
      <sz val="13.5"/>
      <color indexed="0"/>
      <name val="Cambria"/>
      <family val="1"/>
    </font>
    <font>
      <b/>
      <sz val="11"/>
      <color indexed="10"/>
      <name val="Cambria"/>
      <family val="1"/>
    </font>
    <font>
      <i/>
      <sz val="10"/>
      <color indexed="0"/>
      <name val="Cambria"/>
      <family val="1"/>
    </font>
    <font>
      <b/>
      <sz val="18"/>
      <name val="Cambria"/>
      <family val="1"/>
    </font>
    <font>
      <b/>
      <sz val="20"/>
      <name val="Cambria"/>
      <family val="1"/>
    </font>
    <font>
      <sz val="9"/>
      <color indexed="10"/>
      <name val="Cambria"/>
      <family val="1"/>
    </font>
    <font>
      <sz val="9"/>
      <color indexed="8"/>
      <name val="Cambria"/>
      <family val="1"/>
    </font>
    <font>
      <b/>
      <sz val="20"/>
      <color indexed="18"/>
      <name val="Cambria"/>
      <family val="1"/>
    </font>
    <font>
      <b/>
      <sz val="12"/>
      <color indexed="8"/>
      <name val="Cambria"/>
      <family val="1"/>
    </font>
    <font>
      <b/>
      <sz val="18"/>
      <color indexed="18"/>
      <name val="Cambria"/>
      <family val="1"/>
    </font>
    <font>
      <b/>
      <sz val="9"/>
      <color indexed="10"/>
      <name val="Cambria"/>
      <family val="1"/>
    </font>
    <font>
      <sz val="12"/>
      <color indexed="18"/>
      <name val="Cambria"/>
      <family val="1"/>
    </font>
    <font>
      <sz val="10"/>
      <color indexed="8"/>
      <name val="Cambria"/>
      <family val="1"/>
    </font>
    <font>
      <b/>
      <sz val="11"/>
      <color indexed="18"/>
      <name val="Cambria"/>
      <family val="1"/>
    </font>
    <font>
      <b/>
      <sz val="9"/>
      <color indexed="8"/>
      <name val="Cambria"/>
      <family val="1"/>
    </font>
    <font>
      <b/>
      <sz val="10"/>
      <name val="Cambria"/>
      <family val="1"/>
    </font>
    <font>
      <b/>
      <sz val="10"/>
      <color indexed="8"/>
      <name val="Cambria"/>
      <family val="1"/>
    </font>
    <font>
      <b/>
      <sz val="11"/>
      <color indexed="8"/>
      <name val="Cambria"/>
      <family val="1"/>
    </font>
    <font>
      <b/>
      <sz val="11"/>
      <color indexed="56"/>
      <name val="Cambria"/>
      <family val="1"/>
    </font>
    <font>
      <sz val="9"/>
      <color indexed="9"/>
      <name val="Cambria"/>
      <family val="1"/>
    </font>
    <font>
      <sz val="9"/>
      <name val="Cambria"/>
      <family val="1"/>
    </font>
    <font>
      <sz val="10"/>
      <color indexed="56"/>
      <name val="Cambria"/>
      <family val="1"/>
    </font>
    <font>
      <sz val="9"/>
      <color indexed="81"/>
      <name val="Tahoma"/>
      <family val="2"/>
    </font>
    <font>
      <sz val="11"/>
      <color indexed="18"/>
      <name val="Cambria"/>
      <family val="1"/>
    </font>
    <font>
      <b/>
      <sz val="14"/>
      <color indexed="18"/>
      <name val="Cambria"/>
      <family val="1"/>
    </font>
    <font>
      <sz val="14"/>
      <color indexed="18"/>
      <name val="Cambria"/>
      <family val="1"/>
    </font>
    <font>
      <sz val="16"/>
      <color indexed="18"/>
      <name val="Cambria"/>
      <family val="1"/>
    </font>
    <font>
      <sz val="11"/>
      <color indexed="56"/>
      <name val="Cambria"/>
      <family val="1"/>
    </font>
    <font>
      <sz val="10"/>
      <name val="Cambria"/>
      <family val="1"/>
    </font>
    <font>
      <i/>
      <sz val="10"/>
      <color indexed="8"/>
      <name val="Cambria"/>
      <family val="1"/>
    </font>
    <font>
      <sz val="11"/>
      <name val="Cambria"/>
      <family val="1"/>
    </font>
    <font>
      <sz val="9"/>
      <name val="Arial"/>
      <family val="2"/>
    </font>
    <font>
      <sz val="10"/>
      <color indexed="22"/>
      <name val="Cambria"/>
      <family val="1"/>
    </font>
    <font>
      <sz val="9"/>
      <color indexed="22"/>
      <name val="Cambria"/>
      <family val="1"/>
    </font>
    <font>
      <sz val="12"/>
      <color indexed="8"/>
      <name val="Cambria"/>
      <family val="1"/>
    </font>
    <font>
      <b/>
      <sz val="14"/>
      <color indexed="8"/>
      <name val="Cambria"/>
      <family val="1"/>
    </font>
    <font>
      <sz val="10"/>
      <color indexed="55"/>
      <name val="Cambria"/>
      <family val="1"/>
    </font>
    <font>
      <sz val="10"/>
      <color indexed="23"/>
      <name val="Cambria"/>
      <family val="1"/>
    </font>
    <font>
      <b/>
      <sz val="9"/>
      <color indexed="81"/>
      <name val="Tahoma"/>
      <family val="2"/>
    </font>
    <font>
      <b/>
      <sz val="10"/>
      <color indexed="81"/>
      <name val="Cambria"/>
      <family val="1"/>
    </font>
    <font>
      <sz val="10"/>
      <color indexed="81"/>
      <name val="Cambria"/>
      <family val="1"/>
    </font>
    <font>
      <b/>
      <sz val="8"/>
      <color indexed="81"/>
      <name val="Tahoma"/>
      <family val="2"/>
    </font>
    <font>
      <b/>
      <sz val="8"/>
      <color indexed="81"/>
      <name val="Webdings"/>
      <family val="1"/>
      <charset val="2"/>
    </font>
    <font>
      <sz val="10"/>
      <color indexed="9"/>
      <name val="Cambria"/>
      <family val="1"/>
    </font>
    <font>
      <sz val="11"/>
      <color indexed="9"/>
      <name val="Cambria"/>
      <family val="1"/>
    </font>
    <font>
      <i/>
      <sz val="9"/>
      <color indexed="8"/>
      <name val="Cambria"/>
      <family val="1"/>
    </font>
    <font>
      <b/>
      <sz val="9"/>
      <color indexed="56"/>
      <name val="Cambria"/>
      <family val="1"/>
    </font>
    <font>
      <sz val="8"/>
      <color indexed="8"/>
      <name val="Cambria"/>
      <family val="1"/>
    </font>
    <font>
      <sz val="8"/>
      <name val="Cambria"/>
      <family val="1"/>
    </font>
    <font>
      <sz val="8"/>
      <color indexed="10"/>
      <name val="Cambria"/>
      <family val="1"/>
    </font>
    <font>
      <sz val="10"/>
      <color indexed="30"/>
      <name val="Cambria"/>
      <family val="1"/>
    </font>
    <font>
      <sz val="9"/>
      <color indexed="48"/>
      <name val="Cambria"/>
      <family val="1"/>
    </font>
    <font>
      <b/>
      <sz val="10"/>
      <color indexed="56"/>
      <name val="Cambria"/>
      <family val="1"/>
    </font>
    <font>
      <b/>
      <sz val="12"/>
      <color indexed="56"/>
      <name val="Cambria"/>
      <family val="1"/>
    </font>
    <font>
      <sz val="9"/>
      <color indexed="56"/>
      <name val="Cambria"/>
      <family val="1"/>
    </font>
    <font>
      <b/>
      <sz val="9"/>
      <name val="Cambria"/>
      <family val="1"/>
    </font>
    <font>
      <sz val="11"/>
      <color indexed="60"/>
      <name val="Cambria"/>
      <family val="1"/>
    </font>
    <font>
      <i/>
      <sz val="12"/>
      <name val="Cambria"/>
      <family val="1"/>
    </font>
    <font>
      <i/>
      <sz val="12"/>
      <color indexed="60"/>
      <name val="Cambria"/>
      <family val="1"/>
    </font>
    <font>
      <b/>
      <sz val="8"/>
      <color indexed="8"/>
      <name val="Cambria"/>
      <family val="1"/>
    </font>
    <font>
      <sz val="12"/>
      <color indexed="55"/>
      <name val="Cambria"/>
      <family val="1"/>
    </font>
    <font>
      <sz val="10"/>
      <color indexed="60"/>
      <name val="Cambria"/>
      <family val="1"/>
    </font>
    <font>
      <sz val="9"/>
      <color indexed="55"/>
      <name val="Cambria"/>
      <family val="1"/>
    </font>
    <font>
      <sz val="9"/>
      <color indexed="23"/>
      <name val="Cambria"/>
      <family val="1"/>
    </font>
    <font>
      <i/>
      <sz val="8"/>
      <color indexed="10"/>
      <name val="Cambria"/>
      <family val="1"/>
    </font>
    <font>
      <b/>
      <sz val="10"/>
      <color indexed="9"/>
      <name val="Cambria"/>
      <family val="1"/>
    </font>
    <font>
      <b/>
      <sz val="11"/>
      <name val="Cambria"/>
      <family val="1"/>
    </font>
    <font>
      <b/>
      <sz val="9"/>
      <color indexed="23"/>
      <name val="Cambria"/>
      <family val="1"/>
    </font>
    <font>
      <i/>
      <sz val="8"/>
      <color indexed="55"/>
      <name val="Cambria"/>
      <family val="1"/>
    </font>
    <font>
      <sz val="8"/>
      <color indexed="55"/>
      <name val="Cambria"/>
      <family val="1"/>
    </font>
    <font>
      <sz val="8"/>
      <color indexed="9"/>
      <name val="Cambria"/>
      <family val="1"/>
    </font>
    <font>
      <i/>
      <sz val="10"/>
      <name val="Cambria"/>
      <family val="1"/>
    </font>
    <font>
      <sz val="11"/>
      <color indexed="55"/>
      <name val="Cambria"/>
      <family val="1"/>
    </font>
    <font>
      <sz val="10"/>
      <color indexed="63"/>
      <name val="Cambria"/>
      <family val="1"/>
    </font>
    <font>
      <sz val="8"/>
      <color indexed="23"/>
      <name val="Cambria"/>
      <family val="1"/>
    </font>
    <font>
      <b/>
      <sz val="8"/>
      <color indexed="23"/>
      <name val="Cambria"/>
      <family val="1"/>
    </font>
    <font>
      <sz val="14"/>
      <name val="Cambria"/>
      <family val="1"/>
    </font>
    <font>
      <b/>
      <sz val="48"/>
      <color indexed="18"/>
      <name val="Cambria"/>
      <family val="1"/>
    </font>
    <font>
      <sz val="8"/>
      <color indexed="22"/>
      <name val="Cambria"/>
      <family val="1"/>
    </font>
    <font>
      <b/>
      <sz val="9"/>
      <color indexed="16"/>
      <name val="Cambria"/>
      <family val="1"/>
    </font>
    <font>
      <i/>
      <sz val="13"/>
      <color rgb="FF0000FF"/>
      <name val="Cambria"/>
      <family val="1"/>
    </font>
    <font>
      <i/>
      <sz val="12"/>
      <color rgb="FFFF0000"/>
      <name val="Cambria"/>
      <family val="1"/>
    </font>
    <font>
      <b/>
      <i/>
      <sz val="14"/>
      <color rgb="FF0000FF"/>
      <name val="Cambria"/>
      <family val="1"/>
    </font>
    <font>
      <i/>
      <sz val="14"/>
      <color rgb="FF0000FF"/>
      <name val="Cambria"/>
      <family val="1"/>
    </font>
    <font>
      <sz val="10"/>
      <color theme="0" tint="-0.34998626667073579"/>
      <name val="Cambria"/>
      <family val="1"/>
    </font>
    <font>
      <b/>
      <sz val="9"/>
      <color theme="0" tint="-0.34998626667073579"/>
      <name val="Cambria"/>
      <family val="1"/>
    </font>
    <font>
      <sz val="9"/>
      <color theme="0" tint="-0.34998626667073579"/>
      <name val="Cambria"/>
      <family val="1"/>
    </font>
    <font>
      <sz val="11"/>
      <color theme="0" tint="-0.34998626667073579"/>
      <name val="Cambria"/>
      <family val="1"/>
    </font>
    <font>
      <sz val="9"/>
      <color theme="0" tint="-0.499984740745262"/>
      <name val="Cambria"/>
      <family val="1"/>
    </font>
    <font>
      <b/>
      <sz val="9"/>
      <color theme="0" tint="-0.249977111117893"/>
      <name val="Cambria"/>
      <family val="1"/>
    </font>
    <font>
      <sz val="11"/>
      <color theme="0" tint="-0.249977111117893"/>
      <name val="Cambria"/>
      <family val="1"/>
    </font>
    <font>
      <sz val="14"/>
      <color rgb="FF002060"/>
      <name val="Cambria"/>
      <family val="1"/>
    </font>
    <font>
      <i/>
      <sz val="10"/>
      <color indexed="56"/>
      <name val="Cambria"/>
      <family val="1"/>
    </font>
    <font>
      <b/>
      <sz val="22"/>
      <color rgb="FF003399"/>
      <name val="Cambria"/>
      <family val="1"/>
    </font>
    <font>
      <b/>
      <sz val="20"/>
      <color rgb="FF003399"/>
      <name val="Cambria"/>
      <family val="1"/>
    </font>
    <font>
      <sz val="16"/>
      <color rgb="FF003399"/>
      <name val="Cambria"/>
      <family val="1"/>
    </font>
    <font>
      <b/>
      <sz val="55"/>
      <color rgb="FF003399"/>
      <name val="Cambria"/>
      <family val="1"/>
    </font>
    <font>
      <b/>
      <sz val="10"/>
      <name val="Arial"/>
      <family val="2"/>
    </font>
    <font>
      <sz val="8"/>
      <color theme="0" tint="-0.34998626667073579"/>
      <name val="Arial"/>
      <family val="2"/>
    </font>
    <font>
      <sz val="11"/>
      <color rgb="FF231F20"/>
      <name val="Cambria"/>
      <family val="1"/>
    </font>
    <font>
      <sz val="9"/>
      <color rgb="FF231F20"/>
      <name val="Cambria"/>
      <family val="1"/>
    </font>
    <font>
      <sz val="8"/>
      <color theme="0" tint="-0.499984740745262"/>
      <name val="Cambria"/>
      <family val="1"/>
    </font>
    <font>
      <sz val="8"/>
      <color theme="0" tint="-0.34998626667073579"/>
      <name val="Cambria"/>
      <family val="1"/>
    </font>
    <font>
      <sz val="10"/>
      <color rgb="FF003399"/>
      <name val="Arial"/>
      <family val="2"/>
    </font>
    <font>
      <i/>
      <sz val="9"/>
      <color theme="1" tint="0.249977111117893"/>
      <name val="Cambria"/>
      <family val="1"/>
    </font>
    <font>
      <i/>
      <sz val="10"/>
      <color rgb="FF800000"/>
      <name val="Cambria"/>
      <family val="1"/>
    </font>
    <font>
      <i/>
      <sz val="9"/>
      <color rgb="FF800000"/>
      <name val="Cambria"/>
      <family val="1"/>
    </font>
    <font>
      <b/>
      <sz val="11"/>
      <name val="Arial"/>
      <family val="2"/>
    </font>
    <font>
      <sz val="10"/>
      <color indexed="55"/>
      <name val="Arial"/>
      <family val="2"/>
    </font>
    <font>
      <sz val="8"/>
      <color indexed="55"/>
      <name val="Arial"/>
      <family val="2"/>
    </font>
    <font>
      <sz val="11"/>
      <color rgb="FF003366"/>
      <name val="Cambria"/>
      <family val="1"/>
    </font>
    <font>
      <b/>
      <sz val="9"/>
      <color theme="1" tint="0.499984740745262"/>
      <name val="Cambria"/>
      <family val="1"/>
    </font>
    <font>
      <i/>
      <sz val="10"/>
      <color theme="1" tint="0.249977111117893"/>
      <name val="Cambria"/>
      <family val="1"/>
    </font>
    <font>
      <i/>
      <sz val="9"/>
      <color rgb="FF000000"/>
      <name val="Cambria"/>
      <family val="1"/>
    </font>
    <font>
      <b/>
      <sz val="8"/>
      <color theme="0" tint="-0.34998626667073579"/>
      <name val="Cambria"/>
      <family val="1"/>
    </font>
    <font>
      <i/>
      <sz val="9"/>
      <name val="Cambria"/>
      <family val="1"/>
    </font>
    <font>
      <sz val="10"/>
      <name val="Calibri"/>
      <family val="2"/>
    </font>
    <font>
      <sz val="10"/>
      <color rgb="FF231F20"/>
      <name val="Calibri"/>
      <family val="1"/>
    </font>
    <font>
      <sz val="9"/>
      <color rgb="FF231F20"/>
      <name val="Calibri"/>
      <family val="1"/>
    </font>
    <font>
      <sz val="11"/>
      <color rgb="FF231F20"/>
      <name val="Calibri"/>
      <family val="1"/>
    </font>
    <font>
      <b/>
      <sz val="10"/>
      <name val="Calibri"/>
      <family val="2"/>
    </font>
    <font>
      <b/>
      <sz val="10"/>
      <color rgb="FF231F20"/>
      <name val="Calibri"/>
      <family val="2"/>
    </font>
    <font>
      <sz val="10"/>
      <name val="Calibri"/>
      <family val="1"/>
    </font>
    <font>
      <b/>
      <sz val="10"/>
      <color theme="0" tint="-0.34998626667073579"/>
      <name val="Cambria"/>
      <family val="1"/>
    </font>
    <font>
      <sz val="10"/>
      <color rgb="FF003366"/>
      <name val="Calibri"/>
      <family val="2"/>
    </font>
    <font>
      <b/>
      <sz val="10"/>
      <color theme="7"/>
      <name val="Cambria"/>
      <family val="1"/>
    </font>
    <font>
      <b/>
      <sz val="10"/>
      <color indexed="56"/>
      <name val="Arial"/>
      <family val="2"/>
    </font>
    <font>
      <b/>
      <i/>
      <sz val="9"/>
      <color theme="0"/>
      <name val="Cambria"/>
      <family val="1"/>
    </font>
    <font>
      <b/>
      <i/>
      <sz val="11"/>
      <color theme="0"/>
      <name val="Cambria"/>
      <family val="1"/>
    </font>
    <font>
      <b/>
      <i/>
      <sz val="8"/>
      <color theme="0"/>
      <name val="Cambria"/>
      <family val="1"/>
    </font>
    <font>
      <sz val="14"/>
      <color rgb="FF003399"/>
      <name val="Cambria"/>
      <family val="1"/>
    </font>
    <font>
      <b/>
      <sz val="14"/>
      <name val="Cambria"/>
      <family val="1"/>
    </font>
    <font>
      <sz val="10"/>
      <color rgb="FF003366"/>
      <name val="Cambria"/>
      <family val="1"/>
    </font>
    <font>
      <sz val="11"/>
      <color rgb="FFC00000"/>
      <name val="Cambria"/>
      <family val="1"/>
    </font>
    <font>
      <sz val="8"/>
      <color rgb="FFC00000"/>
      <name val="Arial"/>
      <family val="2"/>
    </font>
    <font>
      <b/>
      <sz val="18"/>
      <color rgb="FF003399"/>
      <name val="Cambria"/>
      <family val="1"/>
    </font>
    <font>
      <b/>
      <sz val="11"/>
      <color rgb="FF231F20"/>
      <name val="Calibri"/>
      <family val="1"/>
    </font>
    <font>
      <sz val="10"/>
      <color rgb="FF231F20"/>
      <name val="Calibri"/>
      <family val="2"/>
    </font>
    <font>
      <sz val="10"/>
      <color theme="1"/>
      <name val="Calibri"/>
      <family val="2"/>
      <scheme val="minor"/>
    </font>
    <font>
      <b/>
      <i/>
      <sz val="12"/>
      <color indexed="60"/>
      <name val="Cambria"/>
      <family val="1"/>
    </font>
    <font>
      <sz val="10"/>
      <color theme="8" tint="-0.499984740745262"/>
      <name val="Cambria"/>
      <family val="1"/>
    </font>
    <font>
      <b/>
      <sz val="10"/>
      <color indexed="30"/>
      <name val="Cambria"/>
      <family val="1"/>
    </font>
    <font>
      <i/>
      <sz val="8"/>
      <color theme="5" tint="0.39997558519241921"/>
      <name val="Cambria"/>
      <family val="1"/>
    </font>
    <font>
      <sz val="11"/>
      <color rgb="FF003399"/>
      <name val="Cambria"/>
      <family val="1"/>
    </font>
    <font>
      <sz val="10"/>
      <color rgb="FF003366"/>
      <name val="Arial"/>
      <family val="2"/>
    </font>
    <font>
      <i/>
      <sz val="9"/>
      <color theme="2" tint="-0.749992370372631"/>
      <name val="Cambria"/>
      <family val="1"/>
    </font>
    <font>
      <sz val="8"/>
      <color theme="0" tint="-0.249977111117893"/>
      <name val="Cambria"/>
      <family val="1"/>
    </font>
    <font>
      <sz val="8"/>
      <name val="Arial"/>
      <family val="2"/>
    </font>
    <font>
      <sz val="8"/>
      <color indexed="8"/>
      <name val="Arial"/>
      <family val="2"/>
    </font>
    <font>
      <i/>
      <sz val="9"/>
      <color rgb="FF800000"/>
      <name val="Arial"/>
      <family val="2"/>
    </font>
    <font>
      <b/>
      <sz val="11"/>
      <color theme="0"/>
      <name val="Cambria"/>
      <family val="1"/>
    </font>
    <font>
      <sz val="11"/>
      <color theme="0"/>
      <name val="Cambria"/>
      <family val="1"/>
    </font>
    <font>
      <sz val="11"/>
      <color theme="8" tint="-0.499984740745262"/>
      <name val="Cambria"/>
      <family val="1"/>
    </font>
    <font>
      <i/>
      <sz val="10"/>
      <color theme="2" tint="-0.749992370372631"/>
      <name val="Cambria"/>
      <family val="1"/>
    </font>
    <font>
      <sz val="10"/>
      <color theme="2" tint="-0.749992370372631"/>
      <name val="Cambria"/>
      <family val="1"/>
    </font>
    <font>
      <sz val="9.5"/>
      <color indexed="8"/>
      <name val="Cambria"/>
      <family val="1"/>
    </font>
    <font>
      <sz val="12"/>
      <name val="Calibri"/>
      <family val="2"/>
    </font>
    <font>
      <sz val="12"/>
      <color rgb="FF231F20"/>
      <name val="Calibri"/>
      <family val="2"/>
    </font>
    <font>
      <sz val="7.5"/>
      <name val="Calibri"/>
      <family val="2"/>
    </font>
    <font>
      <sz val="7.5"/>
      <color rgb="FF231F20"/>
      <name val="Calibri"/>
      <family val="2"/>
    </font>
    <font>
      <sz val="8"/>
      <color rgb="FF231F20"/>
      <name val="Calibri"/>
      <family val="1"/>
    </font>
    <font>
      <sz val="8"/>
      <name val="Calibri"/>
      <family val="2"/>
    </font>
    <font>
      <sz val="8"/>
      <color rgb="FF231F20"/>
      <name val="Calibri"/>
      <family val="2"/>
    </font>
    <font>
      <sz val="7.5"/>
      <color theme="0" tint="-0.499984740745262"/>
      <name val="Calibri"/>
      <family val="2"/>
    </font>
    <font>
      <b/>
      <sz val="9"/>
      <color rgb="FF003366"/>
      <name val="Arial"/>
      <family val="2"/>
    </font>
    <font>
      <sz val="9"/>
      <color rgb="FF003366"/>
      <name val="Arial"/>
      <family val="2"/>
    </font>
    <font>
      <sz val="10"/>
      <color theme="0" tint="-0.249977111117893"/>
      <name val="Cambria"/>
      <family val="1"/>
    </font>
    <font>
      <sz val="10"/>
      <color theme="0" tint="-0.499984740745262"/>
      <name val="Cambria"/>
      <family val="1"/>
    </font>
    <font>
      <sz val="12"/>
      <color indexed="60"/>
      <name val="Cambria"/>
      <family val="1"/>
    </font>
    <font>
      <b/>
      <sz val="11"/>
      <name val="Calibri"/>
      <family val="2"/>
    </font>
    <font>
      <b/>
      <sz val="11"/>
      <color rgb="FF231F20"/>
      <name val="Calibri"/>
      <family val="2"/>
    </font>
    <font>
      <sz val="11"/>
      <color rgb="FF003399"/>
      <name val="Arial"/>
      <family val="2"/>
    </font>
    <font>
      <sz val="10"/>
      <color theme="1" tint="4.9989318521683403E-2"/>
      <name val="Cambria"/>
      <family val="1"/>
    </font>
    <font>
      <sz val="9"/>
      <color theme="1" tint="4.9989318521683403E-2"/>
      <name val="Cambria"/>
      <family val="1"/>
    </font>
    <font>
      <sz val="9"/>
      <color rgb="FF000000"/>
      <name val="Cambria"/>
      <family val="1"/>
    </font>
    <font>
      <sz val="10"/>
      <color rgb="FF003399"/>
      <name val="Cambria"/>
      <family val="1"/>
    </font>
    <font>
      <b/>
      <sz val="12"/>
      <color rgb="FF000000"/>
      <name val="Cambria"/>
      <family val="1"/>
    </font>
    <font>
      <b/>
      <sz val="10"/>
      <color rgb="FF000000"/>
      <name val="Cambria"/>
      <family val="1"/>
    </font>
    <font>
      <sz val="12"/>
      <name val="Cambria"/>
      <family val="1"/>
    </font>
    <font>
      <sz val="14"/>
      <color rgb="FF333399"/>
      <name val="Cambria"/>
      <family val="1"/>
    </font>
    <font>
      <sz val="10"/>
      <color theme="0" tint="-0.34998626667073579"/>
      <name val="Arial"/>
      <family val="2"/>
    </font>
    <font>
      <sz val="8"/>
      <color theme="0"/>
      <name val="Cambria"/>
      <family val="1"/>
    </font>
  </fonts>
  <fills count="41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62"/>
      </patternFill>
    </fill>
    <fill>
      <patternFill patternType="solid">
        <fgColor indexed="45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44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44"/>
      </patternFill>
    </fill>
    <fill>
      <patternFill patternType="solid">
        <fgColor indexed="26"/>
        <bgColor indexed="64"/>
      </patternFill>
    </fill>
    <fill>
      <patternFill patternType="solid">
        <fgColor indexed="63"/>
        <bgColor indexed="64"/>
      </patternFill>
    </fill>
    <fill>
      <patternFill patternType="mediumGray">
        <fgColor indexed="44"/>
      </patternFill>
    </fill>
    <fill>
      <patternFill patternType="solid">
        <fgColor indexed="5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theme="0"/>
      </patternFill>
    </fill>
    <fill>
      <patternFill patternType="mediumGray">
        <fgColor theme="0" tint="-0.24994659260841701"/>
        <bgColor indexed="65"/>
      </patternFill>
    </fill>
    <fill>
      <patternFill patternType="solid">
        <fgColor theme="0" tint="-0.14999847407452621"/>
        <bgColor theme="0"/>
      </patternFill>
    </fill>
    <fill>
      <patternFill patternType="solid">
        <fgColor indexed="22"/>
        <bgColor indexed="4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7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2"/>
      </top>
      <bottom style="medium">
        <color indexed="62"/>
      </bottom>
      <diagonal/>
    </border>
    <border>
      <left style="thin">
        <color indexed="23"/>
      </left>
      <right style="dashed">
        <color indexed="23"/>
      </right>
      <top style="thin">
        <color indexed="22"/>
      </top>
      <bottom style="thin">
        <color indexed="22"/>
      </bottom>
      <diagonal/>
    </border>
    <border>
      <left style="dashed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dashed">
        <color indexed="23"/>
      </right>
      <top style="thin">
        <color indexed="22"/>
      </top>
      <bottom style="medium">
        <color indexed="18"/>
      </bottom>
      <diagonal/>
    </border>
    <border>
      <left style="dashed">
        <color indexed="23"/>
      </left>
      <right style="thin">
        <color indexed="23"/>
      </right>
      <top style="thin">
        <color indexed="22"/>
      </top>
      <bottom style="medium">
        <color indexed="18"/>
      </bottom>
      <diagonal/>
    </border>
    <border>
      <left style="dashed">
        <color indexed="23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medium">
        <color indexed="18"/>
      </bottom>
      <diagonal/>
    </border>
    <border>
      <left/>
      <right style="thin">
        <color indexed="23"/>
      </right>
      <top style="thin">
        <color indexed="22"/>
      </top>
      <bottom style="medium">
        <color indexed="18"/>
      </bottom>
      <diagonal/>
    </border>
    <border>
      <left/>
      <right/>
      <top/>
      <bottom style="thin">
        <color indexed="18"/>
      </bottom>
      <diagonal/>
    </border>
    <border>
      <left style="dashed">
        <color indexed="23"/>
      </left>
      <right style="dashed">
        <color indexed="23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23"/>
      </top>
      <bottom style="thin">
        <color indexed="55"/>
      </bottom>
      <diagonal/>
    </border>
    <border>
      <left style="thin">
        <color indexed="23"/>
      </left>
      <right style="dashed">
        <color indexed="23"/>
      </right>
      <top style="thin">
        <color indexed="23"/>
      </top>
      <bottom style="thin">
        <color indexed="55"/>
      </bottom>
      <diagonal/>
    </border>
    <border>
      <left style="thin">
        <color indexed="23"/>
      </left>
      <right style="dashed">
        <color indexed="23"/>
      </right>
      <top/>
      <bottom style="thin">
        <color indexed="22"/>
      </bottom>
      <diagonal/>
    </border>
    <border>
      <left/>
      <right style="dashed">
        <color indexed="23"/>
      </right>
      <top style="thin">
        <color indexed="23"/>
      </top>
      <bottom style="thin">
        <color indexed="55"/>
      </bottom>
      <diagonal/>
    </border>
    <border>
      <left style="dashed">
        <color indexed="23"/>
      </left>
      <right style="medium">
        <color indexed="18"/>
      </right>
      <top style="thin">
        <color indexed="23"/>
      </top>
      <bottom style="thin">
        <color indexed="55"/>
      </bottom>
      <diagonal/>
    </border>
    <border>
      <left style="thin">
        <color indexed="23"/>
      </left>
      <right style="medium">
        <color indexed="18"/>
      </right>
      <top style="thin">
        <color indexed="23"/>
      </top>
      <bottom style="thin">
        <color indexed="23"/>
      </bottom>
      <diagonal/>
    </border>
    <border>
      <left style="dashed">
        <color indexed="23"/>
      </left>
      <right style="thin">
        <color indexed="23"/>
      </right>
      <top/>
      <bottom style="thin">
        <color indexed="22"/>
      </bottom>
      <diagonal/>
    </border>
    <border>
      <left style="dashed">
        <color indexed="23"/>
      </left>
      <right style="thin">
        <color indexed="23"/>
      </right>
      <top style="thin">
        <color indexed="23"/>
      </top>
      <bottom style="thin">
        <color indexed="55"/>
      </bottom>
      <diagonal/>
    </border>
    <border>
      <left/>
      <right style="thin">
        <color indexed="23"/>
      </right>
      <top style="thin">
        <color indexed="55"/>
      </top>
      <bottom style="thin">
        <color indexed="22"/>
      </bottom>
      <diagonal/>
    </border>
    <border>
      <left/>
      <right style="thin">
        <color indexed="23"/>
      </right>
      <top style="thin">
        <color indexed="23"/>
      </top>
      <bottom style="thin">
        <color indexed="55"/>
      </bottom>
      <diagonal/>
    </border>
    <border>
      <left/>
      <right/>
      <top style="thin">
        <color indexed="62"/>
      </top>
      <bottom/>
      <diagonal/>
    </border>
    <border>
      <left style="dashed">
        <color indexed="23"/>
      </left>
      <right style="medium">
        <color indexed="18"/>
      </right>
      <top style="thin">
        <color indexed="22"/>
      </top>
      <bottom style="thin">
        <color indexed="22"/>
      </bottom>
      <diagonal/>
    </border>
    <border>
      <left style="dashed">
        <color indexed="23"/>
      </left>
      <right style="dashed">
        <color indexed="23"/>
      </right>
      <top/>
      <bottom style="medium">
        <color indexed="18"/>
      </bottom>
      <diagonal/>
    </border>
    <border>
      <left style="dashed">
        <color indexed="23"/>
      </left>
      <right style="thin">
        <color indexed="23"/>
      </right>
      <top/>
      <bottom style="medium">
        <color indexed="18"/>
      </bottom>
      <diagonal/>
    </border>
    <border>
      <left/>
      <right/>
      <top style="thin">
        <color indexed="60"/>
      </top>
      <bottom/>
      <diagonal/>
    </border>
    <border>
      <left/>
      <right style="thin">
        <color indexed="23"/>
      </right>
      <top style="thin">
        <color indexed="60"/>
      </top>
      <bottom/>
      <diagonal/>
    </border>
    <border>
      <left/>
      <right style="thin">
        <color indexed="23"/>
      </right>
      <top/>
      <bottom/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medium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medium">
        <color indexed="18"/>
      </left>
      <right/>
      <top/>
      <bottom style="thin">
        <color indexed="18"/>
      </bottom>
      <diagonal/>
    </border>
    <border>
      <left style="medium">
        <color indexed="62"/>
      </left>
      <right style="thin">
        <color indexed="62"/>
      </right>
      <top/>
      <bottom style="thin">
        <color indexed="62"/>
      </bottom>
      <diagonal/>
    </border>
    <border>
      <left style="thin">
        <color indexed="63"/>
      </left>
      <right/>
      <top/>
      <bottom/>
      <diagonal/>
    </border>
    <border>
      <left/>
      <right style="thin">
        <color indexed="63"/>
      </right>
      <top/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/>
      <diagonal/>
    </border>
    <border>
      <left/>
      <right style="thin">
        <color indexed="62"/>
      </right>
      <top/>
      <bottom style="thin">
        <color indexed="62"/>
      </bottom>
      <diagonal/>
    </border>
    <border>
      <left style="thin">
        <color indexed="62"/>
      </left>
      <right style="thin">
        <color indexed="62"/>
      </right>
      <top/>
      <bottom style="thin">
        <color indexed="62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62"/>
      </right>
      <top style="medium">
        <color indexed="62"/>
      </top>
      <bottom/>
      <diagonal/>
    </border>
    <border>
      <left style="thin">
        <color indexed="62"/>
      </left>
      <right style="thin">
        <color indexed="62"/>
      </right>
      <top style="medium">
        <color indexed="62"/>
      </top>
      <bottom style="thin">
        <color indexed="62"/>
      </bottom>
      <diagonal/>
    </border>
    <border>
      <left style="thin">
        <color indexed="62"/>
      </left>
      <right/>
      <top style="medium">
        <color indexed="62"/>
      </top>
      <bottom/>
      <diagonal/>
    </border>
    <border>
      <left/>
      <right style="thin">
        <color indexed="62"/>
      </right>
      <top/>
      <bottom/>
      <diagonal/>
    </border>
    <border>
      <left/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23"/>
      </left>
      <right/>
      <top/>
      <bottom/>
      <diagonal/>
    </border>
    <border>
      <left style="dashed">
        <color indexed="64"/>
      </left>
      <right style="dashed">
        <color indexed="64"/>
      </right>
      <top/>
      <bottom style="thin">
        <color indexed="23"/>
      </bottom>
      <diagonal/>
    </border>
    <border>
      <left style="thin">
        <color indexed="60"/>
      </left>
      <right/>
      <top/>
      <bottom/>
      <diagonal/>
    </border>
    <border>
      <left style="thin">
        <color indexed="23"/>
      </left>
      <right/>
      <top style="thin">
        <color indexed="60"/>
      </top>
      <bottom/>
      <diagonal/>
    </border>
    <border>
      <left style="thin">
        <color indexed="62"/>
      </left>
      <right/>
      <top style="medium">
        <color indexed="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 style="thin">
        <color indexed="62"/>
      </left>
      <right/>
      <top style="thin">
        <color indexed="62"/>
      </top>
      <bottom/>
      <diagonal/>
    </border>
    <border>
      <left style="thin">
        <color indexed="23"/>
      </left>
      <right/>
      <top/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18"/>
      </top>
      <bottom style="thin">
        <color indexed="23"/>
      </bottom>
      <diagonal/>
    </border>
    <border>
      <left style="thin">
        <color indexed="23"/>
      </left>
      <right style="medium">
        <color indexed="18"/>
      </right>
      <top style="thin">
        <color indexed="18"/>
      </top>
      <bottom style="thin">
        <color indexed="23"/>
      </bottom>
      <diagonal/>
    </border>
    <border>
      <left style="thin">
        <color indexed="18"/>
      </left>
      <right/>
      <top/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62"/>
      </left>
      <right/>
      <top/>
      <bottom/>
      <diagonal/>
    </border>
    <border>
      <left/>
      <right/>
      <top/>
      <bottom style="thin">
        <color indexed="62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/>
      <right style="dashed">
        <color indexed="23"/>
      </right>
      <top/>
      <bottom/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/>
      <right/>
      <top style="thin">
        <color indexed="18"/>
      </top>
      <bottom style="thin">
        <color indexed="18"/>
      </bottom>
      <diagonal/>
    </border>
    <border>
      <left/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medium">
        <color indexed="18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/>
      <top style="thin">
        <color indexed="62"/>
      </top>
      <bottom style="thin">
        <color indexed="62"/>
      </bottom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 style="thick">
        <color indexed="63"/>
      </right>
      <top style="thin">
        <color indexed="63"/>
      </top>
      <bottom/>
      <diagonal/>
    </border>
    <border>
      <left/>
      <right style="thick">
        <color indexed="63"/>
      </right>
      <top/>
      <bottom/>
      <diagonal/>
    </border>
    <border>
      <left style="thin">
        <color indexed="63"/>
      </left>
      <right/>
      <top/>
      <bottom style="thick">
        <color indexed="63"/>
      </bottom>
      <diagonal/>
    </border>
    <border>
      <left/>
      <right/>
      <top/>
      <bottom style="thick">
        <color indexed="63"/>
      </bottom>
      <diagonal/>
    </border>
    <border>
      <left/>
      <right style="thick">
        <color indexed="63"/>
      </right>
      <top/>
      <bottom style="thick">
        <color indexed="63"/>
      </bottom>
      <diagonal/>
    </border>
    <border>
      <left style="thin">
        <color indexed="23"/>
      </left>
      <right/>
      <top style="thin">
        <color indexed="18"/>
      </top>
      <bottom style="thin">
        <color indexed="23"/>
      </bottom>
      <diagonal/>
    </border>
    <border>
      <left/>
      <right/>
      <top style="thin">
        <color indexed="18"/>
      </top>
      <bottom style="thin">
        <color indexed="23"/>
      </bottom>
      <diagonal/>
    </border>
    <border>
      <left/>
      <right style="medium">
        <color indexed="18"/>
      </right>
      <top style="thin">
        <color indexed="18"/>
      </top>
      <bottom style="thin">
        <color indexed="23"/>
      </bottom>
      <diagonal/>
    </border>
    <border>
      <left/>
      <right/>
      <top style="thin">
        <color indexed="18"/>
      </top>
      <bottom/>
      <diagonal/>
    </border>
    <border>
      <left style="thin">
        <color indexed="18"/>
      </left>
      <right/>
      <top style="thin">
        <color indexed="18"/>
      </top>
      <bottom/>
      <diagonal/>
    </border>
    <border>
      <left/>
      <right style="thin">
        <color indexed="23"/>
      </right>
      <top style="thin">
        <color indexed="18"/>
      </top>
      <bottom/>
      <diagonal/>
    </border>
    <border>
      <left style="thin">
        <color indexed="18"/>
      </left>
      <right/>
      <top/>
      <bottom style="medium">
        <color indexed="18"/>
      </bottom>
      <diagonal/>
    </border>
    <border>
      <left/>
      <right style="thin">
        <color indexed="62"/>
      </right>
      <top style="medium">
        <color indexed="62"/>
      </top>
      <bottom style="thin">
        <color indexed="62"/>
      </bottom>
      <diagonal/>
    </border>
    <border>
      <left style="thin">
        <color indexed="56"/>
      </left>
      <right/>
      <top style="thin">
        <color indexed="56"/>
      </top>
      <bottom style="thin">
        <color indexed="56"/>
      </bottom>
      <diagonal/>
    </border>
    <border>
      <left/>
      <right/>
      <top style="thin">
        <color indexed="56"/>
      </top>
      <bottom style="thin">
        <color indexed="56"/>
      </bottom>
      <diagonal/>
    </border>
    <border>
      <left/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/>
      <top style="medium">
        <color indexed="62"/>
      </top>
      <bottom style="thin">
        <color indexed="62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indexed="23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/>
      <top style="thin">
        <color indexed="23"/>
      </top>
      <bottom style="thin">
        <color indexed="55"/>
      </bottom>
      <diagonal/>
    </border>
    <border>
      <left style="thin">
        <color indexed="23"/>
      </left>
      <right/>
      <top style="thin">
        <color indexed="55"/>
      </top>
      <bottom style="thin">
        <color indexed="22"/>
      </bottom>
      <diagonal/>
    </border>
    <border>
      <left style="thin">
        <color indexed="23"/>
      </left>
      <right style="thin">
        <color theme="0" tint="-0.499984740745262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theme="0" tint="-0.499984740745262"/>
      </right>
      <top style="thin">
        <color indexed="23"/>
      </top>
      <bottom style="thin">
        <color indexed="55"/>
      </bottom>
      <diagonal/>
    </border>
    <border>
      <left style="thin">
        <color indexed="23"/>
      </left>
      <right style="thin">
        <color theme="0" tint="-0.499984740745262"/>
      </right>
      <top style="thin">
        <color indexed="55"/>
      </top>
      <bottom style="thin">
        <color indexed="22"/>
      </bottom>
      <diagonal/>
    </border>
    <border>
      <left style="thin">
        <color indexed="23"/>
      </left>
      <right style="thin">
        <color theme="0" tint="-0.49998474074526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theme="0" tint="-0.499984740745262"/>
      </right>
      <top style="thin">
        <color indexed="22"/>
      </top>
      <bottom style="medium">
        <color indexed="18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ashed">
        <color indexed="23"/>
      </left>
      <right style="medium">
        <color indexed="18"/>
      </right>
      <top/>
      <bottom style="thin">
        <color indexed="22"/>
      </bottom>
      <diagonal/>
    </border>
    <border>
      <left style="dashed">
        <color indexed="23"/>
      </left>
      <right style="medium">
        <color indexed="18"/>
      </right>
      <top/>
      <bottom style="medium">
        <color indexed="18"/>
      </bottom>
      <diagonal/>
    </border>
    <border>
      <left/>
      <right style="medium">
        <color indexed="18"/>
      </right>
      <top style="thin">
        <color indexed="23"/>
      </top>
      <bottom style="thin">
        <color indexed="55"/>
      </bottom>
      <diagonal/>
    </border>
    <border>
      <left/>
      <right style="medium">
        <color indexed="18"/>
      </right>
      <top style="thin">
        <color indexed="55"/>
      </top>
      <bottom style="thin">
        <color indexed="22"/>
      </bottom>
      <diagonal/>
    </border>
    <border>
      <left/>
      <right style="medium">
        <color indexed="18"/>
      </right>
      <top style="thin">
        <color indexed="22"/>
      </top>
      <bottom style="thin">
        <color indexed="22"/>
      </bottom>
      <diagonal/>
    </border>
    <border>
      <left/>
      <right style="medium">
        <color indexed="18"/>
      </right>
      <top style="thin">
        <color indexed="22"/>
      </top>
      <bottom style="medium">
        <color indexed="18"/>
      </bottom>
      <diagonal/>
    </border>
    <border>
      <left style="medium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8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8" tint="-0.24994659260841701"/>
      </left>
      <right/>
      <top style="thin">
        <color theme="0" tint="-0.34998626667073579"/>
      </top>
      <bottom style="medium">
        <color theme="8" tint="-0.24994659260841701"/>
      </bottom>
      <diagonal/>
    </border>
    <border>
      <left/>
      <right/>
      <top style="thin">
        <color theme="0" tint="-0.34998626667073579"/>
      </top>
      <bottom style="medium">
        <color theme="8" tint="-0.24994659260841701"/>
      </bottom>
      <diagonal/>
    </border>
    <border>
      <left/>
      <right style="medium">
        <color theme="8" tint="-0.24994659260841701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0" tint="-0.34998626667073579"/>
      </top>
      <bottom style="medium">
        <color theme="8" tint="-0.24994659260841701"/>
      </bottom>
      <diagonal/>
    </border>
    <border>
      <left/>
      <right style="thin">
        <color theme="8" tint="-0.24994659260841701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/>
      <diagonal/>
    </border>
    <border>
      <left/>
      <right/>
      <top style="medium">
        <color theme="8" tint="-0.24994659260841701"/>
      </top>
      <bottom/>
      <diagonal/>
    </border>
    <border>
      <left/>
      <right style="medium">
        <color theme="8" tint="-0.24994659260841701"/>
      </right>
      <top style="medium">
        <color theme="8" tint="-0.24994659260841701"/>
      </top>
      <bottom/>
      <diagonal/>
    </border>
    <border>
      <left style="medium">
        <color theme="8" tint="-0.24994659260841701"/>
      </left>
      <right/>
      <top/>
      <bottom/>
      <diagonal/>
    </border>
    <border>
      <left/>
      <right style="medium">
        <color theme="8" tint="-0.24994659260841701"/>
      </right>
      <top/>
      <bottom/>
      <diagonal/>
    </border>
    <border>
      <left style="medium">
        <color theme="8" tint="-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8" tint="-0.24994659260841701"/>
      </left>
      <right/>
      <top style="thin">
        <color theme="0" tint="-0.34998626667073579"/>
      </top>
      <bottom style="medium">
        <color theme="8" tint="-0.24994659260841701"/>
      </bottom>
      <diagonal/>
    </border>
    <border>
      <left style="medium">
        <color theme="8" tint="-0.24994659260841701"/>
      </left>
      <right/>
      <top/>
      <bottom style="thin">
        <color theme="0" tint="-0.34998626667073579"/>
      </bottom>
      <diagonal/>
    </border>
    <border>
      <left/>
      <right style="medium">
        <color theme="8" tint="-0.24994659260841701"/>
      </right>
      <top/>
      <bottom style="thin">
        <color theme="0" tint="-0.34998626667073579"/>
      </bottom>
      <diagonal/>
    </border>
    <border>
      <left style="medium">
        <color theme="8" tint="-0.24994659260841701"/>
      </left>
      <right/>
      <top/>
      <bottom style="thin">
        <color theme="8" tint="-0.24994659260841701"/>
      </bottom>
      <diagonal/>
    </border>
    <border>
      <left/>
      <right style="medium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indexed="62"/>
      </left>
      <right/>
      <top style="medium">
        <color theme="8" tint="-0.24994659260841701"/>
      </top>
      <bottom/>
      <diagonal/>
    </border>
    <border>
      <left style="thin">
        <color indexed="55"/>
      </left>
      <right/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indexed="62"/>
      </left>
      <right/>
      <top/>
      <bottom style="thin">
        <color theme="0" tint="-0.34998626667073579"/>
      </bottom>
      <diagonal/>
    </border>
    <border>
      <left/>
      <right/>
      <top style="medium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medium">
        <color theme="8" tint="-0.24994659260841701"/>
      </right>
      <top style="medium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medium">
        <color theme="8" tint="-0.24994659260841701"/>
      </right>
      <top/>
      <bottom style="thin">
        <color theme="0" tint="-0.34998626667073579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medium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0" tint="-0.34998626667073579"/>
      </bottom>
      <diagonal/>
    </border>
    <border>
      <left/>
      <right style="thin">
        <color theme="8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0" tint="-0.34998626667073579"/>
      </bottom>
      <diagonal/>
    </border>
    <border>
      <left/>
      <right style="thin">
        <color indexed="62"/>
      </right>
      <top/>
      <bottom style="thin">
        <color theme="8" tint="-0.24994659260841701"/>
      </bottom>
      <diagonal/>
    </border>
    <border>
      <left/>
      <right style="thin">
        <color indexed="62"/>
      </right>
      <top/>
      <bottom style="thin">
        <color theme="0" tint="-0.34998626667073579"/>
      </bottom>
      <diagonal/>
    </border>
    <border>
      <left/>
      <right style="thin">
        <color indexed="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medium">
        <color theme="8" tint="-0.24994659260841701"/>
      </top>
      <bottom/>
      <diagonal/>
    </border>
    <border>
      <left/>
      <right style="thin">
        <color indexed="62"/>
      </right>
      <top style="medium">
        <color theme="8" tint="-0.24994659260841701"/>
      </top>
      <bottom/>
      <diagonal/>
    </border>
    <border>
      <left style="thin">
        <color indexed="62"/>
      </left>
      <right/>
      <top/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indexed="62"/>
      </right>
      <top style="medium">
        <color theme="8" tint="-0.24994659260841701"/>
      </top>
      <bottom style="thin">
        <color theme="8" tint="-0.24994659260841701"/>
      </bottom>
      <diagonal/>
    </border>
    <border>
      <left style="thin">
        <color indexed="62"/>
      </left>
      <right style="medium">
        <color theme="8" tint="-0.24994659260841701"/>
      </right>
      <top style="medium">
        <color theme="8" tint="-0.24994659260841701"/>
      </top>
      <bottom style="thin">
        <color theme="8" tint="-0.24994659260841701"/>
      </bottom>
      <diagonal/>
    </border>
    <border>
      <left style="medium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indexed="62"/>
      </left>
      <right style="thin">
        <color indexed="62"/>
      </right>
      <top style="medium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/>
      <diagonal/>
    </border>
    <border>
      <left/>
      <right style="thin">
        <color theme="8" tint="-0.24994659260841701"/>
      </right>
      <top style="medium">
        <color theme="8" tint="-0.24994659260841701"/>
      </top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 style="medium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/>
      <top/>
      <bottom style="medium">
        <color theme="8" tint="-0.24994659260841701"/>
      </bottom>
      <diagonal/>
    </border>
    <border>
      <left/>
      <right style="medium">
        <color theme="8" tint="-0.24994659260841701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indexed="62"/>
      </left>
      <right style="thin">
        <color indexed="62"/>
      </right>
      <top style="medium">
        <color theme="8" tint="-0.24994659260841701"/>
      </top>
      <bottom/>
      <diagonal/>
    </border>
    <border>
      <left style="thin">
        <color indexed="62"/>
      </left>
      <right style="thin">
        <color indexed="62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indexed="62"/>
      </right>
      <top style="medium">
        <color theme="8" tint="-0.24994659260841701"/>
      </top>
      <bottom/>
      <diagonal/>
    </border>
    <border>
      <left style="thin">
        <color indexed="62"/>
      </left>
      <right style="thin">
        <color theme="8" tint="-0.24994659260841701"/>
      </right>
      <top style="medium">
        <color theme="8" tint="-0.24994659260841701"/>
      </top>
      <bottom/>
      <diagonal/>
    </border>
    <border>
      <left style="thin">
        <color theme="8" tint="-0.24994659260841701"/>
      </left>
      <right style="thin">
        <color indexed="62"/>
      </right>
      <top/>
      <bottom/>
      <diagonal/>
    </border>
    <border>
      <left style="thin">
        <color indexed="62"/>
      </left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indexed="62"/>
      </right>
      <top/>
      <bottom style="thin">
        <color theme="8" tint="-0.24994659260841701"/>
      </bottom>
      <diagonal/>
    </border>
    <border>
      <left style="thin">
        <color indexed="62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 style="medium">
        <color theme="8" tint="-0.24994659260841701"/>
      </right>
      <top style="medium">
        <color theme="8" tint="-0.24994659260841701"/>
      </top>
      <bottom/>
      <diagonal/>
    </border>
    <border>
      <left style="thin">
        <color theme="8" tint="-0.24994659260841701"/>
      </left>
      <right style="medium">
        <color theme="8" tint="-0.24994659260841701"/>
      </right>
      <top/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/>
      <right style="medium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medium">
        <color theme="8" tint="-0.24994659260841701"/>
      </left>
      <right/>
      <top/>
      <bottom style="medium">
        <color theme="8" tint="-0.24994659260841701"/>
      </bottom>
      <diagonal/>
    </border>
    <border>
      <left style="thin">
        <color theme="8" tint="-0.24994659260841701"/>
      </left>
      <right/>
      <top/>
      <bottom style="medium">
        <color theme="8" tint="-0.24994659260841701"/>
      </bottom>
      <diagonal/>
    </border>
    <border>
      <left/>
      <right style="thin">
        <color theme="8" tint="-0.24994659260841701"/>
      </right>
      <top/>
      <bottom style="medium">
        <color theme="8" tint="-0.24994659260841701"/>
      </bottom>
      <diagonal/>
    </border>
    <border>
      <left style="thin">
        <color theme="8" tint="-0.24994659260841701"/>
      </left>
      <right style="medium">
        <color theme="8" tint="-0.24994659260841701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medium">
        <color theme="8" tint="-0.24994659260841701"/>
      </left>
      <right/>
      <top style="thin">
        <color theme="8" tint="-0.24994659260841701"/>
      </top>
      <bottom style="thin">
        <color theme="0" tint="-0.34998626667073579"/>
      </bottom>
      <diagonal/>
    </border>
    <border>
      <left/>
      <right/>
      <top style="thin">
        <color theme="8" tint="-0.24994659260841701"/>
      </top>
      <bottom style="thin">
        <color theme="0" tint="-0.34998626667073579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indexed="62"/>
      </left>
      <right/>
      <top style="medium">
        <color theme="8" tint="-0.24994659260841701"/>
      </top>
      <bottom style="thin">
        <color theme="8" tint="-0.24994659260841701"/>
      </bottom>
      <diagonal/>
    </border>
    <border>
      <left style="medium">
        <color indexed="62"/>
      </left>
      <right/>
      <top style="thin">
        <color indexed="62"/>
      </top>
      <bottom style="thin">
        <color indexed="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thin">
        <color indexed="62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indexed="62"/>
      </left>
      <right/>
      <top style="thin">
        <color theme="8" tint="-0.24994659260841701"/>
      </top>
      <bottom style="thin">
        <color theme="0" tint="-0.34998626667073579"/>
      </bottom>
      <diagonal/>
    </border>
    <border>
      <left/>
      <right style="thin">
        <color indexed="62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theme="8" tint="-0.24994659260841701"/>
      </left>
      <right style="thin">
        <color indexed="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8" tint="-0.24994659260841701"/>
      </left>
      <right/>
      <top style="thin">
        <color theme="0" tint="-0.34998626667073579"/>
      </top>
      <bottom style="thin">
        <color theme="8" tint="-0.24994659260841701"/>
      </bottom>
      <diagonal/>
    </border>
    <border>
      <left/>
      <right/>
      <top style="thin">
        <color theme="0" tint="-0.34998626667073579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indexed="62"/>
      </right>
      <top style="thin">
        <color theme="0" tint="-0.34998626667073579"/>
      </top>
      <bottom style="thin">
        <color theme="8" tint="-0.24994659260841701"/>
      </bottom>
      <diagonal/>
    </border>
    <border>
      <left style="thin">
        <color indexed="62"/>
      </left>
      <right/>
      <top style="thin">
        <color theme="0" tint="-0.34998626667073579"/>
      </top>
      <bottom style="thin">
        <color theme="8" tint="-0.24994659260841701"/>
      </bottom>
      <diagonal/>
    </border>
    <border>
      <left/>
      <right style="thin">
        <color indexed="62"/>
      </right>
      <top style="thin">
        <color theme="0" tint="-0.34998626667073579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0" tint="-0.34998626667073579"/>
      </top>
      <bottom style="thin">
        <color theme="8" tint="-0.24994659260841701"/>
      </bottom>
      <diagonal/>
    </border>
    <border>
      <left style="medium">
        <color indexed="62"/>
      </left>
      <right style="thin">
        <color indexed="62"/>
      </right>
      <top style="thin">
        <color indexed="18"/>
      </top>
      <bottom style="thin">
        <color indexed="18"/>
      </bottom>
      <diagonal/>
    </border>
    <border>
      <left style="thin">
        <color indexed="62"/>
      </left>
      <right style="thin">
        <color theme="8" tint="-0.24994659260841701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0" tint="-0.34998626667073579"/>
      </top>
      <bottom style="thin">
        <color theme="8" tint="-0.24994659260841701"/>
      </bottom>
      <diagonal/>
    </border>
    <border>
      <left style="thin">
        <color indexed="62"/>
      </left>
      <right style="thin">
        <color theme="8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2"/>
      </left>
      <right style="thin">
        <color theme="8" tint="-0.24994659260841701"/>
      </right>
      <top style="thin">
        <color theme="0" tint="-0.34998626667073579"/>
      </top>
      <bottom style="thin">
        <color theme="8" tint="-0.24994659260841701"/>
      </bottom>
      <diagonal/>
    </border>
    <border>
      <left/>
      <right style="medium">
        <color indexed="62"/>
      </right>
      <top/>
      <bottom style="thin">
        <color theme="0" tint="-0.499984740745262"/>
      </bottom>
      <diagonal/>
    </border>
    <border>
      <left style="medium">
        <color indexed="62"/>
      </left>
      <right style="thin">
        <color indexed="62"/>
      </right>
      <top style="thin">
        <color indexed="62"/>
      </top>
      <bottom style="thin">
        <color indexed="18"/>
      </bottom>
      <diagonal/>
    </border>
    <border>
      <left style="medium">
        <color theme="8" tint="-0.249977111117893"/>
      </left>
      <right style="thin">
        <color indexed="62"/>
      </right>
      <top style="medium">
        <color theme="8" tint="-0.249977111117893"/>
      </top>
      <bottom style="thin">
        <color indexed="62"/>
      </bottom>
      <diagonal/>
    </border>
    <border>
      <left style="thin">
        <color indexed="62"/>
      </left>
      <right/>
      <top style="medium">
        <color theme="8" tint="-0.249977111117893"/>
      </top>
      <bottom style="thin">
        <color indexed="62"/>
      </bottom>
      <diagonal/>
    </border>
    <border>
      <left/>
      <right/>
      <top style="medium">
        <color theme="8" tint="-0.249977111117893"/>
      </top>
      <bottom style="thin">
        <color indexed="62"/>
      </bottom>
      <diagonal/>
    </border>
    <border>
      <left/>
      <right style="thin">
        <color indexed="62"/>
      </right>
      <top style="medium">
        <color theme="8" tint="-0.249977111117893"/>
      </top>
      <bottom style="thin">
        <color indexed="62"/>
      </bottom>
      <diagonal/>
    </border>
    <border>
      <left style="thin">
        <color indexed="62"/>
      </left>
      <right style="medium">
        <color theme="8" tint="-0.249977111117893"/>
      </right>
      <top style="medium">
        <color theme="8" tint="-0.249977111117893"/>
      </top>
      <bottom style="thin">
        <color indexed="62"/>
      </bottom>
      <diagonal/>
    </border>
    <border>
      <left style="medium">
        <color theme="8" tint="-0.249977111117893"/>
      </left>
      <right style="thin">
        <color indexed="62"/>
      </right>
      <top style="thin">
        <color indexed="62"/>
      </top>
      <bottom style="thin">
        <color theme="0" tint="-0.34998626667073579"/>
      </bottom>
      <diagonal/>
    </border>
    <border>
      <left style="thin">
        <color indexed="62"/>
      </left>
      <right/>
      <top style="thin">
        <color indexed="62"/>
      </top>
      <bottom style="thin">
        <color theme="0" tint="-0.34998626667073579"/>
      </bottom>
      <diagonal/>
    </border>
    <border>
      <left/>
      <right/>
      <top style="thin">
        <color indexed="62"/>
      </top>
      <bottom style="thin">
        <color theme="0" tint="-0.34998626667073579"/>
      </bottom>
      <diagonal/>
    </border>
    <border>
      <left/>
      <right style="thin">
        <color indexed="62"/>
      </right>
      <top style="thin">
        <color indexed="62"/>
      </top>
      <bottom style="thin">
        <color theme="0" tint="-0.34998626667073579"/>
      </bottom>
      <diagonal/>
    </border>
    <border>
      <left style="thin">
        <color indexed="62"/>
      </left>
      <right style="medium">
        <color theme="8" tint="-0.249977111117893"/>
      </right>
      <top style="thin">
        <color indexed="62"/>
      </top>
      <bottom style="thin">
        <color theme="0" tint="-0.34998626667073579"/>
      </bottom>
      <diagonal/>
    </border>
    <border>
      <left style="medium">
        <color theme="8" tint="-0.249977111117893"/>
      </left>
      <right style="thin">
        <color indexed="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2"/>
      </left>
      <right style="medium">
        <color theme="8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2"/>
      </right>
      <top/>
      <bottom/>
      <diagonal/>
    </border>
    <border>
      <left/>
      <right style="thin">
        <color indexed="62"/>
      </right>
      <top style="medium">
        <color theme="8" tint="-0.24994659260841701"/>
      </top>
      <bottom style="thin">
        <color theme="8" tint="-0.24994659260841701"/>
      </bottom>
      <diagonal/>
    </border>
    <border>
      <left style="medium">
        <color theme="8" tint="-0.249977111117893"/>
      </left>
      <right style="thin">
        <color indexed="62"/>
      </right>
      <top style="thin">
        <color theme="0" tint="-0.34998626667073579"/>
      </top>
      <bottom style="medium">
        <color theme="8" tint="-0.249977111117893"/>
      </bottom>
      <diagonal/>
    </border>
    <border>
      <left style="thin">
        <color indexed="62"/>
      </left>
      <right/>
      <top style="thin">
        <color theme="0" tint="-0.34998626667073579"/>
      </top>
      <bottom style="medium">
        <color theme="8" tint="-0.249977111117893"/>
      </bottom>
      <diagonal/>
    </border>
    <border>
      <left/>
      <right/>
      <top style="thin">
        <color theme="0" tint="-0.34998626667073579"/>
      </top>
      <bottom style="medium">
        <color theme="8" tint="-0.249977111117893"/>
      </bottom>
      <diagonal/>
    </border>
    <border>
      <left style="thin">
        <color theme="0" tint="-0.24994659260841701"/>
      </left>
      <right/>
      <top style="thin">
        <color theme="0" tint="-0.34998626667073579"/>
      </top>
      <bottom style="medium">
        <color theme="8" tint="-0.249977111117893"/>
      </bottom>
      <diagonal/>
    </border>
    <border>
      <left/>
      <right style="thin">
        <color indexed="62"/>
      </right>
      <top style="thin">
        <color theme="0" tint="-0.34998626667073579"/>
      </top>
      <bottom style="medium">
        <color theme="8" tint="-0.249977111117893"/>
      </bottom>
      <diagonal/>
    </border>
    <border>
      <left style="thin">
        <color indexed="62"/>
      </left>
      <right style="medium">
        <color theme="8" tint="-0.249977111117893"/>
      </right>
      <top style="thin">
        <color theme="0" tint="-0.34998626667073579"/>
      </top>
      <bottom style="medium">
        <color theme="8" tint="-0.249977111117893"/>
      </bottom>
      <diagonal/>
    </border>
    <border>
      <left style="thin">
        <color indexed="62"/>
      </left>
      <right style="dashed">
        <color indexed="62"/>
      </right>
      <top style="thin">
        <color theme="8" tint="-0.24994659260841701"/>
      </top>
      <bottom style="thin">
        <color theme="0" tint="-0.34998626667073579"/>
      </bottom>
      <diagonal/>
    </border>
    <border>
      <left style="dashed">
        <color indexed="62"/>
      </left>
      <right style="thin">
        <color indexed="62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indexed="60"/>
      </left>
      <right/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indexed="62"/>
      </left>
      <right style="dashed">
        <color indexed="62"/>
      </right>
      <top style="thin">
        <color theme="0" tint="-0.34998626667073579"/>
      </top>
      <bottom style="thin">
        <color theme="0" tint="-0.34998626667073579"/>
      </bottom>
      <diagonal/>
    </border>
    <border>
      <left style="dashed">
        <color indexed="62"/>
      </left>
      <right style="thin">
        <color indexed="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23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indexed="62"/>
      </left>
      <right style="dashed">
        <color indexed="62"/>
      </right>
      <top style="thin">
        <color theme="0" tint="-0.34998626667073579"/>
      </top>
      <bottom style="medium">
        <color theme="8" tint="-0.24994659260841701"/>
      </bottom>
      <diagonal/>
    </border>
    <border>
      <left style="dashed">
        <color indexed="62"/>
      </left>
      <right style="thin">
        <color indexed="62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indexed="60"/>
      </left>
      <right/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indexed="23"/>
      </left>
      <right/>
      <top/>
      <bottom style="medium">
        <color theme="0" tint="-0.499984740745262"/>
      </bottom>
      <diagonal/>
    </border>
    <border>
      <left/>
      <right style="thin">
        <color indexed="62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indexed="62"/>
      </left>
      <right/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indexed="62"/>
      </left>
      <right style="thin">
        <color indexed="62"/>
      </right>
      <top style="medium">
        <color theme="8" tint="-0.24994659260841701"/>
      </top>
      <bottom style="thin">
        <color indexed="62"/>
      </bottom>
      <diagonal/>
    </border>
    <border>
      <left style="thin">
        <color indexed="62"/>
      </left>
      <right style="medium">
        <color theme="8" tint="-0.24994659260841701"/>
      </right>
      <top style="medium">
        <color theme="8" tint="-0.24994659260841701"/>
      </top>
      <bottom style="thin">
        <color indexed="62"/>
      </bottom>
      <diagonal/>
    </border>
    <border>
      <left style="medium">
        <color theme="8" tint="-0.24994659260841701"/>
      </left>
      <right/>
      <top/>
      <bottom style="thin">
        <color indexed="62"/>
      </bottom>
      <diagonal/>
    </border>
    <border>
      <left style="thin">
        <color indexed="62"/>
      </left>
      <right style="medium">
        <color theme="8" tint="-0.24994659260841701"/>
      </right>
      <top style="thin">
        <color indexed="62"/>
      </top>
      <bottom style="thin">
        <color indexed="62"/>
      </bottom>
      <diagonal/>
    </border>
    <border>
      <left style="medium">
        <color theme="8" tint="-0.24994659260841701"/>
      </left>
      <right/>
      <top style="thin">
        <color indexed="62"/>
      </top>
      <bottom style="thin">
        <color theme="0" tint="-0.34998626667073579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theme="0" tint="-0.34998626667073579"/>
      </bottom>
      <diagonal/>
    </border>
    <border>
      <left style="thin">
        <color indexed="62"/>
      </left>
      <right style="medium">
        <color theme="8" tint="-0.24994659260841701"/>
      </right>
      <top style="thin">
        <color indexed="62"/>
      </top>
      <bottom style="thin">
        <color theme="0" tint="-0.34998626667073579"/>
      </bottom>
      <diagonal/>
    </border>
    <border>
      <left style="thin">
        <color indexed="62"/>
      </left>
      <right style="thin">
        <color indexed="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2"/>
      </left>
      <right style="medium">
        <color theme="8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2"/>
      </left>
      <right style="thin">
        <color indexed="62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indexed="62"/>
      </left>
      <right style="medium">
        <color theme="8" tint="-0.24994659260841701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indexed="62"/>
      </left>
      <right style="medium">
        <color theme="8" tint="-0.24994659260841701"/>
      </right>
      <top style="thin">
        <color theme="0" tint="-0.34998626667073579"/>
      </top>
      <bottom style="medium">
        <color theme="8" tint="-0.24994659260841701"/>
      </bottom>
      <diagonal/>
    </border>
    <border>
      <left/>
      <right style="medium">
        <color indexed="62"/>
      </right>
      <top/>
      <bottom style="thin">
        <color indexed="62"/>
      </bottom>
      <diagonal/>
    </border>
    <border>
      <left/>
      <right style="thin">
        <color indexed="62"/>
      </right>
      <top style="thin">
        <color theme="8" tint="-0.24994659260841701"/>
      </top>
      <bottom/>
      <diagonal/>
    </border>
    <border>
      <left style="thin">
        <color indexed="62"/>
      </left>
      <right style="thin">
        <color indexed="62"/>
      </right>
      <top style="thin">
        <color theme="8" tint="-0.24994659260841701"/>
      </top>
      <bottom/>
      <diagonal/>
    </border>
    <border>
      <left style="thin">
        <color indexed="62"/>
      </left>
      <right/>
      <top style="thin">
        <color theme="8" tint="-0.24994659260841701"/>
      </top>
      <bottom/>
      <diagonal/>
    </border>
    <border>
      <left/>
      <right style="medium">
        <color theme="8" tint="-0.24994659260841701"/>
      </right>
      <top style="thin">
        <color theme="8" tint="-0.24994659260841701"/>
      </top>
      <bottom/>
      <diagonal/>
    </border>
    <border>
      <left style="thin">
        <color indexed="64"/>
      </left>
      <right style="thin">
        <color indexed="62"/>
      </right>
      <top/>
      <bottom style="thin">
        <color theme="8" tint="-0.24994659260841701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theme="8" tint="-0.249977111117893"/>
      </left>
      <right/>
      <top style="thin">
        <color theme="8" tint="-0.24994659260841701"/>
      </top>
      <bottom style="thin">
        <color theme="0" tint="-0.34998626667073579"/>
      </bottom>
      <diagonal/>
    </border>
    <border>
      <left/>
      <right style="thin">
        <color theme="8" tint="-0.249977111117893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0" tint="-0.34998626667073579"/>
      </top>
      <bottom style="thin">
        <color theme="8" tint="-0.24994659260841701"/>
      </bottom>
      <diagonal/>
    </border>
    <border>
      <left style="thin">
        <color theme="8" tint="-0.249977111117893"/>
      </left>
      <right/>
      <top style="thin">
        <color theme="0" tint="-0.34998626667073579"/>
      </top>
      <bottom style="thin">
        <color theme="8" tint="-0.24994659260841701"/>
      </bottom>
      <diagonal/>
    </border>
    <border>
      <left/>
      <right style="thin">
        <color theme="8" tint="-0.249977111117893"/>
      </right>
      <top style="thin">
        <color theme="0" tint="-0.34998626667073579"/>
      </top>
      <bottom style="thin">
        <color theme="8" tint="-0.24994659260841701"/>
      </bottom>
      <diagonal/>
    </border>
    <border>
      <left/>
      <right style="medium">
        <color theme="8" tint="-0.24994659260841701"/>
      </right>
      <top style="thin">
        <color theme="0" tint="-0.34998626667073579"/>
      </top>
      <bottom style="thin">
        <color theme="8" tint="-0.24994659260841701"/>
      </bottom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theme="0" tint="-0.34998626667073579"/>
      </top>
      <bottom style="thin">
        <color theme="8" tint="-0.24994659260841701"/>
      </bottom>
      <diagonal/>
    </border>
    <border>
      <left style="medium">
        <color theme="8" tint="-0.24994659260841701"/>
      </left>
      <right/>
      <top/>
      <bottom style="thin">
        <color indexed="55"/>
      </bottom>
      <diagonal/>
    </border>
    <border>
      <left style="thin">
        <color theme="8" tint="-0.24994659260841701"/>
      </left>
      <right/>
      <top/>
      <bottom style="thin">
        <color indexed="55"/>
      </bottom>
      <diagonal/>
    </border>
    <border>
      <left/>
      <right style="thin">
        <color theme="8" tint="-0.24994659260841701"/>
      </right>
      <top/>
      <bottom style="thin">
        <color indexed="55"/>
      </bottom>
      <diagonal/>
    </border>
    <border>
      <left style="thin">
        <color theme="8" tint="-0.24994659260841701"/>
      </left>
      <right style="medium">
        <color theme="8" tint="-0.24994659260841701"/>
      </right>
      <top/>
      <bottom style="thin">
        <color indexed="55"/>
      </bottom>
      <diagonal/>
    </border>
    <border>
      <left style="medium">
        <color theme="8" tint="-0.24994659260841701"/>
      </left>
      <right/>
      <top style="thin">
        <color indexed="55"/>
      </top>
      <bottom style="thin">
        <color indexed="55"/>
      </bottom>
      <diagonal/>
    </border>
    <border>
      <left style="thin">
        <color theme="8" tint="-0.24994659260841701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theme="8" tint="-0.24994659260841701"/>
      </right>
      <top style="thin">
        <color indexed="55"/>
      </top>
      <bottom style="thin">
        <color indexed="55"/>
      </bottom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indexed="55"/>
      </top>
      <bottom style="thin">
        <color indexed="55"/>
      </bottom>
      <diagonal/>
    </border>
    <border>
      <left style="thin">
        <color indexed="62"/>
      </left>
      <right/>
      <top style="thin">
        <color indexed="62"/>
      </top>
      <bottom style="thin">
        <color indexed="18"/>
      </bottom>
      <diagonal/>
    </border>
    <border>
      <left/>
      <right style="thin">
        <color indexed="62"/>
      </right>
      <top style="thin">
        <color indexed="62"/>
      </top>
      <bottom style="thin">
        <color indexed="18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18"/>
      </bottom>
      <diagonal/>
    </border>
    <border>
      <left style="thin">
        <color indexed="62"/>
      </left>
      <right/>
      <top style="thin">
        <color indexed="18"/>
      </top>
      <bottom style="thin">
        <color indexed="62"/>
      </bottom>
      <diagonal/>
    </border>
    <border>
      <left/>
      <right style="thin">
        <color indexed="62"/>
      </right>
      <top style="thin">
        <color indexed="18"/>
      </top>
      <bottom style="thin">
        <color indexed="62"/>
      </bottom>
      <diagonal/>
    </border>
    <border>
      <left style="medium">
        <color theme="8" tint="-0.24994659260841701"/>
      </left>
      <right/>
      <top style="thin">
        <color indexed="55"/>
      </top>
      <bottom style="medium">
        <color theme="8" tint="-0.24994659260841701"/>
      </bottom>
      <diagonal/>
    </border>
    <border>
      <left style="thin">
        <color theme="8" tint="-0.24994659260841701"/>
      </left>
      <right/>
      <top style="thin">
        <color indexed="55"/>
      </top>
      <bottom style="medium">
        <color theme="8" tint="-0.24994659260841701"/>
      </bottom>
      <diagonal/>
    </border>
    <border>
      <left style="thin">
        <color indexed="55"/>
      </left>
      <right/>
      <top style="thin">
        <color indexed="23"/>
      </top>
      <bottom style="medium">
        <color theme="8" tint="-0.24994659260841701"/>
      </bottom>
      <diagonal/>
    </border>
    <border>
      <left/>
      <right/>
      <top style="thin">
        <color indexed="23"/>
      </top>
      <bottom style="medium">
        <color theme="8" tint="-0.24994659260841701"/>
      </bottom>
      <diagonal/>
    </border>
    <border>
      <left/>
      <right style="thin">
        <color theme="8" tint="-0.24994659260841701"/>
      </right>
      <top style="thin">
        <color indexed="23"/>
      </top>
      <bottom style="medium">
        <color theme="8" tint="-0.24994659260841701"/>
      </bottom>
      <diagonal/>
    </border>
    <border>
      <left/>
      <right/>
      <top style="thin">
        <color indexed="55"/>
      </top>
      <bottom style="medium">
        <color theme="8" tint="-0.24994659260841701"/>
      </bottom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indexed="55"/>
      </top>
      <bottom style="medium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2"/>
      </right>
      <top/>
      <bottom style="thin">
        <color indexed="23"/>
      </bottom>
      <diagonal/>
    </border>
    <border>
      <left style="thin">
        <color indexed="23"/>
      </left>
      <right/>
      <top style="thin">
        <color theme="0" tint="-0.499984740745262"/>
      </top>
      <bottom/>
      <diagonal/>
    </border>
    <border>
      <left/>
      <right style="medium">
        <color indexed="62"/>
      </right>
      <top style="thin">
        <color indexed="23"/>
      </top>
      <bottom style="thin">
        <color indexed="23"/>
      </bottom>
      <diagonal/>
    </border>
    <border>
      <left style="thin">
        <color indexed="62"/>
      </left>
      <right style="thin">
        <color theme="8" tint="-0.24994659260841701"/>
      </right>
      <top style="medium">
        <color theme="8" tint="-0.24994659260841701"/>
      </top>
      <bottom style="thin">
        <color theme="8" tint="-0.24994659260841701"/>
      </bottom>
      <diagonal/>
    </border>
    <border>
      <left style="medium">
        <color theme="8" tint="-0.24994659260841701"/>
      </left>
      <right/>
      <top style="thin">
        <color indexed="55"/>
      </top>
      <bottom/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indexed="55"/>
      </top>
      <bottom/>
      <diagonal/>
    </border>
    <border>
      <left style="thin">
        <color theme="8" tint="-0.24994659260841701"/>
      </left>
      <right/>
      <top style="thin">
        <color indexed="55"/>
      </top>
      <bottom/>
      <diagonal/>
    </border>
    <border>
      <left/>
      <right style="thin">
        <color theme="8" tint="-0.24994659260841701"/>
      </right>
      <top style="thin">
        <color indexed="55"/>
      </top>
      <bottom/>
      <diagonal/>
    </border>
    <border>
      <left style="thin">
        <color theme="8" tint="-0.24994659260841701"/>
      </left>
      <right style="medium">
        <color theme="8" tint="-0.24994659260841701"/>
      </right>
      <top/>
      <bottom style="medium">
        <color theme="8" tint="-0.24994659260841701"/>
      </bottom>
      <diagonal/>
    </border>
    <border>
      <left style="thin">
        <color indexed="62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8" tint="-0.24994659260841701"/>
      </bottom>
      <diagonal/>
    </border>
    <border>
      <left/>
      <right style="thin">
        <color theme="0" tint="-0.499984740745262"/>
      </right>
      <top/>
      <bottom style="medium">
        <color theme="0" tint="-0.499984740745262"/>
      </bottom>
      <diagonal/>
    </border>
    <border>
      <left style="medium">
        <color indexed="62"/>
      </left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0" tint="-0.24994659260841701"/>
      </bottom>
      <diagonal/>
    </border>
    <border>
      <left/>
      <right/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8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8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8" tint="-0.24994659260841701"/>
      </left>
      <right/>
      <top style="thin">
        <color theme="0" tint="-0.24994659260841701"/>
      </top>
      <bottom style="thin">
        <color theme="8" tint="-0.24994659260841701"/>
      </bottom>
      <diagonal/>
    </border>
    <border>
      <left style="thin">
        <color theme="0" tint="-0.34998626667073579"/>
      </left>
      <right/>
      <top style="thin">
        <color theme="0" tint="-0.24994659260841701"/>
      </top>
      <bottom style="thin">
        <color theme="8" tint="-0.24994659260841701"/>
      </bottom>
      <diagonal/>
    </border>
    <border>
      <left/>
      <right/>
      <top style="thin">
        <color theme="0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0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0" tint="-0.24994659260841701"/>
      </top>
      <bottom style="thin">
        <color theme="8" tint="-0.24994659260841701"/>
      </bottom>
      <diagonal/>
    </border>
    <border>
      <left/>
      <right style="thin">
        <color rgb="FF231F20"/>
      </right>
      <top style="medium">
        <color theme="8" tint="-0.24994659260841701"/>
      </top>
      <bottom/>
      <diagonal/>
    </border>
    <border>
      <left style="thin">
        <color rgb="FF231F20"/>
      </left>
      <right/>
      <top style="medium">
        <color theme="8" tint="-0.24994659260841701"/>
      </top>
      <bottom style="thin">
        <color rgb="FF231F20"/>
      </bottom>
      <diagonal/>
    </border>
    <border>
      <left/>
      <right/>
      <top style="medium">
        <color theme="8" tint="-0.24994659260841701"/>
      </top>
      <bottom style="thin">
        <color rgb="FF231F20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thin">
        <color rgb="FF231F20"/>
      </bottom>
      <diagonal/>
    </border>
    <border>
      <left/>
      <right style="thin">
        <color rgb="FF231F20"/>
      </right>
      <top/>
      <bottom/>
      <diagonal/>
    </border>
    <border>
      <left style="thin">
        <color rgb="FF231F20"/>
      </left>
      <right/>
      <top style="thin">
        <color rgb="FF231F20"/>
      </top>
      <bottom/>
      <diagonal/>
    </border>
    <border>
      <left/>
      <right/>
      <top style="thin">
        <color rgb="FF231F20"/>
      </top>
      <bottom/>
      <diagonal/>
    </border>
    <border>
      <left/>
      <right style="thin">
        <color rgb="FF231F20"/>
      </right>
      <top style="thin">
        <color rgb="FF231F20"/>
      </top>
      <bottom/>
      <diagonal/>
    </border>
    <border>
      <left/>
      <right style="medium">
        <color theme="8" tint="-0.24994659260841701"/>
      </right>
      <top style="thin">
        <color rgb="FF231F20"/>
      </top>
      <bottom/>
      <diagonal/>
    </border>
    <border>
      <left/>
      <right style="thin">
        <color rgb="FF231F20"/>
      </right>
      <top/>
      <bottom style="thin">
        <color theme="8" tint="-0.24994659260841701"/>
      </bottom>
      <diagonal/>
    </border>
    <border>
      <left style="thin">
        <color rgb="FF231F20"/>
      </left>
      <right/>
      <top/>
      <bottom style="thin">
        <color theme="8" tint="-0.24994659260841701"/>
      </bottom>
      <diagonal/>
    </border>
    <border>
      <left/>
      <right style="thin">
        <color rgb="FF231F20"/>
      </right>
      <top style="thin">
        <color theme="8" tint="-0.24994659260841701"/>
      </top>
      <bottom style="thin">
        <color theme="0" tint="-0.34998626667073579"/>
      </bottom>
      <diagonal/>
    </border>
    <border>
      <left style="thin">
        <color rgb="FF231F20"/>
      </left>
      <right/>
      <top style="thin">
        <color theme="8" tint="-0.24994659260841701"/>
      </top>
      <bottom style="thin">
        <color theme="0" tint="-0.34998626667073579"/>
      </bottom>
      <diagonal/>
    </border>
    <border>
      <left/>
      <right style="thin">
        <color rgb="FF231F2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231F2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rgb="FF231F20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rgb="FF231F20"/>
      </left>
      <right/>
      <top style="thin">
        <color theme="0" tint="-0.34998626667073579"/>
      </top>
      <bottom style="medium">
        <color theme="8" tint="-0.24994659260841701"/>
      </bottom>
      <diagonal/>
    </border>
    <border>
      <left style="dashed">
        <color indexed="62"/>
      </left>
      <right style="medium">
        <color theme="8" tint="-0.24994659260841701"/>
      </right>
      <top style="thin">
        <color theme="8" tint="-0.24994659260841701"/>
      </top>
      <bottom style="thin">
        <color theme="0" tint="-0.34998626667073579"/>
      </bottom>
      <diagonal/>
    </border>
    <border>
      <left style="dashed">
        <color indexed="62"/>
      </left>
      <right style="medium">
        <color theme="8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dashed">
        <color indexed="62"/>
      </left>
      <right style="medium">
        <color theme="8" tint="-0.24994659260841701"/>
      </right>
      <top style="thin">
        <color theme="0" tint="-0.34998626667073579"/>
      </top>
      <bottom style="medium">
        <color theme="8" tint="-0.24994659260841701"/>
      </bottom>
      <diagonal/>
    </border>
    <border>
      <left/>
      <right style="thin">
        <color rgb="FF003399"/>
      </right>
      <top style="thin">
        <color theme="8" tint="-0.24994659260841701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rgb="FF003399"/>
      </bottom>
      <diagonal/>
    </border>
    <border>
      <left/>
      <right style="thin">
        <color rgb="FF003399"/>
      </right>
      <top style="thin">
        <color theme="0" tint="-0.34998626667073579"/>
      </top>
      <bottom style="thin">
        <color rgb="FF003399"/>
      </bottom>
      <diagonal/>
    </border>
    <border>
      <left/>
      <right style="medium">
        <color indexed="23"/>
      </right>
      <top/>
      <bottom/>
      <diagonal/>
    </border>
    <border>
      <left style="thin">
        <color indexed="62"/>
      </left>
      <right style="medium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/>
      <top style="thin">
        <color indexed="62"/>
      </top>
      <bottom style="thin">
        <color theme="0" tint="-0.24994659260841701"/>
      </bottom>
      <diagonal/>
    </border>
    <border>
      <left/>
      <right/>
      <top style="thin">
        <color indexed="62"/>
      </top>
      <bottom style="thin">
        <color theme="0" tint="-0.24994659260841701"/>
      </bottom>
      <diagonal/>
    </border>
    <border>
      <left/>
      <right style="thin">
        <color rgb="FF231F20"/>
      </right>
      <top style="thin">
        <color indexed="62"/>
      </top>
      <bottom style="thin">
        <color theme="0" tint="-0.24994659260841701"/>
      </bottom>
      <diagonal/>
    </border>
    <border>
      <left style="thin">
        <color indexed="62"/>
      </left>
      <right style="medium">
        <color indexed="62"/>
      </right>
      <top style="thin">
        <color indexed="62"/>
      </top>
      <bottom style="thin">
        <color theme="0" tint="-0.24994659260841701"/>
      </bottom>
      <diagonal/>
    </border>
    <border>
      <left style="thin">
        <color indexed="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231F2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2"/>
      </left>
      <right style="medium">
        <color indexed="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2"/>
      </left>
      <right/>
      <top style="thin">
        <color theme="0" tint="-0.24994659260841701"/>
      </top>
      <bottom style="medium">
        <color indexed="62"/>
      </bottom>
      <diagonal/>
    </border>
    <border>
      <left/>
      <right/>
      <top style="thin">
        <color theme="0" tint="-0.24994659260841701"/>
      </top>
      <bottom style="medium">
        <color indexed="62"/>
      </bottom>
      <diagonal/>
    </border>
    <border>
      <left style="thin">
        <color indexed="55"/>
      </left>
      <right/>
      <top style="thin">
        <color theme="0" tint="-0.24994659260841701"/>
      </top>
      <bottom style="medium">
        <color indexed="62"/>
      </bottom>
      <diagonal/>
    </border>
    <border>
      <left/>
      <right style="thin">
        <color indexed="62"/>
      </right>
      <top style="thin">
        <color theme="0" tint="-0.24994659260841701"/>
      </top>
      <bottom style="medium">
        <color indexed="62"/>
      </bottom>
      <diagonal/>
    </border>
    <border>
      <left style="thin">
        <color indexed="62"/>
      </left>
      <right style="medium">
        <color indexed="62"/>
      </right>
      <top style="thin">
        <color theme="0" tint="-0.24994659260841701"/>
      </top>
      <bottom style="medium">
        <color indexed="62"/>
      </bottom>
      <diagonal/>
    </border>
    <border>
      <left/>
      <right/>
      <top/>
      <bottom style="medium">
        <color indexed="23"/>
      </bottom>
      <diagonal/>
    </border>
    <border>
      <left style="thin">
        <color indexed="23"/>
      </left>
      <right/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medium">
        <color theme="0" tint="-0.499984740745262"/>
      </right>
      <top style="thin">
        <color indexed="23"/>
      </top>
      <bottom/>
      <diagonal/>
    </border>
    <border>
      <left/>
      <right style="medium">
        <color theme="0" tint="-0.499984740745262"/>
      </right>
      <top/>
      <bottom style="medium">
        <color indexed="23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23"/>
      </right>
      <top/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medium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medium">
        <color theme="8" tint="-0.24994659260841701"/>
      </top>
      <bottom/>
      <diagonal/>
    </border>
    <border>
      <left style="thin">
        <color indexed="23"/>
      </left>
      <right style="thin">
        <color indexed="23"/>
      </right>
      <top style="medium">
        <color theme="8" tint="-0.24994659260841701"/>
      </top>
      <bottom/>
      <diagonal/>
    </border>
    <border>
      <left style="thin">
        <color indexed="23"/>
      </left>
      <right style="thin">
        <color indexed="23"/>
      </right>
      <top style="medium">
        <color theme="8" tint="-0.24994659260841701"/>
      </top>
      <bottom style="thin">
        <color indexed="23"/>
      </bottom>
      <diagonal/>
    </border>
    <border>
      <left style="thin">
        <color indexed="23"/>
      </left>
      <right style="medium">
        <color theme="8" tint="-0.24994659260841701"/>
      </right>
      <top style="medium">
        <color theme="8" tint="-0.24994659260841701"/>
      </top>
      <bottom style="thin">
        <color indexed="23"/>
      </bottom>
      <diagonal/>
    </border>
    <border>
      <left/>
      <right style="medium">
        <color theme="8" tint="-0.24994659260841701"/>
      </right>
      <top style="thin">
        <color indexed="23"/>
      </top>
      <bottom style="thin">
        <color indexed="23"/>
      </bottom>
      <diagonal/>
    </border>
    <border>
      <left style="medium">
        <color theme="8" tint="-0.24994659260841701"/>
      </left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 style="thin">
        <color indexed="55"/>
      </bottom>
      <diagonal/>
    </border>
    <border>
      <left style="thin">
        <color indexed="23"/>
      </left>
      <right style="medium">
        <color theme="8" tint="-0.24994659260841701"/>
      </right>
      <top style="thin">
        <color indexed="23"/>
      </top>
      <bottom style="thin">
        <color indexed="23"/>
      </bottom>
      <diagonal/>
    </border>
    <border>
      <left style="medium">
        <color theme="8" tint="-0.24994659260841701"/>
      </left>
      <right/>
      <top style="thin">
        <color indexed="23"/>
      </top>
      <bottom style="thin">
        <color theme="0" tint="-0.24994659260841701"/>
      </bottom>
      <diagonal/>
    </border>
    <border>
      <left/>
      <right/>
      <top style="thin">
        <color indexed="23"/>
      </top>
      <bottom style="thin">
        <color theme="0" tint="-0.24994659260841701"/>
      </bottom>
      <diagonal/>
    </border>
    <border>
      <left/>
      <right style="thin">
        <color indexed="23"/>
      </right>
      <top style="thin">
        <color indexed="23"/>
      </top>
      <bottom style="thin">
        <color theme="0" tint="-0.24994659260841701"/>
      </bottom>
      <diagonal/>
    </border>
    <border>
      <left style="thin">
        <color indexed="23"/>
      </left>
      <right/>
      <top style="thin">
        <color indexed="55"/>
      </top>
      <bottom style="thin">
        <color theme="0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theme="0" tint="-0.24994659260841701"/>
      </bottom>
      <diagonal/>
    </border>
    <border>
      <left style="dashed">
        <color indexed="23"/>
      </left>
      <right style="thin">
        <color indexed="23"/>
      </right>
      <top style="thin">
        <color indexed="23"/>
      </top>
      <bottom style="thin">
        <color theme="0" tint="-0.24994659260841701"/>
      </bottom>
      <diagonal/>
    </border>
    <border>
      <left style="dashed">
        <color indexed="23"/>
      </left>
      <right style="medium">
        <color theme="8" tint="-0.24994659260841701"/>
      </right>
      <top style="thin">
        <color indexed="23"/>
      </top>
      <bottom style="thin">
        <color theme="0" tint="-0.24994659260841701"/>
      </bottom>
      <diagonal/>
    </border>
    <border>
      <left style="medium">
        <color theme="8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2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23"/>
      </left>
      <right style="dashed">
        <color indexed="23"/>
      </right>
      <top style="thin">
        <color theme="0" tint="-0.24994659260841701"/>
      </top>
      <bottom style="thin">
        <color theme="0" tint="-0.24994659260841701"/>
      </bottom>
      <diagonal/>
    </border>
    <border>
      <left style="dashed">
        <color indexed="23"/>
      </left>
      <right style="thin">
        <color indexed="23"/>
      </right>
      <top style="thin">
        <color theme="0" tint="-0.24994659260841701"/>
      </top>
      <bottom style="thin">
        <color theme="0" tint="-0.24994659260841701"/>
      </bottom>
      <diagonal/>
    </border>
    <border>
      <left style="dashed">
        <color indexed="23"/>
      </left>
      <right style="medium">
        <color theme="8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ashed">
        <color indexed="23"/>
      </left>
      <right style="dashed">
        <color indexed="23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ashed">
        <color indexed="23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8" tint="-0.24994659260841701"/>
      </left>
      <right/>
      <top style="thin">
        <color theme="0" tint="-0.24994659260841701"/>
      </top>
      <bottom style="medium">
        <color theme="8" tint="-0.24994659260841701"/>
      </bottom>
      <diagonal/>
    </border>
    <border>
      <left/>
      <right/>
      <top style="thin">
        <color theme="0" tint="-0.24994659260841701"/>
      </top>
      <bottom style="medium">
        <color theme="8" tint="-0.24994659260841701"/>
      </bottom>
      <diagonal/>
    </border>
    <border>
      <left/>
      <right style="thin">
        <color indexed="23"/>
      </right>
      <top style="thin">
        <color theme="0" tint="-0.24994659260841701"/>
      </top>
      <bottom style="medium">
        <color theme="8" tint="-0.24994659260841701"/>
      </bottom>
      <diagonal/>
    </border>
    <border>
      <left style="thin">
        <color indexed="23"/>
      </left>
      <right style="dashed">
        <color indexed="23"/>
      </right>
      <top style="thin">
        <color theme="0" tint="-0.24994659260841701"/>
      </top>
      <bottom style="medium">
        <color theme="8" tint="-0.24994659260841701"/>
      </bottom>
      <diagonal/>
    </border>
    <border>
      <left style="dashed">
        <color indexed="23"/>
      </left>
      <right style="thin">
        <color indexed="23"/>
      </right>
      <top style="thin">
        <color theme="0" tint="-0.24994659260841701"/>
      </top>
      <bottom style="medium">
        <color theme="8" tint="-0.24994659260841701"/>
      </bottom>
      <diagonal/>
    </border>
    <border>
      <left/>
      <right style="dashed">
        <color indexed="23"/>
      </right>
      <top style="thin">
        <color theme="0" tint="-0.24994659260841701"/>
      </top>
      <bottom style="medium">
        <color theme="8" tint="-0.24994659260841701"/>
      </bottom>
      <diagonal/>
    </border>
    <border>
      <left style="dashed">
        <color indexed="23"/>
      </left>
      <right style="medium">
        <color theme="8" tint="-0.24994659260841701"/>
      </right>
      <top style="thin">
        <color theme="0" tint="-0.24994659260841701"/>
      </top>
      <bottom style="medium">
        <color theme="8" tint="-0.24994659260841701"/>
      </bottom>
      <diagonal/>
    </border>
    <border>
      <left style="thin">
        <color theme="0" tint="-0.499984740745262"/>
      </left>
      <right/>
      <top style="thin">
        <color indexed="18"/>
      </top>
      <bottom/>
      <diagonal/>
    </border>
    <border>
      <left style="thin">
        <color theme="0" tint="-0.499984740745262"/>
      </left>
      <right/>
      <top/>
      <bottom style="thin">
        <color indexed="23"/>
      </bottom>
      <diagonal/>
    </border>
    <border>
      <left style="thin">
        <color theme="0" tint="-0.499984740745262"/>
      </left>
      <right/>
      <top style="thin">
        <color indexed="23"/>
      </top>
      <bottom style="thin">
        <color indexed="55"/>
      </bottom>
      <diagonal/>
    </border>
    <border>
      <left style="thin">
        <color theme="0" tint="-0.499984740745262"/>
      </left>
      <right/>
      <top style="thin">
        <color indexed="22"/>
      </top>
      <bottom style="thin">
        <color indexed="22"/>
      </bottom>
      <diagonal/>
    </border>
    <border>
      <left style="thin">
        <color theme="0" tint="-0.499984740745262"/>
      </left>
      <right/>
      <top style="thin">
        <color indexed="22"/>
      </top>
      <bottom style="medium">
        <color indexed="18"/>
      </bottom>
      <diagonal/>
    </border>
    <border>
      <left/>
      <right style="thin">
        <color theme="0" tint="-0.499984740745262"/>
      </right>
      <top style="thin">
        <color indexed="18"/>
      </top>
      <bottom/>
      <diagonal/>
    </border>
    <border>
      <left style="thin">
        <color indexed="18"/>
      </left>
      <right/>
      <top/>
      <bottom style="thin">
        <color theme="0" tint="-0.499984740745262"/>
      </bottom>
      <diagonal/>
    </border>
    <border>
      <left style="thin">
        <color indexed="18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medium">
        <color indexed="18"/>
      </bottom>
      <diagonal/>
    </border>
    <border>
      <left style="medium">
        <color theme="8" tint="-0.24994659260841701"/>
      </left>
      <right/>
      <top style="thin">
        <color indexed="23"/>
      </top>
      <bottom style="thin">
        <color theme="0" tint="-0.34998626667073579"/>
      </bottom>
      <diagonal/>
    </border>
    <border>
      <left/>
      <right/>
      <top style="thin">
        <color indexed="23"/>
      </top>
      <bottom style="thin">
        <color theme="0" tint="-0.34998626667073579"/>
      </bottom>
      <diagonal/>
    </border>
    <border>
      <left/>
      <right style="thin">
        <color indexed="23"/>
      </right>
      <top style="thin">
        <color indexed="23"/>
      </top>
      <bottom style="thin">
        <color theme="0" tint="-0.34998626667073579"/>
      </bottom>
      <diagonal/>
    </border>
    <border>
      <left style="thin">
        <color indexed="23"/>
      </left>
      <right/>
      <top style="thin">
        <color indexed="55"/>
      </top>
      <bottom style="thin">
        <color theme="0" tint="-0.3499862666707357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theme="0" tint="-0.34998626667073579"/>
      </bottom>
      <diagonal/>
    </border>
    <border>
      <left style="dashed">
        <color indexed="23"/>
      </left>
      <right style="thin">
        <color indexed="23"/>
      </right>
      <top style="thin">
        <color indexed="23"/>
      </top>
      <bottom style="thin">
        <color theme="0" tint="-0.34998626667073579"/>
      </bottom>
      <diagonal/>
    </border>
    <border>
      <left style="dashed">
        <color indexed="23"/>
      </left>
      <right style="medium">
        <color theme="8" tint="-0.24994659260841701"/>
      </right>
      <top style="thin">
        <color indexed="23"/>
      </top>
      <bottom style="thin">
        <color theme="0" tint="-0.34998626667073579"/>
      </bottom>
      <diagonal/>
    </border>
    <border>
      <left style="medium">
        <color theme="8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indexed="23"/>
      </right>
      <top/>
      <bottom style="thin">
        <color theme="0" tint="-0.24994659260841701"/>
      </bottom>
      <diagonal/>
    </border>
    <border>
      <left style="thin">
        <color indexed="23"/>
      </left>
      <right style="dashed">
        <color indexed="23"/>
      </right>
      <top/>
      <bottom style="thin">
        <color theme="0" tint="-0.24994659260841701"/>
      </bottom>
      <diagonal/>
    </border>
    <border>
      <left style="dashed">
        <color indexed="23"/>
      </left>
      <right style="thin">
        <color indexed="23"/>
      </right>
      <top/>
      <bottom style="thin">
        <color theme="0" tint="-0.24994659260841701"/>
      </bottom>
      <diagonal/>
    </border>
    <border>
      <left style="dashed">
        <color indexed="23"/>
      </left>
      <right style="medium">
        <color theme="8" tint="-0.24994659260841701"/>
      </right>
      <top/>
      <bottom style="thin">
        <color theme="0" tint="-0.24994659260841701"/>
      </bottom>
      <diagonal/>
    </border>
    <border>
      <left style="thin">
        <color indexed="23"/>
      </left>
      <right style="dashed">
        <color indexed="23"/>
      </right>
      <top style="thin">
        <color indexed="23"/>
      </top>
      <bottom style="thin">
        <color theme="0" tint="-0.34998626667073579"/>
      </bottom>
      <diagonal/>
    </border>
    <border>
      <left style="medium">
        <color theme="8" tint="-0.24994659260841701"/>
      </left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/>
      <right style="dashed">
        <color indexed="23"/>
      </right>
      <top/>
      <bottom style="thin">
        <color indexed="22"/>
      </bottom>
      <diagonal/>
    </border>
    <border>
      <left style="dashed">
        <color indexed="23"/>
      </left>
      <right style="medium">
        <color theme="8" tint="-0.24994659260841701"/>
      </right>
      <top/>
      <bottom style="thin">
        <color indexed="22"/>
      </bottom>
      <diagonal/>
    </border>
    <border>
      <left style="medium">
        <color theme="8" tint="-0.24994659260841701"/>
      </left>
      <right/>
      <top style="thin">
        <color indexed="22"/>
      </top>
      <bottom style="medium">
        <color theme="8" tint="-0.24994659260841701"/>
      </bottom>
      <diagonal/>
    </border>
    <border>
      <left/>
      <right/>
      <top style="thin">
        <color indexed="22"/>
      </top>
      <bottom style="medium">
        <color theme="8" tint="-0.24994659260841701"/>
      </bottom>
      <diagonal/>
    </border>
    <border>
      <left/>
      <right style="thin">
        <color indexed="23"/>
      </right>
      <top style="thin">
        <color indexed="22"/>
      </top>
      <bottom style="medium">
        <color theme="8" tint="-0.24994659260841701"/>
      </bottom>
      <diagonal/>
    </border>
    <border>
      <left style="thin">
        <color indexed="23"/>
      </left>
      <right style="dashed">
        <color indexed="23"/>
      </right>
      <top style="thin">
        <color indexed="22"/>
      </top>
      <bottom style="medium">
        <color theme="8" tint="-0.24994659260841701"/>
      </bottom>
      <diagonal/>
    </border>
    <border>
      <left style="dashed">
        <color indexed="23"/>
      </left>
      <right style="thin">
        <color indexed="23"/>
      </right>
      <top style="thin">
        <color indexed="22"/>
      </top>
      <bottom style="medium">
        <color theme="8" tint="-0.24994659260841701"/>
      </bottom>
      <diagonal/>
    </border>
    <border>
      <left style="dashed">
        <color indexed="23"/>
      </left>
      <right style="dashed">
        <color indexed="23"/>
      </right>
      <top style="thin">
        <color indexed="22"/>
      </top>
      <bottom style="medium">
        <color theme="8" tint="-0.24994659260841701"/>
      </bottom>
      <diagonal/>
    </border>
    <border>
      <left style="dashed">
        <color indexed="23"/>
      </left>
      <right style="medium">
        <color theme="8" tint="-0.24994659260841701"/>
      </right>
      <top style="thin">
        <color indexed="22"/>
      </top>
      <bottom style="medium">
        <color theme="8" tint="-0.24994659260841701"/>
      </bottom>
      <diagonal/>
    </border>
    <border>
      <left style="thin">
        <color indexed="23"/>
      </left>
      <right style="dashed">
        <color indexed="23"/>
      </right>
      <top/>
      <bottom/>
      <diagonal/>
    </border>
    <border>
      <left style="dashed">
        <color indexed="23"/>
      </left>
      <right style="thin">
        <color indexed="23"/>
      </right>
      <top/>
      <bottom/>
      <diagonal/>
    </border>
    <border>
      <left style="dashed">
        <color indexed="23"/>
      </left>
      <right style="medium">
        <color theme="8" tint="-0.24994659260841701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2"/>
      </top>
      <bottom style="thin">
        <color indexed="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indexed="62"/>
      </top>
      <bottom style="thin">
        <color indexed="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2"/>
      </bottom>
      <diagonal/>
    </border>
    <border>
      <left/>
      <right style="thin">
        <color theme="0" tint="-0.499984740745262"/>
      </right>
      <top style="thin">
        <color indexed="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hair">
        <color theme="0" tint="-0.499984740745262"/>
      </bottom>
      <diagonal/>
    </border>
    <border>
      <left style="medium">
        <color theme="8" tint="-0.24994659260841701"/>
      </left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8" tint="-0.24994659260841701"/>
      </left>
      <right/>
      <top style="thin">
        <color theme="0" tint="-0.24994659260841701"/>
      </top>
      <bottom style="medium">
        <color theme="8" tint="-0.24994659260841701"/>
      </bottom>
      <diagonal/>
    </border>
    <border>
      <left/>
      <right style="thin">
        <color theme="8" tint="-0.24994659260841701"/>
      </right>
      <top style="thin">
        <color theme="0" tint="-0.24994659260841701"/>
      </top>
      <bottom style="medium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0" tint="-0.24994659260841701"/>
      </top>
      <bottom style="medium">
        <color theme="8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8" tint="-0.24994659260841701"/>
      </right>
      <top style="thin">
        <color theme="0" tint="-0.24994659260841701"/>
      </top>
      <bottom/>
      <diagonal/>
    </border>
    <border>
      <left style="thin">
        <color theme="8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8" tint="-0.24994659260841701"/>
      </right>
      <top/>
      <bottom style="thin">
        <color theme="0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0" tint="-0.24994659260841701"/>
      </bottom>
      <diagonal/>
    </border>
    <border>
      <left/>
      <right style="thin">
        <color indexed="63"/>
      </right>
      <top style="medium">
        <color theme="8" tint="-0.24994659260841701"/>
      </top>
      <bottom/>
      <diagonal/>
    </border>
    <border>
      <left style="thin">
        <color indexed="63"/>
      </left>
      <right/>
      <top style="medium">
        <color theme="8" tint="-0.24994659260841701"/>
      </top>
      <bottom/>
      <diagonal/>
    </border>
    <border>
      <left style="thin">
        <color indexed="63"/>
      </left>
      <right style="thin">
        <color indexed="63"/>
      </right>
      <top style="medium">
        <color theme="8" tint="-0.24994659260841701"/>
      </top>
      <bottom/>
      <diagonal/>
    </border>
    <border>
      <left/>
      <right style="medium">
        <color theme="8" tint="-0.24994659260841701"/>
      </right>
      <top/>
      <bottom style="thin">
        <color indexed="63"/>
      </bottom>
      <diagonal/>
    </border>
    <border>
      <left/>
      <right style="medium">
        <color theme="8" tint="-0.24994659260841701"/>
      </right>
      <top style="thin">
        <color indexed="63"/>
      </top>
      <bottom style="thin">
        <color indexed="63"/>
      </bottom>
      <diagonal/>
    </border>
    <border>
      <left/>
      <right style="medium">
        <color theme="8" tint="-0.24994659260841701"/>
      </right>
      <top style="thin">
        <color theme="8" tint="-0.24994659260841701"/>
      </top>
      <bottom style="thin">
        <color theme="0" tint="-0.24994659260841701"/>
      </bottom>
      <diagonal/>
    </border>
    <border>
      <left/>
      <right style="medium">
        <color theme="8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8" tint="-0.24994659260841701"/>
      </right>
      <top style="thin">
        <color theme="0" tint="-0.24994659260841701"/>
      </top>
      <bottom style="medium">
        <color theme="8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medium">
        <color theme="8" tint="-0.24994659260841701"/>
      </bottom>
      <diagonal/>
    </border>
    <border>
      <left style="thin">
        <color theme="8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8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8" tint="-0.24994659260841701"/>
      </bottom>
      <diagonal/>
    </border>
    <border>
      <left style="thin">
        <color theme="0" tint="-0.34998626667073579"/>
      </left>
      <right style="thin">
        <color theme="8" tint="-0.24994659260841701"/>
      </right>
      <top style="thin">
        <color theme="0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0" tint="-0.34998626667073579"/>
      </right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8" tint="-0.24994659260841701"/>
      </right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8" tint="-0.24994659260841701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8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8" tint="-0.24994659260841701"/>
      </left>
      <right style="thin">
        <color theme="0" tint="-0.34998626667073579"/>
      </right>
      <top style="thin">
        <color theme="0" tint="-0.24994659260841701"/>
      </top>
      <bottom style="medium">
        <color theme="8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medium">
        <color theme="8" tint="-0.24994659260841701"/>
      </bottom>
      <diagonal/>
    </border>
    <border>
      <left style="thin">
        <color theme="0" tint="-0.34998626667073579"/>
      </left>
      <right style="thin">
        <color theme="8" tint="-0.24994659260841701"/>
      </right>
      <top style="thin">
        <color theme="0" tint="-0.24994659260841701"/>
      </top>
      <bottom style="medium">
        <color theme="8" tint="-0.24994659260841701"/>
      </bottom>
      <diagonal/>
    </border>
    <border>
      <left style="thin">
        <color theme="0" tint="-0.34998626667073579"/>
      </left>
      <right style="medium">
        <color theme="8" tint="-0.24994659260841701"/>
      </right>
      <top style="thin">
        <color theme="0" tint="-0.24994659260841701"/>
      </top>
      <bottom style="thin">
        <color theme="8" tint="-0.24994659260841701"/>
      </bottom>
      <diagonal/>
    </border>
    <border>
      <left style="thin">
        <color theme="0" tint="-0.34998626667073579"/>
      </left>
      <right style="medium">
        <color theme="8" tint="-0.24994659260841701"/>
      </right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8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8" tint="-0.24994659260841701"/>
      </right>
      <top style="thin">
        <color theme="0" tint="-0.24994659260841701"/>
      </top>
      <bottom style="medium">
        <color theme="8" tint="-0.24994659260841701"/>
      </bottom>
      <diagonal/>
    </border>
    <border>
      <left/>
      <right style="medium">
        <color theme="1" tint="0.499984740745262"/>
      </right>
      <top style="thin">
        <color theme="1" tint="0.499984740745262"/>
      </top>
      <bottom/>
      <diagonal/>
    </border>
    <border>
      <left/>
      <right style="medium">
        <color theme="1" tint="0.499984740745262"/>
      </right>
      <top/>
      <bottom/>
      <diagonal/>
    </border>
    <border>
      <left/>
      <right style="medium">
        <color theme="1" tint="0.499984740745262"/>
      </right>
      <top/>
      <bottom style="medium">
        <color theme="0" tint="-0.499984740745262"/>
      </bottom>
      <diagonal/>
    </border>
    <border>
      <left style="thin">
        <color theme="8" tint="-0.24994659260841701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8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medium">
        <color theme="8" tint="-0.24994659260841701"/>
      </right>
      <top/>
      <bottom style="thin">
        <color theme="0" tint="-0.24994659260841701"/>
      </bottom>
      <diagonal/>
    </border>
    <border>
      <left/>
      <right style="thin">
        <color indexed="63"/>
      </right>
      <top/>
      <bottom style="thin">
        <color theme="8" tint="-0.24994659260841701"/>
      </bottom>
      <diagonal/>
    </border>
    <border>
      <left style="thin">
        <color indexed="63"/>
      </left>
      <right/>
      <top/>
      <bottom style="thin">
        <color theme="8" tint="-0.24994659260841701"/>
      </bottom>
      <diagonal/>
    </border>
    <border>
      <left style="thin">
        <color indexed="63"/>
      </left>
      <right style="thin">
        <color indexed="63"/>
      </right>
      <top/>
      <bottom style="thin">
        <color theme="8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theme="8" tint="-0.24994659260841701"/>
      </bottom>
      <diagonal/>
    </border>
    <border>
      <left style="thin">
        <color indexed="63"/>
      </left>
      <right/>
      <top style="thin">
        <color indexed="63"/>
      </top>
      <bottom style="thin">
        <color theme="8" tint="-0.24994659260841701"/>
      </bottom>
      <diagonal/>
    </border>
    <border>
      <left/>
      <right style="thin">
        <color indexed="63"/>
      </right>
      <top style="thin">
        <color indexed="63"/>
      </top>
      <bottom style="thin">
        <color theme="8" tint="-0.24994659260841701"/>
      </bottom>
      <diagonal/>
    </border>
    <border>
      <left style="thin">
        <color indexed="63"/>
      </left>
      <right style="medium">
        <color theme="8" tint="-0.24994659260841701"/>
      </right>
      <top style="thin">
        <color indexed="63"/>
      </top>
      <bottom style="thin">
        <color theme="8" tint="-0.24994659260841701"/>
      </bottom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indexed="23"/>
      </bottom>
      <diagonal/>
    </border>
    <border>
      <left style="thin">
        <color theme="8" tint="-0.24994659260841701"/>
      </left>
      <right style="medium">
        <color theme="8" tint="-0.24994659260841701"/>
      </right>
      <top/>
      <bottom style="thin">
        <color indexed="23"/>
      </bottom>
      <diagonal/>
    </border>
    <border>
      <left style="thin">
        <color indexed="23"/>
      </left>
      <right style="medium">
        <color theme="8" tint="-0.24994659260841701"/>
      </right>
      <top style="thin">
        <color indexed="23"/>
      </top>
      <bottom style="thin">
        <color theme="0" tint="-0.24994659260841701"/>
      </bottom>
      <diagonal/>
    </border>
    <border>
      <left style="thin">
        <color indexed="23"/>
      </left>
      <right style="thin">
        <color indexed="2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23"/>
      </left>
      <right style="medium">
        <color theme="8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23"/>
      </left>
      <right style="thin">
        <color indexed="23"/>
      </right>
      <top style="thin">
        <color theme="0" tint="-0.24994659260841701"/>
      </top>
      <bottom style="medium">
        <color theme="8" tint="-0.24994659260841701"/>
      </bottom>
      <diagonal/>
    </border>
    <border>
      <left style="thin">
        <color indexed="23"/>
      </left>
      <right style="medium">
        <color theme="8" tint="-0.24994659260841701"/>
      </right>
      <top style="thin">
        <color theme="0" tint="-0.24994659260841701"/>
      </top>
      <bottom style="medium">
        <color theme="8" tint="-0.24994659260841701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 style="thin">
        <color theme="8" tint="-0.24994659260841701"/>
      </left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 style="thin">
        <color theme="8" tint="-0.24994659260841701"/>
      </bottom>
      <diagonal/>
    </border>
    <border>
      <left style="medium">
        <color theme="8" tint="-0.249977111117893"/>
      </left>
      <right/>
      <top/>
      <bottom style="thin">
        <color theme="8" tint="-0.24994659260841701"/>
      </bottom>
      <diagonal/>
    </border>
    <border>
      <left style="thin">
        <color theme="8" tint="-0.24994659260841701"/>
      </left>
      <right style="medium">
        <color theme="8" tint="-0.249977111117893"/>
      </right>
      <top style="thin">
        <color theme="8" tint="-0.24994659260841701"/>
      </top>
      <bottom style="thin">
        <color theme="8" tint="-0.24994659260841701"/>
      </bottom>
      <diagonal/>
    </border>
    <border>
      <left style="medium">
        <color theme="8" tint="-0.249977111117893"/>
      </left>
      <right/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23"/>
      </right>
      <top/>
      <bottom style="thin">
        <color theme="0" tint="-0.24994659260841701"/>
      </bottom>
      <diagonal/>
    </border>
    <border>
      <left style="thin">
        <color indexed="23"/>
      </left>
      <right style="thin">
        <color indexed="23"/>
      </right>
      <top/>
      <bottom style="thin">
        <color theme="0" tint="-0.24994659260841701"/>
      </bottom>
      <diagonal/>
    </border>
    <border>
      <left style="thin">
        <color indexed="23"/>
      </left>
      <right style="medium">
        <color theme="8" tint="-0.249977111117893"/>
      </right>
      <top/>
      <bottom style="thin">
        <color theme="0" tint="-0.24994659260841701"/>
      </bottom>
      <diagonal/>
    </border>
    <border>
      <left style="medium">
        <color theme="8" tint="-0.249977111117893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2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23"/>
      </left>
      <right style="medium">
        <color theme="8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8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8" tint="-0.249977111117893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8" tint="-0.249977111117893"/>
      </left>
      <right/>
      <top style="thin">
        <color theme="0" tint="-0.24994659260841701"/>
      </top>
      <bottom style="medium">
        <color theme="8" tint="-0.249977111117893"/>
      </bottom>
      <diagonal/>
    </border>
    <border>
      <left/>
      <right/>
      <top style="thin">
        <color theme="0" tint="-0.24994659260841701"/>
      </top>
      <bottom style="medium">
        <color theme="8" tint="-0.249977111117893"/>
      </bottom>
      <diagonal/>
    </border>
    <border>
      <left style="thin">
        <color theme="0" tint="-0.24994659260841701"/>
      </left>
      <right style="thin">
        <color theme="8" tint="-0.249977111117893"/>
      </right>
      <top style="thin">
        <color theme="0" tint="-0.24994659260841701"/>
      </top>
      <bottom style="medium">
        <color theme="8" tint="-0.249977111117893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0" tint="-0.24994659260841701"/>
      </top>
      <bottom style="medium">
        <color theme="8" tint="-0.249977111117893"/>
      </bottom>
      <diagonal/>
    </border>
    <border>
      <left style="thin">
        <color theme="8" tint="-0.249977111117893"/>
      </left>
      <right style="thin">
        <color theme="0" tint="-0.499984740745262"/>
      </right>
      <top style="thin">
        <color theme="0" tint="-0.24994659260841701"/>
      </top>
      <bottom style="medium">
        <color theme="8" tint="-0.249977111117893"/>
      </bottom>
      <diagonal/>
    </border>
    <border>
      <left style="thin">
        <color theme="0" tint="-0.499984740745262"/>
      </left>
      <right style="thin">
        <color indexed="23"/>
      </right>
      <top style="thin">
        <color theme="0" tint="-0.24994659260841701"/>
      </top>
      <bottom style="medium">
        <color theme="8" tint="-0.249977111117893"/>
      </bottom>
      <diagonal/>
    </border>
    <border>
      <left style="thin">
        <color indexed="23"/>
      </left>
      <right style="thin">
        <color indexed="23"/>
      </right>
      <top style="thin">
        <color theme="0" tint="-0.24994659260841701"/>
      </top>
      <bottom style="medium">
        <color theme="8" tint="-0.249977111117893"/>
      </bottom>
      <diagonal/>
    </border>
    <border>
      <left style="thin">
        <color indexed="23"/>
      </left>
      <right style="medium">
        <color theme="8" tint="-0.249977111117893"/>
      </right>
      <top style="thin">
        <color theme="0" tint="-0.24994659260841701"/>
      </top>
      <bottom style="medium">
        <color theme="8" tint="-0.249977111117893"/>
      </bottom>
      <diagonal/>
    </border>
    <border>
      <left style="medium">
        <color theme="8" tint="-0.24994659260841701"/>
      </left>
      <right/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8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8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24994659260841701"/>
      </top>
      <bottom style="medium">
        <color theme="8" tint="-0.24994659260841701"/>
      </bottom>
      <diagonal/>
    </border>
    <border>
      <left/>
      <right style="thin">
        <color theme="0" tint="-0.499984740745262"/>
      </right>
      <top style="thin">
        <color theme="0" tint="-0.24994659260841701"/>
      </top>
      <bottom style="medium">
        <color theme="8" tint="-0.24994659260841701"/>
      </bottom>
      <diagonal/>
    </border>
    <border>
      <left style="medium">
        <color indexed="62"/>
      </left>
      <right/>
      <top style="thin">
        <color indexed="62"/>
      </top>
      <bottom style="thin">
        <color indexed="64"/>
      </bottom>
      <diagonal/>
    </border>
    <border>
      <left/>
      <right style="thin">
        <color indexed="64"/>
      </right>
      <top style="thin">
        <color indexed="62"/>
      </top>
      <bottom style="thin">
        <color indexed="64"/>
      </bottom>
      <diagonal/>
    </border>
    <border>
      <left style="thin">
        <color indexed="64"/>
      </left>
      <right/>
      <top style="thin">
        <color indexed="62"/>
      </top>
      <bottom style="thin">
        <color indexed="64"/>
      </bottom>
      <diagonal/>
    </border>
    <border>
      <left/>
      <right/>
      <top style="thin">
        <color indexed="62"/>
      </top>
      <bottom style="thin">
        <color indexed="64"/>
      </bottom>
      <diagonal/>
    </border>
    <border>
      <left/>
      <right style="thin">
        <color indexed="62"/>
      </right>
      <top style="thin">
        <color indexed="62"/>
      </top>
      <bottom style="thin">
        <color indexed="64"/>
      </bottom>
      <diagonal/>
    </border>
    <border>
      <left style="medium">
        <color indexed="62"/>
      </left>
      <right/>
      <top style="thin">
        <color indexed="64"/>
      </top>
      <bottom style="thin">
        <color indexed="62"/>
      </bottom>
      <diagonal/>
    </border>
    <border>
      <left/>
      <right style="thin">
        <color indexed="23"/>
      </right>
      <top style="thin">
        <color indexed="64"/>
      </top>
      <bottom style="thin">
        <color indexed="62"/>
      </bottom>
      <diagonal/>
    </border>
    <border>
      <left style="thin">
        <color indexed="23"/>
      </left>
      <right/>
      <top style="thin">
        <color indexed="64"/>
      </top>
      <bottom style="thin">
        <color indexed="62"/>
      </bottom>
      <diagonal/>
    </border>
    <border>
      <left/>
      <right/>
      <top style="thin">
        <color indexed="64"/>
      </top>
      <bottom style="thin">
        <color indexed="62"/>
      </bottom>
      <diagonal/>
    </border>
    <border>
      <left/>
      <right style="thin">
        <color indexed="62"/>
      </right>
      <top style="thin">
        <color indexed="64"/>
      </top>
      <bottom style="thin">
        <color indexed="62"/>
      </bottom>
      <diagonal/>
    </border>
    <border>
      <left/>
      <right style="thin">
        <color indexed="23"/>
      </right>
      <top style="thin">
        <color indexed="62"/>
      </top>
      <bottom/>
      <diagonal/>
    </border>
    <border>
      <left style="thin">
        <color indexed="23"/>
      </left>
      <right style="medium">
        <color indexed="62"/>
      </right>
      <top style="thin">
        <color indexed="62"/>
      </top>
      <bottom/>
      <diagonal/>
    </border>
    <border>
      <left style="thin">
        <color indexed="23"/>
      </left>
      <right style="medium">
        <color indexed="62"/>
      </right>
      <top/>
      <bottom style="thin">
        <color indexed="23"/>
      </bottom>
      <diagonal/>
    </border>
    <border>
      <left style="thin">
        <color indexed="62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indexed="23"/>
      </right>
      <top style="thin">
        <color theme="0" tint="-0.34998626667073579"/>
      </top>
      <bottom/>
      <diagonal/>
    </border>
    <border>
      <left style="thin">
        <color indexed="23"/>
      </left>
      <right style="medium">
        <color indexed="62"/>
      </right>
      <top style="thin">
        <color indexed="23"/>
      </top>
      <bottom/>
      <diagonal/>
    </border>
    <border>
      <left style="thin">
        <color indexed="62"/>
      </left>
      <right/>
      <top/>
      <bottom style="thin">
        <color indexed="55"/>
      </bottom>
      <diagonal/>
    </border>
    <border>
      <left style="thin">
        <color indexed="23"/>
      </left>
      <right style="medium">
        <color indexed="62"/>
      </right>
      <top/>
      <bottom style="thin">
        <color indexed="55"/>
      </bottom>
      <diagonal/>
    </border>
    <border>
      <left style="thin">
        <color indexed="62"/>
      </left>
      <right/>
      <top style="thin">
        <color indexed="55"/>
      </top>
      <bottom/>
      <diagonal/>
    </border>
    <border>
      <left/>
      <right style="thin">
        <color indexed="23"/>
      </right>
      <top style="thin">
        <color indexed="55"/>
      </top>
      <bottom/>
      <diagonal/>
    </border>
    <border>
      <left style="thin">
        <color indexed="23"/>
      </left>
      <right style="medium">
        <color indexed="62"/>
      </right>
      <top style="thin">
        <color indexed="55"/>
      </top>
      <bottom/>
      <diagonal/>
    </border>
    <border>
      <left/>
      <right style="thin">
        <color theme="8" tint="-0.249977111117893"/>
      </right>
      <top style="thin">
        <color indexed="23"/>
      </top>
      <bottom/>
      <diagonal/>
    </border>
    <border>
      <left style="thin">
        <color indexed="23"/>
      </left>
      <right style="medium">
        <color indexed="62"/>
      </right>
      <top/>
      <bottom/>
      <diagonal/>
    </border>
    <border>
      <left/>
      <right style="thin">
        <color theme="8" tint="-0.249977111117893"/>
      </right>
      <top/>
      <bottom style="thin">
        <color indexed="23"/>
      </bottom>
      <diagonal/>
    </border>
    <border>
      <left style="thin">
        <color theme="8" tint="-0.249977111117893"/>
      </left>
      <right style="medium">
        <color theme="8" tint="-0.249977111117893"/>
      </right>
      <top/>
      <bottom style="thin">
        <color indexed="55"/>
      </bottom>
      <diagonal/>
    </border>
    <border>
      <left style="thin">
        <color indexed="62"/>
      </left>
      <right/>
      <top/>
      <bottom style="thin">
        <color indexed="62"/>
      </bottom>
      <diagonal/>
    </border>
    <border>
      <left style="thin">
        <color indexed="23"/>
      </left>
      <right style="medium">
        <color indexed="62"/>
      </right>
      <top/>
      <bottom style="thin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/>
      <diagonal/>
    </border>
    <border>
      <left style="thin">
        <color theme="8" tint="-0.249977111117893"/>
      </left>
      <right style="medium">
        <color theme="8" tint="-0.249977111117893"/>
      </right>
      <top style="thin">
        <color indexed="55"/>
      </top>
      <bottom/>
      <diagonal/>
    </border>
    <border>
      <left style="medium">
        <color theme="8" tint="-0.249977111117893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theme="8" tint="-0.249977111117893"/>
      </left>
      <right style="medium">
        <color theme="8" tint="-0.249977111117893"/>
      </right>
      <top/>
      <bottom style="thin">
        <color indexed="23"/>
      </bottom>
      <diagonal/>
    </border>
    <border>
      <left style="thin">
        <color theme="8" tint="-0.249977111117893"/>
      </left>
      <right style="medium">
        <color theme="8" tint="-0.249977111117893"/>
      </right>
      <top/>
      <bottom/>
      <diagonal/>
    </border>
    <border>
      <left style="thin">
        <color theme="8" tint="-0.249977111117893"/>
      </left>
      <right style="medium">
        <color theme="8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8" tint="-0.249977111117893"/>
      </left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23"/>
      </bottom>
      <diagonal/>
    </border>
    <border>
      <left style="thin">
        <color theme="8" tint="-0.249977111117893"/>
      </left>
      <right style="medium">
        <color theme="8" tint="-0.249977111117893"/>
      </right>
      <top style="thin">
        <color theme="0" tint="-0.34998626667073579"/>
      </top>
      <bottom/>
      <diagonal/>
    </border>
    <border>
      <left style="thin">
        <color theme="8" tint="-0.249977111117893"/>
      </left>
      <right style="medium">
        <color theme="8" tint="-0.249977111117893"/>
      </right>
      <top/>
      <bottom style="thin">
        <color theme="0" tint="-0.34998626667073579"/>
      </bottom>
      <diagonal/>
    </border>
    <border>
      <left/>
      <right style="thin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 style="thin">
        <color indexed="23"/>
      </right>
      <top/>
      <bottom style="medium">
        <color theme="8" tint="-0.249977111117893"/>
      </bottom>
      <diagonal/>
    </border>
    <border>
      <left style="thin">
        <color indexed="23"/>
      </left>
      <right style="thin">
        <color indexed="23"/>
      </right>
      <top/>
      <bottom style="medium">
        <color theme="8" tint="-0.249977111117893"/>
      </bottom>
      <diagonal/>
    </border>
    <border>
      <left style="thin">
        <color indexed="2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thin">
        <color theme="8" tint="-0.249977111117893"/>
      </right>
      <top/>
      <bottom style="medium">
        <color theme="8" tint="-0.249977111117893"/>
      </bottom>
      <diagonal/>
    </border>
    <border>
      <left style="thin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/>
      <right style="thin">
        <color indexed="23"/>
      </right>
      <top/>
      <bottom style="medium">
        <color theme="0" tint="-0.499984740745262"/>
      </bottom>
      <diagonal/>
    </border>
    <border>
      <left/>
      <right style="thin">
        <color indexed="23"/>
      </right>
      <top style="thin">
        <color theme="0" tint="-0.499984740745262"/>
      </top>
      <bottom/>
      <diagonal/>
    </border>
    <border>
      <left/>
      <right/>
      <top/>
      <bottom style="thin">
        <color theme="8" tint="-0.249977111117893"/>
      </bottom>
      <diagonal/>
    </border>
    <border>
      <left/>
      <right style="thin">
        <color theme="8" tint="-0.249977111117893"/>
      </right>
      <top/>
      <bottom style="thin">
        <color theme="8" tint="-0.249977111117893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rgb="FF231F20"/>
      </bottom>
      <diagonal/>
    </border>
    <border>
      <left/>
      <right/>
      <top style="thin">
        <color theme="8" tint="-0.249977111117893"/>
      </top>
      <bottom style="thin">
        <color rgb="FF231F20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rgb="FF231F20"/>
      </bottom>
      <diagonal/>
    </border>
    <border>
      <left style="thin">
        <color theme="8" tint="-0.249977111117893"/>
      </left>
      <right/>
      <top style="thin">
        <color rgb="FF231F20"/>
      </top>
      <bottom style="thin">
        <color theme="0" tint="-0.34998626667073579"/>
      </bottom>
      <diagonal/>
    </border>
    <border>
      <left/>
      <right/>
      <top style="thin">
        <color rgb="FF231F20"/>
      </top>
      <bottom style="thin">
        <color theme="0" tint="-0.34998626667073579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rgb="FF231F20"/>
      </top>
      <bottom style="thin">
        <color theme="0" tint="-0.34998626667073579"/>
      </bottom>
      <diagonal/>
    </border>
    <border>
      <left style="thin">
        <color theme="8" tint="-0.249977111117893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8" tint="-0.24994659260841701"/>
      </left>
      <right style="thin">
        <color theme="8" tint="-0.249977111117893"/>
      </right>
      <top style="medium">
        <color theme="8" tint="-0.24994659260841701"/>
      </top>
      <bottom style="thin">
        <color theme="8" tint="-0.249977111117893"/>
      </bottom>
      <diagonal/>
    </border>
    <border>
      <left style="thin">
        <color theme="8" tint="-0.249977111117893"/>
      </left>
      <right style="thin">
        <color theme="8" tint="-0.249977111117893"/>
      </right>
      <top style="medium">
        <color theme="8" tint="-0.24994659260841701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medium">
        <color theme="8" tint="-0.24994659260841701"/>
      </top>
      <bottom style="thin">
        <color theme="8" tint="-0.249977111117893"/>
      </bottom>
      <diagonal/>
    </border>
    <border>
      <left style="thin">
        <color theme="8" tint="-0.24994659260841701"/>
      </left>
      <right style="thin">
        <color theme="8" tint="-0.249977111117893"/>
      </right>
      <top style="medium">
        <color theme="8" tint="-0.24994659260841701"/>
      </top>
      <bottom style="thin">
        <color theme="8" tint="-0.249977111117893"/>
      </bottom>
      <diagonal/>
    </border>
    <border>
      <left style="thin">
        <color theme="8" tint="-0.249977111117893"/>
      </left>
      <right style="thin">
        <color theme="8" tint="-0.24994659260841701"/>
      </right>
      <top style="medium">
        <color theme="8" tint="-0.24994659260841701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medium">
        <color theme="8" tint="-0.24994659260841701"/>
      </top>
      <bottom style="thin">
        <color theme="8" tint="-0.249977111117893"/>
      </bottom>
      <diagonal/>
    </border>
    <border>
      <left style="thin">
        <color theme="8" tint="-0.249977111117893"/>
      </left>
      <right style="medium">
        <color theme="8" tint="-0.24994659260841701"/>
      </right>
      <top style="medium">
        <color theme="8" tint="-0.24994659260841701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0" tint="-0.34998626667073579"/>
      </top>
      <bottom style="thin">
        <color theme="8" tint="-0.249977111117893"/>
      </bottom>
      <diagonal/>
    </border>
    <border>
      <left/>
      <right/>
      <top style="thin">
        <color theme="0" tint="-0.34998626667073579"/>
      </top>
      <bottom style="thin">
        <color theme="8" tint="-0.249977111117893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0" tint="-0.34998626667073579"/>
      </top>
      <bottom style="thin">
        <color theme="8" tint="-0.249977111117893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0" tint="-0.34998626667073579"/>
      </top>
      <bottom style="thin">
        <color theme="8" tint="-0.249977111117893"/>
      </bottom>
      <diagonal/>
    </border>
    <border>
      <left style="medium">
        <color theme="8" tint="-0.24994659260841701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77111117893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4659260841701"/>
      </right>
      <top style="thin">
        <color theme="8" tint="-0.249977111117893"/>
      </top>
      <bottom/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theme="8" tint="-0.249977111117893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8" tint="-0.24994659260841701"/>
      </left>
      <right style="thin">
        <color theme="8" tint="-0.249977111117893"/>
      </right>
      <top style="thin">
        <color theme="8" tint="-0.249977111117893"/>
      </top>
      <bottom style="thin">
        <color theme="8" tint="-0.24994659260841701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4659260841701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77111117893"/>
      </top>
      <bottom style="thin">
        <color theme="8" tint="-0.24994659260841701"/>
      </bottom>
      <diagonal/>
    </border>
    <border>
      <left style="thin">
        <color theme="0" tint="-0.34998626667073579"/>
      </left>
      <right style="thin">
        <color theme="8" tint="-0.249977111117893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theme="8" tint="-0.249977111117893"/>
      </left>
      <right style="thin">
        <color theme="8" tint="-0.24994659260841701"/>
      </right>
      <top style="thin">
        <color theme="0" tint="-0.34998626667073579"/>
      </top>
      <bottom style="medium">
        <color theme="8" tint="-0.24994659260841701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thin">
        <color indexed="64"/>
      </bottom>
      <diagonal/>
    </border>
    <border>
      <left/>
      <right/>
      <top style="medium">
        <color theme="8" tint="-0.24994659260841701"/>
      </top>
      <bottom style="thin">
        <color indexed="64"/>
      </bottom>
      <diagonal/>
    </border>
    <border>
      <left style="thin">
        <color theme="8" tint="-0.24994659260841701"/>
      </left>
      <right style="medium">
        <color theme="8" tint="-0.24994659260841701"/>
      </right>
      <top style="medium">
        <color theme="8" tint="-0.24994659260841701"/>
      </top>
      <bottom style="thin">
        <color indexed="64"/>
      </bottom>
      <diagonal/>
    </border>
    <border>
      <left style="medium">
        <color theme="8" tint="-0.24994659260841701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8" tint="-0.24994659260841701"/>
      </left>
      <right style="medium">
        <color theme="8" tint="-0.24994659260841701"/>
      </right>
      <top style="thin">
        <color indexed="64"/>
      </top>
      <bottom style="thin">
        <color theme="0" tint="-0.34998626667073579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0" tint="-0.34998626667073579"/>
      </top>
      <bottom style="medium">
        <color theme="8" tint="-0.24994659260841701"/>
      </bottom>
      <diagonal/>
    </border>
    <border>
      <left style="thin">
        <color theme="8" tint="-0.249977111117893"/>
      </left>
      <right/>
      <top style="thin">
        <color theme="0" tint="-0.34998626667073579"/>
      </top>
      <bottom style="medium">
        <color theme="8" tint="-0.24994659260841701"/>
      </bottom>
      <diagonal/>
    </border>
    <border>
      <left style="medium">
        <color theme="8" tint="-0.24994659260841701"/>
      </left>
      <right style="thin">
        <color indexed="64"/>
      </right>
      <top style="medium">
        <color theme="8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8" tint="-0.24994659260841701"/>
      </top>
      <bottom style="thin">
        <color indexed="64"/>
      </bottom>
      <diagonal/>
    </border>
    <border>
      <left style="thin">
        <color indexed="64"/>
      </left>
      <right/>
      <top style="medium">
        <color theme="8" tint="-0.24994659260841701"/>
      </top>
      <bottom style="thin">
        <color indexed="64"/>
      </bottom>
      <diagonal/>
    </border>
    <border>
      <left style="medium">
        <color theme="8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8" tint="-0.24994659260841701"/>
      </left>
      <right style="thin">
        <color indexed="64"/>
      </right>
      <top style="thin">
        <color indexed="64"/>
      </top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8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theme="8" tint="-0.24994659260841701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thin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/>
      <top/>
      <bottom style="medium">
        <color theme="0" tint="-0.499984740745262"/>
      </bottom>
      <diagonal/>
    </border>
    <border>
      <left style="thin">
        <color theme="8" tint="-0.24994659260841701"/>
      </left>
      <right/>
      <top/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34998626667073579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0" tint="-0.499984740745262"/>
      </bottom>
      <diagonal/>
    </border>
    <border>
      <left style="medium">
        <color indexed="62"/>
      </left>
      <right style="thin">
        <color indexed="62"/>
      </right>
      <top style="thin">
        <color indexed="18"/>
      </top>
      <bottom style="thin">
        <color theme="1" tint="0.499984740745262"/>
      </bottom>
      <diagonal/>
    </border>
    <border>
      <left style="medium">
        <color rgb="FF333399"/>
      </left>
      <right/>
      <top style="medium">
        <color rgb="FF333399"/>
      </top>
      <bottom/>
      <diagonal/>
    </border>
    <border>
      <left/>
      <right/>
      <top style="medium">
        <color rgb="FF333399"/>
      </top>
      <bottom/>
      <diagonal/>
    </border>
    <border>
      <left style="thin">
        <color theme="8" tint="-0.24994659260841701"/>
      </left>
      <right style="medium">
        <color theme="4" tint="-0.249977111117893"/>
      </right>
      <top style="medium">
        <color rgb="FF333399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 style="medium">
        <color rgb="FF333399"/>
      </top>
      <bottom/>
      <diagonal/>
    </border>
    <border>
      <left style="medium">
        <color theme="4" tint="-0.249977111117893"/>
      </left>
      <right style="thin">
        <color theme="8" tint="-0.24994659260841701"/>
      </right>
      <top style="medium">
        <color rgb="FF333399"/>
      </top>
      <bottom/>
      <diagonal/>
    </border>
    <border>
      <left style="medium">
        <color rgb="FF333399"/>
      </left>
      <right/>
      <top style="thin">
        <color rgb="FF333399"/>
      </top>
      <bottom style="thin">
        <color rgb="FF333399"/>
      </bottom>
      <diagonal/>
    </border>
    <border>
      <left/>
      <right/>
      <top style="thin">
        <color rgb="FF333399"/>
      </top>
      <bottom style="thin">
        <color rgb="FF333399"/>
      </bottom>
      <diagonal/>
    </border>
    <border>
      <left style="thin">
        <color theme="8" tint="-0.24994659260841701"/>
      </left>
      <right style="medium">
        <color theme="4" tint="-0.249977111117893"/>
      </right>
      <top style="thin">
        <color rgb="FF333399"/>
      </top>
      <bottom style="thin">
        <color rgb="FF333399"/>
      </bottom>
      <diagonal/>
    </border>
    <border>
      <left style="medium">
        <color theme="4" tint="-0.249977111117893"/>
      </left>
      <right style="medium">
        <color theme="4" tint="-0.249977111117893"/>
      </right>
      <top style="thin">
        <color rgb="FF333399"/>
      </top>
      <bottom style="thin">
        <color rgb="FF333399"/>
      </bottom>
      <diagonal/>
    </border>
    <border>
      <left style="medium">
        <color theme="4" tint="-0.249977111117893"/>
      </left>
      <right style="thin">
        <color theme="8" tint="-0.24994659260841701"/>
      </right>
      <top style="thin">
        <color rgb="FF333399"/>
      </top>
      <bottom style="thin">
        <color rgb="FF333399"/>
      </bottom>
      <diagonal/>
    </border>
    <border>
      <left style="medium">
        <color rgb="FF333399"/>
      </left>
      <right/>
      <top style="thin">
        <color rgb="FF333399"/>
      </top>
      <bottom style="medium">
        <color rgb="FF333399"/>
      </bottom>
      <diagonal/>
    </border>
    <border>
      <left/>
      <right/>
      <top style="thin">
        <color rgb="FF333399"/>
      </top>
      <bottom style="medium">
        <color rgb="FF333399"/>
      </bottom>
      <diagonal/>
    </border>
    <border>
      <left style="thin">
        <color theme="8" tint="-0.24994659260841701"/>
      </left>
      <right style="medium">
        <color theme="4" tint="-0.249977111117893"/>
      </right>
      <top style="thin">
        <color rgb="FF333399"/>
      </top>
      <bottom style="medium">
        <color rgb="FF333399"/>
      </bottom>
      <diagonal/>
    </border>
    <border>
      <left style="medium">
        <color theme="4" tint="-0.249977111117893"/>
      </left>
      <right style="medium">
        <color theme="4" tint="-0.249977111117893"/>
      </right>
      <top style="thin">
        <color rgb="FF333399"/>
      </top>
      <bottom style="medium">
        <color rgb="FF333399"/>
      </bottom>
      <diagonal/>
    </border>
    <border>
      <left style="medium">
        <color theme="4" tint="-0.249977111117893"/>
      </left>
      <right style="thin">
        <color theme="8" tint="-0.24994659260841701"/>
      </right>
      <top style="thin">
        <color rgb="FF333399"/>
      </top>
      <bottom style="medium">
        <color rgb="FF333399"/>
      </bottom>
      <diagonal/>
    </border>
    <border>
      <left style="thin">
        <color theme="8" tint="-0.24994659260841701"/>
      </left>
      <right/>
      <top style="thin">
        <color rgb="FF333399"/>
      </top>
      <bottom style="thin">
        <color rgb="FF333399"/>
      </bottom>
      <diagonal/>
    </border>
    <border>
      <left/>
      <right style="medium">
        <color rgb="FF333399"/>
      </right>
      <top style="thin">
        <color rgb="FF333399"/>
      </top>
      <bottom style="thin">
        <color rgb="FF333399"/>
      </bottom>
      <diagonal/>
    </border>
    <border>
      <left style="thin">
        <color theme="8" tint="-0.24994659260841701"/>
      </left>
      <right/>
      <top style="thin">
        <color rgb="FF333399"/>
      </top>
      <bottom style="medium">
        <color rgb="FF333399"/>
      </bottom>
      <diagonal/>
    </border>
    <border>
      <left/>
      <right style="medium">
        <color rgb="FF333399"/>
      </right>
      <top style="thin">
        <color rgb="FF333399"/>
      </top>
      <bottom style="medium">
        <color rgb="FF333399"/>
      </bottom>
      <diagonal/>
    </border>
    <border>
      <left/>
      <right style="thin">
        <color theme="8" tint="-0.24994659260841701"/>
      </right>
      <top style="thin">
        <color rgb="FF333399"/>
      </top>
      <bottom style="thin">
        <color rgb="FF333399"/>
      </bottom>
      <diagonal/>
    </border>
    <border>
      <left/>
      <right style="thin">
        <color theme="8" tint="-0.24994659260841701"/>
      </right>
      <top style="thin">
        <color rgb="FF333399"/>
      </top>
      <bottom style="medium">
        <color rgb="FF333399"/>
      </bottom>
      <diagonal/>
    </border>
    <border>
      <left style="thin">
        <color theme="8" tint="-0.24994659260841701"/>
      </left>
      <right/>
      <top style="medium">
        <color rgb="FF333399"/>
      </top>
      <bottom style="thin">
        <color rgb="FF333399"/>
      </bottom>
      <diagonal/>
    </border>
    <border>
      <left/>
      <right/>
      <top style="medium">
        <color rgb="FF333399"/>
      </top>
      <bottom style="thin">
        <color rgb="FF333399"/>
      </bottom>
      <diagonal/>
    </border>
    <border>
      <left/>
      <right style="medium">
        <color rgb="FF333399"/>
      </right>
      <top style="medium">
        <color rgb="FF333399"/>
      </top>
      <bottom style="thin">
        <color rgb="FF333399"/>
      </bottom>
      <diagonal/>
    </border>
    <border>
      <left/>
      <right style="thin">
        <color theme="8" tint="-0.24994659260841701"/>
      </right>
      <top style="medium">
        <color rgb="FF333399"/>
      </top>
      <bottom style="thin">
        <color rgb="FF333399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thin">
        <color theme="8" tint="-0.249977111117893"/>
      </bottom>
      <diagonal/>
    </border>
    <border>
      <left/>
      <right style="thin">
        <color indexed="62"/>
      </right>
      <top style="medium">
        <color theme="8" tint="-0.249977111117893"/>
      </top>
      <bottom style="thin">
        <color theme="8" tint="-0.249977111117893"/>
      </bottom>
      <diagonal/>
    </border>
    <border>
      <left style="thin">
        <color indexed="62"/>
      </left>
      <right/>
      <top style="medium">
        <color theme="8" tint="-0.249977111117893"/>
      </top>
      <bottom style="thin">
        <color theme="8" tint="-0.249977111117893"/>
      </bottom>
      <diagonal/>
    </border>
    <border>
      <left/>
      <right/>
      <top style="medium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 style="medium">
        <color theme="8" tint="-0.249977111117893"/>
      </right>
      <top style="medium">
        <color theme="8" tint="-0.249977111117893"/>
      </top>
      <bottom style="thin">
        <color theme="8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4" fillId="9" borderId="1" applyNumberFormat="0" applyAlignment="0" applyProtection="0"/>
    <xf numFmtId="0" fontId="5" fillId="13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2" borderId="0" applyNumberFormat="0" applyBorder="0" applyAlignment="0" applyProtection="0"/>
    <xf numFmtId="0" fontId="8" fillId="3" borderId="1" applyNumberFormat="0" applyAlignment="0" applyProtection="0"/>
    <xf numFmtId="16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17" borderId="0" applyNumberFormat="0" applyBorder="0" applyAlignment="0" applyProtection="0"/>
    <xf numFmtId="0" fontId="11" fillId="10" borderId="0" applyNumberFormat="0" applyBorder="0" applyAlignment="0" applyProtection="0"/>
    <xf numFmtId="0" fontId="12" fillId="0" borderId="0"/>
    <xf numFmtId="0" fontId="2" fillId="0" borderId="0"/>
    <xf numFmtId="0" fontId="2" fillId="5" borderId="4" applyNumberFormat="0" applyFont="0" applyAlignment="0" applyProtection="0"/>
    <xf numFmtId="0" fontId="13" fillId="9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7" fillId="0" borderId="7" applyNumberFormat="0" applyFill="0" applyAlignment="0" applyProtection="0"/>
    <xf numFmtId="0" fontId="18" fillId="0" borderId="8" applyNumberFormat="0" applyFill="0" applyAlignment="0" applyProtection="0"/>
    <xf numFmtId="0" fontId="2" fillId="0" borderId="0"/>
  </cellStyleXfs>
  <cellXfs count="2330">
    <xf numFmtId="0" fontId="0" fillId="0" borderId="0" xfId="0"/>
    <xf numFmtId="0" fontId="2" fillId="0" borderId="0" xfId="35"/>
    <xf numFmtId="0" fontId="12" fillId="18" borderId="9" xfId="34" applyFill="1" applyBorder="1"/>
    <xf numFmtId="0" fontId="12" fillId="18" borderId="10" xfId="34" applyFill="1" applyBorder="1"/>
    <xf numFmtId="0" fontId="12" fillId="18" borderId="11" xfId="34" applyFill="1" applyBorder="1"/>
    <xf numFmtId="0" fontId="12" fillId="18" borderId="12" xfId="34" applyFill="1" applyBorder="1"/>
    <xf numFmtId="0" fontId="12" fillId="18" borderId="0" xfId="34" applyFill="1"/>
    <xf numFmtId="0" fontId="12" fillId="18" borderId="13" xfId="34" applyFill="1" applyBorder="1"/>
    <xf numFmtId="0" fontId="12" fillId="18" borderId="14" xfId="34" applyFill="1" applyBorder="1"/>
    <xf numFmtId="0" fontId="12" fillId="18" borderId="15" xfId="34" applyFill="1" applyBorder="1"/>
    <xf numFmtId="0" fontId="12" fillId="18" borderId="16" xfId="34" applyFill="1" applyBorder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5" fillId="9" borderId="0" xfId="0" applyFont="1" applyFill="1"/>
    <xf numFmtId="0" fontId="26" fillId="9" borderId="0" xfId="0" applyFont="1" applyFill="1"/>
    <xf numFmtId="0" fontId="31" fillId="9" borderId="17" xfId="0" applyFont="1" applyFill="1" applyBorder="1" applyAlignment="1">
      <alignment vertical="center"/>
    </xf>
    <xf numFmtId="0" fontId="27" fillId="9" borderId="18" xfId="0" applyFont="1" applyFill="1" applyBorder="1" applyAlignment="1">
      <alignment horizontal="left" vertical="center" wrapText="1" indent="1"/>
    </xf>
    <xf numFmtId="0" fontId="28" fillId="9" borderId="17" xfId="0" applyFont="1" applyFill="1" applyBorder="1" applyAlignment="1">
      <alignment horizontal="left" vertical="center"/>
    </xf>
    <xf numFmtId="0" fontId="29" fillId="9" borderId="18" xfId="0" applyFont="1" applyFill="1" applyBorder="1" applyAlignment="1">
      <alignment horizontal="left" vertical="center" indent="1"/>
    </xf>
    <xf numFmtId="0" fontId="0" fillId="19" borderId="0" xfId="0" applyFill="1"/>
    <xf numFmtId="0" fontId="33" fillId="0" borderId="0" xfId="0" applyFont="1" applyProtection="1">
      <protection hidden="1"/>
    </xf>
    <xf numFmtId="0" fontId="35" fillId="20" borderId="19" xfId="0" applyFont="1" applyFill="1" applyBorder="1" applyAlignment="1" applyProtection="1">
      <alignment horizontal="centerContinuous" vertical="center"/>
      <protection hidden="1"/>
    </xf>
    <xf numFmtId="0" fontId="37" fillId="0" borderId="0" xfId="0" applyFont="1" applyAlignment="1" applyProtection="1">
      <alignment horizontal="left"/>
      <protection hidden="1"/>
    </xf>
    <xf numFmtId="0" fontId="38" fillId="0" borderId="0" xfId="0" applyFont="1" applyProtection="1">
      <protection hidden="1"/>
    </xf>
    <xf numFmtId="0" fontId="39" fillId="0" borderId="0" xfId="0" applyFont="1" applyProtection="1">
      <protection hidden="1"/>
    </xf>
    <xf numFmtId="0" fontId="25" fillId="0" borderId="0" xfId="0" applyFont="1" applyProtection="1">
      <protection hidden="1"/>
    </xf>
    <xf numFmtId="0" fontId="42" fillId="21" borderId="20" xfId="0" applyFont="1" applyFill="1" applyBorder="1" applyAlignment="1" applyProtection="1">
      <alignment vertical="center"/>
      <protection hidden="1"/>
    </xf>
    <xf numFmtId="0" fontId="42" fillId="21" borderId="22" xfId="0" applyFont="1" applyFill="1" applyBorder="1" applyAlignment="1" applyProtection="1">
      <alignment vertical="center"/>
      <protection hidden="1"/>
    </xf>
    <xf numFmtId="0" fontId="42" fillId="21" borderId="23" xfId="0" applyFont="1" applyFill="1" applyBorder="1" applyAlignment="1" applyProtection="1">
      <alignment vertical="center"/>
      <protection hidden="1"/>
    </xf>
    <xf numFmtId="0" fontId="39" fillId="0" borderId="0" xfId="0" applyFont="1" applyAlignment="1" applyProtection="1">
      <alignment horizontal="center"/>
      <protection hidden="1"/>
    </xf>
    <xf numFmtId="0" fontId="56" fillId="0" borderId="0" xfId="0" applyFont="1" applyProtection="1">
      <protection hidden="1"/>
    </xf>
    <xf numFmtId="0" fontId="42" fillId="21" borderId="24" xfId="0" applyFont="1" applyFill="1" applyBorder="1" applyAlignment="1" applyProtection="1">
      <alignment vertical="center"/>
      <protection hidden="1"/>
    </xf>
    <xf numFmtId="0" fontId="55" fillId="20" borderId="25" xfId="0" applyFont="1" applyFill="1" applyBorder="1" applyAlignment="1" applyProtection="1">
      <alignment vertical="center"/>
      <protection hidden="1"/>
    </xf>
    <xf numFmtId="0" fontId="57" fillId="0" borderId="29" xfId="0" applyFont="1" applyBorder="1" applyProtection="1">
      <protection hidden="1"/>
    </xf>
    <xf numFmtId="0" fontId="42" fillId="20" borderId="32" xfId="0" applyFont="1" applyFill="1" applyBorder="1" applyAlignment="1" applyProtection="1">
      <alignment vertical="center"/>
      <protection hidden="1"/>
    </xf>
    <xf numFmtId="0" fontId="36" fillId="0" borderId="0" xfId="0" applyFont="1" applyProtection="1">
      <protection hidden="1"/>
    </xf>
    <xf numFmtId="0" fontId="51" fillId="0" borderId="0" xfId="0" applyFont="1" applyProtection="1">
      <protection hidden="1"/>
    </xf>
    <xf numFmtId="0" fontId="70" fillId="22" borderId="0" xfId="0" applyFont="1" applyFill="1" applyProtection="1">
      <protection hidden="1"/>
    </xf>
    <xf numFmtId="0" fontId="46" fillId="22" borderId="0" xfId="0" applyFont="1" applyFill="1" applyProtection="1">
      <protection hidden="1"/>
    </xf>
    <xf numFmtId="0" fontId="71" fillId="0" borderId="0" xfId="0" applyFont="1" applyProtection="1">
      <protection hidden="1"/>
    </xf>
    <xf numFmtId="0" fontId="33" fillId="19" borderId="0" xfId="0" applyFont="1" applyFill="1" applyProtection="1">
      <protection hidden="1"/>
    </xf>
    <xf numFmtId="0" fontId="41" fillId="19" borderId="0" xfId="0" applyFont="1" applyFill="1" applyAlignment="1" applyProtection="1">
      <alignment horizontal="left" indent="1"/>
      <protection hidden="1"/>
    </xf>
    <xf numFmtId="0" fontId="25" fillId="19" borderId="0" xfId="0" applyFont="1" applyFill="1" applyProtection="1">
      <protection hidden="1"/>
    </xf>
    <xf numFmtId="0" fontId="42" fillId="21" borderId="34" xfId="0" applyFont="1" applyFill="1" applyBorder="1" applyAlignment="1" applyProtection="1">
      <alignment vertical="center"/>
      <protection hidden="1"/>
    </xf>
    <xf numFmtId="0" fontId="42" fillId="21" borderId="38" xfId="0" applyFont="1" applyFill="1" applyBorder="1" applyAlignment="1" applyProtection="1">
      <alignment vertical="center"/>
      <protection hidden="1"/>
    </xf>
    <xf numFmtId="0" fontId="42" fillId="21" borderId="33" xfId="0" applyFont="1" applyFill="1" applyBorder="1" applyAlignment="1" applyProtection="1">
      <alignment vertical="center"/>
      <protection hidden="1"/>
    </xf>
    <xf numFmtId="0" fontId="42" fillId="21" borderId="39" xfId="0" applyFont="1" applyFill="1" applyBorder="1" applyAlignment="1" applyProtection="1">
      <alignment vertical="center"/>
      <protection hidden="1"/>
    </xf>
    <xf numFmtId="0" fontId="42" fillId="21" borderId="35" xfId="0" applyFont="1" applyFill="1" applyBorder="1" applyAlignment="1" applyProtection="1">
      <alignment vertical="center"/>
      <protection hidden="1"/>
    </xf>
    <xf numFmtId="0" fontId="42" fillId="21" borderId="36" xfId="0" applyFont="1" applyFill="1" applyBorder="1" applyAlignment="1" applyProtection="1">
      <alignment vertical="center"/>
      <protection hidden="1"/>
    </xf>
    <xf numFmtId="0" fontId="43" fillId="19" borderId="0" xfId="0" applyFont="1" applyFill="1" applyAlignment="1" applyProtection="1">
      <alignment horizontal="left" indent="1"/>
      <protection hidden="1"/>
    </xf>
    <xf numFmtId="0" fontId="42" fillId="0" borderId="29" xfId="0" applyFont="1" applyBorder="1" applyAlignment="1" applyProtection="1">
      <alignment vertical="center" wrapText="1"/>
      <protection hidden="1"/>
    </xf>
    <xf numFmtId="0" fontId="57" fillId="24" borderId="0" xfId="0" applyFont="1" applyFill="1" applyAlignment="1" applyProtection="1">
      <alignment vertical="center"/>
      <protection hidden="1"/>
    </xf>
    <xf numFmtId="0" fontId="45" fillId="25" borderId="54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83" fillId="9" borderId="0" xfId="0" applyFont="1" applyFill="1" applyAlignment="1" applyProtection="1">
      <alignment horizontal="left" vertical="center"/>
      <protection hidden="1"/>
    </xf>
    <xf numFmtId="49" fontId="12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0" fontId="32" fillId="0" borderId="0" xfId="0" applyFont="1" applyProtection="1">
      <protection hidden="1"/>
    </xf>
    <xf numFmtId="0" fontId="33" fillId="9" borderId="0" xfId="0" applyFont="1" applyFill="1" applyProtection="1">
      <protection hidden="1"/>
    </xf>
    <xf numFmtId="0" fontId="41" fillId="9" borderId="0" xfId="0" applyFont="1" applyFill="1" applyAlignment="1" applyProtection="1">
      <alignment vertical="center"/>
      <protection hidden="1"/>
    </xf>
    <xf numFmtId="0" fontId="41" fillId="9" borderId="0" xfId="0" applyFont="1" applyFill="1" applyAlignment="1" applyProtection="1">
      <alignment horizontal="right" vertical="center"/>
      <protection hidden="1"/>
    </xf>
    <xf numFmtId="0" fontId="41" fillId="9" borderId="0" xfId="0" applyFont="1" applyFill="1" applyAlignment="1" applyProtection="1">
      <alignment horizontal="left" vertical="center" indent="1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horizontal="left" indent="1"/>
      <protection hidden="1"/>
    </xf>
    <xf numFmtId="0" fontId="0" fillId="19" borderId="0" xfId="0" applyFill="1" applyProtection="1">
      <protection hidden="1"/>
    </xf>
    <xf numFmtId="49" fontId="78" fillId="0" borderId="0" xfId="0" applyNumberFormat="1" applyFont="1" applyProtection="1">
      <protection hidden="1"/>
    </xf>
    <xf numFmtId="0" fontId="92" fillId="26" borderId="0" xfId="0" applyFont="1" applyFill="1" applyAlignment="1" applyProtection="1">
      <alignment horizontal="left" vertical="center" indent="1"/>
      <protection hidden="1"/>
    </xf>
    <xf numFmtId="0" fontId="41" fillId="9" borderId="0" xfId="0" applyFont="1" applyFill="1" applyAlignment="1" applyProtection="1">
      <alignment horizontal="left" indent="1"/>
      <protection hidden="1"/>
    </xf>
    <xf numFmtId="0" fontId="33" fillId="9" borderId="0" xfId="0" applyFont="1" applyFill="1" applyAlignment="1" applyProtection="1">
      <alignment horizontal="center"/>
      <protection hidden="1"/>
    </xf>
    <xf numFmtId="0" fontId="41" fillId="9" borderId="0" xfId="0" applyFont="1" applyFill="1" applyProtection="1"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33" fillId="9" borderId="0" xfId="0" applyFont="1" applyFill="1" applyAlignment="1" applyProtection="1">
      <alignment horizontal="left" vertical="center" indent="1"/>
      <protection hidden="1"/>
    </xf>
    <xf numFmtId="0" fontId="25" fillId="9" borderId="0" xfId="0" applyFont="1" applyFill="1" applyAlignment="1" applyProtection="1">
      <alignment horizontal="right" vertical="center"/>
      <protection hidden="1"/>
    </xf>
    <xf numFmtId="0" fontId="47" fillId="19" borderId="0" xfId="0" applyFont="1" applyFill="1" applyAlignment="1" applyProtection="1">
      <alignment horizontal="left" vertical="center" indent="3"/>
      <protection hidden="1"/>
    </xf>
    <xf numFmtId="0" fontId="47" fillId="19" borderId="0" xfId="0" applyFont="1" applyFill="1" applyAlignment="1" applyProtection="1">
      <alignment vertical="center"/>
      <protection hidden="1"/>
    </xf>
    <xf numFmtId="0" fontId="39" fillId="9" borderId="0" xfId="0" applyFont="1" applyFill="1" applyAlignment="1" applyProtection="1">
      <alignment horizontal="left" vertical="center" indent="1"/>
      <protection hidden="1"/>
    </xf>
    <xf numFmtId="0" fontId="43" fillId="9" borderId="0" xfId="0" applyFont="1" applyFill="1" applyAlignment="1" applyProtection="1">
      <alignment vertical="center"/>
      <protection hidden="1"/>
    </xf>
    <xf numFmtId="0" fontId="57" fillId="19" borderId="0" xfId="0" applyFont="1" applyFill="1" applyAlignment="1" applyProtection="1">
      <alignment horizontal="center" vertical="center"/>
      <protection hidden="1"/>
    </xf>
    <xf numFmtId="0" fontId="55" fillId="19" borderId="0" xfId="0" applyFont="1" applyFill="1" applyAlignment="1" applyProtection="1">
      <alignment horizontal="right" vertical="center"/>
      <protection hidden="1"/>
    </xf>
    <xf numFmtId="0" fontId="33" fillId="9" borderId="49" xfId="0" applyFont="1" applyFill="1" applyBorder="1" applyProtection="1">
      <protection hidden="1"/>
    </xf>
    <xf numFmtId="0" fontId="39" fillId="9" borderId="0" xfId="0" applyFont="1" applyFill="1" applyAlignment="1" applyProtection="1">
      <alignment horizontal="left" vertical="center"/>
      <protection hidden="1"/>
    </xf>
    <xf numFmtId="0" fontId="72" fillId="9" borderId="0" xfId="0" applyFont="1" applyFill="1" applyProtection="1">
      <protection hidden="1"/>
    </xf>
    <xf numFmtId="0" fontId="33" fillId="9" borderId="0" xfId="0" applyFont="1" applyFill="1" applyAlignment="1" applyProtection="1">
      <alignment vertical="top"/>
      <protection hidden="1"/>
    </xf>
    <xf numFmtId="0" fontId="39" fillId="9" borderId="0" xfId="0" applyFont="1" applyFill="1" applyAlignment="1" applyProtection="1">
      <alignment vertical="top"/>
      <protection hidden="1"/>
    </xf>
    <xf numFmtId="0" fontId="39" fillId="9" borderId="0" xfId="0" applyFont="1" applyFill="1" applyAlignment="1" applyProtection="1">
      <alignment horizontal="left" vertical="center" indent="2"/>
      <protection hidden="1"/>
    </xf>
    <xf numFmtId="0" fontId="39" fillId="9" borderId="0" xfId="0" applyFont="1" applyFill="1" applyAlignment="1" applyProtection="1">
      <alignment vertical="center"/>
      <protection hidden="1"/>
    </xf>
    <xf numFmtId="0" fontId="39" fillId="9" borderId="0" xfId="0" applyFont="1" applyFill="1" applyAlignment="1" applyProtection="1">
      <alignment horizontal="right" vertical="center"/>
      <protection hidden="1"/>
    </xf>
    <xf numFmtId="0" fontId="55" fillId="19" borderId="0" xfId="0" applyFont="1" applyFill="1" applyProtection="1"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0" fontId="33" fillId="9" borderId="0" xfId="0" applyFont="1" applyFill="1" applyAlignment="1" applyProtection="1">
      <alignment horizontal="left" vertical="center" indent="2"/>
      <protection hidden="1"/>
    </xf>
    <xf numFmtId="0" fontId="41" fillId="9" borderId="0" xfId="0" applyFont="1" applyFill="1" applyAlignment="1" applyProtection="1">
      <alignment horizontal="center"/>
      <protection hidden="1"/>
    </xf>
    <xf numFmtId="0" fontId="57" fillId="19" borderId="0" xfId="0" applyFont="1" applyFill="1" applyAlignment="1" applyProtection="1">
      <alignment horizontal="left" vertical="center"/>
      <protection hidden="1"/>
    </xf>
    <xf numFmtId="0" fontId="33" fillId="9" borderId="0" xfId="0" applyFont="1" applyFill="1" applyAlignment="1" applyProtection="1">
      <alignment horizontal="right" vertical="center"/>
      <protection hidden="1"/>
    </xf>
    <xf numFmtId="0" fontId="47" fillId="19" borderId="0" xfId="0" applyFont="1" applyFill="1" applyProtection="1">
      <protection hidden="1"/>
    </xf>
    <xf numFmtId="49" fontId="33" fillId="0" borderId="0" xfId="0" applyNumberFormat="1" applyFont="1" applyProtection="1">
      <protection hidden="1"/>
    </xf>
    <xf numFmtId="0" fontId="78" fillId="0" borderId="0" xfId="0" applyFont="1" applyProtection="1">
      <protection hidden="1"/>
    </xf>
    <xf numFmtId="49" fontId="33" fillId="0" borderId="0" xfId="0" quotePrefix="1" applyNumberFormat="1" applyFont="1" applyProtection="1">
      <protection hidden="1"/>
    </xf>
    <xf numFmtId="0" fontId="58" fillId="0" borderId="0" xfId="0" applyFont="1" applyProtection="1">
      <protection hidden="1"/>
    </xf>
    <xf numFmtId="49" fontId="39" fillId="0" borderId="0" xfId="0" applyNumberFormat="1" applyFont="1" applyProtection="1">
      <protection hidden="1"/>
    </xf>
    <xf numFmtId="0" fontId="39" fillId="0" borderId="0" xfId="0" applyFont="1" applyAlignment="1" applyProtection="1">
      <alignment horizontal="left"/>
      <protection hidden="1"/>
    </xf>
    <xf numFmtId="0" fontId="59" fillId="0" borderId="0" xfId="0" applyFont="1" applyProtection="1">
      <protection hidden="1"/>
    </xf>
    <xf numFmtId="0" fontId="74" fillId="0" borderId="0" xfId="0" applyFont="1" applyProtection="1">
      <protection hidden="1"/>
    </xf>
    <xf numFmtId="49" fontId="74" fillId="0" borderId="0" xfId="0" applyNumberFormat="1" applyFont="1" applyProtection="1">
      <protection hidden="1"/>
    </xf>
    <xf numFmtId="0" fontId="52" fillId="0" borderId="0" xfId="0" applyFont="1" applyAlignment="1" applyProtection="1">
      <alignment vertical="top"/>
      <protection hidden="1"/>
    </xf>
    <xf numFmtId="0" fontId="51" fillId="0" borderId="0" xfId="0" applyFont="1" applyAlignment="1" applyProtection="1">
      <alignment vertical="top"/>
      <protection hidden="1"/>
    </xf>
    <xf numFmtId="0" fontId="33" fillId="0" borderId="0" xfId="0" applyFont="1" applyAlignment="1" applyProtection="1">
      <alignment horizontal="left"/>
      <protection hidden="1"/>
    </xf>
    <xf numFmtId="0" fontId="60" fillId="0" borderId="0" xfId="0" applyFont="1" applyProtection="1">
      <protection hidden="1"/>
    </xf>
    <xf numFmtId="49" fontId="33" fillId="0" borderId="4" xfId="0" applyNumberFormat="1" applyFont="1" applyBorder="1" applyAlignment="1" applyProtection="1">
      <alignment vertical="center"/>
      <protection hidden="1"/>
    </xf>
    <xf numFmtId="0" fontId="43" fillId="19" borderId="4" xfId="0" applyFont="1" applyFill="1" applyBorder="1" applyAlignment="1" applyProtection="1">
      <alignment horizontal="center" vertical="center"/>
      <protection hidden="1"/>
    </xf>
    <xf numFmtId="49" fontId="33" fillId="0" borderId="64" xfId="0" applyNumberFormat="1" applyFont="1" applyBorder="1" applyProtection="1">
      <protection hidden="1"/>
    </xf>
    <xf numFmtId="49" fontId="39" fillId="0" borderId="64" xfId="0" applyNumberFormat="1" applyFont="1" applyBorder="1" applyProtection="1">
      <protection hidden="1"/>
    </xf>
    <xf numFmtId="49" fontId="33" fillId="0" borderId="65" xfId="0" applyNumberFormat="1" applyFont="1" applyBorder="1" applyAlignment="1" applyProtection="1">
      <alignment vertical="center"/>
      <protection hidden="1"/>
    </xf>
    <xf numFmtId="0" fontId="39" fillId="0" borderId="65" xfId="0" applyFont="1" applyBorder="1" applyAlignment="1" applyProtection="1">
      <alignment horizontal="center" vertical="center"/>
      <protection hidden="1"/>
    </xf>
    <xf numFmtId="0" fontId="39" fillId="0" borderId="4" xfId="0" applyFont="1" applyBorder="1" applyAlignment="1" applyProtection="1">
      <alignment horizontal="center" vertical="center"/>
      <protection hidden="1"/>
    </xf>
    <xf numFmtId="0" fontId="61" fillId="0" borderId="0" xfId="0" applyFont="1" applyAlignment="1" applyProtection="1">
      <alignment vertical="center"/>
      <protection hidden="1"/>
    </xf>
    <xf numFmtId="0" fontId="39" fillId="0" borderId="65" xfId="0" applyFont="1" applyBorder="1" applyAlignment="1" applyProtection="1">
      <alignment horizontal="center"/>
      <protection hidden="1"/>
    </xf>
    <xf numFmtId="0" fontId="74" fillId="0" borderId="0" xfId="0" applyFont="1" applyAlignment="1" applyProtection="1">
      <alignment horizontal="right"/>
      <protection hidden="1"/>
    </xf>
    <xf numFmtId="0" fontId="74" fillId="0" borderId="0" xfId="0" applyFont="1" applyAlignment="1" applyProtection="1">
      <alignment horizontal="center"/>
      <protection hidden="1"/>
    </xf>
    <xf numFmtId="0" fontId="61" fillId="0" borderId="0" xfId="0" applyFont="1" applyProtection="1">
      <protection hidden="1"/>
    </xf>
    <xf numFmtId="0" fontId="91" fillId="0" borderId="0" xfId="0" applyFont="1" applyProtection="1">
      <protection hidden="1"/>
    </xf>
    <xf numFmtId="1" fontId="39" fillId="0" borderId="4" xfId="0" applyNumberFormat="1" applyFont="1" applyBorder="1" applyAlignment="1" applyProtection="1">
      <alignment horizontal="center" vertical="center"/>
      <protection hidden="1"/>
    </xf>
    <xf numFmtId="49" fontId="39" fillId="0" borderId="0" xfId="0" quotePrefix="1" applyNumberFormat="1" applyFont="1" applyAlignment="1" applyProtection="1">
      <alignment vertical="center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0" fontId="74" fillId="0" borderId="70" xfId="0" applyFont="1" applyBorder="1" applyProtection="1">
      <protection hidden="1"/>
    </xf>
    <xf numFmtId="0" fontId="75" fillId="28" borderId="71" xfId="0" applyFont="1" applyFill="1" applyBorder="1" applyAlignment="1" applyProtection="1">
      <alignment horizontal="center" vertical="center"/>
      <protection hidden="1"/>
    </xf>
    <xf numFmtId="0" fontId="75" fillId="28" borderId="71" xfId="0" applyFont="1" applyFill="1" applyBorder="1" applyAlignment="1" applyProtection="1">
      <alignment horizontal="center" vertical="center" wrapText="1"/>
      <protection hidden="1"/>
    </xf>
    <xf numFmtId="49" fontId="77" fillId="0" borderId="0" xfId="0" applyNumberFormat="1" applyFont="1" applyProtection="1">
      <protection hidden="1"/>
    </xf>
    <xf numFmtId="0" fontId="74" fillId="0" borderId="71" xfId="0" applyFont="1" applyBorder="1" applyAlignment="1" applyProtection="1">
      <alignment horizontal="center"/>
      <protection hidden="1"/>
    </xf>
    <xf numFmtId="0" fontId="76" fillId="0" borderId="71" xfId="0" applyFont="1" applyBorder="1" applyAlignment="1" applyProtection="1">
      <alignment horizontal="center"/>
      <protection hidden="1"/>
    </xf>
    <xf numFmtId="1" fontId="74" fillId="0" borderId="71" xfId="0" applyNumberFormat="1" applyFont="1" applyBorder="1" applyAlignment="1" applyProtection="1">
      <alignment horizontal="center"/>
      <protection hidden="1"/>
    </xf>
    <xf numFmtId="49" fontId="25" fillId="9" borderId="0" xfId="0" applyNumberFormat="1" applyFont="1" applyFill="1" applyAlignment="1" applyProtection="1">
      <alignment vertical="center" wrapText="1"/>
      <protection hidden="1"/>
    </xf>
    <xf numFmtId="49" fontId="25" fillId="9" borderId="0" xfId="0" applyNumberFormat="1" applyFont="1" applyFill="1" applyAlignment="1" applyProtection="1">
      <alignment vertical="center"/>
      <protection hidden="1"/>
    </xf>
    <xf numFmtId="49" fontId="88" fillId="0" borderId="0" xfId="0" applyNumberFormat="1" applyFont="1" applyProtection="1">
      <protection hidden="1"/>
    </xf>
    <xf numFmtId="49" fontId="25" fillId="19" borderId="0" xfId="0" applyNumberFormat="1" applyFont="1" applyFill="1" applyAlignment="1" applyProtection="1">
      <alignment vertical="center"/>
      <protection hidden="1"/>
    </xf>
    <xf numFmtId="0" fontId="74" fillId="0" borderId="73" xfId="0" applyFont="1" applyBorder="1" applyAlignment="1" applyProtection="1">
      <alignment horizontal="center"/>
      <protection hidden="1"/>
    </xf>
    <xf numFmtId="0" fontId="76" fillId="0" borderId="73" xfId="0" applyFont="1" applyBorder="1" applyAlignment="1" applyProtection="1">
      <alignment horizontal="center"/>
      <protection hidden="1"/>
    </xf>
    <xf numFmtId="0" fontId="74" fillId="0" borderId="49" xfId="0" applyFont="1" applyBorder="1" applyAlignment="1" applyProtection="1">
      <alignment horizontal="center"/>
      <protection hidden="1"/>
    </xf>
    <xf numFmtId="49" fontId="33" fillId="0" borderId="4" xfId="0" applyNumberFormat="1" applyFont="1" applyBorder="1" applyAlignment="1" applyProtection="1">
      <alignment horizontal="center" vertical="center"/>
      <protection hidden="1"/>
    </xf>
    <xf numFmtId="0" fontId="43" fillId="9" borderId="0" xfId="0" applyFont="1" applyFill="1" applyAlignment="1" applyProtection="1">
      <alignment horizontal="left" indent="3"/>
      <protection hidden="1"/>
    </xf>
    <xf numFmtId="0" fontId="43" fillId="9" borderId="0" xfId="0" applyFont="1" applyFill="1" applyAlignment="1" applyProtection="1">
      <alignment horizontal="left"/>
      <protection hidden="1"/>
    </xf>
    <xf numFmtId="0" fontId="62" fillId="9" borderId="0" xfId="0" applyFont="1" applyFill="1" applyAlignment="1" applyProtection="1">
      <alignment vertical="center"/>
      <protection hidden="1"/>
    </xf>
    <xf numFmtId="0" fontId="61" fillId="9" borderId="0" xfId="0" applyFont="1" applyFill="1" applyAlignment="1" applyProtection="1">
      <alignment horizontal="left" vertical="center"/>
      <protection hidden="1"/>
    </xf>
    <xf numFmtId="49" fontId="39" fillId="0" borderId="0" xfId="0" applyNumberFormat="1" applyFont="1" applyAlignment="1" applyProtection="1">
      <alignment horizontal="center"/>
      <protection hidden="1"/>
    </xf>
    <xf numFmtId="0" fontId="84" fillId="9" borderId="0" xfId="0" applyFont="1" applyFill="1" applyAlignment="1" applyProtection="1">
      <alignment vertical="center"/>
      <protection hidden="1"/>
    </xf>
    <xf numFmtId="0" fontId="86" fillId="9" borderId="0" xfId="0" applyFont="1" applyFill="1" applyAlignment="1" applyProtection="1">
      <alignment vertical="center"/>
      <protection hidden="1"/>
    </xf>
    <xf numFmtId="0" fontId="62" fillId="9" borderId="0" xfId="0" applyFont="1" applyFill="1" applyAlignment="1" applyProtection="1">
      <alignment horizontal="left" vertical="center"/>
      <protection hidden="1"/>
    </xf>
    <xf numFmtId="0" fontId="61" fillId="9" borderId="0" xfId="0" applyFont="1" applyFill="1" applyAlignment="1" applyProtection="1">
      <alignment horizontal="right" vertical="center"/>
      <protection hidden="1"/>
    </xf>
    <xf numFmtId="0" fontId="87" fillId="9" borderId="74" xfId="0" applyFont="1" applyFill="1" applyBorder="1" applyAlignment="1" applyProtection="1">
      <alignment horizontal="center" vertical="center"/>
      <protection hidden="1"/>
    </xf>
    <xf numFmtId="0" fontId="87" fillId="9" borderId="0" xfId="0" applyFont="1" applyFill="1" applyAlignment="1" applyProtection="1">
      <alignment horizontal="center" vertical="center"/>
      <protection hidden="1"/>
    </xf>
    <xf numFmtId="0" fontId="74" fillId="9" borderId="0" xfId="0" applyFont="1" applyFill="1" applyAlignment="1" applyProtection="1">
      <alignment horizontal="center"/>
      <protection hidden="1"/>
    </xf>
    <xf numFmtId="0" fontId="74" fillId="9" borderId="0" xfId="0" applyFont="1" applyFill="1" applyProtection="1">
      <protection hidden="1"/>
    </xf>
    <xf numFmtId="0" fontId="74" fillId="9" borderId="0" xfId="0" applyFont="1" applyFill="1" applyAlignment="1" applyProtection="1">
      <alignment horizontal="right" vertical="center"/>
      <protection hidden="1"/>
    </xf>
    <xf numFmtId="0" fontId="39" fillId="0" borderId="0" xfId="0" quotePrefix="1" applyFont="1" applyProtection="1">
      <protection hidden="1"/>
    </xf>
    <xf numFmtId="49" fontId="43" fillId="0" borderId="67" xfId="0" applyNumberFormat="1" applyFont="1" applyBorder="1" applyAlignment="1" applyProtection="1">
      <alignment horizontal="center" vertical="center"/>
      <protection hidden="1"/>
    </xf>
    <xf numFmtId="165" fontId="39" fillId="27" borderId="60" xfId="0" applyNumberFormat="1" applyFont="1" applyFill="1" applyBorder="1" applyAlignment="1" applyProtection="1">
      <alignment horizontal="center" vertical="center" wrapText="1"/>
      <protection hidden="1"/>
    </xf>
    <xf numFmtId="49" fontId="33" fillId="19" borderId="0" xfId="0" applyNumberFormat="1" applyFont="1" applyFill="1" applyAlignment="1" applyProtection="1">
      <alignment vertical="center" wrapText="1"/>
      <protection hidden="1"/>
    </xf>
    <xf numFmtId="1" fontId="45" fillId="0" borderId="51" xfId="0" applyNumberFormat="1" applyFont="1" applyBorder="1" applyAlignment="1" applyProtection="1">
      <alignment horizontal="center" vertical="center"/>
      <protection locked="0"/>
    </xf>
    <xf numFmtId="0" fontId="73" fillId="9" borderId="0" xfId="0" applyFont="1" applyFill="1" applyProtection="1">
      <protection hidden="1"/>
    </xf>
    <xf numFmtId="0" fontId="25" fillId="9" borderId="0" xfId="0" applyFont="1" applyFill="1" applyProtection="1">
      <protection hidden="1"/>
    </xf>
    <xf numFmtId="0" fontId="25" fillId="9" borderId="0" xfId="0" applyFont="1" applyFill="1" applyAlignment="1" applyProtection="1">
      <alignment vertical="center"/>
      <protection hidden="1"/>
    </xf>
    <xf numFmtId="0" fontId="82" fillId="9" borderId="0" xfId="0" applyFont="1" applyFill="1" applyAlignment="1" applyProtection="1">
      <alignment horizontal="left" vertical="center" indent="1"/>
      <protection hidden="1"/>
    </xf>
    <xf numFmtId="0" fontId="39" fillId="9" borderId="0" xfId="0" applyFont="1" applyFill="1" applyAlignment="1" applyProtection="1">
      <alignment horizontal="left" indent="4"/>
      <protection hidden="1"/>
    </xf>
    <xf numFmtId="0" fontId="82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horizontal="right"/>
      <protection hidden="1"/>
    </xf>
    <xf numFmtId="1" fontId="96" fillId="9" borderId="0" xfId="0" applyNumberFormat="1" applyFont="1" applyFill="1" applyAlignment="1" applyProtection="1">
      <alignment horizontal="center" wrapText="1"/>
      <protection hidden="1"/>
    </xf>
    <xf numFmtId="0" fontId="25" fillId="19" borderId="0" xfId="0" applyFont="1" applyFill="1" applyAlignment="1" applyProtection="1">
      <alignment vertical="center"/>
      <protection hidden="1"/>
    </xf>
    <xf numFmtId="0" fontId="39" fillId="19" borderId="0" xfId="0" applyFont="1" applyFill="1" applyProtection="1">
      <protection hidden="1"/>
    </xf>
    <xf numFmtId="0" fontId="39" fillId="19" borderId="0" xfId="0" applyFont="1" applyFill="1" applyAlignment="1" applyProtection="1">
      <alignment vertical="center"/>
      <protection hidden="1"/>
    </xf>
    <xf numFmtId="0" fontId="55" fillId="19" borderId="0" xfId="0" applyFont="1" applyFill="1" applyAlignment="1" applyProtection="1">
      <alignment vertical="center"/>
      <protection hidden="1"/>
    </xf>
    <xf numFmtId="0" fontId="97" fillId="0" borderId="0" xfId="0" applyFont="1" applyProtection="1">
      <protection hidden="1"/>
    </xf>
    <xf numFmtId="0" fontId="41" fillId="9" borderId="57" xfId="0" applyFont="1" applyFill="1" applyBorder="1" applyAlignment="1" applyProtection="1">
      <alignment horizontal="left" indent="1"/>
      <protection hidden="1"/>
    </xf>
    <xf numFmtId="0" fontId="33" fillId="9" borderId="57" xfId="0" applyFont="1" applyFill="1" applyBorder="1" applyProtection="1">
      <protection hidden="1"/>
    </xf>
    <xf numFmtId="0" fontId="41" fillId="9" borderId="72" xfId="0" applyFont="1" applyFill="1" applyBorder="1" applyAlignment="1" applyProtection="1">
      <alignment horizontal="left" indent="1"/>
      <protection hidden="1"/>
    </xf>
    <xf numFmtId="0" fontId="33" fillId="9" borderId="49" xfId="0" applyFont="1" applyFill="1" applyBorder="1" applyAlignment="1" applyProtection="1">
      <alignment vertical="center"/>
      <protection hidden="1"/>
    </xf>
    <xf numFmtId="0" fontId="41" fillId="9" borderId="49" xfId="0" applyFont="1" applyFill="1" applyBorder="1" applyAlignment="1" applyProtection="1">
      <alignment horizontal="left" indent="1"/>
      <protection hidden="1"/>
    </xf>
    <xf numFmtId="0" fontId="41" fillId="9" borderId="78" xfId="0" applyFont="1" applyFill="1" applyBorder="1" applyAlignment="1" applyProtection="1">
      <alignment horizontal="left" indent="1"/>
      <protection hidden="1"/>
    </xf>
    <xf numFmtId="0" fontId="55" fillId="19" borderId="0" xfId="0" applyFont="1" applyFill="1" applyAlignment="1" applyProtection="1">
      <alignment horizontal="left"/>
      <protection hidden="1"/>
    </xf>
    <xf numFmtId="0" fontId="98" fillId="19" borderId="0" xfId="0" applyFont="1" applyFill="1" applyAlignment="1" applyProtection="1">
      <alignment vertical="center"/>
      <protection hidden="1"/>
    </xf>
    <xf numFmtId="0" fontId="41" fillId="9" borderId="0" xfId="0" applyFont="1" applyFill="1" applyAlignment="1" applyProtection="1">
      <alignment vertical="top"/>
      <protection hidden="1"/>
    </xf>
    <xf numFmtId="0" fontId="55" fillId="19" borderId="49" xfId="0" applyFont="1" applyFill="1" applyBorder="1" applyProtection="1">
      <protection hidden="1"/>
    </xf>
    <xf numFmtId="0" fontId="39" fillId="9" borderId="0" xfId="0" applyFont="1" applyFill="1" applyAlignment="1" applyProtection="1">
      <alignment horizontal="center" vertical="center"/>
      <protection hidden="1"/>
    </xf>
    <xf numFmtId="0" fontId="88" fillId="9" borderId="0" xfId="0" applyFont="1" applyFill="1" applyAlignment="1" applyProtection="1">
      <alignment vertical="center"/>
      <protection hidden="1"/>
    </xf>
    <xf numFmtId="0" fontId="39" fillId="9" borderId="0" xfId="0" applyFont="1" applyFill="1" applyAlignment="1" applyProtection="1">
      <alignment horizontal="left" indent="1"/>
      <protection hidden="1"/>
    </xf>
    <xf numFmtId="0" fontId="72" fillId="9" borderId="0" xfId="0" applyFont="1" applyFill="1" applyAlignment="1" applyProtection="1">
      <alignment vertical="top"/>
      <protection hidden="1"/>
    </xf>
    <xf numFmtId="0" fontId="33" fillId="19" borderId="0" xfId="0" applyFont="1" applyFill="1" applyAlignment="1" applyProtection="1">
      <alignment vertical="center"/>
      <protection hidden="1"/>
    </xf>
    <xf numFmtId="0" fontId="33" fillId="9" borderId="72" xfId="0" applyFont="1" applyFill="1" applyBorder="1" applyProtection="1">
      <protection hidden="1"/>
    </xf>
    <xf numFmtId="0" fontId="55" fillId="19" borderId="72" xfId="0" applyFont="1" applyFill="1" applyBorder="1" applyProtection="1">
      <protection hidden="1"/>
    </xf>
    <xf numFmtId="0" fontId="41" fillId="9" borderId="72" xfId="0" applyFont="1" applyFill="1" applyBorder="1" applyProtection="1">
      <protection hidden="1"/>
    </xf>
    <xf numFmtId="0" fontId="82" fillId="9" borderId="0" xfId="0" applyFont="1" applyFill="1" applyAlignment="1" applyProtection="1">
      <alignment horizontal="left" indent="1"/>
      <protection hidden="1"/>
    </xf>
    <xf numFmtId="0" fontId="33" fillId="19" borderId="57" xfId="0" applyFont="1" applyFill="1" applyBorder="1" applyProtection="1">
      <protection hidden="1"/>
    </xf>
    <xf numFmtId="0" fontId="25" fillId="19" borderId="0" xfId="0" applyFont="1" applyFill="1" applyAlignment="1" applyProtection="1">
      <alignment horizontal="left" vertical="center" indent="6"/>
      <protection hidden="1"/>
    </xf>
    <xf numFmtId="1" fontId="78" fillId="0" borderId="0" xfId="0" applyNumberFormat="1" applyFont="1" applyProtection="1">
      <protection hidden="1"/>
    </xf>
    <xf numFmtId="0" fontId="33" fillId="9" borderId="31" xfId="0" applyFont="1" applyFill="1" applyBorder="1" applyProtection="1">
      <protection hidden="1"/>
    </xf>
    <xf numFmtId="0" fontId="0" fillId="19" borderId="31" xfId="0" applyFill="1" applyBorder="1" applyProtection="1">
      <protection hidden="1"/>
    </xf>
    <xf numFmtId="0" fontId="41" fillId="9" borderId="81" xfId="0" applyFont="1" applyFill="1" applyBorder="1" applyAlignment="1" applyProtection="1">
      <alignment horizontal="left" indent="1"/>
      <protection hidden="1"/>
    </xf>
    <xf numFmtId="0" fontId="99" fillId="0" borderId="0" xfId="0" applyFont="1" applyProtection="1">
      <protection hidden="1"/>
    </xf>
    <xf numFmtId="0" fontId="55" fillId="19" borderId="82" xfId="0" applyFont="1" applyFill="1" applyBorder="1" applyAlignment="1" applyProtection="1">
      <alignment horizontal="centerContinuous" vertical="center"/>
      <protection hidden="1"/>
    </xf>
    <xf numFmtId="0" fontId="55" fillId="19" borderId="83" xfId="0" applyFont="1" applyFill="1" applyBorder="1" applyAlignment="1" applyProtection="1">
      <alignment horizontal="centerContinuous" vertical="center"/>
      <protection hidden="1"/>
    </xf>
    <xf numFmtId="0" fontId="55" fillId="19" borderId="48" xfId="0" applyFont="1" applyFill="1" applyBorder="1" applyProtection="1">
      <protection hidden="1"/>
    </xf>
    <xf numFmtId="0" fontId="33" fillId="9" borderId="0" xfId="0" applyFont="1" applyFill="1" applyAlignment="1" applyProtection="1">
      <alignment horizontal="center" vertical="center"/>
      <protection hidden="1"/>
    </xf>
    <xf numFmtId="0" fontId="41" fillId="9" borderId="0" xfId="0" applyFont="1" applyFill="1" applyAlignment="1" applyProtection="1">
      <alignment horizontal="center" vertical="center"/>
      <protection hidden="1"/>
    </xf>
    <xf numFmtId="0" fontId="33" fillId="9" borderId="72" xfId="0" applyFont="1" applyFill="1" applyBorder="1" applyAlignment="1" applyProtection="1">
      <alignment vertical="center"/>
      <protection hidden="1"/>
    </xf>
    <xf numFmtId="0" fontId="41" fillId="9" borderId="48" xfId="0" applyFont="1" applyFill="1" applyBorder="1" applyAlignment="1" applyProtection="1">
      <alignment horizontal="left" indent="1"/>
      <protection hidden="1"/>
    </xf>
    <xf numFmtId="0" fontId="88" fillId="9" borderId="0" xfId="0" applyFont="1" applyFill="1" applyAlignment="1" applyProtection="1">
      <alignment vertical="top"/>
      <protection hidden="1"/>
    </xf>
    <xf numFmtId="0" fontId="83" fillId="9" borderId="0" xfId="0" applyFont="1" applyFill="1" applyAlignment="1" applyProtection="1">
      <alignment horizontal="left" vertical="center" indent="1"/>
      <protection hidden="1"/>
    </xf>
    <xf numFmtId="0" fontId="89" fillId="9" borderId="0" xfId="0" applyFont="1" applyFill="1" applyAlignment="1" applyProtection="1">
      <alignment horizontal="center" vertical="center"/>
      <protection hidden="1"/>
    </xf>
    <xf numFmtId="0" fontId="83" fillId="9" borderId="0" xfId="0" applyFont="1" applyFill="1" applyAlignment="1" applyProtection="1">
      <alignment vertical="center"/>
      <protection hidden="1"/>
    </xf>
    <xf numFmtId="0" fontId="55" fillId="19" borderId="0" xfId="0" applyFont="1" applyFill="1" applyAlignment="1" applyProtection="1">
      <alignment horizontal="left" indent="1"/>
      <protection hidden="1"/>
    </xf>
    <xf numFmtId="0" fontId="41" fillId="9" borderId="59" xfId="0" applyFont="1" applyFill="1" applyBorder="1" applyAlignment="1" applyProtection="1">
      <alignment horizontal="left" indent="1"/>
      <protection hidden="1"/>
    </xf>
    <xf numFmtId="0" fontId="39" fillId="9" borderId="0" xfId="0" applyFont="1" applyFill="1" applyAlignment="1" applyProtection="1">
      <alignment horizontal="left" vertical="top"/>
      <protection hidden="1"/>
    </xf>
    <xf numFmtId="0" fontId="33" fillId="19" borderId="0" xfId="0" applyFont="1" applyFill="1" applyAlignment="1" applyProtection="1">
      <alignment horizontal="left" vertical="center" indent="1"/>
      <protection hidden="1"/>
    </xf>
    <xf numFmtId="0" fontId="56" fillId="9" borderId="0" xfId="0" applyFont="1" applyFill="1" applyAlignment="1" applyProtection="1">
      <alignment vertical="center"/>
      <protection hidden="1"/>
    </xf>
    <xf numFmtId="0" fontId="56" fillId="9" borderId="0" xfId="0" applyFont="1" applyFill="1" applyAlignment="1" applyProtection="1">
      <alignment vertical="top"/>
      <protection hidden="1"/>
    </xf>
    <xf numFmtId="0" fontId="25" fillId="9" borderId="0" xfId="0" applyFont="1" applyFill="1" applyAlignment="1" applyProtection="1">
      <alignment horizontal="left" vertical="top"/>
      <protection hidden="1"/>
    </xf>
    <xf numFmtId="0" fontId="25" fillId="9" borderId="0" xfId="0" applyFont="1" applyFill="1" applyAlignment="1" applyProtection="1">
      <alignment horizontal="center" vertical="top"/>
      <protection hidden="1"/>
    </xf>
    <xf numFmtId="0" fontId="82" fillId="9" borderId="72" xfId="0" applyFont="1" applyFill="1" applyBorder="1" applyAlignment="1" applyProtection="1">
      <alignment horizontal="left" indent="1"/>
      <protection hidden="1"/>
    </xf>
    <xf numFmtId="0" fontId="33" fillId="19" borderId="72" xfId="0" applyFont="1" applyFill="1" applyBorder="1" applyProtection="1">
      <protection hidden="1"/>
    </xf>
    <xf numFmtId="0" fontId="40" fillId="0" borderId="91" xfId="0" applyFont="1" applyBorder="1" applyAlignment="1" applyProtection="1">
      <alignment horizontal="centerContinuous" vertical="center"/>
      <protection hidden="1"/>
    </xf>
    <xf numFmtId="0" fontId="40" fillId="0" borderId="92" xfId="0" applyFont="1" applyBorder="1" applyAlignment="1" applyProtection="1">
      <alignment horizontal="centerContinuous" vertical="center"/>
      <protection hidden="1"/>
    </xf>
    <xf numFmtId="0" fontId="40" fillId="0" borderId="93" xfId="0" applyFont="1" applyBorder="1" applyAlignment="1" applyProtection="1">
      <alignment horizontal="centerContinuous" vertical="center"/>
      <protection hidden="1"/>
    </xf>
    <xf numFmtId="0" fontId="73" fillId="9" borderId="72" xfId="0" applyFont="1" applyFill="1" applyBorder="1" applyProtection="1">
      <protection hidden="1"/>
    </xf>
    <xf numFmtId="0" fontId="82" fillId="9" borderId="0" xfId="0" applyFont="1" applyFill="1" applyProtection="1">
      <protection hidden="1"/>
    </xf>
    <xf numFmtId="0" fontId="47" fillId="9" borderId="0" xfId="0" applyFont="1" applyFill="1" applyProtection="1">
      <protection hidden="1"/>
    </xf>
    <xf numFmtId="0" fontId="47" fillId="9" borderId="0" xfId="0" applyFont="1" applyFill="1" applyAlignment="1" applyProtection="1">
      <alignment vertical="center"/>
      <protection hidden="1"/>
    </xf>
    <xf numFmtId="0" fontId="56" fillId="9" borderId="0" xfId="0" applyFont="1" applyFill="1" applyProtection="1">
      <protection hidden="1"/>
    </xf>
    <xf numFmtId="0" fontId="33" fillId="9" borderId="0" xfId="0" quotePrefix="1" applyFont="1" applyFill="1" applyAlignment="1" applyProtection="1">
      <alignment horizontal="left" vertical="center"/>
      <protection hidden="1"/>
    </xf>
    <xf numFmtId="0" fontId="25" fillId="19" borderId="72" xfId="0" applyFont="1" applyFill="1" applyBorder="1" applyProtection="1">
      <protection hidden="1"/>
    </xf>
    <xf numFmtId="0" fontId="41" fillId="19" borderId="72" xfId="0" applyFont="1" applyFill="1" applyBorder="1" applyAlignment="1" applyProtection="1">
      <alignment horizontal="left" indent="1"/>
      <protection hidden="1"/>
    </xf>
    <xf numFmtId="0" fontId="39" fillId="19" borderId="0" xfId="0" applyFont="1" applyFill="1" applyAlignment="1" applyProtection="1">
      <alignment horizontal="left" indent="1"/>
      <protection hidden="1"/>
    </xf>
    <xf numFmtId="0" fontId="88" fillId="9" borderId="0" xfId="0" applyFont="1" applyFill="1" applyAlignment="1" applyProtection="1">
      <alignment horizontal="left" vertical="center" indent="2"/>
      <protection hidden="1"/>
    </xf>
    <xf numFmtId="0" fontId="41" fillId="19" borderId="57" xfId="0" applyFont="1" applyFill="1" applyBorder="1" applyAlignment="1" applyProtection="1">
      <alignment horizontal="left" indent="1"/>
      <protection hidden="1"/>
    </xf>
    <xf numFmtId="0" fontId="25" fillId="19" borderId="57" xfId="0" applyFont="1" applyFill="1" applyBorder="1" applyProtection="1">
      <protection hidden="1"/>
    </xf>
    <xf numFmtId="0" fontId="41" fillId="19" borderId="78" xfId="0" applyFont="1" applyFill="1" applyBorder="1" applyAlignment="1" applyProtection="1">
      <alignment horizontal="left" indent="1"/>
      <protection hidden="1"/>
    </xf>
    <xf numFmtId="0" fontId="25" fillId="19" borderId="49" xfId="0" applyFont="1" applyFill="1" applyBorder="1" applyProtection="1">
      <protection hidden="1"/>
    </xf>
    <xf numFmtId="0" fontId="25" fillId="19" borderId="85" xfId="0" applyFont="1" applyFill="1" applyBorder="1" applyProtection="1">
      <protection hidden="1"/>
    </xf>
    <xf numFmtId="0" fontId="39" fillId="19" borderId="49" xfId="0" applyFont="1" applyFill="1" applyBorder="1" applyAlignment="1" applyProtection="1">
      <alignment vertical="center"/>
      <protection hidden="1"/>
    </xf>
    <xf numFmtId="0" fontId="25" fillId="19" borderId="63" xfId="0" applyFont="1" applyFill="1" applyBorder="1" applyProtection="1">
      <protection hidden="1"/>
    </xf>
    <xf numFmtId="0" fontId="25" fillId="19" borderId="48" xfId="0" applyFont="1" applyFill="1" applyBorder="1" applyProtection="1">
      <protection hidden="1"/>
    </xf>
    <xf numFmtId="0" fontId="39" fillId="19" borderId="57" xfId="0" applyFont="1" applyFill="1" applyBorder="1" applyAlignment="1" applyProtection="1">
      <alignment vertical="center"/>
      <protection hidden="1"/>
    </xf>
    <xf numFmtId="0" fontId="33" fillId="19" borderId="85" xfId="0" applyFont="1" applyFill="1" applyBorder="1" applyProtection="1">
      <protection hidden="1"/>
    </xf>
    <xf numFmtId="0" fontId="33" fillId="19" borderId="48" xfId="0" applyFont="1" applyFill="1" applyBorder="1" applyProtection="1">
      <protection hidden="1"/>
    </xf>
    <xf numFmtId="0" fontId="45" fillId="0" borderId="97" xfId="0" applyFont="1" applyBorder="1" applyAlignment="1" applyProtection="1">
      <alignment horizontal="centerContinuous" vertical="center"/>
      <protection hidden="1"/>
    </xf>
    <xf numFmtId="0" fontId="45" fillId="0" borderId="98" xfId="0" applyFont="1" applyBorder="1" applyAlignment="1" applyProtection="1">
      <alignment horizontal="centerContinuous" vertical="center"/>
      <protection hidden="1"/>
    </xf>
    <xf numFmtId="0" fontId="45" fillId="0" borderId="58" xfId="0" applyFont="1" applyBorder="1" applyAlignment="1" applyProtection="1">
      <alignment horizontal="centerContinuous" vertical="center"/>
      <protection hidden="1"/>
    </xf>
    <xf numFmtId="0" fontId="25" fillId="9" borderId="0" xfId="0" applyFont="1" applyFill="1" applyAlignment="1" applyProtection="1">
      <alignment horizontal="left" vertical="center" indent="1"/>
      <protection hidden="1"/>
    </xf>
    <xf numFmtId="49" fontId="45" fillId="0" borderId="51" xfId="0" applyNumberFormat="1" applyFont="1" applyBorder="1" applyAlignment="1" applyProtection="1">
      <alignment horizontal="center" vertical="center"/>
      <protection locked="0"/>
    </xf>
    <xf numFmtId="0" fontId="45" fillId="0" borderId="51" xfId="0" applyFont="1" applyBorder="1" applyAlignment="1" applyProtection="1">
      <alignment horizontal="center" vertical="center"/>
      <protection locked="0"/>
    </xf>
    <xf numFmtId="49" fontId="33" fillId="19" borderId="0" xfId="0" applyNumberFormat="1" applyFont="1" applyFill="1" applyAlignment="1" applyProtection="1">
      <alignment vertical="center"/>
      <protection hidden="1"/>
    </xf>
    <xf numFmtId="0" fontId="101" fillId="9" borderId="72" xfId="0" applyFont="1" applyFill="1" applyBorder="1" applyProtection="1">
      <protection hidden="1"/>
    </xf>
    <xf numFmtId="0" fontId="102" fillId="9" borderId="72" xfId="0" applyFont="1" applyFill="1" applyBorder="1" applyProtection="1">
      <protection hidden="1"/>
    </xf>
    <xf numFmtId="0" fontId="83" fillId="9" borderId="0" xfId="0" applyFont="1" applyFill="1" applyAlignment="1" applyProtection="1">
      <alignment horizontal="left" vertical="center" indent="2"/>
      <protection hidden="1"/>
    </xf>
    <xf numFmtId="0" fontId="73" fillId="9" borderId="57" xfId="0" applyFont="1" applyFill="1" applyBorder="1" applyProtection="1">
      <protection hidden="1"/>
    </xf>
    <xf numFmtId="0" fontId="25" fillId="9" borderId="57" xfId="0" applyFont="1" applyFill="1" applyBorder="1" applyProtection="1">
      <protection hidden="1"/>
    </xf>
    <xf numFmtId="0" fontId="44" fillId="9" borderId="49" xfId="0" applyFont="1" applyFill="1" applyBorder="1" applyAlignment="1" applyProtection="1">
      <alignment horizontal="center" vertical="center" wrapText="1"/>
      <protection hidden="1"/>
    </xf>
    <xf numFmtId="0" fontId="73" fillId="9" borderId="49" xfId="0" applyFont="1" applyFill="1" applyBorder="1" applyProtection="1">
      <protection hidden="1"/>
    </xf>
    <xf numFmtId="0" fontId="73" fillId="9" borderId="63" xfId="0" applyFont="1" applyFill="1" applyBorder="1" applyProtection="1">
      <protection hidden="1"/>
    </xf>
    <xf numFmtId="0" fontId="25" fillId="9" borderId="49" xfId="0" applyFont="1" applyFill="1" applyBorder="1" applyProtection="1">
      <protection hidden="1"/>
    </xf>
    <xf numFmtId="0" fontId="33" fillId="9" borderId="59" xfId="0" applyFont="1" applyFill="1" applyBorder="1" applyProtection="1">
      <protection hidden="1"/>
    </xf>
    <xf numFmtId="0" fontId="41" fillId="9" borderId="57" xfId="0" applyFont="1" applyFill="1" applyBorder="1" applyAlignment="1" applyProtection="1">
      <alignment horizontal="left" vertical="center" indent="1"/>
      <protection hidden="1"/>
    </xf>
    <xf numFmtId="0" fontId="82" fillId="9" borderId="78" xfId="0" applyFont="1" applyFill="1" applyBorder="1" applyAlignment="1" applyProtection="1">
      <alignment horizontal="left" vertical="center" indent="1"/>
      <protection hidden="1"/>
    </xf>
    <xf numFmtId="0" fontId="105" fillId="19" borderId="0" xfId="0" applyFont="1" applyFill="1" applyProtection="1">
      <protection hidden="1"/>
    </xf>
    <xf numFmtId="1" fontId="96" fillId="19" borderId="0" xfId="0" applyNumberFormat="1" applyFont="1" applyFill="1" applyProtection="1">
      <protection hidden="1"/>
    </xf>
    <xf numFmtId="1" fontId="96" fillId="19" borderId="57" xfId="0" applyNumberFormat="1" applyFont="1" applyFill="1" applyBorder="1" applyProtection="1">
      <protection hidden="1"/>
    </xf>
    <xf numFmtId="0" fontId="55" fillId="0" borderId="0" xfId="0" applyFont="1" applyProtection="1">
      <protection hidden="1"/>
    </xf>
    <xf numFmtId="0" fontId="96" fillId="0" borderId="0" xfId="0" applyFont="1" applyProtection="1">
      <protection hidden="1"/>
    </xf>
    <xf numFmtId="0" fontId="57" fillId="19" borderId="0" xfId="0" applyFont="1" applyFill="1" applyAlignment="1" applyProtection="1">
      <alignment horizontal="right" vertical="center"/>
      <protection hidden="1"/>
    </xf>
    <xf numFmtId="0" fontId="89" fillId="9" borderId="0" xfId="0" applyFont="1" applyFill="1" applyProtection="1">
      <protection hidden="1"/>
    </xf>
    <xf numFmtId="1" fontId="45" fillId="0" borderId="51" xfId="0" applyNumberFormat="1" applyFont="1" applyBorder="1" applyAlignment="1" applyProtection="1">
      <alignment horizontal="center" vertical="center"/>
      <protection hidden="1"/>
    </xf>
    <xf numFmtId="49" fontId="45" fillId="0" borderId="51" xfId="0" applyNumberFormat="1" applyFont="1" applyBorder="1" applyAlignment="1" applyProtection="1">
      <alignment horizontal="center" vertical="center"/>
      <protection hidden="1"/>
    </xf>
    <xf numFmtId="0" fontId="96" fillId="19" borderId="0" xfId="0" applyFont="1" applyFill="1" applyAlignment="1" applyProtection="1">
      <alignment horizontal="center"/>
      <protection hidden="1"/>
    </xf>
    <xf numFmtId="0" fontId="96" fillId="19" borderId="49" xfId="0" applyFont="1" applyFill="1" applyBorder="1" applyAlignment="1" applyProtection="1">
      <alignment horizontal="center"/>
      <protection hidden="1"/>
    </xf>
    <xf numFmtId="0" fontId="42" fillId="0" borderId="53" xfId="0" applyFont="1" applyBorder="1" applyAlignment="1" applyProtection="1">
      <alignment horizontal="left" vertical="center" indent="1"/>
      <protection hidden="1"/>
    </xf>
    <xf numFmtId="0" fontId="72" fillId="9" borderId="0" xfId="0" applyFont="1" applyFill="1" applyAlignment="1" applyProtection="1">
      <alignment horizontal="left"/>
      <protection hidden="1"/>
    </xf>
    <xf numFmtId="0" fontId="72" fillId="9" borderId="0" xfId="0" applyFont="1" applyFill="1" applyAlignment="1" applyProtection="1">
      <alignment horizontal="left" vertical="top"/>
      <protection hidden="1"/>
    </xf>
    <xf numFmtId="0" fontId="55" fillId="19" borderId="133" xfId="0" applyFont="1" applyFill="1" applyBorder="1" applyProtection="1">
      <protection hidden="1"/>
    </xf>
    <xf numFmtId="0" fontId="41" fillId="9" borderId="135" xfId="0" applyFont="1" applyFill="1" applyBorder="1" applyAlignment="1" applyProtection="1">
      <alignment horizontal="left" indent="1"/>
      <protection hidden="1"/>
    </xf>
    <xf numFmtId="0" fontId="33" fillId="9" borderId="135" xfId="0" applyFont="1" applyFill="1" applyBorder="1" applyProtection="1">
      <protection hidden="1"/>
    </xf>
    <xf numFmtId="0" fontId="41" fillId="9" borderId="137" xfId="0" applyFont="1" applyFill="1" applyBorder="1" applyAlignment="1" applyProtection="1">
      <alignment horizontal="left" indent="1"/>
      <protection hidden="1"/>
    </xf>
    <xf numFmtId="0" fontId="55" fillId="19" borderId="137" xfId="0" applyFont="1" applyFill="1" applyBorder="1" applyProtection="1">
      <protection hidden="1"/>
    </xf>
    <xf numFmtId="0" fontId="41" fillId="9" borderId="0" xfId="0" applyFont="1" applyFill="1" applyAlignment="1" applyProtection="1">
      <alignment horizontal="left" vertical="center"/>
      <protection hidden="1"/>
    </xf>
    <xf numFmtId="0" fontId="42" fillId="0" borderId="0" xfId="0" applyFont="1" applyAlignment="1" applyProtection="1">
      <alignment horizontal="left" vertical="center"/>
      <protection hidden="1"/>
    </xf>
    <xf numFmtId="0" fontId="42" fillId="0" borderId="0" xfId="0" applyFont="1" applyAlignment="1" applyProtection="1">
      <alignment horizontal="left" vertical="center" wrapText="1" indent="1"/>
      <protection hidden="1"/>
    </xf>
    <xf numFmtId="0" fontId="55" fillId="19" borderId="96" xfId="0" applyFont="1" applyFill="1" applyBorder="1" applyAlignment="1" applyProtection="1">
      <alignment horizontal="center" vertical="center"/>
      <protection hidden="1"/>
    </xf>
    <xf numFmtId="1" fontId="42" fillId="21" borderId="32" xfId="0" applyNumberFormat="1" applyFont="1" applyFill="1" applyBorder="1" applyAlignment="1" applyProtection="1">
      <alignment vertical="center"/>
      <protection hidden="1"/>
    </xf>
    <xf numFmtId="0" fontId="55" fillId="19" borderId="142" xfId="0" applyFont="1" applyFill="1" applyBorder="1" applyAlignment="1" applyProtection="1">
      <alignment horizontal="center" vertical="center"/>
      <protection hidden="1"/>
    </xf>
    <xf numFmtId="1" fontId="42" fillId="21" borderId="143" xfId="0" applyNumberFormat="1" applyFont="1" applyFill="1" applyBorder="1" applyAlignment="1" applyProtection="1">
      <alignment vertical="center"/>
      <protection hidden="1"/>
    </xf>
    <xf numFmtId="0" fontId="57" fillId="0" borderId="0" xfId="0" applyFont="1" applyProtection="1">
      <protection hidden="1"/>
    </xf>
    <xf numFmtId="0" fontId="33" fillId="19" borderId="135" xfId="0" applyFont="1" applyFill="1" applyBorder="1" applyProtection="1">
      <protection hidden="1"/>
    </xf>
    <xf numFmtId="0" fontId="33" fillId="9" borderId="137" xfId="0" applyFont="1" applyFill="1" applyBorder="1" applyProtection="1">
      <protection hidden="1"/>
    </xf>
    <xf numFmtId="0" fontId="41" fillId="9" borderId="137" xfId="0" applyFont="1" applyFill="1" applyBorder="1" applyProtection="1">
      <protection hidden="1"/>
    </xf>
    <xf numFmtId="0" fontId="33" fillId="9" borderId="139" xfId="0" applyFont="1" applyFill="1" applyBorder="1" applyProtection="1">
      <protection hidden="1"/>
    </xf>
    <xf numFmtId="0" fontId="41" fillId="9" borderId="147" xfId="0" applyFont="1" applyFill="1" applyBorder="1" applyProtection="1">
      <protection hidden="1"/>
    </xf>
    <xf numFmtId="0" fontId="33" fillId="19" borderId="135" xfId="0" applyFont="1" applyFill="1" applyBorder="1" applyAlignment="1" applyProtection="1">
      <alignment horizontal="center" vertical="center"/>
      <protection hidden="1"/>
    </xf>
    <xf numFmtId="0" fontId="25" fillId="0" borderId="132" xfId="0" applyFont="1" applyBorder="1" applyProtection="1">
      <protection hidden="1"/>
    </xf>
    <xf numFmtId="0" fontId="73" fillId="9" borderId="136" xfId="0" applyFont="1" applyFill="1" applyBorder="1" applyProtection="1">
      <protection hidden="1"/>
    </xf>
    <xf numFmtId="0" fontId="73" fillId="9" borderId="135" xfId="0" applyFont="1" applyFill="1" applyBorder="1" applyProtection="1">
      <protection hidden="1"/>
    </xf>
    <xf numFmtId="0" fontId="25" fillId="19" borderId="135" xfId="0" applyFont="1" applyFill="1" applyBorder="1" applyProtection="1">
      <protection hidden="1"/>
    </xf>
    <xf numFmtId="0" fontId="25" fillId="19" borderId="137" xfId="0" applyFont="1" applyFill="1" applyBorder="1" applyProtection="1">
      <protection hidden="1"/>
    </xf>
    <xf numFmtId="0" fontId="25" fillId="19" borderId="147" xfId="0" applyFont="1" applyFill="1" applyBorder="1" applyProtection="1">
      <protection hidden="1"/>
    </xf>
    <xf numFmtId="0" fontId="33" fillId="19" borderId="138" xfId="0" applyFont="1" applyFill="1" applyBorder="1" applyProtection="1">
      <protection hidden="1"/>
    </xf>
    <xf numFmtId="0" fontId="41" fillId="9" borderId="153" xfId="0" applyFont="1" applyFill="1" applyBorder="1" applyAlignment="1" applyProtection="1">
      <alignment horizontal="left" indent="1"/>
      <protection hidden="1"/>
    </xf>
    <xf numFmtId="0" fontId="33" fillId="9" borderId="153" xfId="0" applyFont="1" applyFill="1" applyBorder="1" applyProtection="1">
      <protection hidden="1"/>
    </xf>
    <xf numFmtId="0" fontId="55" fillId="19" borderId="153" xfId="0" applyFont="1" applyFill="1" applyBorder="1" applyProtection="1">
      <protection hidden="1"/>
    </xf>
    <xf numFmtId="0" fontId="55" fillId="19" borderId="0" xfId="0" applyFont="1" applyFill="1" applyAlignment="1" applyProtection="1">
      <alignment vertical="top"/>
      <protection hidden="1"/>
    </xf>
    <xf numFmtId="0" fontId="55" fillId="19" borderId="0" xfId="0" applyFont="1" applyFill="1" applyAlignment="1" applyProtection="1">
      <alignment horizontal="left" vertical="center" indent="3"/>
      <protection hidden="1"/>
    </xf>
    <xf numFmtId="0" fontId="114" fillId="19" borderId="0" xfId="0" applyFont="1" applyFill="1" applyProtection="1">
      <protection hidden="1"/>
    </xf>
    <xf numFmtId="0" fontId="25" fillId="19" borderId="134" xfId="0" applyFont="1" applyFill="1" applyBorder="1" applyProtection="1">
      <protection hidden="1"/>
    </xf>
    <xf numFmtId="49" fontId="58" fillId="0" borderId="0" xfId="0" applyNumberFormat="1" applyFont="1" applyProtection="1">
      <protection hidden="1"/>
    </xf>
    <xf numFmtId="0" fontId="55" fillId="20" borderId="26" xfId="0" applyFont="1" applyFill="1" applyBorder="1" applyAlignment="1" applyProtection="1">
      <alignment vertical="center"/>
      <protection hidden="1"/>
    </xf>
    <xf numFmtId="0" fontId="55" fillId="20" borderId="27" xfId="0" applyFont="1" applyFill="1" applyBorder="1" applyAlignment="1" applyProtection="1">
      <alignment vertical="center"/>
      <protection hidden="1"/>
    </xf>
    <xf numFmtId="0" fontId="55" fillId="20" borderId="28" xfId="0" applyFont="1" applyFill="1" applyBorder="1" applyAlignment="1" applyProtection="1">
      <alignment vertical="center"/>
      <protection hidden="1"/>
    </xf>
    <xf numFmtId="0" fontId="52" fillId="0" borderId="0" xfId="0" applyFont="1" applyProtection="1">
      <protection hidden="1"/>
    </xf>
    <xf numFmtId="0" fontId="104" fillId="0" borderId="0" xfId="0" applyFont="1" applyAlignment="1" applyProtection="1">
      <alignment vertical="center" wrapText="1"/>
      <protection hidden="1"/>
    </xf>
    <xf numFmtId="0" fontId="104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104" fillId="0" borderId="87" xfId="0" applyFont="1" applyBorder="1" applyAlignment="1" applyProtection="1">
      <alignment vertical="center" wrapText="1"/>
      <protection hidden="1"/>
    </xf>
    <xf numFmtId="1" fontId="42" fillId="21" borderId="160" xfId="0" applyNumberFormat="1" applyFont="1" applyFill="1" applyBorder="1" applyAlignment="1" applyProtection="1">
      <alignment vertical="center"/>
      <protection hidden="1"/>
    </xf>
    <xf numFmtId="0" fontId="47" fillId="20" borderId="156" xfId="0" applyFont="1" applyFill="1" applyBorder="1" applyAlignment="1" applyProtection="1">
      <alignment vertical="center"/>
      <protection hidden="1"/>
    </xf>
    <xf numFmtId="0" fontId="39" fillId="27" borderId="156" xfId="0" applyFont="1" applyFill="1" applyBorder="1" applyAlignment="1" applyProtection="1">
      <alignment horizontal="left" vertical="center"/>
      <protection hidden="1"/>
    </xf>
    <xf numFmtId="0" fontId="34" fillId="0" borderId="0" xfId="0" applyFont="1" applyProtection="1">
      <protection hidden="1"/>
    </xf>
    <xf numFmtId="49" fontId="79" fillId="0" borderId="164" xfId="0" applyNumberFormat="1" applyFont="1" applyBorder="1" applyAlignment="1" applyProtection="1">
      <alignment horizontal="center" vertical="center"/>
      <protection locked="0"/>
    </xf>
    <xf numFmtId="1" fontId="48" fillId="0" borderId="191" xfId="0" applyNumberFormat="1" applyFont="1" applyBorder="1" applyAlignment="1" applyProtection="1">
      <alignment horizontal="center" vertical="center"/>
      <protection locked="0"/>
    </xf>
    <xf numFmtId="1" fontId="48" fillId="0" borderId="170" xfId="0" applyNumberFormat="1" applyFont="1" applyBorder="1" applyAlignment="1" applyProtection="1">
      <alignment horizontal="center" vertical="center"/>
      <protection locked="0"/>
    </xf>
    <xf numFmtId="1" fontId="45" fillId="0" borderId="164" xfId="0" applyNumberFormat="1" applyFont="1" applyBorder="1" applyAlignment="1" applyProtection="1">
      <alignment horizontal="center" vertical="center"/>
      <protection locked="0"/>
    </xf>
    <xf numFmtId="0" fontId="41" fillId="31" borderId="201" xfId="0" applyFont="1" applyFill="1" applyBorder="1" applyAlignment="1" applyProtection="1">
      <alignment horizontal="center" vertical="center"/>
      <protection hidden="1"/>
    </xf>
    <xf numFmtId="0" fontId="42" fillId="0" borderId="29" xfId="0" applyFont="1" applyBorder="1" applyAlignment="1" applyProtection="1">
      <alignment vertical="center"/>
      <protection hidden="1"/>
    </xf>
    <xf numFmtId="0" fontId="47" fillId="20" borderId="168" xfId="0" applyFont="1" applyFill="1" applyBorder="1" applyAlignment="1" applyProtection="1">
      <alignment vertical="center"/>
      <protection hidden="1"/>
    </xf>
    <xf numFmtId="0" fontId="47" fillId="20" borderId="154" xfId="0" applyFont="1" applyFill="1" applyBorder="1" applyAlignment="1" applyProtection="1">
      <alignment vertical="center"/>
      <protection hidden="1"/>
    </xf>
    <xf numFmtId="1" fontId="48" fillId="0" borderId="206" xfId="0" applyNumberFormat="1" applyFont="1" applyBorder="1" applyAlignment="1" applyProtection="1">
      <alignment horizontal="center" vertical="center"/>
      <protection locked="0"/>
    </xf>
    <xf numFmtId="1" fontId="48" fillId="0" borderId="206" xfId="0" applyNumberFormat="1" applyFont="1" applyBorder="1" applyAlignment="1" applyProtection="1">
      <alignment vertical="center"/>
      <protection locked="0"/>
    </xf>
    <xf numFmtId="1" fontId="48" fillId="0" borderId="170" xfId="0" applyNumberFormat="1" applyFont="1" applyBorder="1" applyAlignment="1" applyProtection="1">
      <alignment vertical="center"/>
      <protection locked="0"/>
    </xf>
    <xf numFmtId="0" fontId="33" fillId="19" borderId="220" xfId="0" applyFont="1" applyFill="1" applyBorder="1" applyAlignment="1" applyProtection="1">
      <alignment horizontal="center"/>
      <protection hidden="1"/>
    </xf>
    <xf numFmtId="0" fontId="58" fillId="19" borderId="221" xfId="0" applyFont="1" applyFill="1" applyBorder="1" applyAlignment="1" applyProtection="1">
      <alignment horizontal="center" vertical="center"/>
      <protection hidden="1"/>
    </xf>
    <xf numFmtId="0" fontId="89" fillId="19" borderId="175" xfId="0" applyFont="1" applyFill="1" applyBorder="1" applyAlignment="1" applyProtection="1">
      <alignment horizontal="center"/>
      <protection hidden="1"/>
    </xf>
    <xf numFmtId="49" fontId="48" fillId="0" borderId="203" xfId="0" applyNumberFormat="1" applyFont="1" applyBorder="1" applyAlignment="1" applyProtection="1">
      <alignment horizontal="center" vertical="center"/>
      <protection locked="0"/>
    </xf>
    <xf numFmtId="49" fontId="48" fillId="0" borderId="204" xfId="0" applyNumberFormat="1" applyFont="1" applyBorder="1" applyAlignment="1" applyProtection="1">
      <alignment horizontal="center" vertical="center"/>
      <protection locked="0"/>
    </xf>
    <xf numFmtId="0" fontId="47" fillId="20" borderId="203" xfId="0" applyFont="1" applyFill="1" applyBorder="1" applyAlignment="1" applyProtection="1">
      <alignment vertical="center"/>
      <protection hidden="1"/>
    </xf>
    <xf numFmtId="0" fontId="47" fillId="20" borderId="204" xfId="0" applyFont="1" applyFill="1" applyBorder="1" applyAlignment="1" applyProtection="1">
      <alignment vertical="center"/>
      <protection hidden="1"/>
    </xf>
    <xf numFmtId="0" fontId="47" fillId="20" borderId="172" xfId="0" applyFont="1" applyFill="1" applyBorder="1" applyAlignment="1" applyProtection="1">
      <alignment vertical="center"/>
      <protection hidden="1"/>
    </xf>
    <xf numFmtId="0" fontId="47" fillId="20" borderId="183" xfId="0" applyFont="1" applyFill="1" applyBorder="1" applyAlignment="1" applyProtection="1">
      <alignment horizontal="center" vertical="center"/>
      <protection hidden="1"/>
    </xf>
    <xf numFmtId="0" fontId="47" fillId="20" borderId="181" xfId="0" applyFont="1" applyFill="1" applyBorder="1" applyAlignment="1" applyProtection="1">
      <alignment horizontal="center" vertical="center"/>
      <protection hidden="1"/>
    </xf>
    <xf numFmtId="0" fontId="47" fillId="20" borderId="182" xfId="0" applyFont="1" applyFill="1" applyBorder="1" applyAlignment="1" applyProtection="1">
      <alignment horizontal="center" vertical="center"/>
      <protection hidden="1"/>
    </xf>
    <xf numFmtId="0" fontId="47" fillId="20" borderId="226" xfId="0" applyFont="1" applyFill="1" applyBorder="1" applyAlignment="1" applyProtection="1">
      <alignment vertical="center"/>
      <protection hidden="1"/>
    </xf>
    <xf numFmtId="0" fontId="47" fillId="20" borderId="165" xfId="0" applyFont="1" applyFill="1" applyBorder="1" applyAlignment="1" applyProtection="1">
      <alignment vertical="center"/>
      <protection hidden="1"/>
    </xf>
    <xf numFmtId="0" fontId="47" fillId="20" borderId="167" xfId="0" applyFont="1" applyFill="1" applyBorder="1" applyAlignment="1" applyProtection="1">
      <alignment vertical="center"/>
      <protection hidden="1"/>
    </xf>
    <xf numFmtId="1" fontId="48" fillId="23" borderId="167" xfId="0" applyNumberFormat="1" applyFont="1" applyFill="1" applyBorder="1" applyAlignment="1" applyProtection="1">
      <alignment horizontal="center" vertical="center"/>
      <protection hidden="1"/>
    </xf>
    <xf numFmtId="1" fontId="48" fillId="23" borderId="172" xfId="0" applyNumberFormat="1" applyFont="1" applyFill="1" applyBorder="1" applyAlignment="1" applyProtection="1">
      <alignment vertical="center"/>
      <protection hidden="1"/>
    </xf>
    <xf numFmtId="49" fontId="45" fillId="0" borderId="164" xfId="0" applyNumberFormat="1" applyFont="1" applyBorder="1" applyAlignment="1" applyProtection="1">
      <alignment horizontal="center" vertical="center"/>
      <protection locked="0"/>
    </xf>
    <xf numFmtId="0" fontId="39" fillId="27" borderId="181" xfId="0" applyFont="1" applyFill="1" applyBorder="1" applyAlignment="1" applyProtection="1">
      <alignment horizontal="left" vertical="center"/>
      <protection hidden="1"/>
    </xf>
    <xf numFmtId="0" fontId="39" fillId="27" borderId="182" xfId="0" applyFont="1" applyFill="1" applyBorder="1" applyAlignment="1" applyProtection="1">
      <alignment horizontal="left" vertical="center"/>
      <protection hidden="1"/>
    </xf>
    <xf numFmtId="0" fontId="39" fillId="27" borderId="168" xfId="0" applyFont="1" applyFill="1" applyBorder="1" applyAlignment="1" applyProtection="1">
      <alignment horizontal="left" vertical="center"/>
      <protection hidden="1"/>
    </xf>
    <xf numFmtId="0" fontId="39" fillId="27" borderId="154" xfId="0" applyFont="1" applyFill="1" applyBorder="1" applyAlignment="1" applyProtection="1">
      <alignment horizontal="left" vertical="center"/>
      <protection hidden="1"/>
    </xf>
    <xf numFmtId="0" fontId="47" fillId="19" borderId="185" xfId="0" applyFont="1" applyFill="1" applyBorder="1" applyAlignment="1" applyProtection="1">
      <alignment horizontal="center" vertical="center"/>
      <protection hidden="1"/>
    </xf>
    <xf numFmtId="0" fontId="47" fillId="19" borderId="190" xfId="0" applyFont="1" applyFill="1" applyBorder="1" applyAlignment="1" applyProtection="1">
      <alignment horizontal="center" vertical="center"/>
      <protection hidden="1"/>
    </xf>
    <xf numFmtId="0" fontId="101" fillId="19" borderId="190" xfId="0" applyFont="1" applyFill="1" applyBorder="1" applyAlignment="1" applyProtection="1">
      <alignment horizontal="right" vertical="center"/>
      <protection hidden="1"/>
    </xf>
    <xf numFmtId="0" fontId="41" fillId="19" borderId="246" xfId="0" applyFont="1" applyFill="1" applyBorder="1" applyAlignment="1" applyProtection="1">
      <alignment horizontal="left" indent="1"/>
      <protection hidden="1"/>
    </xf>
    <xf numFmtId="0" fontId="41" fillId="31" borderId="199" xfId="0" applyFont="1" applyFill="1" applyBorder="1" applyAlignment="1" applyProtection="1">
      <alignment horizontal="center" vertical="center"/>
      <protection hidden="1"/>
    </xf>
    <xf numFmtId="0" fontId="39" fillId="31" borderId="199" xfId="0" applyFont="1" applyFill="1" applyBorder="1" applyAlignment="1" applyProtection="1">
      <alignment vertical="center"/>
      <protection hidden="1"/>
    </xf>
    <xf numFmtId="0" fontId="39" fillId="31" borderId="210" xfId="0" applyFont="1" applyFill="1" applyBorder="1" applyAlignment="1" applyProtection="1">
      <alignment horizontal="center" vertical="center"/>
      <protection hidden="1"/>
    </xf>
    <xf numFmtId="0" fontId="39" fillId="31" borderId="199" xfId="0" applyFont="1" applyFill="1" applyBorder="1" applyAlignment="1" applyProtection="1">
      <alignment horizontal="center" vertical="center"/>
      <protection hidden="1"/>
    </xf>
    <xf numFmtId="0" fontId="55" fillId="19" borderId="1" xfId="0" applyFont="1" applyFill="1" applyBorder="1" applyAlignment="1" applyProtection="1">
      <alignment horizontal="center" vertical="center"/>
      <protection hidden="1"/>
    </xf>
    <xf numFmtId="0" fontId="55" fillId="19" borderId="37" xfId="0" applyFont="1" applyFill="1" applyBorder="1" applyAlignment="1" applyProtection="1">
      <alignment horizontal="center" vertical="center"/>
      <protection hidden="1"/>
    </xf>
    <xf numFmtId="0" fontId="39" fillId="20" borderId="52" xfId="0" applyFont="1" applyFill="1" applyBorder="1" applyAlignment="1" applyProtection="1">
      <alignment horizontal="center" vertical="center" wrapText="1"/>
      <protection hidden="1"/>
    </xf>
    <xf numFmtId="0" fontId="39" fillId="20" borderId="62" xfId="0" applyFont="1" applyFill="1" applyBorder="1" applyAlignment="1" applyProtection="1">
      <alignment horizontal="center" vertical="center" wrapText="1"/>
      <protection hidden="1"/>
    </xf>
    <xf numFmtId="0" fontId="53" fillId="0" borderId="0" xfId="0" applyFont="1" applyAlignment="1" applyProtection="1">
      <alignment vertical="center"/>
      <protection hidden="1"/>
    </xf>
    <xf numFmtId="0" fontId="41" fillId="9" borderId="246" xfId="0" applyFont="1" applyFill="1" applyBorder="1" applyAlignment="1" applyProtection="1">
      <alignment horizontal="left" indent="1"/>
      <protection hidden="1"/>
    </xf>
    <xf numFmtId="0" fontId="41" fillId="9" borderId="0" xfId="0" applyFont="1" applyFill="1" applyAlignment="1" applyProtection="1">
      <alignment horizontal="left" indent="3"/>
      <protection hidden="1"/>
    </xf>
    <xf numFmtId="0" fontId="112" fillId="30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horizontal="left"/>
      <protection hidden="1"/>
    </xf>
    <xf numFmtId="0" fontId="39" fillId="19" borderId="0" xfId="0" applyFont="1" applyFill="1" applyAlignment="1" applyProtection="1">
      <alignment horizontal="left" vertical="center" wrapText="1"/>
      <protection hidden="1"/>
    </xf>
    <xf numFmtId="0" fontId="104" fillId="0" borderId="0" xfId="0" applyFont="1" applyAlignment="1" applyProtection="1">
      <alignment vertical="center"/>
      <protection hidden="1"/>
    </xf>
    <xf numFmtId="0" fontId="33" fillId="9" borderId="246" xfId="0" applyFont="1" applyFill="1" applyBorder="1" applyProtection="1">
      <protection hidden="1"/>
    </xf>
    <xf numFmtId="0" fontId="0" fillId="19" borderId="246" xfId="0" applyFill="1" applyBorder="1" applyProtection="1">
      <protection hidden="1"/>
    </xf>
    <xf numFmtId="0" fontId="41" fillId="9" borderId="252" xfId="0" applyFont="1" applyFill="1" applyBorder="1" applyAlignment="1" applyProtection="1">
      <alignment horizontal="left" indent="1"/>
      <protection hidden="1"/>
    </xf>
    <xf numFmtId="0" fontId="41" fillId="9" borderId="246" xfId="0" applyFont="1" applyFill="1" applyBorder="1" applyAlignment="1" applyProtection="1">
      <alignment horizontal="center" vertical="center"/>
      <protection hidden="1"/>
    </xf>
    <xf numFmtId="0" fontId="39" fillId="23" borderId="238" xfId="0" applyFont="1" applyFill="1" applyBorder="1" applyAlignment="1" applyProtection="1">
      <alignment vertical="center"/>
      <protection hidden="1"/>
    </xf>
    <xf numFmtId="0" fontId="39" fillId="23" borderId="174" xfId="0" applyFont="1" applyFill="1" applyBorder="1" applyAlignment="1" applyProtection="1">
      <alignment vertical="center"/>
      <protection hidden="1"/>
    </xf>
    <xf numFmtId="0" fontId="74" fillId="23" borderId="187" xfId="0" applyFont="1" applyFill="1" applyBorder="1" applyAlignment="1" applyProtection="1">
      <alignment horizontal="centerContinuous" vertical="center"/>
      <protection hidden="1"/>
    </xf>
    <xf numFmtId="0" fontId="39" fillId="23" borderId="217" xfId="0" applyFont="1" applyFill="1" applyBorder="1" applyAlignment="1" applyProtection="1">
      <alignment horizontal="centerContinuous" vertical="center"/>
      <protection hidden="1"/>
    </xf>
    <xf numFmtId="0" fontId="74" fillId="9" borderId="0" xfId="0" applyFont="1" applyFill="1" applyAlignment="1" applyProtection="1">
      <alignment vertical="center"/>
      <protection hidden="1"/>
    </xf>
    <xf numFmtId="0" fontId="79" fillId="0" borderId="51" xfId="0" applyFont="1" applyBorder="1" applyAlignment="1" applyProtection="1">
      <alignment horizontal="center" vertical="center"/>
      <protection locked="0"/>
    </xf>
    <xf numFmtId="0" fontId="124" fillId="19" borderId="0" xfId="0" quotePrefix="1" applyFont="1" applyFill="1" applyAlignment="1" applyProtection="1">
      <alignment horizontal="center"/>
      <protection hidden="1"/>
    </xf>
    <xf numFmtId="0" fontId="39" fillId="23" borderId="188" xfId="0" applyFont="1" applyFill="1" applyBorder="1" applyAlignment="1" applyProtection="1">
      <alignment vertical="center"/>
      <protection hidden="1"/>
    </xf>
    <xf numFmtId="0" fontId="39" fillId="23" borderId="174" xfId="0" applyFont="1" applyFill="1" applyBorder="1" applyAlignment="1" applyProtection="1">
      <alignment horizontal="center" vertical="center"/>
      <protection hidden="1"/>
    </xf>
    <xf numFmtId="0" fontId="39" fillId="27" borderId="226" xfId="0" applyFont="1" applyFill="1" applyBorder="1" applyAlignment="1" applyProtection="1">
      <alignment horizontal="center" vertical="center"/>
      <protection hidden="1"/>
    </xf>
    <xf numFmtId="0" fontId="39" fillId="27" borderId="226" xfId="0" applyFont="1" applyFill="1" applyBorder="1" applyAlignment="1" applyProtection="1">
      <alignment horizontal="left" vertical="center"/>
      <protection hidden="1"/>
    </xf>
    <xf numFmtId="0" fontId="33" fillId="27" borderId="248" xfId="0" applyFont="1" applyFill="1" applyBorder="1" applyAlignment="1" applyProtection="1">
      <alignment horizontal="left" vertical="center"/>
      <protection hidden="1"/>
    </xf>
    <xf numFmtId="0" fontId="33" fillId="27" borderId="156" xfId="0" applyFont="1" applyFill="1" applyBorder="1" applyAlignment="1" applyProtection="1">
      <alignment horizontal="left" vertical="center"/>
      <protection hidden="1"/>
    </xf>
    <xf numFmtId="49" fontId="48" fillId="0" borderId="254" xfId="0" applyNumberFormat="1" applyFont="1" applyBorder="1" applyAlignment="1" applyProtection="1">
      <alignment horizontal="center" vertical="center"/>
      <protection locked="0"/>
    </xf>
    <xf numFmtId="1" fontId="48" fillId="0" borderId="203" xfId="0" applyNumberFormat="1" applyFont="1" applyBorder="1" applyAlignment="1" applyProtection="1">
      <alignment vertical="center"/>
      <protection locked="0"/>
    </xf>
    <xf numFmtId="0" fontId="39" fillId="27" borderId="165" xfId="0" applyFont="1" applyFill="1" applyBorder="1" applyAlignment="1" applyProtection="1">
      <alignment horizontal="center" vertical="center"/>
      <protection hidden="1"/>
    </xf>
    <xf numFmtId="0" fontId="39" fillId="27" borderId="165" xfId="0" applyFont="1" applyFill="1" applyBorder="1" applyAlignment="1" applyProtection="1">
      <alignment horizontal="left" vertical="center"/>
      <protection hidden="1"/>
    </xf>
    <xf numFmtId="49" fontId="48" fillId="0" borderId="257" xfId="0" applyNumberFormat="1" applyFont="1" applyBorder="1" applyAlignment="1" applyProtection="1">
      <alignment horizontal="center" vertical="center"/>
      <protection locked="0"/>
    </xf>
    <xf numFmtId="1" fontId="48" fillId="0" borderId="204" xfId="0" applyNumberFormat="1" applyFont="1" applyBorder="1" applyAlignment="1" applyProtection="1">
      <alignment vertical="center"/>
      <protection locked="0"/>
    </xf>
    <xf numFmtId="0" fontId="39" fillId="27" borderId="258" xfId="0" applyFont="1" applyFill="1" applyBorder="1" applyAlignment="1" applyProtection="1">
      <alignment horizontal="center" vertical="center"/>
      <protection hidden="1"/>
    </xf>
    <xf numFmtId="0" fontId="39" fillId="27" borderId="258" xfId="0" applyFont="1" applyFill="1" applyBorder="1" applyAlignment="1" applyProtection="1">
      <alignment horizontal="left" vertical="center"/>
      <protection hidden="1"/>
    </xf>
    <xf numFmtId="0" fontId="33" fillId="27" borderId="259" xfId="0" applyFont="1" applyFill="1" applyBorder="1" applyAlignment="1" applyProtection="1">
      <alignment horizontal="left" vertical="center"/>
      <protection hidden="1"/>
    </xf>
    <xf numFmtId="49" fontId="48" fillId="0" borderId="260" xfId="0" applyNumberFormat="1" applyFont="1" applyBorder="1" applyAlignment="1" applyProtection="1">
      <alignment horizontal="center" vertical="center"/>
      <protection locked="0"/>
    </xf>
    <xf numFmtId="1" fontId="48" fillId="0" borderId="263" xfId="0" applyNumberFormat="1" applyFont="1" applyBorder="1" applyAlignment="1" applyProtection="1">
      <alignment vertical="center"/>
      <protection locked="0"/>
    </xf>
    <xf numFmtId="0" fontId="41" fillId="9" borderId="0" xfId="0" applyFont="1" applyFill="1" applyAlignment="1" applyProtection="1">
      <alignment horizontal="left" vertical="top" indent="1"/>
      <protection hidden="1"/>
    </xf>
    <xf numFmtId="49" fontId="125" fillId="9" borderId="0" xfId="0" applyNumberFormat="1" applyFont="1" applyFill="1" applyAlignment="1" applyProtection="1">
      <alignment horizontal="center" vertical="top"/>
      <protection hidden="1"/>
    </xf>
    <xf numFmtId="0" fontId="125" fillId="19" borderId="0" xfId="0" applyFont="1" applyFill="1" applyAlignment="1" applyProtection="1">
      <alignment horizontal="left" vertical="top"/>
      <protection hidden="1"/>
    </xf>
    <xf numFmtId="0" fontId="114" fillId="31" borderId="239" xfId="0" applyFont="1" applyFill="1" applyBorder="1" applyAlignment="1" applyProtection="1">
      <alignment horizontal="right" vertical="center"/>
      <protection hidden="1"/>
    </xf>
    <xf numFmtId="0" fontId="114" fillId="31" borderId="0" xfId="0" applyFont="1" applyFill="1" applyAlignment="1" applyProtection="1">
      <alignment horizontal="right" vertical="center"/>
      <protection hidden="1"/>
    </xf>
    <xf numFmtId="0" fontId="128" fillId="31" borderId="190" xfId="0" applyFont="1" applyFill="1" applyBorder="1" applyAlignment="1" applyProtection="1">
      <alignment horizontal="right" vertical="center"/>
      <protection hidden="1"/>
    </xf>
    <xf numFmtId="0" fontId="127" fillId="31" borderId="174" xfId="0" applyFont="1" applyFill="1" applyBorder="1" applyAlignment="1" applyProtection="1">
      <alignment horizontal="left" vertical="center" wrapText="1" indent="1"/>
      <protection hidden="1"/>
    </xf>
    <xf numFmtId="0" fontId="47" fillId="31" borderId="174" xfId="0" applyFont="1" applyFill="1" applyBorder="1" applyAlignment="1" applyProtection="1">
      <alignment horizontal="center" vertical="center" wrapText="1"/>
      <protection hidden="1"/>
    </xf>
    <xf numFmtId="0" fontId="127" fillId="31" borderId="188" xfId="0" applyFont="1" applyFill="1" applyBorder="1" applyAlignment="1" applyProtection="1">
      <alignment horizontal="center" vertical="center" wrapText="1"/>
      <protection hidden="1"/>
    </xf>
    <xf numFmtId="0" fontId="1" fillId="19" borderId="0" xfId="0" applyFont="1" applyFill="1" applyAlignment="1" applyProtection="1">
      <alignment vertical="center"/>
      <protection hidden="1"/>
    </xf>
    <xf numFmtId="0" fontId="33" fillId="27" borderId="226" xfId="0" applyFont="1" applyFill="1" applyBorder="1" applyAlignment="1" applyProtection="1">
      <alignment horizontal="left" vertical="center"/>
      <protection hidden="1"/>
    </xf>
    <xf numFmtId="0" fontId="129" fillId="27" borderId="248" xfId="0" applyFont="1" applyFill="1" applyBorder="1" applyAlignment="1" applyProtection="1">
      <alignment horizontal="right" vertical="center"/>
      <protection hidden="1"/>
    </xf>
    <xf numFmtId="0" fontId="130" fillId="32" borderId="191" xfId="0" applyFont="1" applyFill="1" applyBorder="1" applyAlignment="1" applyProtection="1">
      <alignment horizontal="center" vertical="center" wrapText="1"/>
      <protection locked="0"/>
    </xf>
    <xf numFmtId="0" fontId="130" fillId="32" borderId="226" xfId="0" applyFont="1" applyFill="1" applyBorder="1" applyAlignment="1" applyProtection="1">
      <alignment horizontal="center" vertical="center" wrapText="1"/>
      <protection locked="0"/>
    </xf>
    <xf numFmtId="0" fontId="125" fillId="19" borderId="0" xfId="0" applyFont="1" applyFill="1" applyAlignment="1" applyProtection="1">
      <alignment horizontal="left"/>
      <protection hidden="1"/>
    </xf>
    <xf numFmtId="0" fontId="44" fillId="9" borderId="0" xfId="0" applyFont="1" applyFill="1" applyAlignment="1" applyProtection="1">
      <alignment horizontal="center" vertical="center"/>
      <protection hidden="1"/>
    </xf>
    <xf numFmtId="49" fontId="79" fillId="0" borderId="264" xfId="0" applyNumberFormat="1" applyFont="1" applyBorder="1" applyAlignment="1" applyProtection="1">
      <alignment horizontal="center" vertical="center"/>
      <protection locked="0"/>
    </xf>
    <xf numFmtId="0" fontId="33" fillId="27" borderId="165" xfId="0" applyFont="1" applyFill="1" applyBorder="1" applyAlignment="1" applyProtection="1">
      <alignment horizontal="left" vertical="center"/>
      <protection hidden="1"/>
    </xf>
    <xf numFmtId="0" fontId="129" fillId="27" borderId="156" xfId="0" applyFont="1" applyFill="1" applyBorder="1" applyAlignment="1" applyProtection="1">
      <alignment horizontal="right" vertical="center"/>
      <protection hidden="1"/>
    </xf>
    <xf numFmtId="0" fontId="130" fillId="32" borderId="170" xfId="0" applyFont="1" applyFill="1" applyBorder="1" applyAlignment="1" applyProtection="1">
      <alignment horizontal="center" vertical="center" wrapText="1"/>
      <protection locked="0"/>
    </xf>
    <xf numFmtId="0" fontId="130" fillId="32" borderId="165" xfId="0" applyFont="1" applyFill="1" applyBorder="1" applyAlignment="1" applyProtection="1">
      <alignment horizontal="center" vertical="center" wrapText="1"/>
      <protection locked="0"/>
    </xf>
    <xf numFmtId="0" fontId="39" fillId="27" borderId="248" xfId="0" applyFont="1" applyFill="1" applyBorder="1" applyAlignment="1" applyProtection="1">
      <alignment horizontal="left" vertical="center"/>
      <protection hidden="1"/>
    </xf>
    <xf numFmtId="49" fontId="48" fillId="0" borderId="265" xfId="0" applyNumberFormat="1" applyFont="1" applyBorder="1" applyAlignment="1" applyProtection="1">
      <alignment horizontal="center" vertical="center"/>
      <protection locked="0"/>
    </xf>
    <xf numFmtId="0" fontId="33" fillId="27" borderId="258" xfId="0" applyFont="1" applyFill="1" applyBorder="1" applyAlignment="1" applyProtection="1">
      <alignment horizontal="left" vertical="center"/>
      <protection hidden="1"/>
    </xf>
    <xf numFmtId="0" fontId="129" fillId="27" borderId="259" xfId="0" applyFont="1" applyFill="1" applyBorder="1" applyAlignment="1" applyProtection="1">
      <alignment horizontal="right" vertical="center"/>
      <protection hidden="1"/>
    </xf>
    <xf numFmtId="0" fontId="130" fillId="32" borderId="266" xfId="0" applyFont="1" applyFill="1" applyBorder="1" applyAlignment="1" applyProtection="1">
      <alignment horizontal="center" vertical="center" wrapText="1"/>
      <protection locked="0"/>
    </xf>
    <xf numFmtId="0" fontId="130" fillId="32" borderId="258" xfId="0" applyFont="1" applyFill="1" applyBorder="1" applyAlignment="1" applyProtection="1">
      <alignment horizontal="center" vertical="center" wrapText="1"/>
      <protection locked="0"/>
    </xf>
    <xf numFmtId="49" fontId="48" fillId="0" borderId="267" xfId="0" applyNumberFormat="1" applyFont="1" applyBorder="1" applyAlignment="1" applyProtection="1">
      <alignment horizontal="center" vertical="center"/>
      <protection locked="0"/>
    </xf>
    <xf numFmtId="0" fontId="39" fillId="27" borderId="259" xfId="0" applyFont="1" applyFill="1" applyBorder="1" applyAlignment="1" applyProtection="1">
      <alignment horizontal="left" vertical="center"/>
      <protection hidden="1"/>
    </xf>
    <xf numFmtId="49" fontId="48" fillId="0" borderId="268" xfId="0" applyNumberFormat="1" applyFont="1" applyBorder="1" applyAlignment="1" applyProtection="1">
      <alignment horizontal="center" vertical="center"/>
      <protection locked="0"/>
    </xf>
    <xf numFmtId="0" fontId="131" fillId="9" borderId="0" xfId="0" applyFont="1" applyFill="1" applyProtection="1">
      <protection hidden="1"/>
    </xf>
    <xf numFmtId="0" fontId="0" fillId="19" borderId="137" xfId="0" applyFill="1" applyBorder="1" applyProtection="1">
      <protection hidden="1"/>
    </xf>
    <xf numFmtId="0" fontId="41" fillId="9" borderId="0" xfId="0" applyFont="1" applyFill="1" applyAlignment="1" applyProtection="1">
      <alignment horizontal="left"/>
      <protection hidden="1"/>
    </xf>
    <xf numFmtId="0" fontId="33" fillId="9" borderId="269" xfId="0" applyFont="1" applyFill="1" applyBorder="1" applyAlignment="1" applyProtection="1">
      <alignment vertical="center"/>
      <protection hidden="1"/>
    </xf>
    <xf numFmtId="1" fontId="79" fillId="0" borderId="51" xfId="0" applyNumberFormat="1" applyFont="1" applyBorder="1" applyAlignment="1" applyProtection="1">
      <alignment horizontal="center" vertical="center"/>
      <protection locked="0"/>
    </xf>
    <xf numFmtId="1" fontId="79" fillId="0" borderId="52" xfId="0" applyNumberFormat="1" applyFont="1" applyBorder="1" applyAlignment="1" applyProtection="1">
      <alignment horizontal="center" vertical="center"/>
      <protection locked="0"/>
    </xf>
    <xf numFmtId="1" fontId="112" fillId="9" borderId="0" xfId="0" applyNumberFormat="1" applyFont="1" applyFill="1" applyAlignment="1" applyProtection="1">
      <alignment horizontal="center" vertical="center"/>
      <protection hidden="1"/>
    </xf>
    <xf numFmtId="49" fontId="79" fillId="0" borderId="51" xfId="0" applyNumberFormat="1" applyFont="1" applyBorder="1" applyAlignment="1" applyProtection="1">
      <alignment horizontal="center" vertical="center"/>
      <protection locked="0"/>
    </xf>
    <xf numFmtId="0" fontId="44" fillId="9" borderId="0" xfId="0" applyFont="1" applyFill="1" applyAlignment="1" applyProtection="1">
      <alignment horizontal="right" vertical="center"/>
      <protection hidden="1"/>
    </xf>
    <xf numFmtId="0" fontId="0" fillId="19" borderId="153" xfId="0" applyFill="1" applyBorder="1" applyAlignment="1" applyProtection="1">
      <alignment vertical="center"/>
      <protection hidden="1"/>
    </xf>
    <xf numFmtId="0" fontId="0" fillId="19" borderId="0" xfId="0" applyFill="1" applyAlignment="1" applyProtection="1">
      <alignment vertical="center"/>
      <protection hidden="1"/>
    </xf>
    <xf numFmtId="0" fontId="0" fillId="19" borderId="153" xfId="0" applyFill="1" applyBorder="1" applyProtection="1">
      <protection hidden="1"/>
    </xf>
    <xf numFmtId="49" fontId="79" fillId="0" borderId="270" xfId="0" applyNumberFormat="1" applyFont="1" applyBorder="1" applyAlignment="1" applyProtection="1">
      <alignment horizontal="center" vertical="center"/>
      <protection locked="0"/>
    </xf>
    <xf numFmtId="0" fontId="131" fillId="9" borderId="0" xfId="0" applyFont="1" applyFill="1" applyAlignment="1" applyProtection="1">
      <alignment horizontal="left" vertical="top"/>
      <protection hidden="1"/>
    </xf>
    <xf numFmtId="49" fontId="48" fillId="19" borderId="0" xfId="0" applyNumberFormat="1" applyFont="1" applyFill="1" applyProtection="1">
      <protection hidden="1"/>
    </xf>
    <xf numFmtId="0" fontId="72" fillId="9" borderId="0" xfId="0" applyFont="1" applyFill="1" applyAlignment="1" applyProtection="1">
      <alignment vertical="center"/>
      <protection hidden="1"/>
    </xf>
    <xf numFmtId="0" fontId="82" fillId="23" borderId="271" xfId="0" applyFont="1" applyFill="1" applyBorder="1" applyAlignment="1" applyProtection="1">
      <alignment vertical="center"/>
      <protection hidden="1"/>
    </xf>
    <xf numFmtId="0" fontId="82" fillId="23" borderId="274" xfId="0" applyFont="1" applyFill="1" applyBorder="1" applyAlignment="1" applyProtection="1">
      <alignment horizontal="center" vertical="center"/>
      <protection hidden="1"/>
    </xf>
    <xf numFmtId="0" fontId="82" fillId="23" borderId="275" xfId="0" applyFont="1" applyFill="1" applyBorder="1" applyAlignment="1" applyProtection="1">
      <alignment horizontal="center" vertical="center"/>
      <protection hidden="1"/>
    </xf>
    <xf numFmtId="0" fontId="113" fillId="9" borderId="0" xfId="0" applyFont="1" applyFill="1" applyAlignment="1" applyProtection="1">
      <alignment horizontal="right" vertical="center"/>
      <protection hidden="1"/>
    </xf>
    <xf numFmtId="0" fontId="39" fillId="27" borderId="276" xfId="0" applyFont="1" applyFill="1" applyBorder="1" applyAlignment="1" applyProtection="1">
      <alignment horizontal="center" vertical="center"/>
      <protection hidden="1"/>
    </xf>
    <xf numFmtId="49" fontId="55" fillId="27" borderId="277" xfId="0" applyNumberFormat="1" applyFont="1" applyFill="1" applyBorder="1" applyAlignment="1" applyProtection="1">
      <alignment vertical="center"/>
      <protection hidden="1"/>
    </xf>
    <xf numFmtId="49" fontId="55" fillId="27" borderId="278" xfId="0" applyNumberFormat="1" applyFont="1" applyFill="1" applyBorder="1" applyAlignment="1" applyProtection="1">
      <alignment vertical="center"/>
      <protection hidden="1"/>
    </xf>
    <xf numFmtId="49" fontId="55" fillId="27" borderId="279" xfId="0" applyNumberFormat="1" applyFont="1" applyFill="1" applyBorder="1" applyAlignment="1" applyProtection="1">
      <alignment vertical="center"/>
      <protection hidden="1"/>
    </xf>
    <xf numFmtId="49" fontId="48" fillId="0" borderId="280" xfId="0" applyNumberFormat="1" applyFont="1" applyBorder="1" applyAlignment="1" applyProtection="1">
      <alignment horizontal="center" vertical="center"/>
      <protection locked="0"/>
    </xf>
    <xf numFmtId="0" fontId="39" fillId="27" borderId="281" xfId="0" applyFont="1" applyFill="1" applyBorder="1" applyAlignment="1" applyProtection="1">
      <alignment horizontal="center" vertical="center"/>
      <protection hidden="1"/>
    </xf>
    <xf numFmtId="49" fontId="55" fillId="27" borderId="155" xfId="0" applyNumberFormat="1" applyFont="1" applyFill="1" applyBorder="1" applyAlignment="1" applyProtection="1">
      <alignment vertical="center"/>
      <protection hidden="1"/>
    </xf>
    <xf numFmtId="49" fontId="55" fillId="27" borderId="156" xfId="0" applyNumberFormat="1" applyFont="1" applyFill="1" applyBorder="1" applyAlignment="1" applyProtection="1">
      <alignment vertical="center"/>
      <protection hidden="1"/>
    </xf>
    <xf numFmtId="49" fontId="55" fillId="27" borderId="209" xfId="0" applyNumberFormat="1" applyFont="1" applyFill="1" applyBorder="1" applyAlignment="1" applyProtection="1">
      <alignment vertical="center"/>
      <protection hidden="1"/>
    </xf>
    <xf numFmtId="49" fontId="48" fillId="0" borderId="282" xfId="0" applyNumberFormat="1" applyFont="1" applyBorder="1" applyAlignment="1" applyProtection="1">
      <alignment horizontal="center" vertical="center"/>
      <protection locked="0"/>
    </xf>
    <xf numFmtId="49" fontId="55" fillId="27" borderId="155" xfId="0" applyNumberFormat="1" applyFont="1" applyFill="1" applyBorder="1" applyAlignment="1" applyProtection="1">
      <alignment horizontal="left" vertical="center"/>
      <protection hidden="1"/>
    </xf>
    <xf numFmtId="49" fontId="55" fillId="27" borderId="156" xfId="0" applyNumberFormat="1" applyFont="1" applyFill="1" applyBorder="1" applyAlignment="1" applyProtection="1">
      <alignment horizontal="left" vertical="center"/>
      <protection hidden="1"/>
    </xf>
    <xf numFmtId="49" fontId="55" fillId="27" borderId="209" xfId="0" applyNumberFormat="1" applyFont="1" applyFill="1" applyBorder="1" applyAlignment="1" applyProtection="1">
      <alignment horizontal="left" vertical="center"/>
      <protection hidden="1"/>
    </xf>
    <xf numFmtId="49" fontId="47" fillId="27" borderId="155" xfId="0" applyNumberFormat="1" applyFont="1" applyFill="1" applyBorder="1" applyAlignment="1" applyProtection="1">
      <alignment vertical="center"/>
      <protection hidden="1"/>
    </xf>
    <xf numFmtId="0" fontId="64" fillId="23" borderId="284" xfId="0" applyFont="1" applyFill="1" applyBorder="1" applyAlignment="1" applyProtection="1">
      <alignment vertical="center"/>
      <protection hidden="1"/>
    </xf>
    <xf numFmtId="0" fontId="41" fillId="23" borderId="250" xfId="0" applyFont="1" applyFill="1" applyBorder="1" applyAlignment="1" applyProtection="1">
      <alignment horizontal="center" vertical="center"/>
      <protection hidden="1"/>
    </xf>
    <xf numFmtId="0" fontId="41" fillId="23" borderId="284" xfId="0" applyFont="1" applyFill="1" applyBorder="1" applyAlignment="1" applyProtection="1">
      <alignment horizontal="center" vertical="center"/>
      <protection hidden="1"/>
    </xf>
    <xf numFmtId="0" fontId="39" fillId="27" borderId="285" xfId="0" applyFont="1" applyFill="1" applyBorder="1" applyAlignment="1" applyProtection="1">
      <alignment horizontal="center" vertical="center"/>
      <protection hidden="1"/>
    </xf>
    <xf numFmtId="49" fontId="55" fillId="27" borderId="286" xfId="0" applyNumberFormat="1" applyFont="1" applyFill="1" applyBorder="1" applyAlignment="1" applyProtection="1">
      <alignment vertical="center"/>
      <protection hidden="1"/>
    </xf>
    <xf numFmtId="49" fontId="55" fillId="27" borderId="287" xfId="0" applyNumberFormat="1" applyFont="1" applyFill="1" applyBorder="1" applyAlignment="1" applyProtection="1">
      <alignment vertical="center"/>
      <protection hidden="1"/>
    </xf>
    <xf numFmtId="49" fontId="48" fillId="0" borderId="290" xfId="0" applyNumberFormat="1" applyFont="1" applyBorder="1" applyAlignment="1" applyProtection="1">
      <alignment horizontal="center" vertical="center"/>
      <protection locked="0"/>
    </xf>
    <xf numFmtId="0" fontId="39" fillId="27" borderId="247" xfId="0" applyFont="1" applyFill="1" applyBorder="1" applyAlignment="1" applyProtection="1">
      <alignment horizontal="center" vertical="center"/>
      <protection hidden="1"/>
    </xf>
    <xf numFmtId="0" fontId="33" fillId="27" borderId="256" xfId="0" applyFont="1" applyFill="1" applyBorder="1" applyAlignment="1" applyProtection="1">
      <alignment horizontal="left" vertical="center"/>
      <protection hidden="1"/>
    </xf>
    <xf numFmtId="49" fontId="48" fillId="0" borderId="291" xfId="0" applyNumberFormat="1" applyFont="1" applyBorder="1" applyAlignment="1" applyProtection="1">
      <alignment horizontal="center" vertical="center"/>
      <protection locked="0"/>
    </xf>
    <xf numFmtId="49" fontId="48" fillId="0" borderId="292" xfId="0" applyNumberFormat="1" applyFont="1" applyBorder="1" applyAlignment="1" applyProtection="1">
      <alignment horizontal="center" vertical="center"/>
      <protection locked="0"/>
    </xf>
    <xf numFmtId="49" fontId="135" fillId="19" borderId="0" xfId="0" applyNumberFormat="1" applyFont="1" applyFill="1" applyAlignment="1" applyProtection="1">
      <alignment horizontal="center"/>
      <protection hidden="1"/>
    </xf>
    <xf numFmtId="0" fontId="39" fillId="27" borderId="181" xfId="0" applyFont="1" applyFill="1" applyBorder="1" applyAlignment="1" applyProtection="1">
      <alignment horizontal="center" vertical="center"/>
      <protection hidden="1"/>
    </xf>
    <xf numFmtId="0" fontId="33" fillId="27" borderId="209" xfId="0" applyFont="1" applyFill="1" applyBorder="1" applyAlignment="1" applyProtection="1">
      <alignment horizontal="left" vertical="center"/>
      <protection hidden="1"/>
    </xf>
    <xf numFmtId="49" fontId="48" fillId="0" borderId="294" xfId="0" applyNumberFormat="1" applyFont="1" applyBorder="1" applyAlignment="1" applyProtection="1">
      <alignment horizontal="center" vertical="center"/>
      <protection locked="0"/>
    </xf>
    <xf numFmtId="49" fontId="48" fillId="0" borderId="295" xfId="0" applyNumberFormat="1" applyFont="1" applyBorder="1" applyAlignment="1" applyProtection="1">
      <alignment horizontal="center" vertical="center"/>
      <protection locked="0"/>
    </xf>
    <xf numFmtId="0" fontId="39" fillId="27" borderId="182" xfId="0" applyFont="1" applyFill="1" applyBorder="1" applyAlignment="1" applyProtection="1">
      <alignment horizontal="center" vertical="center"/>
      <protection hidden="1"/>
    </xf>
    <xf numFmtId="0" fontId="39" fillId="27" borderId="297" xfId="0" applyFont="1" applyFill="1" applyBorder="1" applyAlignment="1" applyProtection="1">
      <alignment horizontal="left" vertical="center"/>
      <protection hidden="1"/>
    </xf>
    <xf numFmtId="49" fontId="48" fillId="0" borderId="298" xfId="0" applyNumberFormat="1" applyFont="1" applyBorder="1" applyAlignment="1" applyProtection="1">
      <alignment horizontal="center" vertical="center"/>
      <protection locked="0"/>
    </xf>
    <xf numFmtId="49" fontId="48" fillId="0" borderId="299" xfId="0" applyNumberFormat="1" applyFont="1" applyBorder="1" applyAlignment="1" applyProtection="1">
      <alignment horizontal="center" vertical="center"/>
      <protection locked="0"/>
    </xf>
    <xf numFmtId="0" fontId="33" fillId="9" borderId="151" xfId="0" applyFont="1" applyFill="1" applyBorder="1" applyProtection="1">
      <protection hidden="1"/>
    </xf>
    <xf numFmtId="0" fontId="0" fillId="19" borderId="151" xfId="0" applyFill="1" applyBorder="1" applyProtection="1">
      <protection hidden="1"/>
    </xf>
    <xf numFmtId="0" fontId="0" fillId="19" borderId="301" xfId="0" applyFill="1" applyBorder="1" applyProtection="1">
      <protection hidden="1"/>
    </xf>
    <xf numFmtId="0" fontId="83" fillId="9" borderId="151" xfId="0" applyFont="1" applyFill="1" applyBorder="1" applyAlignment="1" applyProtection="1">
      <alignment horizontal="left" vertical="center"/>
      <protection hidden="1"/>
    </xf>
    <xf numFmtId="0" fontId="41" fillId="9" borderId="151" xfId="0" applyFont="1" applyFill="1" applyBorder="1" applyAlignment="1" applyProtection="1">
      <alignment horizontal="center" vertical="center"/>
      <protection hidden="1"/>
    </xf>
    <xf numFmtId="0" fontId="0" fillId="19" borderId="302" xfId="0" applyFill="1" applyBorder="1" applyProtection="1">
      <protection hidden="1"/>
    </xf>
    <xf numFmtId="0" fontId="0" fillId="19" borderId="150" xfId="0" applyFill="1" applyBorder="1" applyProtection="1">
      <protection hidden="1"/>
    </xf>
    <xf numFmtId="0" fontId="0" fillId="19" borderId="150" xfId="0" applyFill="1" applyBorder="1" applyAlignment="1" applyProtection="1">
      <alignment vertical="center"/>
      <protection hidden="1"/>
    </xf>
    <xf numFmtId="0" fontId="33" fillId="9" borderId="150" xfId="0" applyFont="1" applyFill="1" applyBorder="1" applyProtection="1">
      <protection hidden="1"/>
    </xf>
    <xf numFmtId="0" fontId="55" fillId="19" borderId="150" xfId="0" applyFont="1" applyFill="1" applyBorder="1" applyProtection="1">
      <protection hidden="1"/>
    </xf>
    <xf numFmtId="0" fontId="0" fillId="19" borderId="152" xfId="0" applyFill="1" applyBorder="1" applyProtection="1">
      <protection hidden="1"/>
    </xf>
    <xf numFmtId="0" fontId="116" fillId="9" borderId="0" xfId="0" applyFont="1" applyFill="1" applyAlignment="1" applyProtection="1">
      <alignment horizontal="left" vertical="center"/>
      <protection hidden="1"/>
    </xf>
    <xf numFmtId="0" fontId="41" fillId="9" borderId="303" xfId="0" applyFont="1" applyFill="1" applyBorder="1" applyProtection="1">
      <protection hidden="1"/>
    </xf>
    <xf numFmtId="49" fontId="125" fillId="9" borderId="151" xfId="0" applyNumberFormat="1" applyFont="1" applyFill="1" applyBorder="1" applyAlignment="1" applyProtection="1">
      <alignment horizontal="center" vertical="top"/>
      <protection hidden="1"/>
    </xf>
    <xf numFmtId="0" fontId="47" fillId="0" borderId="0" xfId="0" applyFont="1" applyAlignment="1" applyProtection="1">
      <alignment horizontal="left"/>
      <protection hidden="1"/>
    </xf>
    <xf numFmtId="0" fontId="55" fillId="19" borderId="246" xfId="0" applyFont="1" applyFill="1" applyBorder="1" applyProtection="1">
      <protection hidden="1"/>
    </xf>
    <xf numFmtId="0" fontId="83" fillId="9" borderId="246" xfId="0" applyFont="1" applyFill="1" applyBorder="1" applyAlignment="1" applyProtection="1">
      <alignment horizontal="left" vertical="center"/>
      <protection hidden="1"/>
    </xf>
    <xf numFmtId="0" fontId="41" fillId="30" borderId="252" xfId="0" applyFont="1" applyFill="1" applyBorder="1" applyAlignment="1" applyProtection="1">
      <alignment horizontal="left" vertical="center" indent="1"/>
      <protection hidden="1"/>
    </xf>
    <xf numFmtId="0" fontId="33" fillId="30" borderId="246" xfId="0" applyFont="1" applyFill="1" applyBorder="1" applyProtection="1">
      <protection hidden="1"/>
    </xf>
    <xf numFmtId="0" fontId="33" fillId="30" borderId="153" xfId="0" applyFont="1" applyFill="1" applyBorder="1" applyProtection="1">
      <protection hidden="1"/>
    </xf>
    <xf numFmtId="0" fontId="41" fillId="30" borderId="0" xfId="0" applyFont="1" applyFill="1" applyAlignment="1" applyProtection="1">
      <alignment vertical="top"/>
      <protection hidden="1"/>
    </xf>
    <xf numFmtId="0" fontId="33" fillId="30" borderId="0" xfId="0" applyFont="1" applyFill="1" applyProtection="1">
      <protection hidden="1"/>
    </xf>
    <xf numFmtId="0" fontId="33" fillId="9" borderId="0" xfId="0" applyFont="1" applyFill="1" applyAlignment="1" applyProtection="1">
      <alignment vertical="center" wrapText="1"/>
      <protection hidden="1"/>
    </xf>
    <xf numFmtId="0" fontId="41" fillId="30" borderId="153" xfId="0" applyFont="1" applyFill="1" applyBorder="1" applyAlignment="1" applyProtection="1">
      <alignment horizontal="left" vertical="center" indent="1"/>
      <protection hidden="1"/>
    </xf>
    <xf numFmtId="0" fontId="39" fillId="27" borderId="183" xfId="0" applyFont="1" applyFill="1" applyBorder="1" applyAlignment="1" applyProtection="1">
      <alignment horizontal="center" vertical="center"/>
      <protection hidden="1"/>
    </xf>
    <xf numFmtId="0" fontId="33" fillId="27" borderId="154" xfId="0" applyFont="1" applyFill="1" applyBorder="1" applyAlignment="1" applyProtection="1">
      <alignment horizontal="left" vertical="center"/>
      <protection hidden="1"/>
    </xf>
    <xf numFmtId="0" fontId="33" fillId="27" borderId="208" xfId="0" applyFont="1" applyFill="1" applyBorder="1" applyAlignment="1" applyProtection="1">
      <alignment horizontal="left" vertical="center"/>
      <protection hidden="1"/>
    </xf>
    <xf numFmtId="0" fontId="39" fillId="30" borderId="0" xfId="0" applyFont="1" applyFill="1" applyProtection="1">
      <protection hidden="1"/>
    </xf>
    <xf numFmtId="0" fontId="33" fillId="27" borderId="168" xfId="0" applyFont="1" applyFill="1" applyBorder="1" applyAlignment="1" applyProtection="1">
      <alignment horizontal="left" vertical="center"/>
      <protection hidden="1"/>
    </xf>
    <xf numFmtId="0" fontId="33" fillId="27" borderId="304" xfId="0" applyFont="1" applyFill="1" applyBorder="1" applyAlignment="1" applyProtection="1">
      <alignment horizontal="left" vertical="center"/>
      <protection hidden="1"/>
    </xf>
    <xf numFmtId="0" fontId="39" fillId="9" borderId="86" xfId="0" applyFont="1" applyFill="1" applyBorder="1" applyAlignment="1" applyProtection="1">
      <alignment horizontal="left" vertical="top" indent="1"/>
      <protection hidden="1"/>
    </xf>
    <xf numFmtId="0" fontId="47" fillId="23" borderId="212" xfId="0" applyFont="1" applyFill="1" applyBorder="1" applyAlignment="1" applyProtection="1">
      <alignment vertical="center"/>
      <protection hidden="1"/>
    </xf>
    <xf numFmtId="0" fontId="90" fillId="23" borderId="61" xfId="0" applyFont="1" applyFill="1" applyBorder="1" applyAlignment="1" applyProtection="1">
      <alignment vertical="center"/>
      <protection hidden="1"/>
    </xf>
    <xf numFmtId="0" fontId="33" fillId="23" borderId="52" xfId="0" applyFont="1" applyFill="1" applyBorder="1" applyAlignment="1" applyProtection="1">
      <alignment horizontal="center" vertical="center"/>
      <protection hidden="1"/>
    </xf>
    <xf numFmtId="0" fontId="33" fillId="23" borderId="309" xfId="0" applyFont="1" applyFill="1" applyBorder="1" applyAlignment="1" applyProtection="1">
      <alignment horizontal="center" vertical="center"/>
      <protection hidden="1"/>
    </xf>
    <xf numFmtId="0" fontId="39" fillId="27" borderId="310" xfId="0" applyFont="1" applyFill="1" applyBorder="1" applyAlignment="1" applyProtection="1">
      <alignment horizontal="left" vertical="center" indent="1"/>
      <protection hidden="1"/>
    </xf>
    <xf numFmtId="0" fontId="33" fillId="27" borderId="278" xfId="0" applyFont="1" applyFill="1" applyBorder="1" applyAlignment="1" applyProtection="1">
      <alignment horizontal="left" vertical="center"/>
      <protection hidden="1"/>
    </xf>
    <xf numFmtId="0" fontId="33" fillId="27" borderId="278" xfId="0" applyFont="1" applyFill="1" applyBorder="1" applyAlignment="1" applyProtection="1">
      <alignment horizontal="center" vertical="center"/>
      <protection hidden="1"/>
    </xf>
    <xf numFmtId="0" fontId="33" fillId="27" borderId="279" xfId="0" applyFont="1" applyFill="1" applyBorder="1" applyAlignment="1" applyProtection="1">
      <alignment horizontal="center" vertical="center"/>
      <protection hidden="1"/>
    </xf>
    <xf numFmtId="49" fontId="48" fillId="0" borderId="311" xfId="0" applyNumberFormat="1" applyFont="1" applyBorder="1" applyAlignment="1" applyProtection="1">
      <alignment horizontal="center" vertical="center"/>
      <protection locked="0"/>
    </xf>
    <xf numFmtId="1" fontId="48" fillId="0" borderId="312" xfId="0" applyNumberFormat="1" applyFont="1" applyBorder="1" applyAlignment="1" applyProtection="1">
      <alignment horizontal="center" vertical="center"/>
      <protection locked="0"/>
    </xf>
    <xf numFmtId="0" fontId="39" fillId="27" borderId="181" xfId="0" applyFont="1" applyFill="1" applyBorder="1" applyAlignment="1" applyProtection="1">
      <alignment horizontal="left" vertical="center" indent="1"/>
      <protection hidden="1"/>
    </xf>
    <xf numFmtId="0" fontId="33" fillId="27" borderId="156" xfId="0" applyFont="1" applyFill="1" applyBorder="1" applyAlignment="1" applyProtection="1">
      <alignment horizontal="center" vertical="center"/>
      <protection hidden="1"/>
    </xf>
    <xf numFmtId="0" fontId="33" fillId="27" borderId="209" xfId="0" applyFont="1" applyFill="1" applyBorder="1" applyAlignment="1" applyProtection="1">
      <alignment horizontal="center" vertical="center"/>
      <protection hidden="1"/>
    </xf>
    <xf numFmtId="49" fontId="48" fillId="0" borderId="313" xfId="0" applyNumberFormat="1" applyFont="1" applyBorder="1" applyAlignment="1" applyProtection="1">
      <alignment horizontal="center" vertical="center"/>
      <protection locked="0"/>
    </xf>
    <xf numFmtId="1" fontId="48" fillId="0" borderId="314" xfId="0" applyNumberFormat="1" applyFont="1" applyBorder="1" applyAlignment="1" applyProtection="1">
      <alignment horizontal="center" vertical="center"/>
      <protection locked="0"/>
    </xf>
    <xf numFmtId="0" fontId="39" fillId="27" borderId="182" xfId="0" applyFont="1" applyFill="1" applyBorder="1" applyAlignment="1" applyProtection="1">
      <alignment horizontal="left" vertical="center" indent="1"/>
      <protection hidden="1"/>
    </xf>
    <xf numFmtId="0" fontId="33" fillId="27" borderId="168" xfId="0" applyFont="1" applyFill="1" applyBorder="1" applyAlignment="1" applyProtection="1">
      <alignment horizontal="center" vertical="center"/>
      <protection hidden="1"/>
    </xf>
    <xf numFmtId="0" fontId="33" fillId="27" borderId="304" xfId="0" applyFont="1" applyFill="1" applyBorder="1" applyAlignment="1" applyProtection="1">
      <alignment horizontal="center" vertical="center"/>
      <protection hidden="1"/>
    </xf>
    <xf numFmtId="49" fontId="48" fillId="0" borderId="315" xfId="0" applyNumberFormat="1" applyFont="1" applyBorder="1" applyAlignment="1" applyProtection="1">
      <alignment horizontal="center" vertical="center"/>
      <protection locked="0"/>
    </xf>
    <xf numFmtId="0" fontId="41" fillId="30" borderId="0" xfId="0" applyFont="1" applyFill="1" applyAlignment="1" applyProtection="1">
      <alignment horizontal="left" vertical="top" indent="1"/>
      <protection hidden="1"/>
    </xf>
    <xf numFmtId="0" fontId="41" fillId="9" borderId="0" xfId="0" applyFont="1" applyFill="1" applyAlignment="1" applyProtection="1">
      <alignment horizontal="left" vertical="top"/>
      <protection hidden="1"/>
    </xf>
    <xf numFmtId="0" fontId="33" fillId="30" borderId="0" xfId="0" applyFont="1" applyFill="1" applyAlignment="1" applyProtection="1">
      <alignment vertical="center"/>
      <protection hidden="1"/>
    </xf>
    <xf numFmtId="0" fontId="0" fillId="30" borderId="0" xfId="0" applyFill="1" applyAlignment="1" applyProtection="1">
      <alignment vertical="center"/>
      <protection hidden="1"/>
    </xf>
    <xf numFmtId="0" fontId="41" fillId="30" borderId="0" xfId="0" applyFont="1" applyFill="1" applyAlignment="1" applyProtection="1">
      <alignment horizontal="center" vertical="center"/>
      <protection hidden="1"/>
    </xf>
    <xf numFmtId="0" fontId="33" fillId="31" borderId="198" xfId="0" applyFont="1" applyFill="1" applyBorder="1" applyAlignment="1" applyProtection="1">
      <alignment horizontal="center" vertical="center"/>
      <protection hidden="1"/>
    </xf>
    <xf numFmtId="49" fontId="64" fillId="31" borderId="198" xfId="0" applyNumberFormat="1" applyFont="1" applyFill="1" applyBorder="1" applyAlignment="1" applyProtection="1">
      <alignment horizontal="center" vertical="center"/>
      <protection hidden="1"/>
    </xf>
    <xf numFmtId="0" fontId="82" fillId="31" borderId="215" xfId="0" applyFont="1" applyFill="1" applyBorder="1" applyAlignment="1" applyProtection="1">
      <alignment horizontal="center" vertical="center"/>
      <protection hidden="1"/>
    </xf>
    <xf numFmtId="49" fontId="48" fillId="0" borderId="316" xfId="0" applyNumberFormat="1" applyFont="1" applyBorder="1" applyAlignment="1" applyProtection="1">
      <alignment horizontal="center" vertical="center"/>
      <protection locked="0"/>
    </xf>
    <xf numFmtId="0" fontId="83" fillId="9" borderId="0" xfId="0" applyFont="1" applyFill="1" applyAlignment="1" applyProtection="1">
      <alignment horizontal="left" vertical="top"/>
      <protection hidden="1"/>
    </xf>
    <xf numFmtId="49" fontId="48" fillId="0" borderId="314" xfId="0" applyNumberFormat="1" applyFont="1" applyBorder="1" applyAlignment="1" applyProtection="1">
      <alignment horizontal="center" vertical="center"/>
      <protection locked="0"/>
    </xf>
    <xf numFmtId="49" fontId="136" fillId="19" borderId="0" xfId="0" applyNumberFormat="1" applyFont="1" applyFill="1" applyAlignment="1" applyProtection="1">
      <alignment horizontal="center"/>
      <protection hidden="1"/>
    </xf>
    <xf numFmtId="49" fontId="48" fillId="0" borderId="317" xfId="0" applyNumberFormat="1" applyFont="1" applyBorder="1" applyAlignment="1" applyProtection="1">
      <alignment horizontal="center" vertical="center"/>
      <protection locked="0"/>
    </xf>
    <xf numFmtId="0" fontId="41" fillId="30" borderId="0" xfId="0" applyFont="1" applyFill="1" applyAlignment="1" applyProtection="1">
      <alignment horizontal="left" indent="1"/>
      <protection hidden="1"/>
    </xf>
    <xf numFmtId="0" fontId="41" fillId="30" borderId="0" xfId="0" applyFont="1" applyFill="1" applyAlignment="1" applyProtection="1">
      <alignment vertical="center"/>
      <protection hidden="1"/>
    </xf>
    <xf numFmtId="0" fontId="0" fillId="30" borderId="0" xfId="0" applyFill="1" applyProtection="1">
      <protection hidden="1"/>
    </xf>
    <xf numFmtId="0" fontId="57" fillId="30" borderId="0" xfId="0" applyFont="1" applyFill="1" applyAlignment="1" applyProtection="1">
      <alignment horizontal="center" vertical="center"/>
      <protection hidden="1"/>
    </xf>
    <xf numFmtId="0" fontId="25" fillId="30" borderId="0" xfId="0" applyFont="1" applyFill="1" applyAlignment="1" applyProtection="1">
      <alignment horizontal="left" vertical="center" indent="2"/>
      <protection hidden="1"/>
    </xf>
    <xf numFmtId="0" fontId="33" fillId="30" borderId="135" xfId="0" applyFont="1" applyFill="1" applyBorder="1" applyProtection="1">
      <protection hidden="1"/>
    </xf>
    <xf numFmtId="0" fontId="33" fillId="30" borderId="269" xfId="0" applyFont="1" applyFill="1" applyBorder="1" applyProtection="1">
      <protection hidden="1"/>
    </xf>
    <xf numFmtId="0" fontId="33" fillId="30" borderId="151" xfId="0" applyFont="1" applyFill="1" applyBorder="1" applyProtection="1">
      <protection hidden="1"/>
    </xf>
    <xf numFmtId="0" fontId="41" fillId="9" borderId="301" xfId="0" applyFont="1" applyFill="1" applyBorder="1" applyAlignment="1" applyProtection="1">
      <alignment horizontal="left" indent="1"/>
      <protection hidden="1"/>
    </xf>
    <xf numFmtId="0" fontId="41" fillId="9" borderId="151" xfId="0" applyFont="1" applyFill="1" applyBorder="1" applyAlignment="1" applyProtection="1">
      <alignment horizontal="left"/>
      <protection hidden="1"/>
    </xf>
    <xf numFmtId="0" fontId="32" fillId="0" borderId="0" xfId="0" applyFont="1" applyAlignment="1" applyProtection="1">
      <alignment vertical="center"/>
      <protection hidden="1"/>
    </xf>
    <xf numFmtId="0" fontId="33" fillId="0" borderId="0" xfId="0" applyFont="1" applyAlignment="1" applyProtection="1">
      <alignment vertical="center"/>
      <protection hidden="1"/>
    </xf>
    <xf numFmtId="0" fontId="25" fillId="9" borderId="246" xfId="0" applyFont="1" applyFill="1" applyBorder="1" applyAlignment="1" applyProtection="1">
      <alignment horizontal="center" vertical="center"/>
      <protection hidden="1"/>
    </xf>
    <xf numFmtId="0" fontId="131" fillId="9" borderId="0" xfId="0" applyFont="1" applyFill="1" applyAlignment="1" applyProtection="1">
      <alignment vertical="center"/>
      <protection hidden="1"/>
    </xf>
    <xf numFmtId="0" fontId="41" fillId="9" borderId="153" xfId="0" applyFont="1" applyFill="1" applyBorder="1" applyAlignment="1" applyProtection="1">
      <alignment horizontal="left" vertical="center" indent="1"/>
      <protection hidden="1"/>
    </xf>
    <xf numFmtId="0" fontId="41" fillId="9" borderId="187" xfId="0" applyFont="1" applyFill="1" applyBorder="1" applyAlignment="1" applyProtection="1">
      <alignment horizontal="centerContinuous" vertical="center"/>
      <protection hidden="1"/>
    </xf>
    <xf numFmtId="0" fontId="41" fillId="9" borderId="237" xfId="0" applyFont="1" applyFill="1" applyBorder="1" applyAlignment="1" applyProtection="1">
      <alignment horizontal="centerContinuous" vertical="center"/>
      <protection hidden="1"/>
    </xf>
    <xf numFmtId="0" fontId="41" fillId="9" borderId="241" xfId="0" applyFont="1" applyFill="1" applyBorder="1" applyAlignment="1" applyProtection="1">
      <alignment horizontal="centerContinuous" vertical="center"/>
      <protection hidden="1"/>
    </xf>
    <xf numFmtId="0" fontId="39" fillId="31" borderId="188" xfId="0" applyFont="1" applyFill="1" applyBorder="1" applyAlignment="1" applyProtection="1">
      <alignment vertical="center" wrapText="1"/>
      <protection hidden="1"/>
    </xf>
    <xf numFmtId="0" fontId="39" fillId="31" borderId="190" xfId="0" applyFont="1" applyFill="1" applyBorder="1" applyAlignment="1" applyProtection="1">
      <alignment vertical="center" wrapText="1"/>
      <protection hidden="1"/>
    </xf>
    <xf numFmtId="0" fontId="39" fillId="31" borderId="323" xfId="0" applyFont="1" applyFill="1" applyBorder="1" applyAlignment="1" applyProtection="1">
      <alignment horizontal="center" vertical="center" wrapText="1"/>
      <protection hidden="1"/>
    </xf>
    <xf numFmtId="0" fontId="82" fillId="9" borderId="174" xfId="0" applyFont="1" applyFill="1" applyBorder="1" applyAlignment="1" applyProtection="1">
      <alignment horizontal="center" vertical="center"/>
      <protection hidden="1"/>
    </xf>
    <xf numFmtId="0" fontId="82" fillId="9" borderId="189" xfId="0" applyFont="1" applyFill="1" applyBorder="1" applyAlignment="1" applyProtection="1">
      <alignment horizontal="center" vertical="center"/>
      <protection hidden="1"/>
    </xf>
    <xf numFmtId="0" fontId="33" fillId="27" borderId="226" xfId="0" applyFont="1" applyFill="1" applyBorder="1" applyAlignment="1" applyProtection="1">
      <alignment horizontal="center" vertical="center"/>
      <protection hidden="1"/>
    </xf>
    <xf numFmtId="49" fontId="48" fillId="0" borderId="324" xfId="0" applyNumberFormat="1" applyFont="1" applyBorder="1" applyAlignment="1" applyProtection="1">
      <alignment horizontal="center" vertical="center"/>
      <protection locked="0"/>
    </xf>
    <xf numFmtId="0" fontId="57" fillId="27" borderId="226" xfId="0" applyFont="1" applyFill="1" applyBorder="1" applyAlignment="1" applyProtection="1">
      <alignment horizontal="left" vertical="center"/>
      <protection hidden="1"/>
    </xf>
    <xf numFmtId="0" fontId="55" fillId="27" borderId="248" xfId="0" applyFont="1" applyFill="1" applyBorder="1" applyAlignment="1" applyProtection="1">
      <alignment horizontal="left" vertical="center"/>
      <protection hidden="1"/>
    </xf>
    <xf numFmtId="1" fontId="137" fillId="0" borderId="191" xfId="0" applyNumberFormat="1" applyFont="1" applyBorder="1" applyAlignment="1" applyProtection="1">
      <alignment horizontal="center" vertical="center"/>
      <protection locked="0"/>
    </xf>
    <xf numFmtId="1" fontId="54" fillId="29" borderId="192" xfId="0" applyNumberFormat="1" applyFont="1" applyFill="1" applyBorder="1" applyAlignment="1" applyProtection="1">
      <alignment horizontal="center" vertical="center"/>
      <protection hidden="1"/>
    </xf>
    <xf numFmtId="0" fontId="33" fillId="27" borderId="258" xfId="0" applyFont="1" applyFill="1" applyBorder="1" applyAlignment="1" applyProtection="1">
      <alignment horizontal="center" vertical="center"/>
      <protection hidden="1"/>
    </xf>
    <xf numFmtId="49" fontId="48" fillId="0" borderId="327" xfId="0" applyNumberFormat="1" applyFont="1" applyBorder="1" applyAlignment="1" applyProtection="1">
      <alignment horizontal="center" vertical="center"/>
      <protection locked="0"/>
    </xf>
    <xf numFmtId="0" fontId="57" fillId="27" borderId="258" xfId="0" applyFont="1" applyFill="1" applyBorder="1" applyAlignment="1" applyProtection="1">
      <alignment horizontal="left" vertical="center"/>
      <protection hidden="1"/>
    </xf>
    <xf numFmtId="0" fontId="55" fillId="27" borderId="259" xfId="0" applyFont="1" applyFill="1" applyBorder="1" applyAlignment="1" applyProtection="1">
      <alignment horizontal="left" vertical="center"/>
      <protection hidden="1"/>
    </xf>
    <xf numFmtId="1" fontId="137" fillId="0" borderId="266" xfId="0" applyNumberFormat="1" applyFont="1" applyBorder="1" applyAlignment="1" applyProtection="1">
      <alignment horizontal="center" vertical="center"/>
      <protection locked="0"/>
    </xf>
    <xf numFmtId="1" fontId="54" fillId="29" borderId="331" xfId="0" applyNumberFormat="1" applyFont="1" applyFill="1" applyBorder="1" applyAlignment="1" applyProtection="1">
      <alignment horizontal="center" vertical="center"/>
      <protection hidden="1"/>
    </xf>
    <xf numFmtId="49" fontId="112" fillId="9" borderId="0" xfId="0" applyNumberFormat="1" applyFont="1" applyFill="1" applyAlignment="1" applyProtection="1">
      <alignment horizontal="center"/>
      <protection hidden="1"/>
    </xf>
    <xf numFmtId="0" fontId="25" fillId="9" borderId="48" xfId="0" applyFont="1" applyFill="1" applyBorder="1" applyAlignment="1" applyProtection="1">
      <alignment horizontal="center" vertical="center"/>
      <protection hidden="1"/>
    </xf>
    <xf numFmtId="0" fontId="41" fillId="9" borderId="133" xfId="0" applyFont="1" applyFill="1" applyBorder="1" applyAlignment="1" applyProtection="1">
      <alignment horizontal="left" indent="1"/>
      <protection hidden="1"/>
    </xf>
    <xf numFmtId="0" fontId="82" fillId="31" borderId="176" xfId="0" applyFont="1" applyFill="1" applyBorder="1" applyAlignment="1" applyProtection="1">
      <alignment vertical="center"/>
      <protection hidden="1"/>
    </xf>
    <xf numFmtId="0" fontId="47" fillId="31" borderId="179" xfId="0" applyFont="1" applyFill="1" applyBorder="1" applyAlignment="1" applyProtection="1">
      <alignment horizontal="center" vertical="center"/>
      <protection hidden="1"/>
    </xf>
    <xf numFmtId="0" fontId="82" fillId="31" borderId="179" xfId="0" applyFont="1" applyFill="1" applyBorder="1" applyAlignment="1" applyProtection="1">
      <alignment vertical="center"/>
      <protection hidden="1"/>
    </xf>
    <xf numFmtId="0" fontId="138" fillId="31" borderId="185" xfId="0" applyFont="1" applyFill="1" applyBorder="1" applyAlignment="1" applyProtection="1">
      <alignment horizontal="center" vertical="center"/>
      <protection hidden="1"/>
    </xf>
    <xf numFmtId="0" fontId="47" fillId="31" borderId="190" xfId="0" applyFont="1" applyFill="1" applyBorder="1" applyAlignment="1" applyProtection="1">
      <alignment horizontal="center" vertical="center"/>
      <protection hidden="1"/>
    </xf>
    <xf numFmtId="0" fontId="47" fillId="31" borderId="236" xfId="0" applyFont="1" applyFill="1" applyBorder="1" applyAlignment="1" applyProtection="1">
      <alignment horizontal="center" vertical="center"/>
      <protection hidden="1"/>
    </xf>
    <xf numFmtId="0" fontId="111" fillId="19" borderId="0" xfId="0" applyFont="1" applyFill="1" applyProtection="1">
      <protection hidden="1"/>
    </xf>
    <xf numFmtId="0" fontId="39" fillId="19" borderId="332" xfId="0" applyFont="1" applyFill="1" applyBorder="1" applyAlignment="1" applyProtection="1">
      <alignment horizontal="center" vertical="center"/>
      <protection hidden="1"/>
    </xf>
    <xf numFmtId="49" fontId="55" fillId="19" borderId="333" xfId="0" applyNumberFormat="1" applyFont="1" applyFill="1" applyBorder="1" applyAlignment="1" applyProtection="1">
      <alignment horizontal="left" vertical="center"/>
      <protection hidden="1"/>
    </xf>
    <xf numFmtId="49" fontId="55" fillId="19" borderId="31" xfId="0" applyNumberFormat="1" applyFont="1" applyFill="1" applyBorder="1" applyAlignment="1" applyProtection="1">
      <alignment horizontal="left" vertical="center"/>
      <protection hidden="1"/>
    </xf>
    <xf numFmtId="49" fontId="55" fillId="19" borderId="334" xfId="0" applyNumberFormat="1" applyFont="1" applyFill="1" applyBorder="1" applyAlignment="1" applyProtection="1">
      <alignment horizontal="left" vertical="center"/>
      <protection hidden="1"/>
    </xf>
    <xf numFmtId="49" fontId="79" fillId="0" borderId="31" xfId="0" applyNumberFormat="1" applyFont="1" applyBorder="1" applyAlignment="1" applyProtection="1">
      <alignment horizontal="center" vertical="center"/>
      <protection locked="0"/>
    </xf>
    <xf numFmtId="49" fontId="79" fillId="0" borderId="335" xfId="0" applyNumberFormat="1" applyFont="1" applyBorder="1" applyAlignment="1" applyProtection="1">
      <alignment horizontal="center" vertical="center"/>
      <protection locked="0"/>
    </xf>
    <xf numFmtId="0" fontId="39" fillId="19" borderId="336" xfId="0" applyFont="1" applyFill="1" applyBorder="1" applyAlignment="1" applyProtection="1">
      <alignment horizontal="center" vertical="center"/>
      <protection hidden="1"/>
    </xf>
    <xf numFmtId="49" fontId="55" fillId="19" borderId="337" xfId="0" applyNumberFormat="1" applyFont="1" applyFill="1" applyBorder="1" applyAlignment="1" applyProtection="1">
      <alignment horizontal="left" vertical="center"/>
      <protection hidden="1"/>
    </xf>
    <xf numFmtId="49" fontId="55" fillId="19" borderId="338" xfId="0" applyNumberFormat="1" applyFont="1" applyFill="1" applyBorder="1" applyAlignment="1" applyProtection="1">
      <alignment horizontal="left" vertical="center"/>
      <protection hidden="1"/>
    </xf>
    <xf numFmtId="49" fontId="55" fillId="19" borderId="339" xfId="0" applyNumberFormat="1" applyFont="1" applyFill="1" applyBorder="1" applyAlignment="1" applyProtection="1">
      <alignment horizontal="left" vertical="center"/>
      <protection hidden="1"/>
    </xf>
    <xf numFmtId="49" fontId="79" fillId="0" borderId="338" xfId="0" applyNumberFormat="1" applyFont="1" applyBorder="1" applyAlignment="1" applyProtection="1">
      <alignment horizontal="center" vertical="center"/>
      <protection locked="0"/>
    </xf>
    <xf numFmtId="49" fontId="79" fillId="0" borderId="340" xfId="0" applyNumberFormat="1" applyFont="1" applyBorder="1" applyAlignment="1" applyProtection="1">
      <alignment horizontal="center" vertical="center"/>
      <protection locked="0"/>
    </xf>
    <xf numFmtId="49" fontId="55" fillId="19" borderId="337" xfId="0" applyNumberFormat="1" applyFont="1" applyFill="1" applyBorder="1" applyAlignment="1" applyProtection="1">
      <alignment vertical="center"/>
      <protection hidden="1"/>
    </xf>
    <xf numFmtId="49" fontId="55" fillId="19" borderId="338" xfId="0" applyNumberFormat="1" applyFont="1" applyFill="1" applyBorder="1" applyAlignment="1" applyProtection="1">
      <alignment vertical="center"/>
      <protection hidden="1"/>
    </xf>
    <xf numFmtId="49" fontId="55" fillId="19" borderId="339" xfId="0" applyNumberFormat="1" applyFont="1" applyFill="1" applyBorder="1" applyAlignment="1" applyProtection="1">
      <alignment vertical="center"/>
      <protection hidden="1"/>
    </xf>
    <xf numFmtId="0" fontId="47" fillId="23" borderId="270" xfId="0" applyFont="1" applyFill="1" applyBorder="1" applyAlignment="1" applyProtection="1">
      <alignment horizontal="center" vertical="center"/>
      <protection hidden="1"/>
    </xf>
    <xf numFmtId="0" fontId="47" fillId="23" borderId="343" xfId="0" applyFont="1" applyFill="1" applyBorder="1" applyAlignment="1" applyProtection="1">
      <alignment horizontal="center" vertical="center"/>
      <protection hidden="1"/>
    </xf>
    <xf numFmtId="1" fontId="48" fillId="0" borderId="51" xfId="0" applyNumberFormat="1" applyFont="1" applyBorder="1" applyAlignment="1" applyProtection="1">
      <alignment horizontal="center" vertical="center"/>
      <protection locked="0"/>
    </xf>
    <xf numFmtId="0" fontId="39" fillId="19" borderId="346" xfId="0" applyFont="1" applyFill="1" applyBorder="1" applyAlignment="1" applyProtection="1">
      <alignment horizontal="center" vertical="center"/>
      <protection hidden="1"/>
    </xf>
    <xf numFmtId="49" fontId="55" fillId="19" borderId="347" xfId="0" applyNumberFormat="1" applyFont="1" applyFill="1" applyBorder="1" applyAlignment="1" applyProtection="1">
      <alignment vertical="center"/>
      <protection hidden="1"/>
    </xf>
    <xf numFmtId="49" fontId="79" fillId="0" borderId="351" xfId="0" applyNumberFormat="1" applyFont="1" applyBorder="1" applyAlignment="1" applyProtection="1">
      <alignment horizontal="center" vertical="center"/>
      <protection locked="0"/>
    </xf>
    <xf numFmtId="49" fontId="79" fillId="0" borderId="352" xfId="0" applyNumberFormat="1" applyFont="1" applyBorder="1" applyAlignment="1" applyProtection="1">
      <alignment horizontal="center" vertical="center"/>
      <protection locked="0"/>
    </xf>
    <xf numFmtId="0" fontId="33" fillId="19" borderId="151" xfId="0" applyFont="1" applyFill="1" applyBorder="1" applyProtection="1">
      <protection hidden="1"/>
    </xf>
    <xf numFmtId="49" fontId="89" fillId="19" borderId="151" xfId="0" applyNumberFormat="1" applyFont="1" applyFill="1" applyBorder="1" applyAlignment="1" applyProtection="1">
      <alignment horizontal="center"/>
      <protection hidden="1"/>
    </xf>
    <xf numFmtId="0" fontId="55" fillId="19" borderId="303" xfId="0" applyFont="1" applyFill="1" applyBorder="1" applyProtection="1">
      <protection hidden="1"/>
    </xf>
    <xf numFmtId="0" fontId="25" fillId="9" borderId="151" xfId="0" applyFont="1" applyFill="1" applyBorder="1" applyAlignment="1" applyProtection="1">
      <alignment horizontal="center" vertical="center"/>
      <protection hidden="1"/>
    </xf>
    <xf numFmtId="0" fontId="32" fillId="0" borderId="353" xfId="0" applyFont="1" applyBorder="1" applyAlignment="1" applyProtection="1">
      <alignment horizontal="center" vertical="center"/>
      <protection hidden="1"/>
    </xf>
    <xf numFmtId="0" fontId="139" fillId="9" borderId="0" xfId="0" applyFont="1" applyFill="1" applyAlignment="1" applyProtection="1">
      <alignment horizontal="left" vertical="top"/>
      <protection hidden="1"/>
    </xf>
    <xf numFmtId="0" fontId="98" fillId="19" borderId="0" xfId="0" applyFont="1" applyFill="1" applyProtection="1">
      <protection hidden="1"/>
    </xf>
    <xf numFmtId="0" fontId="55" fillId="19" borderId="0" xfId="0" applyFont="1" applyFill="1" applyAlignment="1" applyProtection="1">
      <alignment horizontal="left" indent="5"/>
      <protection hidden="1"/>
    </xf>
    <xf numFmtId="0" fontId="139" fillId="9" borderId="0" xfId="0" applyFont="1" applyFill="1" applyAlignment="1" applyProtection="1">
      <alignment horizontal="left" vertical="center"/>
      <protection hidden="1"/>
    </xf>
    <xf numFmtId="0" fontId="41" fillId="9" borderId="269" xfId="0" applyFont="1" applyFill="1" applyBorder="1" applyAlignment="1" applyProtection="1">
      <alignment horizontal="left" indent="1"/>
      <protection hidden="1"/>
    </xf>
    <xf numFmtId="0" fontId="131" fillId="9" borderId="0" xfId="0" applyFont="1" applyFill="1" applyAlignment="1" applyProtection="1">
      <alignment vertical="top"/>
      <protection hidden="1"/>
    </xf>
    <xf numFmtId="0" fontId="33" fillId="9" borderId="354" xfId="0" applyFont="1" applyFill="1" applyBorder="1" applyProtection="1">
      <protection hidden="1"/>
    </xf>
    <xf numFmtId="49" fontId="79" fillId="34" borderId="264" xfId="0" applyNumberFormat="1" applyFont="1" applyFill="1" applyBorder="1" applyAlignment="1" applyProtection="1">
      <alignment horizontal="center" vertical="center"/>
      <protection locked="0"/>
    </xf>
    <xf numFmtId="0" fontId="55" fillId="19" borderId="86" xfId="0" applyFont="1" applyFill="1" applyBorder="1" applyProtection="1">
      <protection hidden="1"/>
    </xf>
    <xf numFmtId="0" fontId="41" fillId="9" borderId="355" xfId="0" applyFont="1" applyFill="1" applyBorder="1" applyAlignment="1" applyProtection="1">
      <alignment horizontal="left" indent="1"/>
      <protection hidden="1"/>
    </xf>
    <xf numFmtId="0" fontId="41" fillId="9" borderId="246" xfId="0" applyFont="1" applyFill="1" applyBorder="1" applyAlignment="1" applyProtection="1">
      <alignment vertical="center"/>
      <protection hidden="1"/>
    </xf>
    <xf numFmtId="0" fontId="33" fillId="9" borderId="246" xfId="0" applyFont="1" applyFill="1" applyBorder="1" applyAlignment="1" applyProtection="1">
      <alignment vertical="center"/>
      <protection hidden="1"/>
    </xf>
    <xf numFmtId="0" fontId="41" fillId="9" borderId="354" xfId="0" applyFont="1" applyFill="1" applyBorder="1" applyAlignment="1" applyProtection="1">
      <alignment horizontal="left" indent="1"/>
      <protection hidden="1"/>
    </xf>
    <xf numFmtId="0" fontId="41" fillId="9" borderId="356" xfId="0" applyFont="1" applyFill="1" applyBorder="1" applyAlignment="1" applyProtection="1">
      <alignment horizontal="left" indent="1"/>
      <protection hidden="1"/>
    </xf>
    <xf numFmtId="0" fontId="39" fillId="9" borderId="0" xfId="0" applyFont="1" applyFill="1" applyProtection="1">
      <protection hidden="1"/>
    </xf>
    <xf numFmtId="0" fontId="33" fillId="9" borderId="179" xfId="0" applyFont="1" applyFill="1" applyBorder="1" applyAlignment="1" applyProtection="1">
      <alignment horizontal="center" vertical="center"/>
      <protection hidden="1"/>
    </xf>
    <xf numFmtId="0" fontId="33" fillId="9" borderId="223" xfId="0" applyFont="1" applyFill="1" applyBorder="1" applyAlignment="1" applyProtection="1">
      <alignment vertical="center"/>
      <protection hidden="1"/>
    </xf>
    <xf numFmtId="0" fontId="33" fillId="9" borderId="221" xfId="0" applyFont="1" applyFill="1" applyBorder="1" applyAlignment="1" applyProtection="1">
      <alignment vertical="center"/>
      <protection hidden="1"/>
    </xf>
    <xf numFmtId="0" fontId="33" fillId="9" borderId="332" xfId="0" applyFont="1" applyFill="1" applyBorder="1" applyAlignment="1" applyProtection="1">
      <alignment horizontal="center" vertical="center"/>
      <protection hidden="1"/>
    </xf>
    <xf numFmtId="0" fontId="33" fillId="9" borderId="333" xfId="0" applyFont="1" applyFill="1" applyBorder="1" applyAlignment="1" applyProtection="1">
      <alignment vertical="center"/>
      <protection hidden="1"/>
    </xf>
    <xf numFmtId="0" fontId="33" fillId="9" borderId="31" xfId="0" applyFont="1" applyFill="1" applyBorder="1" applyAlignment="1" applyProtection="1">
      <alignment vertical="center"/>
      <protection hidden="1"/>
    </xf>
    <xf numFmtId="0" fontId="33" fillId="9" borderId="334" xfId="0" applyFont="1" applyFill="1" applyBorder="1" applyAlignment="1" applyProtection="1">
      <alignment vertical="center"/>
      <protection hidden="1"/>
    </xf>
    <xf numFmtId="0" fontId="33" fillId="9" borderId="358" xfId="0" applyFont="1" applyFill="1" applyBorder="1" applyAlignment="1" applyProtection="1">
      <alignment horizontal="center" vertical="center"/>
      <protection hidden="1"/>
    </xf>
    <xf numFmtId="0" fontId="33" fillId="9" borderId="0" xfId="0" applyFont="1" applyFill="1" applyAlignment="1" applyProtection="1">
      <alignment horizontal="left" indent="2"/>
      <protection hidden="1"/>
    </xf>
    <xf numFmtId="0" fontId="33" fillId="9" borderId="336" xfId="0" applyFont="1" applyFill="1" applyBorder="1" applyAlignment="1" applyProtection="1">
      <alignment horizontal="center" vertical="center"/>
      <protection hidden="1"/>
    </xf>
    <xf numFmtId="0" fontId="33" fillId="9" borderId="337" xfId="0" applyFont="1" applyFill="1" applyBorder="1" applyAlignment="1" applyProtection="1">
      <alignment vertical="center"/>
      <protection hidden="1"/>
    </xf>
    <xf numFmtId="0" fontId="33" fillId="9" borderId="338" xfId="0" applyFont="1" applyFill="1" applyBorder="1" applyAlignment="1" applyProtection="1">
      <alignment vertical="center"/>
      <protection hidden="1"/>
    </xf>
    <xf numFmtId="0" fontId="33" fillId="9" borderId="339" xfId="0" applyFont="1" applyFill="1" applyBorder="1" applyAlignment="1" applyProtection="1">
      <alignment vertical="center"/>
      <protection hidden="1"/>
    </xf>
    <xf numFmtId="0" fontId="79" fillId="0" borderId="340" xfId="0" applyFont="1" applyBorder="1" applyAlignment="1" applyProtection="1">
      <alignment horizontal="center" vertical="center"/>
      <protection locked="0"/>
    </xf>
    <xf numFmtId="0" fontId="74" fillId="9" borderId="223" xfId="0" applyFont="1" applyFill="1" applyBorder="1" applyAlignment="1" applyProtection="1">
      <alignment vertical="center"/>
      <protection hidden="1"/>
    </xf>
    <xf numFmtId="0" fontId="74" fillId="9" borderId="221" xfId="0" applyFont="1" applyFill="1" applyBorder="1" applyAlignment="1" applyProtection="1">
      <alignment vertical="center"/>
      <protection hidden="1"/>
    </xf>
    <xf numFmtId="0" fontId="74" fillId="9" borderId="333" xfId="0" applyFont="1" applyFill="1" applyBorder="1" applyAlignment="1" applyProtection="1">
      <alignment vertical="center"/>
      <protection hidden="1"/>
    </xf>
    <xf numFmtId="0" fontId="74" fillId="9" borderId="31" xfId="0" applyFont="1" applyFill="1" applyBorder="1" applyAlignment="1" applyProtection="1">
      <alignment vertical="center"/>
      <protection hidden="1"/>
    </xf>
    <xf numFmtId="0" fontId="74" fillId="9" borderId="334" xfId="0" applyFont="1" applyFill="1" applyBorder="1" applyAlignment="1" applyProtection="1">
      <alignment vertical="center"/>
      <protection hidden="1"/>
    </xf>
    <xf numFmtId="0" fontId="33" fillId="9" borderId="360" xfId="0" applyFont="1" applyFill="1" applyBorder="1" applyAlignment="1" applyProtection="1">
      <alignment vertical="center"/>
      <protection hidden="1"/>
    </xf>
    <xf numFmtId="0" fontId="33" fillId="9" borderId="88" xfId="0" applyFont="1" applyFill="1" applyBorder="1" applyAlignment="1" applyProtection="1">
      <alignment vertical="center"/>
      <protection hidden="1"/>
    </xf>
    <xf numFmtId="0" fontId="33" fillId="9" borderId="361" xfId="0" applyFont="1" applyFill="1" applyBorder="1" applyAlignment="1" applyProtection="1">
      <alignment vertical="center"/>
      <protection hidden="1"/>
    </xf>
    <xf numFmtId="0" fontId="33" fillId="9" borderId="242" xfId="0" applyFont="1" applyFill="1" applyBorder="1" applyAlignment="1" applyProtection="1">
      <alignment horizontal="center" vertical="center"/>
      <protection hidden="1"/>
    </xf>
    <xf numFmtId="0" fontId="33" fillId="9" borderId="243" xfId="0" applyFont="1" applyFill="1" applyBorder="1" applyAlignment="1" applyProtection="1">
      <alignment vertical="center"/>
      <protection hidden="1"/>
    </xf>
    <xf numFmtId="0" fontId="33" fillId="9" borderId="224" xfId="0" applyFont="1" applyFill="1" applyBorder="1" applyAlignment="1" applyProtection="1">
      <alignment vertical="center"/>
      <protection hidden="1"/>
    </xf>
    <xf numFmtId="0" fontId="33" fillId="9" borderId="244" xfId="0" applyFont="1" applyFill="1" applyBorder="1" applyAlignment="1" applyProtection="1">
      <alignment vertical="center"/>
      <protection hidden="1"/>
    </xf>
    <xf numFmtId="0" fontId="131" fillId="9" borderId="0" xfId="0" applyFont="1" applyFill="1" applyAlignment="1" applyProtection="1">
      <alignment horizontal="left"/>
      <protection hidden="1"/>
    </xf>
    <xf numFmtId="0" fontId="44" fillId="9" borderId="238" xfId="0" applyFont="1" applyFill="1" applyBorder="1" applyAlignment="1" applyProtection="1">
      <alignment horizontal="center" vertical="center"/>
      <protection hidden="1"/>
    </xf>
    <xf numFmtId="0" fontId="44" fillId="9" borderId="238" xfId="0" applyFont="1" applyFill="1" applyBorder="1" applyAlignment="1" applyProtection="1">
      <alignment vertical="center"/>
      <protection hidden="1"/>
    </xf>
    <xf numFmtId="0" fontId="44" fillId="9" borderId="239" xfId="0" applyFont="1" applyFill="1" applyBorder="1" applyAlignment="1" applyProtection="1">
      <alignment vertical="center"/>
      <protection hidden="1"/>
    </xf>
    <xf numFmtId="0" fontId="41" fillId="9" borderId="239" xfId="0" applyFont="1" applyFill="1" applyBorder="1" applyAlignment="1" applyProtection="1">
      <alignment vertical="center"/>
      <protection hidden="1"/>
    </xf>
    <xf numFmtId="0" fontId="41" fillId="9" borderId="363" xfId="0" applyFont="1" applyFill="1" applyBorder="1" applyAlignment="1" applyProtection="1">
      <alignment horizontal="center" vertical="center" wrapText="1"/>
      <protection hidden="1"/>
    </xf>
    <xf numFmtId="0" fontId="55" fillId="27" borderId="226" xfId="0" applyFont="1" applyFill="1" applyBorder="1" applyAlignment="1" applyProtection="1">
      <alignment horizontal="center" vertical="center"/>
      <protection hidden="1"/>
    </xf>
    <xf numFmtId="0" fontId="55" fillId="27" borderId="226" xfId="0" applyFont="1" applyFill="1" applyBorder="1" applyAlignment="1" applyProtection="1">
      <alignment horizontal="left" vertical="center"/>
      <protection hidden="1"/>
    </xf>
    <xf numFmtId="0" fontId="25" fillId="27" borderId="248" xfId="0" applyFont="1" applyFill="1" applyBorder="1" applyAlignment="1" applyProtection="1">
      <alignment horizontal="left" vertical="center"/>
      <protection hidden="1"/>
    </xf>
    <xf numFmtId="0" fontId="55" fillId="27" borderId="165" xfId="0" applyFont="1" applyFill="1" applyBorder="1" applyAlignment="1" applyProtection="1">
      <alignment horizontal="center" vertical="center"/>
      <protection hidden="1"/>
    </xf>
    <xf numFmtId="0" fontId="55" fillId="27" borderId="165" xfId="0" applyFont="1" applyFill="1" applyBorder="1" applyAlignment="1" applyProtection="1">
      <alignment horizontal="left" vertical="center"/>
      <protection hidden="1"/>
    </xf>
    <xf numFmtId="0" fontId="25" fillId="27" borderId="156" xfId="0" applyFont="1" applyFill="1" applyBorder="1" applyAlignment="1" applyProtection="1">
      <alignment horizontal="left" vertical="center"/>
      <protection hidden="1"/>
    </xf>
    <xf numFmtId="0" fontId="72" fillId="9" borderId="153" xfId="0" applyFont="1" applyFill="1" applyBorder="1" applyAlignment="1" applyProtection="1">
      <alignment horizontal="left" indent="1"/>
      <protection hidden="1"/>
    </xf>
    <xf numFmtId="0" fontId="55" fillId="27" borderId="258" xfId="0" applyFont="1" applyFill="1" applyBorder="1" applyAlignment="1" applyProtection="1">
      <alignment horizontal="center" vertical="center"/>
      <protection hidden="1"/>
    </xf>
    <xf numFmtId="0" fontId="55" fillId="27" borderId="258" xfId="0" applyFont="1" applyFill="1" applyBorder="1" applyAlignment="1" applyProtection="1">
      <alignment horizontal="left" vertical="center"/>
      <protection hidden="1"/>
    </xf>
    <xf numFmtId="0" fontId="25" fillId="27" borderId="259" xfId="0" applyFont="1" applyFill="1" applyBorder="1" applyAlignment="1" applyProtection="1">
      <alignment horizontal="left" vertical="center"/>
      <protection hidden="1"/>
    </xf>
    <xf numFmtId="1" fontId="48" fillId="0" borderId="266" xfId="0" applyNumberFormat="1" applyFont="1" applyBorder="1" applyAlignment="1" applyProtection="1">
      <alignment horizontal="center" vertical="center"/>
      <protection locked="0"/>
    </xf>
    <xf numFmtId="0" fontId="33" fillId="9" borderId="153" xfId="0" applyFont="1" applyFill="1" applyBorder="1" applyAlignment="1" applyProtection="1">
      <alignment vertical="center"/>
      <protection hidden="1"/>
    </xf>
    <xf numFmtId="0" fontId="139" fillId="9" borderId="0" xfId="0" applyFont="1" applyFill="1" applyAlignment="1" applyProtection="1">
      <alignment vertical="center"/>
      <protection hidden="1"/>
    </xf>
    <xf numFmtId="0" fontId="41" fillId="9" borderId="151" xfId="0" applyFont="1" applyFill="1" applyBorder="1" applyAlignment="1" applyProtection="1">
      <alignment horizontal="left" indent="1"/>
      <protection hidden="1"/>
    </xf>
    <xf numFmtId="0" fontId="43" fillId="9" borderId="151" xfId="0" applyFont="1" applyFill="1" applyBorder="1" applyAlignment="1" applyProtection="1">
      <alignment vertical="center"/>
      <protection hidden="1"/>
    </xf>
    <xf numFmtId="0" fontId="55" fillId="19" borderId="365" xfId="0" applyFont="1" applyFill="1" applyBorder="1" applyProtection="1">
      <protection hidden="1"/>
    </xf>
    <xf numFmtId="0" fontId="41" fillId="9" borderId="151" xfId="0" applyFont="1" applyFill="1" applyBorder="1" applyAlignment="1" applyProtection="1">
      <alignment vertical="center"/>
      <protection hidden="1"/>
    </xf>
    <xf numFmtId="0" fontId="33" fillId="9" borderId="151" xfId="0" applyFont="1" applyFill="1" applyBorder="1" applyAlignment="1" applyProtection="1">
      <alignment vertical="center"/>
      <protection hidden="1"/>
    </xf>
    <xf numFmtId="0" fontId="41" fillId="0" borderId="0" xfId="0" applyFont="1" applyAlignment="1" applyProtection="1">
      <alignment horizontal="left" indent="1"/>
      <protection hidden="1"/>
    </xf>
    <xf numFmtId="0" fontId="43" fillId="0" borderId="0" xfId="0" applyFont="1" applyAlignment="1" applyProtection="1">
      <alignment vertical="center"/>
      <protection hidden="1"/>
    </xf>
    <xf numFmtId="0" fontId="43" fillId="0" borderId="135" xfId="0" applyFont="1" applyBorder="1" applyAlignment="1" applyProtection="1">
      <alignment vertical="center"/>
      <protection hidden="1"/>
    </xf>
    <xf numFmtId="0" fontId="55" fillId="0" borderId="135" xfId="0" applyFont="1" applyBorder="1" applyProtection="1">
      <protection hidden="1"/>
    </xf>
    <xf numFmtId="0" fontId="41" fillId="0" borderId="135" xfId="0" applyFont="1" applyBorder="1" applyAlignment="1" applyProtection="1">
      <alignment horizontal="left" indent="1"/>
      <protection hidden="1"/>
    </xf>
    <xf numFmtId="0" fontId="41" fillId="0" borderId="135" xfId="0" applyFont="1" applyBorder="1" applyAlignment="1" applyProtection="1">
      <alignment vertical="center"/>
      <protection hidden="1"/>
    </xf>
    <xf numFmtId="0" fontId="43" fillId="9" borderId="246" xfId="0" applyFont="1" applyFill="1" applyBorder="1" applyAlignment="1" applyProtection="1">
      <alignment vertical="center"/>
      <protection hidden="1"/>
    </xf>
    <xf numFmtId="0" fontId="55" fillId="19" borderId="147" xfId="0" applyFont="1" applyFill="1" applyBorder="1" applyProtection="1">
      <protection hidden="1"/>
    </xf>
    <xf numFmtId="0" fontId="139" fillId="9" borderId="0" xfId="0" applyFont="1" applyFill="1" applyAlignment="1" applyProtection="1">
      <alignment horizontal="left"/>
      <protection hidden="1"/>
    </xf>
    <xf numFmtId="0" fontId="41" fillId="9" borderId="283" xfId="0" applyFont="1" applyFill="1" applyBorder="1" applyAlignment="1" applyProtection="1">
      <alignment horizontal="left" indent="1"/>
      <protection hidden="1"/>
    </xf>
    <xf numFmtId="0" fontId="89" fillId="9" borderId="366" xfId="0" applyFont="1" applyFill="1" applyBorder="1" applyAlignment="1" applyProtection="1">
      <alignment horizontal="center" vertical="center"/>
      <protection hidden="1"/>
    </xf>
    <xf numFmtId="0" fontId="57" fillId="19" borderId="0" xfId="0" applyFont="1" applyFill="1" applyAlignment="1" applyProtection="1">
      <alignment horizontal="left" vertical="top" indent="2"/>
      <protection hidden="1"/>
    </xf>
    <xf numFmtId="0" fontId="41" fillId="9" borderId="253" xfId="0" applyFont="1" applyFill="1" applyBorder="1" applyAlignment="1" applyProtection="1">
      <alignment horizontal="center" vertical="center" wrapText="1"/>
      <protection hidden="1"/>
    </xf>
    <xf numFmtId="49" fontId="48" fillId="19" borderId="0" xfId="0" applyNumberFormat="1" applyFont="1" applyFill="1" applyAlignment="1" applyProtection="1">
      <alignment vertical="center"/>
      <protection hidden="1"/>
    </xf>
    <xf numFmtId="0" fontId="44" fillId="9" borderId="188" xfId="0" applyFont="1" applyFill="1" applyBorder="1" applyAlignment="1" applyProtection="1">
      <alignment horizontal="center" vertical="center"/>
      <protection hidden="1"/>
    </xf>
    <xf numFmtId="0" fontId="44" fillId="9" borderId="188" xfId="0" applyFont="1" applyFill="1" applyBorder="1" applyAlignment="1" applyProtection="1">
      <alignment vertical="center"/>
      <protection hidden="1"/>
    </xf>
    <xf numFmtId="0" fontId="44" fillId="9" borderId="190" xfId="0" applyFont="1" applyFill="1" applyBorder="1" applyAlignment="1" applyProtection="1">
      <alignment vertical="center"/>
      <protection hidden="1"/>
    </xf>
    <xf numFmtId="0" fontId="141" fillId="9" borderId="190" xfId="0" applyFont="1" applyFill="1" applyBorder="1" applyAlignment="1" applyProtection="1">
      <alignment vertical="center"/>
      <protection hidden="1"/>
    </xf>
    <xf numFmtId="0" fontId="41" fillId="9" borderId="210" xfId="0" applyFont="1" applyFill="1" applyBorder="1" applyAlignment="1" applyProtection="1">
      <alignment horizontal="center" vertical="center"/>
      <protection hidden="1"/>
    </xf>
    <xf numFmtId="0" fontId="55" fillId="27" borderId="367" xfId="0" applyFont="1" applyFill="1" applyBorder="1" applyAlignment="1" applyProtection="1">
      <alignment horizontal="center" vertical="center"/>
      <protection hidden="1"/>
    </xf>
    <xf numFmtId="0" fontId="55" fillId="27" borderId="367" xfId="0" applyFont="1" applyFill="1" applyBorder="1" applyAlignment="1" applyProtection="1">
      <alignment horizontal="left" vertical="center"/>
      <protection hidden="1"/>
    </xf>
    <xf numFmtId="0" fontId="25" fillId="27" borderId="368" xfId="0" applyFont="1" applyFill="1" applyBorder="1" applyAlignment="1" applyProtection="1">
      <alignment horizontal="left" vertical="center"/>
      <protection hidden="1"/>
    </xf>
    <xf numFmtId="1" fontId="48" fillId="0" borderId="369" xfId="0" applyNumberFormat="1" applyFont="1" applyBorder="1" applyAlignment="1" applyProtection="1">
      <alignment horizontal="center" vertical="center"/>
      <protection locked="0"/>
    </xf>
    <xf numFmtId="0" fontId="55" fillId="27" borderId="370" xfId="0" applyFont="1" applyFill="1" applyBorder="1" applyAlignment="1" applyProtection="1">
      <alignment horizontal="center" vertical="center"/>
      <protection hidden="1"/>
    </xf>
    <xf numFmtId="0" fontId="55" fillId="27" borderId="370" xfId="0" applyFont="1" applyFill="1" applyBorder="1" applyAlignment="1" applyProtection="1">
      <alignment horizontal="left" vertical="center"/>
      <protection hidden="1"/>
    </xf>
    <xf numFmtId="0" fontId="25" fillId="27" borderId="371" xfId="0" applyFont="1" applyFill="1" applyBorder="1" applyAlignment="1" applyProtection="1">
      <alignment horizontal="left" vertical="center"/>
      <protection hidden="1"/>
    </xf>
    <xf numFmtId="1" fontId="48" fillId="0" borderId="372" xfId="0" applyNumberFormat="1" applyFont="1" applyBorder="1" applyAlignment="1" applyProtection="1">
      <alignment horizontal="center" vertical="center"/>
      <protection locked="0"/>
    </xf>
    <xf numFmtId="0" fontId="47" fillId="27" borderId="370" xfId="0" applyFont="1" applyFill="1" applyBorder="1" applyAlignment="1" applyProtection="1">
      <alignment horizontal="left" vertical="center"/>
      <protection hidden="1"/>
    </xf>
    <xf numFmtId="0" fontId="55" fillId="27" borderId="375" xfId="0" applyFont="1" applyFill="1" applyBorder="1" applyAlignment="1" applyProtection="1">
      <alignment horizontal="center" vertical="center"/>
      <protection hidden="1"/>
    </xf>
    <xf numFmtId="0" fontId="55" fillId="27" borderId="375" xfId="0" applyFont="1" applyFill="1" applyBorder="1" applyAlignment="1" applyProtection="1">
      <alignment horizontal="left" vertical="center"/>
      <protection hidden="1"/>
    </xf>
    <xf numFmtId="1" fontId="48" fillId="0" borderId="379" xfId="0" applyNumberFormat="1" applyFont="1" applyBorder="1" applyAlignment="1" applyProtection="1">
      <alignment horizontal="center" vertical="center"/>
      <protection locked="0"/>
    </xf>
    <xf numFmtId="0" fontId="57" fillId="19" borderId="0" xfId="0" applyFont="1" applyFill="1" applyAlignment="1" applyProtection="1">
      <alignment horizontal="left" indent="2"/>
      <protection hidden="1"/>
    </xf>
    <xf numFmtId="0" fontId="55" fillId="19" borderId="151" xfId="0" applyFont="1" applyFill="1" applyBorder="1" applyProtection="1">
      <protection hidden="1"/>
    </xf>
    <xf numFmtId="0" fontId="89" fillId="9" borderId="151" xfId="0" applyFont="1" applyFill="1" applyBorder="1" applyAlignment="1" applyProtection="1">
      <alignment horizontal="center" vertical="center"/>
      <protection hidden="1"/>
    </xf>
    <xf numFmtId="0" fontId="41" fillId="9" borderId="303" xfId="0" applyFont="1" applyFill="1" applyBorder="1" applyAlignment="1" applyProtection="1">
      <alignment horizontal="left" indent="1"/>
      <protection hidden="1"/>
    </xf>
    <xf numFmtId="0" fontId="89" fillId="9" borderId="246" xfId="0" applyFont="1" applyFill="1" applyBorder="1" applyAlignment="1" applyProtection="1">
      <alignment horizontal="center" vertical="center"/>
      <protection hidden="1"/>
    </xf>
    <xf numFmtId="0" fontId="139" fillId="19" borderId="0" xfId="0" applyFont="1" applyFill="1" applyAlignment="1" applyProtection="1">
      <alignment vertical="center"/>
      <protection hidden="1"/>
    </xf>
    <xf numFmtId="0" fontId="57" fillId="19" borderId="0" xfId="0" applyFont="1" applyFill="1" applyAlignment="1" applyProtection="1">
      <alignment vertical="center"/>
      <protection hidden="1"/>
    </xf>
    <xf numFmtId="0" fontId="142" fillId="19" borderId="0" xfId="0" applyFont="1" applyFill="1" applyAlignment="1" applyProtection="1">
      <alignment vertical="center"/>
      <protection hidden="1"/>
    </xf>
    <xf numFmtId="0" fontId="55" fillId="19" borderId="0" xfId="0" applyFont="1" applyFill="1" applyAlignment="1" applyProtection="1">
      <alignment horizontal="left" indent="6"/>
      <protection hidden="1"/>
    </xf>
    <xf numFmtId="0" fontId="25" fillId="27" borderId="247" xfId="0" applyFont="1" applyFill="1" applyBorder="1" applyAlignment="1" applyProtection="1">
      <alignment horizontal="left" vertical="center"/>
      <protection hidden="1"/>
    </xf>
    <xf numFmtId="0" fontId="39" fillId="27" borderId="391" xfId="0" applyFont="1" applyFill="1" applyBorder="1" applyAlignment="1" applyProtection="1">
      <alignment horizontal="left" vertical="center"/>
      <protection hidden="1"/>
    </xf>
    <xf numFmtId="1" fontId="130" fillId="33" borderId="392" xfId="0" applyNumberFormat="1" applyFont="1" applyFill="1" applyBorder="1" applyAlignment="1" applyProtection="1">
      <alignment vertical="center"/>
      <protection hidden="1"/>
    </xf>
    <xf numFmtId="1" fontId="130" fillId="33" borderId="391" xfId="0" applyNumberFormat="1" applyFont="1" applyFill="1" applyBorder="1" applyAlignment="1" applyProtection="1">
      <alignment vertical="center"/>
      <protection hidden="1"/>
    </xf>
    <xf numFmtId="1" fontId="130" fillId="33" borderId="225" xfId="0" applyNumberFormat="1" applyFont="1" applyFill="1" applyBorder="1" applyAlignment="1" applyProtection="1">
      <alignment vertical="center"/>
      <protection hidden="1"/>
    </xf>
    <xf numFmtId="0" fontId="25" fillId="27" borderId="181" xfId="0" applyFont="1" applyFill="1" applyBorder="1" applyAlignment="1" applyProtection="1">
      <alignment horizontal="left" vertical="center"/>
      <protection hidden="1"/>
    </xf>
    <xf numFmtId="0" fontId="39" fillId="27" borderId="393" xfId="0" applyFont="1" applyFill="1" applyBorder="1" applyAlignment="1" applyProtection="1">
      <alignment horizontal="left" vertical="center"/>
      <protection hidden="1"/>
    </xf>
    <xf numFmtId="1" fontId="130" fillId="33" borderId="394" xfId="0" applyNumberFormat="1" applyFont="1" applyFill="1" applyBorder="1" applyAlignment="1" applyProtection="1">
      <alignment vertical="center"/>
      <protection hidden="1"/>
    </xf>
    <xf numFmtId="1" fontId="130" fillId="33" borderId="393" xfId="0" applyNumberFormat="1" applyFont="1" applyFill="1" applyBorder="1" applyAlignment="1" applyProtection="1">
      <alignment vertical="center"/>
      <protection hidden="1"/>
    </xf>
    <xf numFmtId="1" fontId="130" fillId="33" borderId="166" xfId="0" applyNumberFormat="1" applyFont="1" applyFill="1" applyBorder="1" applyAlignment="1" applyProtection="1">
      <alignment vertical="center"/>
      <protection hidden="1"/>
    </xf>
    <xf numFmtId="0" fontId="25" fillId="27" borderId="182" xfId="0" applyFont="1" applyFill="1" applyBorder="1" applyAlignment="1" applyProtection="1">
      <alignment horizontal="left" vertical="center"/>
      <protection hidden="1"/>
    </xf>
    <xf numFmtId="0" fontId="39" fillId="27" borderId="395" xfId="0" applyFont="1" applyFill="1" applyBorder="1" applyAlignment="1" applyProtection="1">
      <alignment horizontal="left" vertical="center"/>
      <protection hidden="1"/>
    </xf>
    <xf numFmtId="1" fontId="130" fillId="33" borderId="396" xfId="0" applyNumberFormat="1" applyFont="1" applyFill="1" applyBorder="1" applyAlignment="1" applyProtection="1">
      <alignment vertical="center"/>
      <protection hidden="1"/>
    </xf>
    <xf numFmtId="1" fontId="130" fillId="33" borderId="395" xfId="0" applyNumberFormat="1" applyFont="1" applyFill="1" applyBorder="1" applyAlignment="1" applyProtection="1">
      <alignment vertical="center"/>
      <protection hidden="1"/>
    </xf>
    <xf numFmtId="1" fontId="130" fillId="33" borderId="169" xfId="0" applyNumberFormat="1" applyFont="1" applyFill="1" applyBorder="1" applyAlignment="1" applyProtection="1">
      <alignment vertical="center"/>
      <protection hidden="1"/>
    </xf>
    <xf numFmtId="1" fontId="111" fillId="19" borderId="0" xfId="0" applyNumberFormat="1" applyFont="1" applyFill="1" applyAlignment="1" applyProtection="1">
      <alignment horizontal="center"/>
      <protection hidden="1"/>
    </xf>
    <xf numFmtId="1" fontId="111" fillId="9" borderId="0" xfId="0" applyNumberFormat="1" applyFont="1" applyFill="1" applyAlignment="1" applyProtection="1">
      <alignment horizontal="center" vertical="center"/>
      <protection hidden="1"/>
    </xf>
    <xf numFmtId="0" fontId="41" fillId="23" borderId="176" xfId="0" applyFont="1" applyFill="1" applyBorder="1" applyAlignment="1" applyProtection="1">
      <alignment vertical="center"/>
      <protection hidden="1"/>
    </xf>
    <xf numFmtId="0" fontId="41" fillId="23" borderId="212" xfId="0" applyFont="1" applyFill="1" applyBorder="1" applyAlignment="1" applyProtection="1">
      <alignment vertical="center"/>
      <protection hidden="1"/>
    </xf>
    <xf numFmtId="0" fontId="41" fillId="23" borderId="179" xfId="0" applyFont="1" applyFill="1" applyBorder="1" applyAlignment="1" applyProtection="1">
      <alignment vertical="center"/>
      <protection hidden="1"/>
    </xf>
    <xf numFmtId="0" fontId="41" fillId="23" borderId="69" xfId="0" applyFont="1" applyFill="1" applyBorder="1" applyAlignment="1" applyProtection="1">
      <alignment vertical="center"/>
      <protection hidden="1"/>
    </xf>
    <xf numFmtId="0" fontId="41" fillId="23" borderId="185" xfId="0" applyFont="1" applyFill="1" applyBorder="1" applyAlignment="1" applyProtection="1">
      <alignment vertical="center"/>
      <protection hidden="1"/>
    </xf>
    <xf numFmtId="0" fontId="41" fillId="23" borderId="207" xfId="0" applyFont="1" applyFill="1" applyBorder="1" applyAlignment="1" applyProtection="1">
      <alignment vertical="center"/>
      <protection hidden="1"/>
    </xf>
    <xf numFmtId="0" fontId="41" fillId="23" borderId="213" xfId="0" applyFont="1" applyFill="1" applyBorder="1" applyAlignment="1" applyProtection="1">
      <alignment horizontal="center" vertical="center"/>
      <protection hidden="1"/>
    </xf>
    <xf numFmtId="0" fontId="41" fillId="23" borderId="186" xfId="0" applyFont="1" applyFill="1" applyBorder="1" applyAlignment="1" applyProtection="1">
      <alignment horizontal="center" vertical="center"/>
      <protection hidden="1"/>
    </xf>
    <xf numFmtId="0" fontId="141" fillId="9" borderId="153" xfId="0" applyFont="1" applyFill="1" applyBorder="1" applyAlignment="1" applyProtection="1">
      <alignment horizontal="right"/>
      <protection hidden="1"/>
    </xf>
    <xf numFmtId="0" fontId="55" fillId="27" borderId="247" xfId="0" applyFont="1" applyFill="1" applyBorder="1" applyAlignment="1" applyProtection="1">
      <alignment horizontal="center" vertical="center"/>
      <protection hidden="1"/>
    </xf>
    <xf numFmtId="49" fontId="48" fillId="0" borderId="397" xfId="0" applyNumberFormat="1" applyFont="1" applyBorder="1" applyAlignment="1" applyProtection="1">
      <alignment horizontal="center" vertical="center"/>
      <protection locked="0"/>
    </xf>
    <xf numFmtId="0" fontId="55" fillId="27" borderId="181" xfId="0" applyFont="1" applyFill="1" applyBorder="1" applyAlignment="1" applyProtection="1">
      <alignment horizontal="center" vertical="center"/>
      <protection hidden="1"/>
    </xf>
    <xf numFmtId="49" fontId="48" fillId="0" borderId="398" xfId="0" applyNumberFormat="1" applyFont="1" applyBorder="1" applyAlignment="1" applyProtection="1">
      <alignment horizontal="center" vertical="center"/>
      <protection locked="0"/>
    </xf>
    <xf numFmtId="0" fontId="55" fillId="19" borderId="0" xfId="0" applyFont="1" applyFill="1" applyAlignment="1" applyProtection="1">
      <alignment horizontal="left" vertical="center" indent="1"/>
      <protection hidden="1"/>
    </xf>
    <xf numFmtId="0" fontId="55" fillId="27" borderId="182" xfId="0" applyFont="1" applyFill="1" applyBorder="1" applyAlignment="1" applyProtection="1">
      <alignment horizontal="center" vertical="center"/>
      <protection hidden="1"/>
    </xf>
    <xf numFmtId="0" fontId="55" fillId="27" borderId="167" xfId="0" applyFont="1" applyFill="1" applyBorder="1" applyAlignment="1" applyProtection="1">
      <alignment horizontal="left" vertical="center"/>
      <protection hidden="1"/>
    </xf>
    <xf numFmtId="49" fontId="48" fillId="0" borderId="399" xfId="0" applyNumberFormat="1" applyFont="1" applyBorder="1" applyAlignment="1" applyProtection="1">
      <alignment horizontal="center" vertical="center"/>
      <protection locked="0"/>
    </xf>
    <xf numFmtId="0" fontId="113" fillId="9" borderId="0" xfId="0" applyFont="1" applyFill="1" applyAlignment="1" applyProtection="1">
      <alignment horizontal="center" vertical="center"/>
      <protection hidden="1"/>
    </xf>
    <xf numFmtId="0" fontId="55" fillId="19" borderId="0" xfId="0" applyFont="1" applyFill="1" applyAlignment="1" applyProtection="1">
      <alignment horizontal="right" vertical="top"/>
      <protection hidden="1"/>
    </xf>
    <xf numFmtId="0" fontId="147" fillId="31" borderId="201" xfId="0" applyFont="1" applyFill="1" applyBorder="1" applyAlignment="1" applyProtection="1">
      <alignment vertical="top"/>
      <protection hidden="1"/>
    </xf>
    <xf numFmtId="0" fontId="147" fillId="31" borderId="198" xfId="0" applyFont="1" applyFill="1" applyBorder="1" applyAlignment="1" applyProtection="1">
      <alignment vertical="top"/>
      <protection hidden="1"/>
    </xf>
    <xf numFmtId="0" fontId="147" fillId="31" borderId="199" xfId="0" applyFont="1" applyFill="1" applyBorder="1" applyAlignment="1" applyProtection="1">
      <alignment horizontal="center" vertical="top"/>
      <protection hidden="1"/>
    </xf>
    <xf numFmtId="0" fontId="55" fillId="27" borderId="247" xfId="0" applyFont="1" applyFill="1" applyBorder="1" applyAlignment="1" applyProtection="1">
      <alignment horizontal="left" vertical="center"/>
      <protection hidden="1"/>
    </xf>
    <xf numFmtId="0" fontId="55" fillId="27" borderId="181" xfId="0" applyFont="1" applyFill="1" applyBorder="1" applyAlignment="1" applyProtection="1">
      <alignment horizontal="left" vertical="center"/>
      <protection hidden="1"/>
    </xf>
    <xf numFmtId="0" fontId="55" fillId="27" borderId="182" xfId="0" applyFont="1" applyFill="1" applyBorder="1" applyAlignment="1" applyProtection="1">
      <alignment horizontal="left" vertical="center"/>
      <protection hidden="1"/>
    </xf>
    <xf numFmtId="0" fontId="25" fillId="27" borderId="168" xfId="0" applyFont="1" applyFill="1" applyBorder="1" applyAlignment="1" applyProtection="1">
      <alignment horizontal="left" vertical="center"/>
      <protection hidden="1"/>
    </xf>
    <xf numFmtId="0" fontId="150" fillId="9" borderId="0" xfId="0" applyFont="1" applyFill="1" applyAlignment="1" applyProtection="1">
      <alignment horizontal="center" vertical="center"/>
      <protection hidden="1"/>
    </xf>
    <xf numFmtId="0" fontId="55" fillId="27" borderId="191" xfId="0" applyFont="1" applyFill="1" applyBorder="1" applyAlignment="1" applyProtection="1">
      <alignment horizontal="center" vertical="center"/>
      <protection hidden="1"/>
    </xf>
    <xf numFmtId="0" fontId="55" fillId="27" borderId="249" xfId="0" applyFont="1" applyFill="1" applyBorder="1" applyAlignment="1" applyProtection="1">
      <alignment horizontal="left" vertical="center"/>
      <protection hidden="1"/>
    </xf>
    <xf numFmtId="0" fontId="55" fillId="27" borderId="266" xfId="0" applyFont="1" applyFill="1" applyBorder="1" applyAlignment="1" applyProtection="1">
      <alignment horizontal="center" vertical="center"/>
      <protection hidden="1"/>
    </xf>
    <xf numFmtId="0" fontId="55" fillId="27" borderId="263" xfId="0" applyFont="1" applyFill="1" applyBorder="1" applyAlignment="1" applyProtection="1">
      <alignment horizontal="left" vertical="center"/>
      <protection hidden="1"/>
    </xf>
    <xf numFmtId="0" fontId="57" fillId="19" borderId="151" xfId="0" applyFont="1" applyFill="1" applyBorder="1" applyAlignment="1" applyProtection="1">
      <alignment vertical="center"/>
      <protection hidden="1"/>
    </xf>
    <xf numFmtId="0" fontId="55" fillId="19" borderId="301" xfId="0" applyFont="1" applyFill="1" applyBorder="1" applyProtection="1">
      <protection hidden="1"/>
    </xf>
    <xf numFmtId="0" fontId="151" fillId="32" borderId="192" xfId="0" applyFont="1" applyFill="1" applyBorder="1" applyAlignment="1" applyProtection="1">
      <alignment vertical="top" wrapText="1"/>
      <protection locked="0"/>
    </xf>
    <xf numFmtId="0" fontId="151" fillId="32" borderId="193" xfId="0" applyFont="1" applyFill="1" applyBorder="1" applyAlignment="1" applyProtection="1">
      <alignment vertical="top" wrapText="1"/>
      <protection locked="0"/>
    </xf>
    <xf numFmtId="0" fontId="151" fillId="32" borderId="194" xfId="0" applyFont="1" applyFill="1" applyBorder="1" applyAlignment="1" applyProtection="1">
      <alignment vertical="top" wrapText="1"/>
      <protection locked="0"/>
    </xf>
    <xf numFmtId="0" fontId="57" fillId="24" borderId="403" xfId="0" applyFont="1" applyFill="1" applyBorder="1" applyAlignment="1" applyProtection="1">
      <alignment vertical="center"/>
      <protection hidden="1"/>
    </xf>
    <xf numFmtId="0" fontId="41" fillId="9" borderId="403" xfId="0" applyFont="1" applyFill="1" applyBorder="1" applyAlignment="1" applyProtection="1">
      <alignment horizontal="left" indent="1"/>
      <protection hidden="1"/>
    </xf>
    <xf numFmtId="0" fontId="82" fillId="23" borderId="97" xfId="0" applyFont="1" applyFill="1" applyBorder="1" applyAlignment="1" applyProtection="1">
      <alignment vertical="center"/>
      <protection hidden="1"/>
    </xf>
    <xf numFmtId="0" fontId="94" fillId="23" borderId="58" xfId="0" applyFont="1" applyFill="1" applyBorder="1" applyAlignment="1" applyProtection="1">
      <alignment horizontal="right" vertical="center"/>
      <protection hidden="1"/>
    </xf>
    <xf numFmtId="0" fontId="82" fillId="23" borderId="404" xfId="0" applyFont="1" applyFill="1" applyBorder="1" applyAlignment="1" applyProtection="1">
      <alignment horizontal="center" vertical="center"/>
      <protection hidden="1"/>
    </xf>
    <xf numFmtId="0" fontId="25" fillId="27" borderId="405" xfId="0" applyFont="1" applyFill="1" applyBorder="1" applyAlignment="1" applyProtection="1">
      <alignment horizontal="center" vertical="center"/>
      <protection hidden="1"/>
    </xf>
    <xf numFmtId="0" fontId="39" fillId="27" borderId="405" xfId="0" applyFont="1" applyFill="1" applyBorder="1" applyAlignment="1" applyProtection="1">
      <alignment horizontal="left" vertical="center"/>
      <protection hidden="1"/>
    </xf>
    <xf numFmtId="0" fontId="39" fillId="27" borderId="406" xfId="0" applyFont="1" applyFill="1" applyBorder="1" applyAlignment="1" applyProtection="1">
      <alignment horizontal="left" vertical="center"/>
      <protection hidden="1"/>
    </xf>
    <xf numFmtId="0" fontId="39" fillId="27" borderId="407" xfId="0" applyFont="1" applyFill="1" applyBorder="1" applyAlignment="1" applyProtection="1">
      <alignment horizontal="left" vertical="center"/>
      <protection hidden="1"/>
    </xf>
    <xf numFmtId="49" fontId="79" fillId="0" borderId="408" xfId="0" applyNumberFormat="1" applyFont="1" applyBorder="1" applyAlignment="1" applyProtection="1">
      <alignment horizontal="center" vertical="center"/>
      <protection locked="0"/>
    </xf>
    <xf numFmtId="0" fontId="113" fillId="9" borderId="0" xfId="0" applyFont="1" applyFill="1" applyAlignment="1" applyProtection="1">
      <alignment horizontal="left"/>
      <protection hidden="1"/>
    </xf>
    <xf numFmtId="0" fontId="25" fillId="27" borderId="409" xfId="0" applyFont="1" applyFill="1" applyBorder="1" applyAlignment="1" applyProtection="1">
      <alignment horizontal="center" vertical="center"/>
      <protection hidden="1"/>
    </xf>
    <xf numFmtId="0" fontId="39" fillId="27" borderId="409" xfId="0" applyFont="1" applyFill="1" applyBorder="1" applyAlignment="1" applyProtection="1">
      <alignment horizontal="left" vertical="center"/>
      <protection hidden="1"/>
    </xf>
    <xf numFmtId="0" fontId="39" fillId="27" borderId="371" xfId="0" applyFont="1" applyFill="1" applyBorder="1" applyAlignment="1" applyProtection="1">
      <alignment horizontal="left" vertical="center"/>
      <protection hidden="1"/>
    </xf>
    <xf numFmtId="0" fontId="39" fillId="27" borderId="410" xfId="0" applyFont="1" applyFill="1" applyBorder="1" applyAlignment="1" applyProtection="1">
      <alignment horizontal="left" vertical="center"/>
      <protection hidden="1"/>
    </xf>
    <xf numFmtId="49" fontId="79" fillId="0" borderId="411" xfId="0" applyNumberFormat="1" applyFont="1" applyBorder="1" applyAlignment="1" applyProtection="1">
      <alignment horizontal="center" vertical="center"/>
      <protection locked="0"/>
    </xf>
    <xf numFmtId="0" fontId="33" fillId="27" borderId="409" xfId="0" applyFont="1" applyFill="1" applyBorder="1" applyAlignment="1" applyProtection="1">
      <alignment horizontal="left" vertical="center"/>
      <protection hidden="1"/>
    </xf>
    <xf numFmtId="0" fontId="25" fillId="27" borderId="412" xfId="0" applyFont="1" applyFill="1" applyBorder="1" applyAlignment="1" applyProtection="1">
      <alignment horizontal="center" vertical="center"/>
      <protection hidden="1"/>
    </xf>
    <xf numFmtId="0" fontId="39" fillId="27" borderId="412" xfId="0" applyFont="1" applyFill="1" applyBorder="1" applyAlignment="1" applyProtection="1">
      <alignment horizontal="left" vertical="center"/>
      <protection hidden="1"/>
    </xf>
    <xf numFmtId="0" fontId="39" fillId="27" borderId="413" xfId="0" applyFont="1" applyFill="1" applyBorder="1" applyAlignment="1" applyProtection="1">
      <alignment horizontal="left" vertical="center"/>
      <protection hidden="1"/>
    </xf>
    <xf numFmtId="49" fontId="79" fillId="0" borderId="416" xfId="0" applyNumberFormat="1" applyFont="1" applyBorder="1" applyAlignment="1" applyProtection="1">
      <alignment horizontal="center" vertical="center"/>
      <protection locked="0"/>
    </xf>
    <xf numFmtId="0" fontId="115" fillId="9" borderId="0" xfId="0" applyFont="1" applyFill="1" applyAlignment="1" applyProtection="1">
      <alignment horizontal="center" vertical="center"/>
      <protection hidden="1"/>
    </xf>
    <xf numFmtId="49" fontId="89" fillId="9" borderId="0" xfId="0" applyNumberFormat="1" applyFont="1" applyFill="1" applyAlignment="1" applyProtection="1">
      <alignment horizontal="center" vertical="center"/>
      <protection hidden="1"/>
    </xf>
    <xf numFmtId="0" fontId="33" fillId="9" borderId="417" xfId="0" applyFont="1" applyFill="1" applyBorder="1" applyProtection="1">
      <protection hidden="1"/>
    </xf>
    <xf numFmtId="0" fontId="115" fillId="9" borderId="417" xfId="0" applyFont="1" applyFill="1" applyBorder="1" applyAlignment="1" applyProtection="1">
      <alignment horizontal="center" vertical="center"/>
      <protection hidden="1"/>
    </xf>
    <xf numFmtId="49" fontId="89" fillId="9" borderId="417" xfId="0" applyNumberFormat="1" applyFont="1" applyFill="1" applyBorder="1" applyAlignment="1" applyProtection="1">
      <alignment horizontal="center" vertical="center"/>
      <protection hidden="1"/>
    </xf>
    <xf numFmtId="0" fontId="41" fillId="9" borderId="418" xfId="0" applyFont="1" applyFill="1" applyBorder="1" applyAlignment="1" applyProtection="1">
      <alignment horizontal="left" indent="1"/>
      <protection hidden="1"/>
    </xf>
    <xf numFmtId="0" fontId="55" fillId="19" borderId="417" xfId="0" applyFont="1" applyFill="1" applyBorder="1" applyProtection="1">
      <protection hidden="1"/>
    </xf>
    <xf numFmtId="0" fontId="41" fillId="9" borderId="419" xfId="0" applyFont="1" applyFill="1" applyBorder="1" applyAlignment="1" applyProtection="1">
      <alignment horizontal="left" indent="1"/>
      <protection hidden="1"/>
    </xf>
    <xf numFmtId="0" fontId="41" fillId="9" borderId="403" xfId="0" applyFont="1" applyFill="1" applyBorder="1" applyProtection="1"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89" fillId="9" borderId="0" xfId="0" applyFont="1" applyFill="1" applyAlignment="1" applyProtection="1">
      <alignment horizontal="center"/>
      <protection hidden="1"/>
    </xf>
    <xf numFmtId="0" fontId="33" fillId="9" borderId="403" xfId="0" applyFont="1" applyFill="1" applyBorder="1" applyProtection="1">
      <protection hidden="1"/>
    </xf>
    <xf numFmtId="0" fontId="41" fillId="9" borderId="417" xfId="0" applyFont="1" applyFill="1" applyBorder="1" applyProtection="1">
      <protection hidden="1"/>
    </xf>
    <xf numFmtId="0" fontId="41" fillId="9" borderId="417" xfId="0" applyFont="1" applyFill="1" applyBorder="1" applyAlignment="1" applyProtection="1">
      <alignment horizontal="center"/>
      <protection hidden="1"/>
    </xf>
    <xf numFmtId="0" fontId="33" fillId="9" borderId="419" xfId="0" applyFont="1" applyFill="1" applyBorder="1" applyProtection="1">
      <protection hidden="1"/>
    </xf>
    <xf numFmtId="0" fontId="57" fillId="24" borderId="150" xfId="0" applyFont="1" applyFill="1" applyBorder="1" applyAlignment="1" applyProtection="1">
      <alignment vertical="center"/>
      <protection hidden="1"/>
    </xf>
    <xf numFmtId="0" fontId="33" fillId="9" borderId="421" xfId="0" applyFont="1" applyFill="1" applyBorder="1" applyProtection="1">
      <protection hidden="1"/>
    </xf>
    <xf numFmtId="0" fontId="33" fillId="19" borderId="135" xfId="0" applyFont="1" applyFill="1" applyBorder="1" applyAlignment="1" applyProtection="1">
      <alignment horizontal="left"/>
      <protection hidden="1"/>
    </xf>
    <xf numFmtId="0" fontId="33" fillId="19" borderId="269" xfId="0" applyFont="1" applyFill="1" applyBorder="1" applyProtection="1">
      <protection hidden="1"/>
    </xf>
    <xf numFmtId="0" fontId="41" fillId="9" borderId="150" xfId="0" applyFont="1" applyFill="1" applyBorder="1" applyProtection="1">
      <protection hidden="1"/>
    </xf>
    <xf numFmtId="0" fontId="74" fillId="9" borderId="0" xfId="0" applyFont="1" applyFill="1" applyAlignment="1" applyProtection="1">
      <alignment vertical="top"/>
      <protection hidden="1"/>
    </xf>
    <xf numFmtId="0" fontId="33" fillId="9" borderId="150" xfId="0" applyFont="1" applyFill="1" applyBorder="1" applyAlignment="1" applyProtection="1">
      <alignment vertical="center"/>
      <protection hidden="1"/>
    </xf>
    <xf numFmtId="0" fontId="41" fillId="9" borderId="153" xfId="0" applyFont="1" applyFill="1" applyBorder="1" applyProtection="1">
      <protection hidden="1"/>
    </xf>
    <xf numFmtId="0" fontId="41" fillId="9" borderId="301" xfId="0" applyFont="1" applyFill="1" applyBorder="1" applyProtection="1">
      <protection hidden="1"/>
    </xf>
    <xf numFmtId="0" fontId="41" fillId="9" borderId="151" xfId="0" applyFont="1" applyFill="1" applyBorder="1" applyProtection="1">
      <protection hidden="1"/>
    </xf>
    <xf numFmtId="0" fontId="41" fillId="9" borderId="152" xfId="0" applyFont="1" applyFill="1" applyBorder="1" applyProtection="1">
      <protection hidden="1"/>
    </xf>
    <xf numFmtId="0" fontId="41" fillId="9" borderId="246" xfId="0" applyFont="1" applyFill="1" applyBorder="1" applyProtection="1">
      <protection hidden="1"/>
    </xf>
    <xf numFmtId="0" fontId="33" fillId="19" borderId="246" xfId="0" applyFont="1" applyFill="1" applyBorder="1" applyProtection="1">
      <protection hidden="1"/>
    </xf>
    <xf numFmtId="0" fontId="33" fillId="19" borderId="302" xfId="0" applyFont="1" applyFill="1" applyBorder="1" applyProtection="1">
      <protection hidden="1"/>
    </xf>
    <xf numFmtId="0" fontId="33" fillId="19" borderId="153" xfId="0" applyFont="1" applyFill="1" applyBorder="1" applyProtection="1">
      <protection hidden="1"/>
    </xf>
    <xf numFmtId="0" fontId="33" fillId="19" borderId="150" xfId="0" applyFont="1" applyFill="1" applyBorder="1" applyProtection="1">
      <protection hidden="1"/>
    </xf>
    <xf numFmtId="0" fontId="33" fillId="9" borderId="252" xfId="0" applyFont="1" applyFill="1" applyBorder="1" applyProtection="1">
      <protection hidden="1"/>
    </xf>
    <xf numFmtId="0" fontId="39" fillId="9" borderId="153" xfId="0" applyFont="1" applyFill="1" applyBorder="1" applyAlignment="1" applyProtection="1">
      <alignment horizontal="left" vertical="top" indent="1"/>
      <protection hidden="1"/>
    </xf>
    <xf numFmtId="0" fontId="25" fillId="9" borderId="0" xfId="0" applyFont="1" applyFill="1" applyAlignment="1" applyProtection="1">
      <alignment vertical="top"/>
      <protection hidden="1"/>
    </xf>
    <xf numFmtId="0" fontId="56" fillId="9" borderId="153" xfId="0" applyFont="1" applyFill="1" applyBorder="1" applyAlignment="1" applyProtection="1">
      <alignment vertical="top"/>
      <protection hidden="1"/>
    </xf>
    <xf numFmtId="0" fontId="25" fillId="19" borderId="0" xfId="0" applyFont="1" applyFill="1" applyAlignment="1" applyProtection="1">
      <alignment horizontal="left" vertical="center" indent="5"/>
      <protection hidden="1"/>
    </xf>
    <xf numFmtId="0" fontId="39" fillId="9" borderId="153" xfId="0" applyFont="1" applyFill="1" applyBorder="1" applyAlignment="1" applyProtection="1">
      <alignment horizontal="left" vertical="center"/>
      <protection hidden="1"/>
    </xf>
    <xf numFmtId="0" fontId="56" fillId="19" borderId="0" xfId="0" applyFont="1" applyFill="1" applyAlignment="1" applyProtection="1">
      <alignment horizontal="left" indent="5"/>
      <protection hidden="1"/>
    </xf>
    <xf numFmtId="0" fontId="39" fillId="19" borderId="0" xfId="0" applyFont="1" applyFill="1" applyAlignment="1" applyProtection="1">
      <alignment horizontal="left" vertical="center" indent="1"/>
      <protection hidden="1"/>
    </xf>
    <xf numFmtId="0" fontId="25" fillId="9" borderId="0" xfId="0" applyFont="1" applyFill="1" applyAlignment="1" applyProtection="1">
      <alignment horizontal="left" indent="2"/>
      <protection hidden="1"/>
    </xf>
    <xf numFmtId="0" fontId="25" fillId="19" borderId="0" xfId="0" applyFont="1" applyFill="1" applyAlignment="1" applyProtection="1">
      <alignment horizontal="left" vertical="center" indent="1"/>
      <protection hidden="1"/>
    </xf>
    <xf numFmtId="0" fontId="25" fillId="19" borderId="0" xfId="0" applyFont="1" applyFill="1" applyAlignment="1" applyProtection="1">
      <alignment horizontal="left" indent="3"/>
      <protection hidden="1"/>
    </xf>
    <xf numFmtId="0" fontId="139" fillId="19" borderId="0" xfId="0" applyFont="1" applyFill="1" applyAlignment="1" applyProtection="1">
      <alignment horizontal="left" indent="3"/>
      <protection hidden="1"/>
    </xf>
    <xf numFmtId="0" fontId="25" fillId="19" borderId="0" xfId="0" applyFont="1" applyFill="1" applyAlignment="1" applyProtection="1">
      <alignment horizontal="center"/>
      <protection hidden="1"/>
    </xf>
    <xf numFmtId="0" fontId="139" fillId="19" borderId="0" xfId="0" applyFont="1" applyFill="1" applyAlignment="1" applyProtection="1">
      <alignment vertical="top"/>
      <protection hidden="1"/>
    </xf>
    <xf numFmtId="0" fontId="33" fillId="19" borderId="417" xfId="0" applyFont="1" applyFill="1" applyBorder="1" applyProtection="1">
      <protection hidden="1"/>
    </xf>
    <xf numFmtId="0" fontId="33" fillId="9" borderId="418" xfId="0" applyFont="1" applyFill="1" applyBorder="1" applyProtection="1">
      <protection hidden="1"/>
    </xf>
    <xf numFmtId="0" fontId="41" fillId="9" borderId="422" xfId="0" applyFont="1" applyFill="1" applyBorder="1" applyProtection="1">
      <protection hidden="1"/>
    </xf>
    <xf numFmtId="0" fontId="33" fillId="9" borderId="135" xfId="0" applyFont="1" applyFill="1" applyBorder="1" applyAlignment="1" applyProtection="1">
      <alignment horizontal="left"/>
      <protection hidden="1"/>
    </xf>
    <xf numFmtId="0" fontId="33" fillId="9" borderId="135" xfId="0" applyFont="1" applyFill="1" applyBorder="1" applyAlignment="1" applyProtection="1">
      <alignment horizontal="right"/>
      <protection hidden="1"/>
    </xf>
    <xf numFmtId="0" fontId="33" fillId="9" borderId="269" xfId="0" applyFont="1" applyFill="1" applyBorder="1" applyProtection="1">
      <protection hidden="1"/>
    </xf>
    <xf numFmtId="0" fontId="33" fillId="9" borderId="423" xfId="0" applyFont="1" applyFill="1" applyBorder="1" applyAlignment="1" applyProtection="1">
      <alignment horizontal="left"/>
      <protection hidden="1"/>
    </xf>
    <xf numFmtId="0" fontId="33" fillId="9" borderId="423" xfId="0" applyFont="1" applyFill="1" applyBorder="1" applyProtection="1">
      <protection hidden="1"/>
    </xf>
    <xf numFmtId="0" fontId="33" fillId="9" borderId="424" xfId="0" applyFont="1" applyFill="1" applyBorder="1" applyProtection="1">
      <protection hidden="1"/>
    </xf>
    <xf numFmtId="0" fontId="41" fillId="9" borderId="425" xfId="0" applyFont="1" applyFill="1" applyBorder="1" applyProtection="1">
      <protection hidden="1"/>
    </xf>
    <xf numFmtId="0" fontId="41" fillId="9" borderId="0" xfId="0" applyFont="1" applyFill="1" applyAlignment="1" applyProtection="1">
      <alignment horizontal="left" vertical="top" indent="3"/>
      <protection hidden="1"/>
    </xf>
    <xf numFmtId="0" fontId="33" fillId="9" borderId="149" xfId="0" applyFont="1" applyFill="1" applyBorder="1" applyAlignment="1" applyProtection="1">
      <alignment vertical="center"/>
      <protection hidden="1"/>
    </xf>
    <xf numFmtId="0" fontId="35" fillId="9" borderId="0" xfId="0" applyFont="1" applyFill="1" applyAlignment="1" applyProtection="1">
      <alignment horizontal="center" vertical="top"/>
      <protection hidden="1"/>
    </xf>
    <xf numFmtId="0" fontId="33" fillId="9" borderId="417" xfId="0" applyFont="1" applyFill="1" applyBorder="1" applyAlignment="1" applyProtection="1">
      <alignment horizontal="right"/>
      <protection hidden="1"/>
    </xf>
    <xf numFmtId="0" fontId="41" fillId="9" borderId="419" xfId="0" applyFont="1" applyFill="1" applyBorder="1" applyProtection="1">
      <protection hidden="1"/>
    </xf>
    <xf numFmtId="0" fontId="39" fillId="19" borderId="48" xfId="0" applyFont="1" applyFill="1" applyBorder="1" applyAlignment="1" applyProtection="1">
      <alignment vertical="center" wrapText="1"/>
      <protection hidden="1"/>
    </xf>
    <xf numFmtId="0" fontId="39" fillId="19" borderId="48" xfId="0" applyFont="1" applyFill="1" applyBorder="1" applyAlignment="1" applyProtection="1">
      <alignment vertical="center"/>
      <protection hidden="1"/>
    </xf>
    <xf numFmtId="0" fontId="33" fillId="9" borderId="427" xfId="0" applyFont="1" applyFill="1" applyBorder="1" applyProtection="1">
      <protection hidden="1"/>
    </xf>
    <xf numFmtId="0" fontId="93" fillId="19" borderId="0" xfId="0" applyFont="1" applyFill="1" applyAlignment="1" applyProtection="1">
      <alignment horizontal="center" vertical="center"/>
      <protection hidden="1"/>
    </xf>
    <xf numFmtId="0" fontId="93" fillId="19" borderId="0" xfId="0" applyFont="1" applyFill="1" applyAlignment="1" applyProtection="1">
      <alignment horizontal="right" vertical="center"/>
      <protection hidden="1"/>
    </xf>
    <xf numFmtId="0" fontId="25" fillId="19" borderId="0" xfId="0" applyFont="1" applyFill="1" applyAlignment="1" applyProtection="1">
      <alignment horizontal="left"/>
      <protection hidden="1"/>
    </xf>
    <xf numFmtId="0" fontId="56" fillId="19" borderId="0" xfId="0" applyFont="1" applyFill="1" applyAlignment="1" applyProtection="1">
      <alignment vertical="top"/>
      <protection hidden="1"/>
    </xf>
    <xf numFmtId="0" fontId="33" fillId="19" borderId="418" xfId="0" applyFont="1" applyFill="1" applyBorder="1" applyProtection="1">
      <protection hidden="1"/>
    </xf>
    <xf numFmtId="0" fontId="33" fillId="19" borderId="417" xfId="0" applyFont="1" applyFill="1" applyBorder="1" applyAlignment="1" applyProtection="1">
      <alignment vertical="center"/>
      <protection hidden="1"/>
    </xf>
    <xf numFmtId="0" fontId="33" fillId="19" borderId="417" xfId="0" applyFont="1" applyFill="1" applyBorder="1" applyAlignment="1" applyProtection="1">
      <alignment horizontal="center" vertical="center"/>
      <protection hidden="1"/>
    </xf>
    <xf numFmtId="49" fontId="89" fillId="9" borderId="417" xfId="0" applyNumberFormat="1" applyFont="1" applyFill="1" applyBorder="1" applyAlignment="1" applyProtection="1">
      <alignment horizontal="center"/>
      <protection hidden="1"/>
    </xf>
    <xf numFmtId="1" fontId="113" fillId="9" borderId="417" xfId="0" applyNumberFormat="1" applyFont="1" applyFill="1" applyBorder="1" applyProtection="1">
      <protection hidden="1"/>
    </xf>
    <xf numFmtId="0" fontId="121" fillId="0" borderId="0" xfId="0" applyFont="1" applyAlignment="1" applyProtection="1">
      <alignment horizontal="centerContinuous"/>
      <protection hidden="1"/>
    </xf>
    <xf numFmtId="0" fontId="157" fillId="0" borderId="0" xfId="0" applyFont="1" applyAlignment="1" applyProtection="1">
      <alignment horizontal="centerContinuous"/>
      <protection hidden="1"/>
    </xf>
    <xf numFmtId="0" fontId="158" fillId="0" borderId="29" xfId="0" applyFont="1" applyBorder="1" applyAlignment="1" applyProtection="1">
      <alignment horizontal="center" vertical="center"/>
      <protection hidden="1"/>
    </xf>
    <xf numFmtId="1" fontId="48" fillId="0" borderId="30" xfId="0" applyNumberFormat="1" applyFont="1" applyBorder="1" applyAlignment="1" applyProtection="1">
      <alignment horizontal="right" vertical="center"/>
      <protection locked="0"/>
    </xf>
    <xf numFmtId="1" fontId="48" fillId="0" borderId="21" xfId="0" applyNumberFormat="1" applyFont="1" applyBorder="1" applyAlignment="1" applyProtection="1">
      <alignment horizontal="right" vertical="center"/>
      <protection locked="0"/>
    </xf>
    <xf numFmtId="1" fontId="48" fillId="0" borderId="43" xfId="0" applyNumberFormat="1" applyFont="1" applyBorder="1" applyAlignment="1" applyProtection="1">
      <alignment horizontal="right" vertical="center"/>
      <protection locked="0"/>
    </xf>
    <xf numFmtId="1" fontId="48" fillId="0" borderId="44" xfId="0" applyNumberFormat="1" applyFont="1" applyBorder="1" applyAlignment="1" applyProtection="1">
      <alignment horizontal="right" vertical="center"/>
      <protection locked="0"/>
    </xf>
    <xf numFmtId="1" fontId="48" fillId="0" borderId="45" xfId="0" applyNumberFormat="1" applyFont="1" applyBorder="1" applyAlignment="1" applyProtection="1">
      <alignment horizontal="right" vertical="center"/>
      <protection locked="0"/>
    </xf>
    <xf numFmtId="1" fontId="48" fillId="0" borderId="159" xfId="0" applyNumberFormat="1" applyFont="1" applyBorder="1" applyAlignment="1" applyProtection="1">
      <alignment horizontal="right" vertical="center"/>
      <protection locked="0"/>
    </xf>
    <xf numFmtId="1" fontId="48" fillId="33" borderId="34" xfId="0" applyNumberFormat="1" applyFont="1" applyFill="1" applyBorder="1" applyAlignment="1" applyProtection="1">
      <alignment vertical="center"/>
      <protection locked="0"/>
    </xf>
    <xf numFmtId="1" fontId="48" fillId="33" borderId="38" xfId="0" applyNumberFormat="1" applyFont="1" applyFill="1" applyBorder="1" applyAlignment="1" applyProtection="1">
      <alignment vertical="center"/>
      <protection locked="0"/>
    </xf>
    <xf numFmtId="1" fontId="48" fillId="33" borderId="158" xfId="0" applyNumberFormat="1" applyFont="1" applyFill="1" applyBorder="1" applyAlignment="1" applyProtection="1">
      <alignment vertical="center"/>
      <protection locked="0"/>
    </xf>
    <xf numFmtId="1" fontId="48" fillId="0" borderId="144" xfId="0" applyNumberFormat="1" applyFont="1" applyBorder="1" applyAlignment="1" applyProtection="1">
      <alignment vertical="center"/>
      <protection locked="0"/>
    </xf>
    <xf numFmtId="1" fontId="48" fillId="0" borderId="40" xfId="0" applyNumberFormat="1" applyFont="1" applyBorder="1" applyAlignment="1" applyProtection="1">
      <alignment vertical="center"/>
      <protection locked="0"/>
    </xf>
    <xf numFmtId="1" fontId="48" fillId="0" borderId="161" xfId="0" applyNumberFormat="1" applyFont="1" applyBorder="1" applyAlignment="1" applyProtection="1">
      <alignment vertical="center"/>
      <protection locked="0"/>
    </xf>
    <xf numFmtId="1" fontId="48" fillId="0" borderId="146" xfId="0" applyNumberFormat="1" applyFont="1" applyBorder="1" applyAlignment="1" applyProtection="1">
      <alignment vertical="center"/>
      <protection locked="0"/>
    </xf>
    <xf numFmtId="1" fontId="48" fillId="0" borderId="28" xfId="0" applyNumberFormat="1" applyFont="1" applyBorder="1" applyAlignment="1" applyProtection="1">
      <alignment vertical="center"/>
      <protection locked="0"/>
    </xf>
    <xf numFmtId="1" fontId="48" fillId="0" borderId="163" xfId="0" applyNumberFormat="1" applyFont="1" applyBorder="1" applyAlignment="1" applyProtection="1">
      <alignment vertical="center"/>
      <protection locked="0"/>
    </xf>
    <xf numFmtId="1" fontId="48" fillId="33" borderId="145" xfId="0" applyNumberFormat="1" applyFont="1" applyFill="1" applyBorder="1" applyAlignment="1" applyProtection="1">
      <alignment vertical="center"/>
      <protection locked="0"/>
    </xf>
    <xf numFmtId="1" fontId="48" fillId="33" borderId="26" xfId="0" applyNumberFormat="1" applyFont="1" applyFill="1" applyBorder="1" applyAlignment="1" applyProtection="1">
      <alignment vertical="center"/>
      <protection locked="0"/>
    </xf>
    <xf numFmtId="1" fontId="48" fillId="33" borderId="162" xfId="0" applyNumberFormat="1" applyFont="1" applyFill="1" applyBorder="1" applyAlignment="1" applyProtection="1">
      <alignment vertical="center"/>
      <protection locked="0"/>
    </xf>
    <xf numFmtId="0" fontId="57" fillId="30" borderId="428" xfId="0" applyFont="1" applyFill="1" applyBorder="1" applyAlignment="1" applyProtection="1">
      <alignment vertical="center"/>
      <protection hidden="1"/>
    </xf>
    <xf numFmtId="0" fontId="57" fillId="19" borderId="430" xfId="0" applyFont="1" applyFill="1" applyBorder="1" applyAlignment="1" applyProtection="1">
      <alignment horizontal="centerContinuous" vertical="center"/>
      <protection hidden="1"/>
    </xf>
    <xf numFmtId="0" fontId="57" fillId="19" borderId="431" xfId="0" applyFont="1" applyFill="1" applyBorder="1" applyAlignment="1" applyProtection="1">
      <alignment horizontal="centerContinuous" vertical="center"/>
      <protection hidden="1"/>
    </xf>
    <xf numFmtId="0" fontId="57" fillId="30" borderId="48" xfId="0" applyFont="1" applyFill="1" applyBorder="1" applyAlignment="1" applyProtection="1">
      <alignment vertical="center"/>
      <protection hidden="1"/>
    </xf>
    <xf numFmtId="49" fontId="129" fillId="30" borderId="434" xfId="0" applyNumberFormat="1" applyFont="1" applyFill="1" applyBorder="1" applyAlignment="1" applyProtection="1">
      <alignment horizontal="right" vertical="center"/>
      <protection hidden="1"/>
    </xf>
    <xf numFmtId="0" fontId="57" fillId="19" borderId="1" xfId="0" applyFont="1" applyFill="1" applyBorder="1" applyAlignment="1" applyProtection="1">
      <alignment horizontal="center" vertical="center"/>
      <protection hidden="1"/>
    </xf>
    <xf numFmtId="0" fontId="57" fillId="19" borderId="436" xfId="0" applyFont="1" applyFill="1" applyBorder="1" applyAlignment="1" applyProtection="1">
      <alignment horizontal="center" vertical="center"/>
      <protection hidden="1"/>
    </xf>
    <xf numFmtId="0" fontId="93" fillId="27" borderId="437" xfId="0" applyFont="1" applyFill="1" applyBorder="1" applyAlignment="1" applyProtection="1">
      <alignment vertical="center"/>
      <protection hidden="1"/>
    </xf>
    <xf numFmtId="0" fontId="93" fillId="27" borderId="438" xfId="0" applyFont="1" applyFill="1" applyBorder="1" applyAlignment="1" applyProtection="1">
      <alignment vertical="center"/>
      <protection hidden="1"/>
    </xf>
    <xf numFmtId="0" fontId="42" fillId="27" borderId="438" xfId="0" applyFont="1" applyFill="1" applyBorder="1" applyAlignment="1" applyProtection="1">
      <alignment horizontal="left" vertical="center"/>
      <protection hidden="1"/>
    </xf>
    <xf numFmtId="0" fontId="42" fillId="27" borderId="439" xfId="0" applyFont="1" applyFill="1" applyBorder="1" applyAlignment="1" applyProtection="1">
      <alignment horizontal="left" vertical="center"/>
      <protection hidden="1"/>
    </xf>
    <xf numFmtId="0" fontId="42" fillId="21" borderId="441" xfId="0" applyFont="1" applyFill="1" applyBorder="1" applyAlignment="1" applyProtection="1">
      <alignment vertical="center"/>
      <protection hidden="1"/>
    </xf>
    <xf numFmtId="0" fontId="42" fillId="21" borderId="442" xfId="0" applyFont="1" applyFill="1" applyBorder="1" applyAlignment="1" applyProtection="1">
      <alignment vertical="center"/>
      <protection hidden="1"/>
    </xf>
    <xf numFmtId="0" fontId="57" fillId="27" borderId="444" xfId="0" applyFont="1" applyFill="1" applyBorder="1" applyAlignment="1" applyProtection="1">
      <alignment vertical="center"/>
      <protection hidden="1"/>
    </xf>
    <xf numFmtId="0" fontId="57" fillId="27" borderId="371" xfId="0" applyFont="1" applyFill="1" applyBorder="1" applyAlignment="1" applyProtection="1">
      <alignment vertical="center"/>
      <protection hidden="1"/>
    </xf>
    <xf numFmtId="0" fontId="55" fillId="27" borderId="371" xfId="0" applyFont="1" applyFill="1" applyBorder="1" applyAlignment="1" applyProtection="1">
      <alignment vertical="center" wrapText="1"/>
      <protection hidden="1"/>
    </xf>
    <xf numFmtId="0" fontId="55" fillId="27" borderId="445" xfId="0" applyFont="1" applyFill="1" applyBorder="1" applyAlignment="1" applyProtection="1">
      <alignment vertical="center" wrapText="1"/>
      <protection hidden="1"/>
    </xf>
    <xf numFmtId="1" fontId="42" fillId="21" borderId="446" xfId="0" applyNumberFormat="1" applyFont="1" applyFill="1" applyBorder="1" applyAlignment="1" applyProtection="1">
      <alignment vertical="center"/>
      <protection hidden="1"/>
    </xf>
    <xf numFmtId="1" fontId="42" fillId="21" borderId="447" xfId="0" applyNumberFormat="1" applyFont="1" applyFill="1" applyBorder="1" applyAlignment="1" applyProtection="1">
      <alignment vertical="center"/>
      <protection hidden="1"/>
    </xf>
    <xf numFmtId="1" fontId="48" fillId="0" borderId="446" xfId="0" applyNumberFormat="1" applyFont="1" applyBorder="1" applyAlignment="1" applyProtection="1">
      <alignment vertical="center"/>
      <protection locked="0"/>
    </xf>
    <xf numFmtId="1" fontId="48" fillId="0" borderId="447" xfId="0" applyNumberFormat="1" applyFont="1" applyBorder="1" applyAlignment="1" applyProtection="1">
      <alignment vertical="center"/>
      <protection locked="0"/>
    </xf>
    <xf numFmtId="1" fontId="48" fillId="33" borderId="446" xfId="0" applyNumberFormat="1" applyFont="1" applyFill="1" applyBorder="1" applyAlignment="1" applyProtection="1">
      <alignment horizontal="right" vertical="center"/>
      <protection locked="0"/>
    </xf>
    <xf numFmtId="1" fontId="48" fillId="33" borderId="447" xfId="0" applyNumberFormat="1" applyFont="1" applyFill="1" applyBorder="1" applyAlignment="1" applyProtection="1">
      <alignment horizontal="right" vertical="center"/>
      <protection locked="0"/>
    </xf>
    <xf numFmtId="1" fontId="48" fillId="33" borderId="449" xfId="0" applyNumberFormat="1" applyFont="1" applyFill="1" applyBorder="1" applyAlignment="1" applyProtection="1">
      <alignment horizontal="right" vertical="center"/>
      <protection locked="0"/>
    </xf>
    <xf numFmtId="1" fontId="48" fillId="33" borderId="448" xfId="0" applyNumberFormat="1" applyFont="1" applyFill="1" applyBorder="1" applyAlignment="1" applyProtection="1">
      <alignment horizontal="right" vertical="center"/>
      <protection locked="0"/>
    </xf>
    <xf numFmtId="1" fontId="48" fillId="33" borderId="450" xfId="0" applyNumberFormat="1" applyFont="1" applyFill="1" applyBorder="1" applyAlignment="1" applyProtection="1">
      <alignment horizontal="right" vertical="center"/>
      <protection locked="0"/>
    </xf>
    <xf numFmtId="0" fontId="55" fillId="27" borderId="371" xfId="0" applyFont="1" applyFill="1" applyBorder="1" applyAlignment="1" applyProtection="1">
      <alignment horizontal="left" vertical="center" wrapText="1" indent="1"/>
      <protection hidden="1"/>
    </xf>
    <xf numFmtId="0" fontId="55" fillId="27" borderId="371" xfId="0" applyFont="1" applyFill="1" applyBorder="1" applyAlignment="1" applyProtection="1">
      <alignment vertical="center"/>
      <protection hidden="1"/>
    </xf>
    <xf numFmtId="0" fontId="47" fillId="27" borderId="371" xfId="0" applyFont="1" applyFill="1" applyBorder="1" applyAlignment="1" applyProtection="1">
      <alignment vertical="center"/>
      <protection hidden="1"/>
    </xf>
    <xf numFmtId="0" fontId="57" fillId="27" borderId="451" xfId="0" applyFont="1" applyFill="1" applyBorder="1" applyAlignment="1" applyProtection="1">
      <alignment vertical="center"/>
      <protection hidden="1"/>
    </xf>
    <xf numFmtId="0" fontId="57" fillId="27" borderId="452" xfId="0" applyFont="1" applyFill="1" applyBorder="1" applyAlignment="1" applyProtection="1">
      <alignment vertical="center"/>
      <protection hidden="1"/>
    </xf>
    <xf numFmtId="1" fontId="42" fillId="21" borderId="454" xfId="0" applyNumberFormat="1" applyFont="1" applyFill="1" applyBorder="1" applyAlignment="1" applyProtection="1">
      <alignment vertical="center"/>
      <protection hidden="1"/>
    </xf>
    <xf numFmtId="1" fontId="42" fillId="21" borderId="455" xfId="0" applyNumberFormat="1" applyFont="1" applyFill="1" applyBorder="1" applyAlignment="1" applyProtection="1">
      <alignment vertical="center"/>
      <protection hidden="1"/>
    </xf>
    <xf numFmtId="1" fontId="48" fillId="33" borderId="454" xfId="0" applyNumberFormat="1" applyFont="1" applyFill="1" applyBorder="1" applyAlignment="1" applyProtection="1">
      <alignment horizontal="right" vertical="center"/>
      <protection locked="0"/>
    </xf>
    <xf numFmtId="1" fontId="48" fillId="33" borderId="455" xfId="0" applyNumberFormat="1" applyFont="1" applyFill="1" applyBorder="1" applyAlignment="1" applyProtection="1">
      <alignment horizontal="right" vertical="center"/>
      <protection locked="0"/>
    </xf>
    <xf numFmtId="1" fontId="48" fillId="33" borderId="456" xfId="0" applyNumberFormat="1" applyFont="1" applyFill="1" applyBorder="1" applyAlignment="1" applyProtection="1">
      <alignment horizontal="right" vertical="center"/>
      <protection locked="0"/>
    </xf>
    <xf numFmtId="1" fontId="48" fillId="33" borderId="457" xfId="0" applyNumberFormat="1" applyFont="1" applyFill="1" applyBorder="1" applyAlignment="1" applyProtection="1">
      <alignment horizontal="right" vertical="center"/>
      <protection locked="0"/>
    </xf>
    <xf numFmtId="0" fontId="39" fillId="19" borderId="110" xfId="0" applyFont="1" applyFill="1" applyBorder="1" applyAlignment="1" applyProtection="1">
      <alignment vertical="center" wrapText="1"/>
      <protection hidden="1"/>
    </xf>
    <xf numFmtId="0" fontId="39" fillId="19" borderId="112" xfId="0" applyFont="1" applyFill="1" applyBorder="1" applyAlignment="1" applyProtection="1">
      <alignment vertical="center" wrapText="1"/>
      <protection hidden="1"/>
    </xf>
    <xf numFmtId="0" fontId="39" fillId="19" borderId="0" xfId="0" applyFont="1" applyFill="1" applyAlignment="1" applyProtection="1">
      <alignment vertical="center" wrapText="1"/>
      <protection hidden="1"/>
    </xf>
    <xf numFmtId="0" fontId="39" fillId="19" borderId="49" xfId="0" applyFont="1" applyFill="1" applyBorder="1" applyAlignment="1" applyProtection="1">
      <alignment vertical="center" wrapText="1"/>
      <protection hidden="1"/>
    </xf>
    <xf numFmtId="0" fontId="39" fillId="19" borderId="50" xfId="0" applyFont="1" applyFill="1" applyBorder="1" applyAlignment="1" applyProtection="1">
      <alignment vertical="center" wrapText="1"/>
      <protection hidden="1"/>
    </xf>
    <xf numFmtId="0" fontId="39" fillId="19" borderId="110" xfId="0" applyFont="1" applyFill="1" applyBorder="1" applyAlignment="1" applyProtection="1">
      <alignment vertical="center"/>
      <protection hidden="1"/>
    </xf>
    <xf numFmtId="0" fontId="39" fillId="19" borderId="112" xfId="0" applyFont="1" applyFill="1" applyBorder="1" applyAlignment="1" applyProtection="1">
      <alignment vertical="center"/>
      <protection hidden="1"/>
    </xf>
    <xf numFmtId="0" fontId="39" fillId="19" borderId="458" xfId="0" applyFont="1" applyFill="1" applyBorder="1" applyAlignment="1" applyProtection="1">
      <alignment vertical="center" wrapText="1"/>
      <protection hidden="1"/>
    </xf>
    <xf numFmtId="0" fontId="39" fillId="19" borderId="153" xfId="0" applyFont="1" applyFill="1" applyBorder="1" applyAlignment="1" applyProtection="1">
      <alignment vertical="center" wrapText="1"/>
      <protection hidden="1"/>
    </xf>
    <xf numFmtId="0" fontId="39" fillId="19" borderId="459" xfId="0" applyFont="1" applyFill="1" applyBorder="1" applyAlignment="1" applyProtection="1">
      <alignment vertical="center" wrapText="1"/>
      <protection hidden="1"/>
    </xf>
    <xf numFmtId="0" fontId="42" fillId="20" borderId="460" xfId="0" applyFont="1" applyFill="1" applyBorder="1" applyAlignment="1" applyProtection="1">
      <alignment vertical="center"/>
      <protection hidden="1"/>
    </xf>
    <xf numFmtId="0" fontId="39" fillId="19" borderId="458" xfId="0" applyFont="1" applyFill="1" applyBorder="1" applyAlignment="1" applyProtection="1">
      <alignment vertical="center"/>
      <protection hidden="1"/>
    </xf>
    <xf numFmtId="0" fontId="39" fillId="19" borderId="153" xfId="0" applyFont="1" applyFill="1" applyBorder="1" applyAlignment="1" applyProtection="1">
      <alignment vertical="center"/>
      <protection hidden="1"/>
    </xf>
    <xf numFmtId="0" fontId="93" fillId="27" borderId="467" xfId="0" applyFont="1" applyFill="1" applyBorder="1" applyAlignment="1" applyProtection="1">
      <alignment vertical="center"/>
      <protection hidden="1"/>
    </xf>
    <xf numFmtId="0" fontId="93" fillId="27" borderId="468" xfId="0" applyFont="1" applyFill="1" applyBorder="1" applyAlignment="1" applyProtection="1">
      <alignment vertical="center"/>
      <protection hidden="1"/>
    </xf>
    <xf numFmtId="0" fontId="42" fillId="27" borderId="468" xfId="0" applyFont="1" applyFill="1" applyBorder="1" applyAlignment="1" applyProtection="1">
      <alignment horizontal="left" vertical="center"/>
      <protection hidden="1"/>
    </xf>
    <xf numFmtId="0" fontId="42" fillId="27" borderId="469" xfId="0" applyFont="1" applyFill="1" applyBorder="1" applyAlignment="1" applyProtection="1">
      <alignment horizontal="left" vertical="center"/>
      <protection hidden="1"/>
    </xf>
    <xf numFmtId="0" fontId="42" fillId="21" borderId="471" xfId="0" applyFont="1" applyFill="1" applyBorder="1" applyAlignment="1" applyProtection="1">
      <alignment vertical="center"/>
      <protection hidden="1"/>
    </xf>
    <xf numFmtId="0" fontId="42" fillId="21" borderId="472" xfId="0" applyFont="1" applyFill="1" applyBorder="1" applyAlignment="1" applyProtection="1">
      <alignment vertical="center"/>
      <protection hidden="1"/>
    </xf>
    <xf numFmtId="0" fontId="42" fillId="21" borderId="473" xfId="0" applyFont="1" applyFill="1" applyBorder="1" applyAlignment="1" applyProtection="1">
      <alignment vertical="center"/>
      <protection hidden="1"/>
    </xf>
    <xf numFmtId="0" fontId="57" fillId="27" borderId="474" xfId="0" applyFont="1" applyFill="1" applyBorder="1" applyAlignment="1" applyProtection="1">
      <alignment vertical="center"/>
      <protection hidden="1"/>
    </xf>
    <xf numFmtId="0" fontId="57" fillId="27" borderId="475" xfId="0" applyFont="1" applyFill="1" applyBorder="1" applyAlignment="1" applyProtection="1">
      <alignment vertical="center"/>
      <protection hidden="1"/>
    </xf>
    <xf numFmtId="0" fontId="55" fillId="27" borderId="475" xfId="0" applyFont="1" applyFill="1" applyBorder="1" applyAlignment="1" applyProtection="1">
      <alignment vertical="center" wrapText="1"/>
      <protection hidden="1"/>
    </xf>
    <xf numFmtId="0" fontId="55" fillId="27" borderId="476" xfId="0" applyFont="1" applyFill="1" applyBorder="1" applyAlignment="1" applyProtection="1">
      <alignment vertical="center" wrapText="1"/>
      <protection hidden="1"/>
    </xf>
    <xf numFmtId="1" fontId="42" fillId="21" borderId="477" xfId="0" applyNumberFormat="1" applyFont="1" applyFill="1" applyBorder="1" applyAlignment="1" applyProtection="1">
      <alignment vertical="center"/>
      <protection hidden="1"/>
    </xf>
    <xf numFmtId="1" fontId="42" fillId="21" borderId="478" xfId="0" applyNumberFormat="1" applyFont="1" applyFill="1" applyBorder="1" applyAlignment="1" applyProtection="1">
      <alignment vertical="center"/>
      <protection hidden="1"/>
    </xf>
    <xf numFmtId="1" fontId="48" fillId="0" borderId="477" xfId="0" applyNumberFormat="1" applyFont="1" applyBorder="1" applyAlignment="1" applyProtection="1">
      <alignment vertical="center"/>
      <protection locked="0"/>
    </xf>
    <xf numFmtId="1" fontId="48" fillId="0" borderId="478" xfId="0" applyNumberFormat="1" applyFont="1" applyBorder="1" applyAlignment="1" applyProtection="1">
      <alignment vertical="center"/>
      <protection locked="0"/>
    </xf>
    <xf numFmtId="1" fontId="48" fillId="0" borderId="454" xfId="0" applyNumberFormat="1" applyFont="1" applyBorder="1" applyAlignment="1" applyProtection="1">
      <alignment vertical="center"/>
      <protection locked="0"/>
    </xf>
    <xf numFmtId="1" fontId="48" fillId="0" borderId="455" xfId="0" applyNumberFormat="1" applyFont="1" applyBorder="1" applyAlignment="1" applyProtection="1">
      <alignment vertical="center"/>
      <protection locked="0"/>
    </xf>
    <xf numFmtId="0" fontId="57" fillId="20" borderId="461" xfId="0" applyFont="1" applyFill="1" applyBorder="1" applyAlignment="1" applyProtection="1">
      <alignment vertical="center"/>
      <protection hidden="1"/>
    </xf>
    <xf numFmtId="0" fontId="57" fillId="20" borderId="462" xfId="0" applyFont="1" applyFill="1" applyBorder="1" applyAlignment="1" applyProtection="1">
      <alignment vertical="center"/>
      <protection hidden="1"/>
    </xf>
    <xf numFmtId="0" fontId="57" fillId="20" borderId="461" xfId="0" applyFont="1" applyFill="1" applyBorder="1" applyAlignment="1" applyProtection="1">
      <alignment horizontal="left" vertical="center"/>
      <protection hidden="1"/>
    </xf>
    <xf numFmtId="0" fontId="57" fillId="20" borderId="462" xfId="0" applyFont="1" applyFill="1" applyBorder="1" applyAlignment="1" applyProtection="1">
      <alignment horizontal="left" vertical="center"/>
      <protection hidden="1"/>
    </xf>
    <xf numFmtId="0" fontId="82" fillId="37" borderId="0" xfId="0" applyFont="1" applyFill="1" applyAlignment="1" applyProtection="1">
      <alignment horizontal="left" indent="1"/>
      <protection hidden="1"/>
    </xf>
    <xf numFmtId="0" fontId="55" fillId="37" borderId="0" xfId="0" applyFont="1" applyFill="1" applyProtection="1">
      <protection hidden="1"/>
    </xf>
    <xf numFmtId="0" fontId="93" fillId="37" borderId="0" xfId="0" applyFont="1" applyFill="1" applyAlignment="1" applyProtection="1">
      <alignment horizontal="center" vertical="center"/>
      <protection hidden="1"/>
    </xf>
    <xf numFmtId="49" fontId="42" fillId="0" borderId="51" xfId="0" applyNumberFormat="1" applyFont="1" applyBorder="1" applyAlignment="1" applyProtection="1">
      <alignment horizontal="center" vertical="center"/>
      <protection locked="0"/>
    </xf>
    <xf numFmtId="0" fontId="160" fillId="29" borderId="0" xfId="0" applyFont="1" applyFill="1" applyAlignment="1" applyProtection="1">
      <alignment horizontal="left" vertical="center"/>
      <protection hidden="1"/>
    </xf>
    <xf numFmtId="0" fontId="57" fillId="38" borderId="430" xfId="44" applyFont="1" applyFill="1" applyBorder="1" applyAlignment="1" applyProtection="1">
      <alignment horizontal="centerContinuous" vertical="center"/>
      <protection hidden="1"/>
    </xf>
    <xf numFmtId="0" fontId="57" fillId="38" borderId="431" xfId="44" applyFont="1" applyFill="1" applyBorder="1" applyAlignment="1" applyProtection="1">
      <alignment horizontal="centerContinuous" vertical="center"/>
      <protection hidden="1"/>
    </xf>
    <xf numFmtId="0" fontId="57" fillId="38" borderId="1" xfId="44" applyFont="1" applyFill="1" applyBorder="1" applyAlignment="1" applyProtection="1">
      <alignment horizontal="center" vertical="center"/>
      <protection hidden="1"/>
    </xf>
    <xf numFmtId="0" fontId="57" fillId="38" borderId="436" xfId="44" applyFont="1" applyFill="1" applyBorder="1" applyAlignment="1" applyProtection="1">
      <alignment horizontal="center" vertical="center"/>
      <protection hidden="1"/>
    </xf>
    <xf numFmtId="0" fontId="42" fillId="21" borderId="480" xfId="0" applyFont="1" applyFill="1" applyBorder="1" applyAlignment="1" applyProtection="1">
      <alignment vertical="center"/>
      <protection hidden="1"/>
    </xf>
    <xf numFmtId="1" fontId="42" fillId="21" borderId="472" xfId="0" applyNumberFormat="1" applyFont="1" applyFill="1" applyBorder="1" applyAlignment="1" applyProtection="1">
      <alignment vertical="center"/>
      <protection hidden="1"/>
    </xf>
    <xf numFmtId="1" fontId="42" fillId="21" borderId="480" xfId="0" applyNumberFormat="1" applyFont="1" applyFill="1" applyBorder="1" applyAlignment="1" applyProtection="1">
      <alignment vertical="center"/>
      <protection hidden="1"/>
    </xf>
    <xf numFmtId="1" fontId="42" fillId="21" borderId="473" xfId="0" applyNumberFormat="1" applyFont="1" applyFill="1" applyBorder="1" applyAlignment="1" applyProtection="1">
      <alignment vertical="center"/>
      <protection hidden="1"/>
    </xf>
    <xf numFmtId="1" fontId="42" fillId="21" borderId="34" xfId="44" applyNumberFormat="1" applyFont="1" applyFill="1" applyBorder="1" applyAlignment="1" applyProtection="1">
      <alignment vertical="center"/>
      <protection hidden="1"/>
    </xf>
    <xf numFmtId="1" fontId="42" fillId="21" borderId="38" xfId="44" applyNumberFormat="1" applyFont="1" applyFill="1" applyBorder="1" applyAlignment="1" applyProtection="1">
      <alignment vertical="center"/>
      <protection hidden="1"/>
    </xf>
    <xf numFmtId="1" fontId="48" fillId="0" borderId="34" xfId="44" applyNumberFormat="1" applyFont="1" applyBorder="1" applyAlignment="1" applyProtection="1">
      <alignment vertical="center"/>
      <protection locked="0"/>
    </xf>
    <xf numFmtId="1" fontId="48" fillId="0" borderId="38" xfId="44" applyNumberFormat="1" applyFont="1" applyBorder="1" applyAlignment="1" applyProtection="1">
      <alignment vertical="center"/>
      <protection locked="0"/>
    </xf>
    <xf numFmtId="1" fontId="48" fillId="0" borderId="483" xfId="44" applyNumberFormat="1" applyFont="1" applyBorder="1" applyAlignment="1" applyProtection="1">
      <alignment vertical="center"/>
      <protection locked="0"/>
    </xf>
    <xf numFmtId="1" fontId="48" fillId="0" borderId="484" xfId="44" applyNumberFormat="1" applyFont="1" applyBorder="1" applyAlignment="1" applyProtection="1">
      <alignment vertical="center"/>
      <protection locked="0"/>
    </xf>
    <xf numFmtId="0" fontId="57" fillId="20" borderId="179" xfId="0" applyFont="1" applyFill="1" applyBorder="1" applyAlignment="1" applyProtection="1">
      <alignment horizontal="left" vertical="center" wrapText="1"/>
      <protection hidden="1"/>
    </xf>
    <xf numFmtId="0" fontId="57" fillId="20" borderId="0" xfId="0" applyFont="1" applyFill="1" applyAlignment="1" applyProtection="1">
      <alignment horizontal="left" vertical="center" wrapText="1"/>
      <protection hidden="1"/>
    </xf>
    <xf numFmtId="0" fontId="57" fillId="20" borderId="48" xfId="0" applyFont="1" applyFill="1" applyBorder="1" applyAlignment="1" applyProtection="1">
      <alignment horizontal="left" vertical="center" wrapText="1"/>
      <protection hidden="1"/>
    </xf>
    <xf numFmtId="1" fontId="81" fillId="0" borderId="490" xfId="44" applyNumberFormat="1" applyFont="1" applyBorder="1" applyAlignment="1" applyProtection="1">
      <alignment horizontal="right" vertical="center"/>
      <protection locked="0"/>
    </xf>
    <xf numFmtId="1" fontId="81" fillId="0" borderId="489" xfId="44" applyNumberFormat="1" applyFont="1" applyBorder="1" applyAlignment="1" applyProtection="1">
      <alignment horizontal="right" vertical="center"/>
      <protection locked="0"/>
    </xf>
    <xf numFmtId="1" fontId="81" fillId="0" borderId="488" xfId="44" applyNumberFormat="1" applyFont="1" applyBorder="1" applyAlignment="1" applyProtection="1">
      <alignment horizontal="right" vertical="center"/>
      <protection locked="0"/>
    </xf>
    <xf numFmtId="1" fontId="81" fillId="0" borderId="491" xfId="44" applyNumberFormat="1" applyFont="1" applyBorder="1" applyAlignment="1" applyProtection="1">
      <alignment horizontal="right" vertical="center"/>
      <protection locked="0"/>
    </xf>
    <xf numFmtId="1" fontId="48" fillId="33" borderId="90" xfId="44" applyNumberFormat="1" applyFont="1" applyFill="1" applyBorder="1" applyAlignment="1" applyProtection="1">
      <alignment vertical="center"/>
      <protection locked="0"/>
    </xf>
    <xf numFmtId="1" fontId="48" fillId="33" borderId="493" xfId="44" applyNumberFormat="1" applyFont="1" applyFill="1" applyBorder="1" applyAlignment="1" applyProtection="1">
      <alignment vertical="center"/>
      <protection locked="0"/>
    </xf>
    <xf numFmtId="1" fontId="48" fillId="33" borderId="492" xfId="44" applyNumberFormat="1" applyFont="1" applyFill="1" applyBorder="1" applyAlignment="1" applyProtection="1">
      <alignment vertical="center"/>
      <protection locked="0"/>
    </xf>
    <xf numFmtId="1" fontId="48" fillId="33" borderId="494" xfId="44" applyNumberFormat="1" applyFont="1" applyFill="1" applyBorder="1" applyAlignment="1" applyProtection="1">
      <alignment vertical="center"/>
      <protection locked="0"/>
    </xf>
    <xf numFmtId="49" fontId="74" fillId="0" borderId="0" xfId="0" quotePrefix="1" applyNumberFormat="1" applyFont="1" applyProtection="1">
      <protection hidden="1"/>
    </xf>
    <xf numFmtId="0" fontId="161" fillId="0" borderId="0" xfId="0" applyFont="1" applyProtection="1">
      <protection hidden="1"/>
    </xf>
    <xf numFmtId="0" fontId="62" fillId="30" borderId="0" xfId="0" applyFont="1" applyFill="1" applyAlignment="1" applyProtection="1">
      <alignment vertical="center"/>
      <protection hidden="1"/>
    </xf>
    <xf numFmtId="0" fontId="61" fillId="30" borderId="0" xfId="0" applyFont="1" applyFill="1" applyAlignment="1" applyProtection="1">
      <alignment vertical="center"/>
      <protection hidden="1"/>
    </xf>
    <xf numFmtId="0" fontId="61" fillId="30" borderId="0" xfId="0" applyFont="1" applyFill="1" applyAlignment="1" applyProtection="1">
      <alignment vertical="center" wrapText="1"/>
      <protection hidden="1"/>
    </xf>
    <xf numFmtId="0" fontId="62" fillId="30" borderId="0" xfId="0" applyFont="1" applyFill="1" applyAlignment="1" applyProtection="1">
      <alignment horizontal="left" vertical="center"/>
      <protection hidden="1"/>
    </xf>
    <xf numFmtId="0" fontId="61" fillId="30" borderId="0" xfId="0" applyFont="1" applyFill="1" applyAlignment="1" applyProtection="1">
      <alignment horizontal="right" vertical="center"/>
      <protection hidden="1"/>
    </xf>
    <xf numFmtId="0" fontId="61" fillId="30" borderId="0" xfId="0" applyFont="1" applyFill="1" applyAlignment="1" applyProtection="1">
      <alignment horizontal="left" vertical="top" wrapText="1" indent="1"/>
      <protection hidden="1"/>
    </xf>
    <xf numFmtId="0" fontId="39" fillId="30" borderId="501" xfId="0" applyFont="1" applyFill="1" applyBorder="1" applyAlignment="1" applyProtection="1">
      <alignment horizontal="left"/>
      <protection hidden="1"/>
    </xf>
    <xf numFmtId="0" fontId="39" fillId="30" borderId="0" xfId="0" applyFont="1" applyFill="1" applyAlignment="1" applyProtection="1">
      <alignment horizontal="left"/>
      <protection hidden="1"/>
    </xf>
    <xf numFmtId="0" fontId="42" fillId="39" borderId="502" xfId="0" applyFont="1" applyFill="1" applyBorder="1" applyAlignment="1" applyProtection="1">
      <alignment horizontal="center" vertical="center"/>
      <protection hidden="1"/>
    </xf>
    <xf numFmtId="0" fontId="43" fillId="0" borderId="503" xfId="0" applyFont="1" applyBorder="1" applyAlignment="1" applyProtection="1">
      <alignment horizontal="center" vertical="center"/>
      <protection hidden="1"/>
    </xf>
    <xf numFmtId="0" fontId="39" fillId="29" borderId="148" xfId="0" applyFont="1" applyFill="1" applyBorder="1" applyAlignment="1" applyProtection="1">
      <alignment horizontal="center" vertical="center"/>
      <protection hidden="1"/>
    </xf>
    <xf numFmtId="0" fontId="39" fillId="29" borderId="148" xfId="0" applyFont="1" applyFill="1" applyBorder="1" applyAlignment="1" applyProtection="1">
      <alignment horizontal="center" vertical="center" wrapText="1"/>
      <protection hidden="1"/>
    </xf>
    <xf numFmtId="0" fontId="43" fillId="29" borderId="513" xfId="0" applyFont="1" applyFill="1" applyBorder="1" applyAlignment="1" applyProtection="1">
      <alignment horizontal="center" vertical="center" wrapText="1"/>
      <protection hidden="1"/>
    </xf>
    <xf numFmtId="0" fontId="166" fillId="0" borderId="0" xfId="0" applyFont="1" applyAlignment="1" applyProtection="1">
      <alignment horizontal="center"/>
      <protection hidden="1"/>
    </xf>
    <xf numFmtId="49" fontId="48" fillId="30" borderId="0" xfId="0" applyNumberFormat="1" applyFont="1" applyFill="1" applyAlignment="1" applyProtection="1">
      <alignment horizontal="center" vertical="center"/>
      <protection locked="0"/>
    </xf>
    <xf numFmtId="0" fontId="48" fillId="30" borderId="72" xfId="0" applyFont="1" applyFill="1" applyBorder="1" applyAlignment="1" applyProtection="1">
      <alignment horizontal="center" vertical="center"/>
      <protection hidden="1"/>
    </xf>
    <xf numFmtId="0" fontId="48" fillId="30" borderId="0" xfId="0" applyFont="1" applyFill="1" applyAlignment="1" applyProtection="1">
      <alignment horizontal="left" vertical="center"/>
      <protection locked="0"/>
    </xf>
    <xf numFmtId="49" fontId="48" fillId="30" borderId="0" xfId="0" applyNumberFormat="1" applyFont="1" applyFill="1" applyAlignment="1" applyProtection="1">
      <alignment horizontal="left" vertical="center"/>
      <protection locked="0"/>
    </xf>
    <xf numFmtId="49" fontId="48" fillId="30" borderId="0" xfId="0" applyNumberFormat="1" applyFont="1" applyFill="1" applyAlignment="1" applyProtection="1">
      <alignment horizontal="left" vertical="center" shrinkToFit="1"/>
      <protection locked="0"/>
    </xf>
    <xf numFmtId="1" fontId="48" fillId="30" borderId="0" xfId="0" applyNumberFormat="1" applyFont="1" applyFill="1" applyAlignment="1" applyProtection="1">
      <alignment vertical="center"/>
      <protection locked="0"/>
    </xf>
    <xf numFmtId="1" fontId="48" fillId="30" borderId="0" xfId="0" applyNumberFormat="1" applyFont="1" applyFill="1" applyAlignment="1" applyProtection="1">
      <alignment horizontal="right" vertical="center"/>
      <protection locked="0"/>
    </xf>
    <xf numFmtId="49" fontId="48" fillId="30" borderId="0" xfId="0" applyNumberFormat="1" applyFont="1" applyFill="1" applyAlignment="1" applyProtection="1">
      <alignment vertical="center"/>
      <protection locked="0"/>
    </xf>
    <xf numFmtId="49" fontId="48" fillId="30" borderId="0" xfId="0" applyNumberFormat="1" applyFont="1" applyFill="1" applyAlignment="1" applyProtection="1">
      <alignment vertical="center" shrinkToFit="1"/>
      <protection locked="0"/>
    </xf>
    <xf numFmtId="49" fontId="48" fillId="30" borderId="48" xfId="0" applyNumberFormat="1" applyFont="1" applyFill="1" applyBorder="1" applyAlignment="1" applyProtection="1">
      <alignment horizontal="center" vertical="center"/>
      <protection locked="0"/>
    </xf>
    <xf numFmtId="0" fontId="48" fillId="30" borderId="63" xfId="0" applyFont="1" applyFill="1" applyBorder="1" applyAlignment="1" applyProtection="1">
      <alignment horizontal="center" vertical="center"/>
      <protection hidden="1"/>
    </xf>
    <xf numFmtId="0" fontId="48" fillId="30" borderId="49" xfId="0" applyFont="1" applyFill="1" applyBorder="1" applyAlignment="1" applyProtection="1">
      <alignment horizontal="left" vertical="center"/>
      <protection locked="0"/>
    </xf>
    <xf numFmtId="49" fontId="48" fillId="30" borderId="49" xfId="0" applyNumberFormat="1" applyFont="1" applyFill="1" applyBorder="1" applyAlignment="1" applyProtection="1">
      <alignment horizontal="left" vertical="center"/>
      <protection locked="0"/>
    </xf>
    <xf numFmtId="49" fontId="48" fillId="30" borderId="49" xfId="0" applyNumberFormat="1" applyFont="1" applyFill="1" applyBorder="1" applyAlignment="1" applyProtection="1">
      <alignment horizontal="left" vertical="center" shrinkToFit="1"/>
      <protection locked="0"/>
    </xf>
    <xf numFmtId="1" fontId="48" fillId="30" borderId="49" xfId="0" applyNumberFormat="1" applyFont="1" applyFill="1" applyBorder="1" applyAlignment="1" applyProtection="1">
      <alignment vertical="center"/>
      <protection locked="0"/>
    </xf>
    <xf numFmtId="49" fontId="48" fillId="30" borderId="49" xfId="0" applyNumberFormat="1" applyFont="1" applyFill="1" applyBorder="1" applyAlignment="1" applyProtection="1">
      <alignment horizontal="center" vertical="center"/>
      <protection locked="0"/>
    </xf>
    <xf numFmtId="1" fontId="48" fillId="30" borderId="49" xfId="0" applyNumberFormat="1" applyFont="1" applyFill="1" applyBorder="1" applyAlignment="1" applyProtection="1">
      <alignment horizontal="right" vertical="center"/>
      <protection locked="0"/>
    </xf>
    <xf numFmtId="49" fontId="48" fillId="30" borderId="49" xfId="0" applyNumberFormat="1" applyFont="1" applyFill="1" applyBorder="1" applyAlignment="1" applyProtection="1">
      <alignment vertical="center"/>
      <protection locked="0"/>
    </xf>
    <xf numFmtId="49" fontId="48" fillId="30" borderId="49" xfId="0" applyNumberFormat="1" applyFont="1" applyFill="1" applyBorder="1" applyAlignment="1" applyProtection="1">
      <alignment vertical="center" shrinkToFit="1"/>
      <protection locked="0"/>
    </xf>
    <xf numFmtId="49" fontId="48" fillId="30" borderId="50" xfId="0" applyNumberFormat="1" applyFont="1" applyFill="1" applyBorder="1" applyAlignment="1" applyProtection="1">
      <alignment horizontal="center" vertical="center"/>
      <protection locked="0"/>
    </xf>
    <xf numFmtId="0" fontId="59" fillId="30" borderId="0" xfId="0" applyFont="1" applyFill="1" applyProtection="1">
      <protection hidden="1"/>
    </xf>
    <xf numFmtId="0" fontId="39" fillId="30" borderId="514" xfId="0" applyFont="1" applyFill="1" applyBorder="1" applyProtection="1">
      <protection hidden="1"/>
    </xf>
    <xf numFmtId="49" fontId="48" fillId="30" borderId="246" xfId="0" applyNumberFormat="1" applyFont="1" applyFill="1" applyBorder="1" applyAlignment="1" applyProtection="1">
      <alignment horizontal="center" vertical="center"/>
      <protection locked="0"/>
    </xf>
    <xf numFmtId="49" fontId="48" fillId="30" borderId="135" xfId="0" applyNumberFormat="1" applyFont="1" applyFill="1" applyBorder="1" applyAlignment="1" applyProtection="1">
      <alignment horizontal="center" vertical="center"/>
      <protection locked="0"/>
    </xf>
    <xf numFmtId="0" fontId="162" fillId="0" borderId="0" xfId="0" applyFont="1" applyProtection="1">
      <protection hidden="1"/>
    </xf>
    <xf numFmtId="0" fontId="157" fillId="0" borderId="0" xfId="0" applyFont="1" applyAlignment="1" applyProtection="1">
      <alignment vertical="top"/>
      <protection hidden="1"/>
    </xf>
    <xf numFmtId="0" fontId="162" fillId="0" borderId="0" xfId="0" applyFont="1" applyAlignment="1" applyProtection="1">
      <alignment horizontal="centerContinuous"/>
      <protection hidden="1"/>
    </xf>
    <xf numFmtId="0" fontId="157" fillId="0" borderId="0" xfId="0" applyFont="1" applyAlignment="1" applyProtection="1">
      <alignment horizontal="centerContinuous" vertical="top"/>
      <protection hidden="1"/>
    </xf>
    <xf numFmtId="0" fontId="61" fillId="9" borderId="0" xfId="0" applyFont="1" applyFill="1" applyAlignment="1" applyProtection="1">
      <alignment vertical="center"/>
      <protection hidden="1"/>
    </xf>
    <xf numFmtId="0" fontId="25" fillId="9" borderId="135" xfId="0" applyFont="1" applyFill="1" applyBorder="1" applyAlignment="1" applyProtection="1">
      <alignment vertical="center"/>
      <protection hidden="1"/>
    </xf>
    <xf numFmtId="0" fontId="62" fillId="9" borderId="135" xfId="0" applyFont="1" applyFill="1" applyBorder="1" applyAlignment="1" applyProtection="1">
      <alignment vertical="center"/>
      <protection hidden="1"/>
    </xf>
    <xf numFmtId="0" fontId="61" fillId="9" borderId="135" xfId="0" applyFont="1" applyFill="1" applyBorder="1" applyAlignment="1" applyProtection="1">
      <alignment horizontal="left" vertical="center"/>
      <protection hidden="1"/>
    </xf>
    <xf numFmtId="0" fontId="62" fillId="9" borderId="269" xfId="0" applyFont="1" applyFill="1" applyBorder="1" applyAlignment="1" applyProtection="1">
      <alignment vertical="center"/>
      <protection hidden="1"/>
    </xf>
    <xf numFmtId="0" fontId="44" fillId="9" borderId="0" xfId="0" applyFont="1" applyFill="1" applyAlignment="1" applyProtection="1">
      <alignment horizontal="center"/>
      <protection hidden="1"/>
    </xf>
    <xf numFmtId="0" fontId="44" fillId="9" borderId="0" xfId="0" applyFont="1" applyFill="1" applyAlignment="1" applyProtection="1">
      <alignment horizontal="right"/>
      <protection hidden="1"/>
    </xf>
    <xf numFmtId="0" fontId="62" fillId="9" borderId="0" xfId="0" applyFont="1" applyFill="1" applyAlignment="1" applyProtection="1">
      <alignment horizontal="left" vertical="center" indent="1"/>
      <protection hidden="1"/>
    </xf>
    <xf numFmtId="0" fontId="43" fillId="9" borderId="0" xfId="0" applyFont="1" applyFill="1" applyAlignment="1" applyProtection="1">
      <alignment horizontal="left" vertical="center" indent="1"/>
      <protection hidden="1"/>
    </xf>
    <xf numFmtId="0" fontId="44" fillId="9" borderId="0" xfId="0" applyFont="1" applyFill="1" applyAlignment="1" applyProtection="1">
      <alignment horizontal="left" vertical="center" indent="1"/>
      <protection hidden="1"/>
    </xf>
    <xf numFmtId="0" fontId="40" fillId="0" borderId="115" xfId="0" applyFont="1" applyBorder="1" applyAlignment="1" applyProtection="1">
      <alignment horizontal="centerContinuous" vertical="center"/>
      <protection hidden="1"/>
    </xf>
    <xf numFmtId="0" fontId="40" fillId="0" borderId="116" xfId="0" applyFont="1" applyBorder="1" applyAlignment="1" applyProtection="1">
      <alignment horizontal="centerContinuous" vertical="center"/>
      <protection hidden="1"/>
    </xf>
    <xf numFmtId="0" fontId="40" fillId="0" borderId="117" xfId="0" applyFont="1" applyBorder="1" applyAlignment="1" applyProtection="1">
      <alignment horizontal="centerContinuous" vertical="center"/>
      <protection hidden="1"/>
    </xf>
    <xf numFmtId="0" fontId="59" fillId="30" borderId="66" xfId="0" applyFont="1" applyFill="1" applyBorder="1" applyProtection="1">
      <protection hidden="1"/>
    </xf>
    <xf numFmtId="0" fontId="59" fillId="30" borderId="68" xfId="0" applyFont="1" applyFill="1" applyBorder="1" applyProtection="1">
      <protection hidden="1"/>
    </xf>
    <xf numFmtId="0" fontId="48" fillId="30" borderId="75" xfId="0" applyFont="1" applyFill="1" applyBorder="1" applyAlignment="1" applyProtection="1">
      <alignment horizontal="center" vertical="center"/>
      <protection hidden="1"/>
    </xf>
    <xf numFmtId="49" fontId="48" fillId="30" borderId="46" xfId="0" applyNumberFormat="1" applyFont="1" applyFill="1" applyBorder="1" applyAlignment="1" applyProtection="1">
      <alignment horizontal="center" vertical="center"/>
      <protection hidden="1"/>
    </xf>
    <xf numFmtId="49" fontId="48" fillId="30" borderId="46" xfId="0" applyNumberFormat="1" applyFont="1" applyFill="1" applyBorder="1" applyAlignment="1" applyProtection="1">
      <alignment horizontal="center" vertical="center"/>
      <protection locked="0"/>
    </xf>
    <xf numFmtId="49" fontId="48" fillId="30" borderId="46" xfId="0" applyNumberFormat="1" applyFont="1" applyFill="1" applyBorder="1" applyAlignment="1" applyProtection="1">
      <alignment horizontal="left" vertical="center"/>
      <protection locked="0"/>
    </xf>
    <xf numFmtId="49" fontId="48" fillId="30" borderId="47" xfId="0" applyNumberFormat="1" applyFont="1" applyFill="1" applyBorder="1" applyAlignment="1" applyProtection="1">
      <alignment horizontal="center" vertical="center"/>
      <protection locked="0"/>
    </xf>
    <xf numFmtId="49" fontId="48" fillId="30" borderId="0" xfId="0" applyNumberFormat="1" applyFont="1" applyFill="1" applyAlignment="1" applyProtection="1">
      <alignment horizontal="center" vertical="center"/>
      <protection hidden="1"/>
    </xf>
    <xf numFmtId="49" fontId="48" fillId="30" borderId="49" xfId="0" applyNumberFormat="1" applyFont="1" applyFill="1" applyBorder="1" applyAlignment="1" applyProtection="1">
      <alignment horizontal="center" vertical="center"/>
      <protection hidden="1"/>
    </xf>
    <xf numFmtId="0" fontId="48" fillId="30" borderId="0" xfId="0" applyFont="1" applyFill="1" applyAlignment="1" applyProtection="1">
      <alignment horizontal="center" vertical="center"/>
      <protection hidden="1"/>
    </xf>
    <xf numFmtId="49" fontId="95" fillId="0" borderId="0" xfId="0" applyNumberFormat="1" applyFont="1" applyAlignment="1" applyProtection="1">
      <alignment horizontal="center"/>
      <protection hidden="1"/>
    </xf>
    <xf numFmtId="49" fontId="33" fillId="9" borderId="0" xfId="0" applyNumberFormat="1" applyFont="1" applyFill="1" applyAlignment="1" applyProtection="1">
      <alignment horizontal="left" vertical="center"/>
      <protection hidden="1"/>
    </xf>
    <xf numFmtId="49" fontId="39" fillId="9" borderId="0" xfId="0" applyNumberFormat="1" applyFont="1" applyFill="1" applyAlignment="1" applyProtection="1">
      <alignment horizontal="left" vertical="center"/>
      <protection hidden="1"/>
    </xf>
    <xf numFmtId="49" fontId="167" fillId="0" borderId="0" xfId="0" applyNumberFormat="1" applyFont="1" applyProtection="1">
      <protection hidden="1"/>
    </xf>
    <xf numFmtId="49" fontId="168" fillId="0" borderId="0" xfId="0" applyNumberFormat="1" applyFont="1" applyProtection="1">
      <protection hidden="1"/>
    </xf>
    <xf numFmtId="0" fontId="169" fillId="0" borderId="0" xfId="0" applyFont="1" applyProtection="1">
      <protection hidden="1"/>
    </xf>
    <xf numFmtId="0" fontId="39" fillId="30" borderId="153" xfId="0" applyFont="1" applyFill="1" applyBorder="1" applyProtection="1">
      <protection hidden="1"/>
    </xf>
    <xf numFmtId="0" fontId="32" fillId="0" borderId="148" xfId="0" applyFont="1" applyBorder="1" applyAlignment="1" applyProtection="1">
      <alignment horizontal="center" vertical="center"/>
      <protection hidden="1"/>
    </xf>
    <xf numFmtId="0" fontId="75" fillId="0" borderId="0" xfId="0" applyFont="1" applyProtection="1">
      <protection hidden="1"/>
    </xf>
    <xf numFmtId="1" fontId="48" fillId="30" borderId="0" xfId="0" applyNumberFormat="1" applyFont="1" applyFill="1" applyAlignment="1" applyProtection="1">
      <alignment horizontal="right" vertical="center" shrinkToFit="1"/>
      <protection locked="0"/>
    </xf>
    <xf numFmtId="1" fontId="48" fillId="30" borderId="49" xfId="0" applyNumberFormat="1" applyFont="1" applyFill="1" applyBorder="1" applyAlignment="1" applyProtection="1">
      <alignment horizontal="right" vertical="center" shrinkToFit="1"/>
      <protection locked="0"/>
    </xf>
    <xf numFmtId="49" fontId="48" fillId="30" borderId="0" xfId="0" applyNumberFormat="1" applyFont="1" applyFill="1" applyAlignment="1" applyProtection="1">
      <alignment horizontal="center" vertical="center" shrinkToFit="1"/>
      <protection locked="0"/>
    </xf>
    <xf numFmtId="49" fontId="48" fillId="30" borderId="49" xfId="0" applyNumberFormat="1" applyFont="1" applyFill="1" applyBorder="1" applyAlignment="1" applyProtection="1">
      <alignment horizontal="center" vertical="center" shrinkToFit="1"/>
      <protection locked="0"/>
    </xf>
    <xf numFmtId="0" fontId="43" fillId="29" borderId="500" xfId="0" applyFont="1" applyFill="1" applyBorder="1" applyAlignment="1" applyProtection="1">
      <alignment horizontal="center" vertical="center" wrapText="1"/>
      <protection hidden="1"/>
    </xf>
    <xf numFmtId="0" fontId="33" fillId="19" borderId="210" xfId="0" applyFont="1" applyFill="1" applyBorder="1" applyAlignment="1" applyProtection="1">
      <alignment horizontal="center" vertical="center"/>
      <protection hidden="1"/>
    </xf>
    <xf numFmtId="0" fontId="33" fillId="19" borderId="174" xfId="0" applyFont="1" applyFill="1" applyBorder="1" applyAlignment="1" applyProtection="1">
      <alignment horizontal="center" vertical="center"/>
      <protection hidden="1"/>
    </xf>
    <xf numFmtId="0" fontId="55" fillId="20" borderId="367" xfId="0" applyFont="1" applyFill="1" applyBorder="1" applyAlignment="1" applyProtection="1">
      <alignment vertical="center"/>
      <protection hidden="1"/>
    </xf>
    <xf numFmtId="0" fontId="55" fillId="20" borderId="368" xfId="0" applyFont="1" applyFill="1" applyBorder="1" applyAlignment="1" applyProtection="1">
      <alignment vertical="center"/>
      <protection hidden="1"/>
    </xf>
    <xf numFmtId="0" fontId="55" fillId="20" borderId="517" xfId="0" applyFont="1" applyFill="1" applyBorder="1" applyAlignment="1" applyProtection="1">
      <alignment vertical="center"/>
      <protection hidden="1"/>
    </xf>
    <xf numFmtId="0" fontId="170" fillId="0" borderId="369" xfId="0" applyFont="1" applyBorder="1" applyAlignment="1" applyProtection="1">
      <alignment horizontal="center" vertical="center"/>
      <protection locked="0"/>
    </xf>
    <xf numFmtId="0" fontId="47" fillId="20" borderId="375" xfId="0" applyFont="1" applyFill="1" applyBorder="1" applyAlignment="1" applyProtection="1">
      <alignment vertical="center"/>
      <protection hidden="1"/>
    </xf>
    <xf numFmtId="0" fontId="47" fillId="20" borderId="377" xfId="0" applyFont="1" applyFill="1" applyBorder="1" applyAlignment="1" applyProtection="1">
      <alignment vertical="center" wrapText="1"/>
      <protection hidden="1"/>
    </xf>
    <xf numFmtId="0" fontId="47" fillId="20" borderId="378" xfId="0" applyFont="1" applyFill="1" applyBorder="1" applyAlignment="1" applyProtection="1">
      <alignment vertical="center" wrapText="1"/>
      <protection hidden="1"/>
    </xf>
    <xf numFmtId="0" fontId="170" fillId="0" borderId="379" xfId="0" applyFont="1" applyBorder="1" applyAlignment="1" applyProtection="1">
      <alignment horizontal="center" vertical="center"/>
      <protection locked="0"/>
    </xf>
    <xf numFmtId="0" fontId="55" fillId="20" borderId="370" xfId="0" applyFont="1" applyFill="1" applyBorder="1" applyAlignment="1" applyProtection="1">
      <alignment vertical="center"/>
      <protection hidden="1"/>
    </xf>
    <xf numFmtId="0" fontId="55" fillId="20" borderId="371" xfId="0" applyFont="1" applyFill="1" applyBorder="1" applyAlignment="1" applyProtection="1">
      <alignment vertical="center"/>
      <protection hidden="1"/>
    </xf>
    <xf numFmtId="0" fontId="55" fillId="20" borderId="374" xfId="0" applyFont="1" applyFill="1" applyBorder="1" applyAlignment="1" applyProtection="1">
      <alignment vertical="center"/>
      <protection hidden="1"/>
    </xf>
    <xf numFmtId="0" fontId="170" fillId="0" borderId="372" xfId="0" applyFont="1" applyBorder="1" applyAlignment="1" applyProtection="1">
      <alignment horizontal="center" vertical="center"/>
      <protection locked="0"/>
    </xf>
    <xf numFmtId="0" fontId="47" fillId="20" borderId="370" xfId="0" applyFont="1" applyFill="1" applyBorder="1" applyAlignment="1" applyProtection="1">
      <alignment vertical="center"/>
      <protection hidden="1"/>
    </xf>
    <xf numFmtId="0" fontId="47" fillId="20" borderId="371" xfId="0" applyFont="1" applyFill="1" applyBorder="1" applyAlignment="1" applyProtection="1">
      <alignment vertical="center" wrapText="1"/>
      <protection hidden="1"/>
    </xf>
    <xf numFmtId="0" fontId="47" fillId="20" borderId="374" xfId="0" applyFont="1" applyFill="1" applyBorder="1" applyAlignment="1" applyProtection="1">
      <alignment vertical="center" wrapText="1"/>
      <protection hidden="1"/>
    </xf>
    <xf numFmtId="0" fontId="55" fillId="20" borderId="518" xfId="0" applyFont="1" applyFill="1" applyBorder="1" applyAlignment="1" applyProtection="1">
      <alignment vertical="center"/>
      <protection hidden="1"/>
    </xf>
    <xf numFmtId="0" fontId="55" fillId="20" borderId="452" xfId="0" applyFont="1" applyFill="1" applyBorder="1" applyAlignment="1" applyProtection="1">
      <alignment vertical="center" wrapText="1"/>
      <protection hidden="1"/>
    </xf>
    <xf numFmtId="0" fontId="55" fillId="20" borderId="519" xfId="0" applyFont="1" applyFill="1" applyBorder="1" applyAlignment="1" applyProtection="1">
      <alignment vertical="center" wrapText="1"/>
      <protection hidden="1"/>
    </xf>
    <xf numFmtId="0" fontId="170" fillId="0" borderId="520" xfId="0" applyFont="1" applyBorder="1" applyAlignment="1" applyProtection="1">
      <alignment horizontal="center" vertical="center"/>
      <protection locked="0"/>
    </xf>
    <xf numFmtId="1" fontId="93" fillId="21" borderId="372" xfId="0" applyNumberFormat="1" applyFont="1" applyFill="1" applyBorder="1" applyAlignment="1" applyProtection="1">
      <alignment vertical="center"/>
      <protection hidden="1"/>
    </xf>
    <xf numFmtId="1" fontId="93" fillId="21" borderId="520" xfId="0" applyNumberFormat="1" applyFont="1" applyFill="1" applyBorder="1" applyAlignment="1" applyProtection="1">
      <alignment vertical="center"/>
      <protection hidden="1"/>
    </xf>
    <xf numFmtId="0" fontId="33" fillId="19" borderId="222" xfId="0" applyFont="1" applyFill="1" applyBorder="1" applyAlignment="1" applyProtection="1">
      <alignment horizontal="center" vertical="center"/>
      <protection hidden="1"/>
    </xf>
    <xf numFmtId="0" fontId="47" fillId="20" borderId="521" xfId="0" applyFont="1" applyFill="1" applyBorder="1" applyAlignment="1" applyProtection="1">
      <alignment vertical="center" wrapText="1"/>
      <protection hidden="1"/>
    </xf>
    <xf numFmtId="0" fontId="47" fillId="20" borderId="522" xfId="0" applyFont="1" applyFill="1" applyBorder="1" applyAlignment="1" applyProtection="1">
      <alignment vertical="center" wrapText="1"/>
      <protection hidden="1"/>
    </xf>
    <xf numFmtId="0" fontId="55" fillId="20" borderId="523" xfId="0" applyFont="1" applyFill="1" applyBorder="1" applyAlignment="1" applyProtection="1">
      <alignment vertical="center"/>
      <protection hidden="1"/>
    </xf>
    <xf numFmtId="0" fontId="55" fillId="20" borderId="475" xfId="0" applyFont="1" applyFill="1" applyBorder="1" applyAlignment="1" applyProtection="1">
      <alignment vertical="center"/>
      <protection hidden="1"/>
    </xf>
    <xf numFmtId="0" fontId="55" fillId="20" borderId="524" xfId="0" applyFont="1" applyFill="1" applyBorder="1" applyAlignment="1" applyProtection="1">
      <alignment vertical="center"/>
      <protection hidden="1"/>
    </xf>
    <xf numFmtId="0" fontId="170" fillId="0" borderId="525" xfId="0" applyFont="1" applyBorder="1" applyAlignment="1" applyProtection="1">
      <alignment horizontal="center" vertical="center"/>
      <protection locked="0"/>
    </xf>
    <xf numFmtId="1" fontId="93" fillId="21" borderId="525" xfId="0" applyNumberFormat="1" applyFont="1" applyFill="1" applyBorder="1" applyAlignment="1" applyProtection="1">
      <alignment vertical="center"/>
      <protection hidden="1"/>
    </xf>
    <xf numFmtId="1" fontId="93" fillId="21" borderId="369" xfId="0" applyNumberFormat="1" applyFont="1" applyFill="1" applyBorder="1" applyAlignment="1" applyProtection="1">
      <alignment vertical="center"/>
      <protection hidden="1"/>
    </xf>
    <xf numFmtId="1" fontId="93" fillId="21" borderId="379" xfId="0" applyNumberFormat="1" applyFont="1" applyFill="1" applyBorder="1" applyAlignment="1" applyProtection="1">
      <alignment vertical="center"/>
      <protection hidden="1"/>
    </xf>
    <xf numFmtId="0" fontId="36" fillId="0" borderId="0" xfId="0" applyFont="1" applyAlignment="1" applyProtection="1">
      <alignment horizontal="centerContinuous"/>
      <protection hidden="1"/>
    </xf>
    <xf numFmtId="0" fontId="52" fillId="0" borderId="0" xfId="0" applyFont="1" applyAlignment="1" applyProtection="1">
      <alignment horizontal="centerContinuous"/>
      <protection hidden="1"/>
    </xf>
    <xf numFmtId="0" fontId="40" fillId="0" borderId="91" xfId="0" applyFont="1" applyBorder="1" applyAlignment="1" applyProtection="1">
      <alignment horizontal="centerContinuous" vertical="center" wrapText="1"/>
      <protection hidden="1"/>
    </xf>
    <xf numFmtId="0" fontId="40" fillId="0" borderId="92" xfId="0" applyFont="1" applyBorder="1" applyAlignment="1" applyProtection="1">
      <alignment horizontal="centerContinuous" vertical="center" wrapText="1"/>
      <protection hidden="1"/>
    </xf>
    <xf numFmtId="0" fontId="40" fillId="0" borderId="93" xfId="0" applyFont="1" applyBorder="1" applyAlignment="1" applyProtection="1">
      <alignment horizontal="centerContinuous" vertical="center" wrapText="1"/>
      <protection hidden="1"/>
    </xf>
    <xf numFmtId="0" fontId="33" fillId="19" borderId="246" xfId="0" applyFont="1" applyFill="1" applyBorder="1" applyAlignment="1" applyProtection="1">
      <alignment horizontal="left" indent="1"/>
      <protection hidden="1"/>
    </xf>
    <xf numFmtId="0" fontId="43" fillId="19" borderId="246" xfId="0" applyFont="1" applyFill="1" applyBorder="1" applyAlignment="1" applyProtection="1">
      <alignment horizontal="left" indent="1"/>
      <protection hidden="1"/>
    </xf>
    <xf numFmtId="0" fontId="43" fillId="19" borderId="252" xfId="0" applyFont="1" applyFill="1" applyBorder="1" applyAlignment="1" applyProtection="1">
      <alignment horizontal="left" indent="1"/>
      <protection hidden="1"/>
    </xf>
    <xf numFmtId="0" fontId="33" fillId="19" borderId="0" xfId="0" applyFont="1" applyFill="1" applyAlignment="1" applyProtection="1">
      <alignment horizontal="left" indent="1"/>
      <protection hidden="1"/>
    </xf>
    <xf numFmtId="0" fontId="43" fillId="19" borderId="0" xfId="0" applyFont="1" applyFill="1" applyProtection="1">
      <protection hidden="1"/>
    </xf>
    <xf numFmtId="0" fontId="93" fillId="9" borderId="0" xfId="0" applyFont="1" applyFill="1" applyAlignment="1" applyProtection="1">
      <alignment horizontal="right" vertical="center"/>
      <protection hidden="1"/>
    </xf>
    <xf numFmtId="0" fontId="83" fillId="9" borderId="0" xfId="0" applyFont="1" applyFill="1" applyAlignment="1" applyProtection="1">
      <alignment horizontal="left" vertical="center" indent="3"/>
      <protection hidden="1"/>
    </xf>
    <xf numFmtId="0" fontId="33" fillId="19" borderId="152" xfId="0" applyFont="1" applyFill="1" applyBorder="1" applyProtection="1">
      <protection hidden="1"/>
    </xf>
    <xf numFmtId="0" fontId="33" fillId="19" borderId="553" xfId="0" applyFont="1" applyFill="1" applyBorder="1" applyProtection="1">
      <protection hidden="1"/>
    </xf>
    <xf numFmtId="0" fontId="33" fillId="19" borderId="554" xfId="0" applyFont="1" applyFill="1" applyBorder="1" applyProtection="1">
      <protection hidden="1"/>
    </xf>
    <xf numFmtId="0" fontId="33" fillId="19" borderId="555" xfId="0" applyFont="1" applyFill="1" applyBorder="1" applyProtection="1">
      <protection hidden="1"/>
    </xf>
    <xf numFmtId="0" fontId="33" fillId="19" borderId="562" xfId="0" applyFont="1" applyFill="1" applyBorder="1" applyAlignment="1" applyProtection="1">
      <alignment horizontal="center" vertical="center"/>
      <protection hidden="1"/>
    </xf>
    <xf numFmtId="0" fontId="33" fillId="19" borderId="563" xfId="0" applyFont="1" applyFill="1" applyBorder="1" applyAlignment="1" applyProtection="1">
      <alignment horizontal="center" vertical="center"/>
      <protection hidden="1"/>
    </xf>
    <xf numFmtId="0" fontId="33" fillId="19" borderId="564" xfId="0" applyFont="1" applyFill="1" applyBorder="1" applyAlignment="1" applyProtection="1">
      <alignment horizontal="center" vertical="center"/>
      <protection hidden="1"/>
    </xf>
    <xf numFmtId="0" fontId="33" fillId="19" borderId="565" xfId="0" applyFont="1" applyFill="1" applyBorder="1" applyAlignment="1" applyProtection="1">
      <alignment horizontal="center" vertical="center"/>
      <protection hidden="1"/>
    </xf>
    <xf numFmtId="0" fontId="33" fillId="19" borderId="566" xfId="0" applyFont="1" applyFill="1" applyBorder="1" applyAlignment="1" applyProtection="1">
      <alignment horizontal="center" vertical="center"/>
      <protection hidden="1"/>
    </xf>
    <xf numFmtId="0" fontId="33" fillId="9" borderId="63" xfId="0" applyFont="1" applyFill="1" applyBorder="1" applyProtection="1">
      <protection hidden="1"/>
    </xf>
    <xf numFmtId="0" fontId="172" fillId="9" borderId="0" xfId="0" applyFont="1" applyFill="1" applyProtection="1">
      <protection hidden="1"/>
    </xf>
    <xf numFmtId="0" fontId="33" fillId="19" borderId="253" xfId="0" applyFont="1" applyFill="1" applyBorder="1" applyAlignment="1" applyProtection="1">
      <alignment horizontal="center"/>
      <protection hidden="1"/>
    </xf>
    <xf numFmtId="0" fontId="33" fillId="19" borderId="567" xfId="0" applyFont="1" applyFill="1" applyBorder="1" applyAlignment="1" applyProtection="1">
      <alignment horizontal="center"/>
      <protection hidden="1"/>
    </xf>
    <xf numFmtId="0" fontId="47" fillId="19" borderId="433" xfId="0" applyFont="1" applyFill="1" applyBorder="1" applyAlignment="1" applyProtection="1">
      <alignment horizontal="center" vertical="center"/>
      <protection hidden="1"/>
    </xf>
    <xf numFmtId="0" fontId="47" fillId="19" borderId="49" xfId="0" applyFont="1" applyFill="1" applyBorder="1" applyAlignment="1" applyProtection="1">
      <alignment horizontal="center" vertical="center"/>
      <protection hidden="1"/>
    </xf>
    <xf numFmtId="0" fontId="101" fillId="19" borderId="49" xfId="0" applyFont="1" applyFill="1" applyBorder="1" applyAlignment="1" applyProtection="1">
      <alignment horizontal="right" vertical="center"/>
      <protection hidden="1"/>
    </xf>
    <xf numFmtId="0" fontId="33" fillId="19" borderId="568" xfId="0" applyFont="1" applyFill="1" applyBorder="1" applyAlignment="1" applyProtection="1">
      <alignment horizontal="center"/>
      <protection hidden="1"/>
    </xf>
    <xf numFmtId="0" fontId="33" fillId="19" borderId="569" xfId="0" applyFont="1" applyFill="1" applyBorder="1" applyAlignment="1" applyProtection="1">
      <alignment horizontal="center"/>
      <protection hidden="1"/>
    </xf>
    <xf numFmtId="0" fontId="39" fillId="27" borderId="437" xfId="0" applyFont="1" applyFill="1" applyBorder="1" applyAlignment="1" applyProtection="1">
      <alignment horizontal="left" vertical="center"/>
      <protection hidden="1"/>
    </xf>
    <xf numFmtId="0" fontId="39" fillId="27" borderId="438" xfId="0" applyFont="1" applyFill="1" applyBorder="1" applyAlignment="1" applyProtection="1">
      <alignment horizontal="left" vertical="center"/>
      <protection hidden="1"/>
    </xf>
    <xf numFmtId="0" fontId="101" fillId="27" borderId="438" xfId="0" applyFont="1" applyFill="1" applyBorder="1" applyAlignment="1" applyProtection="1">
      <alignment horizontal="right" vertical="center"/>
      <protection hidden="1"/>
    </xf>
    <xf numFmtId="49" fontId="79" fillId="0" borderId="441" xfId="0" applyNumberFormat="1" applyFont="1" applyBorder="1" applyAlignment="1" applyProtection="1">
      <alignment horizontal="center" vertical="center"/>
      <protection locked="0"/>
    </xf>
    <xf numFmtId="49" fontId="79" fillId="0" borderId="570" xfId="0" applyNumberFormat="1" applyFont="1" applyBorder="1" applyAlignment="1" applyProtection="1">
      <alignment horizontal="center" vertical="center"/>
      <protection locked="0"/>
    </xf>
    <xf numFmtId="0" fontId="39" fillId="27" borderId="444" xfId="0" applyFont="1" applyFill="1" applyBorder="1" applyAlignment="1" applyProtection="1">
      <alignment horizontal="left" vertical="center"/>
      <protection hidden="1"/>
    </xf>
    <xf numFmtId="0" fontId="101" fillId="27" borderId="371" xfId="0" applyFont="1" applyFill="1" applyBorder="1" applyAlignment="1" applyProtection="1">
      <alignment horizontal="right" vertical="center"/>
      <protection hidden="1"/>
    </xf>
    <xf numFmtId="49" fontId="79" fillId="0" borderId="571" xfId="0" applyNumberFormat="1" applyFont="1" applyBorder="1" applyAlignment="1" applyProtection="1">
      <alignment horizontal="center" vertical="center"/>
      <protection locked="0"/>
    </xf>
    <xf numFmtId="49" fontId="79" fillId="0" borderId="572" xfId="0" applyNumberFormat="1" applyFont="1" applyBorder="1" applyAlignment="1" applyProtection="1">
      <alignment horizontal="center" vertical="center"/>
      <protection locked="0"/>
    </xf>
    <xf numFmtId="0" fontId="39" fillId="27" borderId="451" xfId="0" applyFont="1" applyFill="1" applyBorder="1" applyAlignment="1" applyProtection="1">
      <alignment horizontal="left" vertical="center"/>
      <protection hidden="1"/>
    </xf>
    <xf numFmtId="0" fontId="39" fillId="27" borderId="452" xfId="0" applyFont="1" applyFill="1" applyBorder="1" applyAlignment="1" applyProtection="1">
      <alignment horizontal="left" vertical="center"/>
      <protection hidden="1"/>
    </xf>
    <xf numFmtId="0" fontId="101" fillId="27" borderId="452" xfId="0" applyFont="1" applyFill="1" applyBorder="1" applyAlignment="1" applyProtection="1">
      <alignment horizontal="right" vertical="center"/>
      <protection hidden="1"/>
    </xf>
    <xf numFmtId="49" fontId="79" fillId="0" borderId="573" xfId="0" applyNumberFormat="1" applyFont="1" applyBorder="1" applyAlignment="1" applyProtection="1">
      <alignment horizontal="center" vertical="center"/>
      <protection locked="0"/>
    </xf>
    <xf numFmtId="49" fontId="79" fillId="0" borderId="574" xfId="0" applyNumberFormat="1" applyFont="1" applyBorder="1" applyAlignment="1" applyProtection="1">
      <alignment horizontal="center" vertical="center"/>
      <protection locked="0"/>
    </xf>
    <xf numFmtId="0" fontId="82" fillId="9" borderId="78" xfId="0" applyFont="1" applyFill="1" applyBorder="1" applyAlignment="1" applyProtection="1">
      <alignment horizontal="left" indent="1"/>
      <protection hidden="1"/>
    </xf>
    <xf numFmtId="0" fontId="82" fillId="9" borderId="57" xfId="0" applyFont="1" applyFill="1" applyBorder="1" applyAlignment="1" applyProtection="1">
      <alignment vertical="center"/>
      <protection hidden="1"/>
    </xf>
    <xf numFmtId="0" fontId="82" fillId="9" borderId="57" xfId="0" applyFont="1" applyFill="1" applyBorder="1" applyAlignment="1" applyProtection="1">
      <alignment horizontal="left" indent="1"/>
      <protection hidden="1"/>
    </xf>
    <xf numFmtId="0" fontId="33" fillId="9" borderId="85" xfId="0" applyFont="1" applyFill="1" applyBorder="1" applyProtection="1">
      <protection hidden="1"/>
    </xf>
    <xf numFmtId="0" fontId="33" fillId="9" borderId="48" xfId="0" applyFont="1" applyFill="1" applyBorder="1" applyProtection="1">
      <protection hidden="1"/>
    </xf>
    <xf numFmtId="0" fontId="90" fillId="19" borderId="188" xfId="0" applyFont="1" applyFill="1" applyBorder="1" applyAlignment="1" applyProtection="1">
      <alignment horizontal="center" wrapText="1"/>
      <protection hidden="1"/>
    </xf>
    <xf numFmtId="0" fontId="33" fillId="19" borderId="580" xfId="0" applyFont="1" applyFill="1" applyBorder="1" applyAlignment="1" applyProtection="1">
      <alignment horizontal="center" wrapText="1"/>
      <protection hidden="1"/>
    </xf>
    <xf numFmtId="0" fontId="33" fillId="19" borderId="582" xfId="0" applyFont="1" applyFill="1" applyBorder="1" applyAlignment="1" applyProtection="1">
      <alignment horizontal="center" vertical="center"/>
      <protection hidden="1"/>
    </xf>
    <xf numFmtId="0" fontId="39" fillId="27" borderId="583" xfId="0" applyFont="1" applyFill="1" applyBorder="1" applyAlignment="1" applyProtection="1">
      <alignment horizontal="left" vertical="center"/>
      <protection hidden="1"/>
    </xf>
    <xf numFmtId="0" fontId="39" fillId="27" borderId="475" xfId="0" applyFont="1" applyFill="1" applyBorder="1" applyAlignment="1" applyProtection="1">
      <alignment horizontal="left" vertical="center"/>
      <protection hidden="1"/>
    </xf>
    <xf numFmtId="49" fontId="79" fillId="0" borderId="584" xfId="0" applyNumberFormat="1" applyFont="1" applyBorder="1" applyAlignment="1" applyProtection="1">
      <alignment horizontal="center" vertical="center"/>
      <protection locked="0"/>
    </xf>
    <xf numFmtId="49" fontId="79" fillId="0" borderId="585" xfId="0" applyNumberFormat="1" applyFont="1" applyBorder="1" applyAlignment="1" applyProtection="1">
      <alignment horizontal="center" vertical="center"/>
      <protection locked="0"/>
    </xf>
    <xf numFmtId="49" fontId="79" fillId="0" borderId="586" xfId="0" applyNumberFormat="1" applyFont="1" applyBorder="1" applyAlignment="1" applyProtection="1">
      <alignment horizontal="center" vertical="center"/>
      <protection locked="0"/>
    </xf>
    <xf numFmtId="0" fontId="39" fillId="27" borderId="587" xfId="0" applyFont="1" applyFill="1" applyBorder="1" applyAlignment="1" applyProtection="1">
      <alignment horizontal="left" vertical="center"/>
      <protection hidden="1"/>
    </xf>
    <xf numFmtId="49" fontId="79" fillId="0" borderId="588" xfId="0" applyNumberFormat="1" applyFont="1" applyBorder="1" applyAlignment="1" applyProtection="1">
      <alignment horizontal="center" vertical="center"/>
      <protection locked="0"/>
    </xf>
    <xf numFmtId="49" fontId="79" fillId="0" borderId="589" xfId="0" applyNumberFormat="1" applyFont="1" applyBorder="1" applyAlignment="1" applyProtection="1">
      <alignment horizontal="center" vertical="center"/>
      <protection locked="0"/>
    </xf>
    <xf numFmtId="0" fontId="33" fillId="9" borderId="50" xfId="0" applyFont="1" applyFill="1" applyBorder="1" applyProtection="1">
      <protection hidden="1"/>
    </xf>
    <xf numFmtId="0" fontId="39" fillId="27" borderId="590" xfId="0" applyFont="1" applyFill="1" applyBorder="1" applyAlignment="1" applyProtection="1">
      <alignment horizontal="left" vertical="center"/>
      <protection hidden="1"/>
    </xf>
    <xf numFmtId="0" fontId="173" fillId="27" borderId="371" xfId="0" applyFont="1" applyFill="1" applyBorder="1" applyAlignment="1" applyProtection="1">
      <alignment horizontal="right" vertical="center"/>
      <protection hidden="1"/>
    </xf>
    <xf numFmtId="0" fontId="39" fillId="27" borderId="594" xfId="0" applyFont="1" applyFill="1" applyBorder="1" applyAlignment="1" applyProtection="1">
      <alignment horizontal="left" vertical="center"/>
      <protection hidden="1"/>
    </xf>
    <xf numFmtId="0" fontId="173" fillId="27" borderId="595" xfId="0" applyFont="1" applyFill="1" applyBorder="1" applyAlignment="1" applyProtection="1">
      <alignment horizontal="right" vertical="center"/>
      <protection hidden="1"/>
    </xf>
    <xf numFmtId="49" fontId="79" fillId="0" borderId="599" xfId="0" applyNumberFormat="1" applyFont="1" applyBorder="1" applyAlignment="1" applyProtection="1">
      <alignment horizontal="center" vertical="center"/>
      <protection locked="0"/>
    </xf>
    <xf numFmtId="49" fontId="79" fillId="0" borderId="600" xfId="0" applyNumberFormat="1" applyFont="1" applyBorder="1" applyAlignment="1" applyProtection="1">
      <alignment horizontal="center" vertical="center"/>
      <protection locked="0"/>
    </xf>
    <xf numFmtId="49" fontId="79" fillId="0" borderId="601" xfId="0" applyNumberFormat="1" applyFont="1" applyBorder="1" applyAlignment="1" applyProtection="1">
      <alignment horizontal="center" vertical="center"/>
      <protection locked="0"/>
    </xf>
    <xf numFmtId="0" fontId="61" fillId="9" borderId="222" xfId="0" applyFont="1" applyFill="1" applyBorder="1" applyAlignment="1" applyProtection="1">
      <alignment horizontal="centerContinuous" vertical="center"/>
      <protection hidden="1"/>
    </xf>
    <xf numFmtId="0" fontId="61" fillId="9" borderId="222" xfId="0" applyFont="1" applyFill="1" applyBorder="1" applyAlignment="1" applyProtection="1">
      <alignment horizontal="centerContinuous"/>
      <protection hidden="1"/>
    </xf>
    <xf numFmtId="0" fontId="61" fillId="9" borderId="177" xfId="0" applyFont="1" applyFill="1" applyBorder="1" applyAlignment="1" applyProtection="1">
      <alignment horizontal="centerContinuous"/>
      <protection hidden="1"/>
    </xf>
    <xf numFmtId="0" fontId="61" fillId="9" borderId="178" xfId="0" applyFont="1" applyFill="1" applyBorder="1" applyAlignment="1" applyProtection="1">
      <alignment horizontal="centerContinuous"/>
      <protection hidden="1"/>
    </xf>
    <xf numFmtId="0" fontId="33" fillId="19" borderId="219" xfId="0" applyFont="1" applyFill="1" applyBorder="1" applyAlignment="1" applyProtection="1">
      <alignment horizontal="center" vertical="center"/>
      <protection hidden="1"/>
    </xf>
    <xf numFmtId="0" fontId="33" fillId="19" borderId="231" xfId="0" applyFont="1" applyFill="1" applyBorder="1" applyAlignment="1" applyProtection="1">
      <alignment horizontal="center"/>
      <protection hidden="1"/>
    </xf>
    <xf numFmtId="0" fontId="33" fillId="19" borderId="233" xfId="0" applyFont="1" applyFill="1" applyBorder="1" applyAlignment="1" applyProtection="1">
      <alignment horizontal="center"/>
      <protection hidden="1"/>
    </xf>
    <xf numFmtId="0" fontId="39" fillId="27" borderId="602" xfId="0" applyFont="1" applyFill="1" applyBorder="1" applyAlignment="1" applyProtection="1">
      <alignment horizontal="left" vertical="center"/>
      <protection hidden="1"/>
    </xf>
    <xf numFmtId="0" fontId="39" fillId="27" borderId="368" xfId="0" applyFont="1" applyFill="1" applyBorder="1" applyAlignment="1" applyProtection="1">
      <alignment horizontal="left" vertical="center"/>
      <protection hidden="1"/>
    </xf>
    <xf numFmtId="0" fontId="137" fillId="0" borderId="534" xfId="0" applyFont="1" applyBorder="1" applyAlignment="1" applyProtection="1">
      <alignment horizontal="center" vertical="center"/>
      <protection locked="0"/>
    </xf>
    <xf numFmtId="1" fontId="159" fillId="0" borderId="534" xfId="0" applyNumberFormat="1" applyFont="1" applyBorder="1" applyAlignment="1" applyProtection="1">
      <alignment horizontal="right" vertical="center"/>
      <protection locked="0"/>
    </xf>
    <xf numFmtId="49" fontId="79" fillId="0" borderId="534" xfId="0" applyNumberFormat="1" applyFont="1" applyBorder="1" applyAlignment="1" applyProtection="1">
      <alignment horizontal="center" vertical="center"/>
      <protection locked="0"/>
    </xf>
    <xf numFmtId="0" fontId="137" fillId="0" borderId="535" xfId="0" applyFont="1" applyBorder="1" applyAlignment="1" applyProtection="1">
      <alignment horizontal="center" vertical="center"/>
      <protection locked="0"/>
    </xf>
    <xf numFmtId="1" fontId="159" fillId="0" borderId="535" xfId="0" applyNumberFormat="1" applyFont="1" applyBorder="1" applyAlignment="1" applyProtection="1">
      <alignment horizontal="right" vertical="center"/>
      <protection locked="0"/>
    </xf>
    <xf numFmtId="49" fontId="79" fillId="0" borderId="535" xfId="0" applyNumberFormat="1" applyFont="1" applyBorder="1" applyAlignment="1" applyProtection="1">
      <alignment horizontal="center" vertical="center"/>
      <protection locked="0"/>
    </xf>
    <xf numFmtId="0" fontId="137" fillId="0" borderId="536" xfId="0" applyFont="1" applyBorder="1" applyAlignment="1" applyProtection="1">
      <alignment horizontal="center" vertical="center"/>
      <protection locked="0"/>
    </xf>
    <xf numFmtId="1" fontId="159" fillId="0" borderId="536" xfId="0" applyNumberFormat="1" applyFont="1" applyBorder="1" applyAlignment="1" applyProtection="1">
      <alignment horizontal="right" vertical="center"/>
      <protection locked="0"/>
    </xf>
    <xf numFmtId="49" fontId="79" fillId="0" borderId="536" xfId="0" applyNumberFormat="1" applyFont="1" applyBorder="1" applyAlignment="1" applyProtection="1">
      <alignment horizontal="center" vertical="center"/>
      <protection locked="0"/>
    </xf>
    <xf numFmtId="0" fontId="47" fillId="9" borderId="252" xfId="0" applyFont="1" applyFill="1" applyBorder="1" applyProtection="1">
      <protection hidden="1"/>
    </xf>
    <xf numFmtId="0" fontId="73" fillId="9" borderId="153" xfId="0" applyFont="1" applyFill="1" applyBorder="1" applyProtection="1">
      <protection hidden="1"/>
    </xf>
    <xf numFmtId="0" fontId="47" fillId="9" borderId="153" xfId="0" applyFont="1" applyFill="1" applyBorder="1" applyAlignment="1" applyProtection="1">
      <alignment vertical="center"/>
      <protection hidden="1"/>
    </xf>
    <xf numFmtId="0" fontId="47" fillId="9" borderId="138" xfId="0" applyFont="1" applyFill="1" applyBorder="1" applyAlignment="1" applyProtection="1">
      <alignment vertical="top"/>
      <protection hidden="1"/>
    </xf>
    <xf numFmtId="0" fontId="47" fillId="9" borderId="135" xfId="0" applyFont="1" applyFill="1" applyBorder="1" applyProtection="1">
      <protection hidden="1"/>
    </xf>
    <xf numFmtId="0" fontId="82" fillId="9" borderId="135" xfId="0" applyFont="1" applyFill="1" applyBorder="1" applyProtection="1">
      <protection hidden="1"/>
    </xf>
    <xf numFmtId="0" fontId="92" fillId="24" borderId="0" xfId="0" applyFont="1" applyFill="1" applyAlignment="1" applyProtection="1">
      <alignment vertical="center"/>
      <protection hidden="1"/>
    </xf>
    <xf numFmtId="0" fontId="177" fillId="24" borderId="0" xfId="0" applyFont="1" applyFill="1" applyAlignment="1" applyProtection="1">
      <alignment vertical="center"/>
      <protection hidden="1"/>
    </xf>
    <xf numFmtId="0" fontId="178" fillId="24" borderId="0" xfId="0" applyFont="1" applyFill="1" applyAlignment="1" applyProtection="1">
      <alignment horizontal="center" vertical="center"/>
      <protection hidden="1"/>
    </xf>
    <xf numFmtId="0" fontId="57" fillId="9" borderId="0" xfId="0" applyFont="1" applyFill="1" applyProtection="1">
      <protection hidden="1"/>
    </xf>
    <xf numFmtId="0" fontId="57" fillId="9" borderId="135" xfId="0" applyFont="1" applyFill="1" applyBorder="1" applyProtection="1">
      <protection hidden="1"/>
    </xf>
    <xf numFmtId="0" fontId="82" fillId="9" borderId="269" xfId="0" applyFont="1" applyFill="1" applyBorder="1" applyProtection="1">
      <protection hidden="1"/>
    </xf>
    <xf numFmtId="0" fontId="72" fillId="9" borderId="135" xfId="0" applyFont="1" applyFill="1" applyBorder="1" applyProtection="1">
      <protection hidden="1"/>
    </xf>
    <xf numFmtId="0" fontId="57" fillId="9" borderId="423" xfId="0" applyFont="1" applyFill="1" applyBorder="1" applyProtection="1">
      <protection hidden="1"/>
    </xf>
    <xf numFmtId="0" fontId="82" fillId="9" borderId="423" xfId="0" applyFont="1" applyFill="1" applyBorder="1" applyProtection="1">
      <protection hidden="1"/>
    </xf>
    <xf numFmtId="0" fontId="82" fillId="9" borderId="424" xfId="0" applyFont="1" applyFill="1" applyBorder="1" applyProtection="1">
      <protection hidden="1"/>
    </xf>
    <xf numFmtId="0" fontId="57" fillId="30" borderId="423" xfId="0" applyFont="1" applyFill="1" applyBorder="1" applyProtection="1">
      <protection hidden="1"/>
    </xf>
    <xf numFmtId="1" fontId="112" fillId="9" borderId="0" xfId="0" applyNumberFormat="1" applyFont="1" applyFill="1" applyProtection="1">
      <protection hidden="1"/>
    </xf>
    <xf numFmtId="0" fontId="41" fillId="9" borderId="135" xfId="0" applyFont="1" applyFill="1" applyBorder="1" applyAlignment="1" applyProtection="1">
      <alignment vertical="center"/>
      <protection hidden="1"/>
    </xf>
    <xf numFmtId="0" fontId="41" fillId="9" borderId="135" xfId="0" applyFont="1" applyFill="1" applyBorder="1" applyProtection="1">
      <protection hidden="1"/>
    </xf>
    <xf numFmtId="0" fontId="39" fillId="9" borderId="135" xfId="0" applyFont="1" applyFill="1" applyBorder="1" applyAlignment="1" applyProtection="1">
      <alignment horizontal="left" indent="4"/>
      <protection hidden="1"/>
    </xf>
    <xf numFmtId="0" fontId="55" fillId="30" borderId="135" xfId="0" applyFont="1" applyFill="1" applyBorder="1" applyProtection="1">
      <protection hidden="1"/>
    </xf>
    <xf numFmtId="0" fontId="1" fillId="30" borderId="135" xfId="0" applyFont="1" applyFill="1" applyBorder="1" applyProtection="1">
      <protection hidden="1"/>
    </xf>
    <xf numFmtId="0" fontId="73" fillId="9" borderId="246" xfId="0" applyFont="1" applyFill="1" applyBorder="1" applyProtection="1">
      <protection hidden="1"/>
    </xf>
    <xf numFmtId="0" fontId="55" fillId="30" borderId="0" xfId="0" applyFont="1" applyFill="1" applyProtection="1">
      <protection hidden="1"/>
    </xf>
    <xf numFmtId="0" fontId="55" fillId="9" borderId="0" xfId="0" applyFont="1" applyFill="1" applyAlignment="1" applyProtection="1">
      <alignment vertical="top"/>
      <protection hidden="1"/>
    </xf>
    <xf numFmtId="0" fontId="55" fillId="9" borderId="0" xfId="0" applyFont="1" applyFill="1" applyAlignment="1" applyProtection="1">
      <alignment horizontal="left" vertical="top" indent="2"/>
      <protection hidden="1"/>
    </xf>
    <xf numFmtId="0" fontId="33" fillId="23" borderId="57" xfId="0" applyFont="1" applyFill="1" applyBorder="1" applyAlignment="1" applyProtection="1">
      <alignment vertical="center"/>
      <protection hidden="1"/>
    </xf>
    <xf numFmtId="0" fontId="33" fillId="23" borderId="57" xfId="0" applyFont="1" applyFill="1" applyBorder="1" applyProtection="1">
      <protection hidden="1"/>
    </xf>
    <xf numFmtId="0" fontId="73" fillId="23" borderId="57" xfId="0" applyFont="1" applyFill="1" applyBorder="1" applyProtection="1">
      <protection hidden="1"/>
    </xf>
    <xf numFmtId="0" fontId="33" fillId="9" borderId="48" xfId="0" applyFont="1" applyFill="1" applyBorder="1" applyAlignment="1" applyProtection="1">
      <alignment vertical="center"/>
      <protection hidden="1"/>
    </xf>
    <xf numFmtId="0" fontId="73" fillId="9" borderId="0" xfId="0" applyFont="1" applyFill="1" applyAlignment="1" applyProtection="1">
      <alignment vertical="center"/>
      <protection hidden="1"/>
    </xf>
    <xf numFmtId="0" fontId="33" fillId="9" borderId="86" xfId="0" applyFont="1" applyFill="1" applyBorder="1" applyAlignment="1" applyProtection="1">
      <alignment horizontal="left" vertical="center" indent="1"/>
      <protection hidden="1"/>
    </xf>
    <xf numFmtId="0" fontId="43" fillId="9" borderId="0" xfId="0" applyFont="1" applyFill="1" applyAlignment="1" applyProtection="1">
      <alignment vertical="top"/>
      <protection hidden="1"/>
    </xf>
    <xf numFmtId="0" fontId="43" fillId="9" borderId="0" xfId="0" applyFont="1" applyFill="1" applyProtection="1">
      <protection hidden="1"/>
    </xf>
    <xf numFmtId="0" fontId="113" fillId="9" borderId="0" xfId="0" applyFont="1" applyFill="1" applyProtection="1">
      <protection hidden="1"/>
    </xf>
    <xf numFmtId="0" fontId="25" fillId="9" borderId="0" xfId="0" applyFont="1" applyFill="1" applyAlignment="1" applyProtection="1">
      <alignment horizontal="right" vertical="center" indent="1"/>
      <protection hidden="1"/>
    </xf>
    <xf numFmtId="49" fontId="119" fillId="19" borderId="0" xfId="0" applyNumberFormat="1" applyFont="1" applyFill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96" fillId="19" borderId="72" xfId="0" applyFont="1" applyFill="1" applyBorder="1" applyProtection="1">
      <protection hidden="1"/>
    </xf>
    <xf numFmtId="0" fontId="41" fillId="23" borderId="404" xfId="0" applyFont="1" applyFill="1" applyBorder="1" applyAlignment="1" applyProtection="1">
      <alignment horizontal="center" vertical="center"/>
      <protection hidden="1"/>
    </xf>
    <xf numFmtId="0" fontId="44" fillId="19" borderId="0" xfId="0" applyFont="1" applyFill="1" applyAlignment="1" applyProtection="1">
      <alignment horizontal="right" vertical="center" indent="1"/>
      <protection hidden="1"/>
    </xf>
    <xf numFmtId="0" fontId="131" fillId="19" borderId="0" xfId="0" applyFont="1" applyFill="1" applyAlignment="1" applyProtection="1">
      <alignment vertical="center"/>
      <protection hidden="1"/>
    </xf>
    <xf numFmtId="0" fontId="33" fillId="27" borderId="625" xfId="0" applyFont="1" applyFill="1" applyBorder="1" applyAlignment="1" applyProtection="1">
      <alignment vertical="top"/>
      <protection hidden="1"/>
    </xf>
    <xf numFmtId="0" fontId="74" fillId="27" borderId="31" xfId="0" applyFont="1" applyFill="1" applyBorder="1" applyAlignment="1" applyProtection="1">
      <alignment vertical="center"/>
      <protection hidden="1"/>
    </xf>
    <xf numFmtId="0" fontId="33" fillId="27" borderId="434" xfId="0" applyFont="1" applyFill="1" applyBorder="1" applyAlignment="1" applyProtection="1">
      <alignment vertical="center"/>
      <protection hidden="1"/>
    </xf>
    <xf numFmtId="0" fontId="25" fillId="19" borderId="50" xfId="0" applyFont="1" applyFill="1" applyBorder="1" applyProtection="1">
      <protection hidden="1"/>
    </xf>
    <xf numFmtId="0" fontId="33" fillId="27" borderId="627" xfId="0" applyFont="1" applyFill="1" applyBorder="1" applyProtection="1">
      <protection hidden="1"/>
    </xf>
    <xf numFmtId="0" fontId="33" fillId="27" borderId="88" xfId="0" applyFont="1" applyFill="1" applyBorder="1" applyAlignment="1" applyProtection="1">
      <alignment vertical="center"/>
      <protection hidden="1"/>
    </xf>
    <xf numFmtId="0" fontId="33" fillId="27" borderId="31" xfId="0" applyFont="1" applyFill="1" applyBorder="1" applyAlignment="1" applyProtection="1">
      <alignment vertical="center"/>
      <protection hidden="1"/>
    </xf>
    <xf numFmtId="49" fontId="96" fillId="19" borderId="0" xfId="0" applyNumberFormat="1" applyFont="1" applyFill="1" applyAlignment="1" applyProtection="1">
      <alignment horizontal="right"/>
      <protection hidden="1"/>
    </xf>
    <xf numFmtId="0" fontId="41" fillId="19" borderId="0" xfId="0" applyFont="1" applyFill="1" applyAlignment="1" applyProtection="1">
      <alignment horizontal="center" vertical="center"/>
      <protection hidden="1"/>
    </xf>
    <xf numFmtId="0" fontId="89" fillId="19" borderId="0" xfId="0" applyFont="1" applyFill="1" applyProtection="1">
      <protection hidden="1"/>
    </xf>
    <xf numFmtId="0" fontId="33" fillId="27" borderId="86" xfId="0" applyFont="1" applyFill="1" applyBorder="1" applyAlignment="1" applyProtection="1">
      <alignment vertical="center"/>
      <protection hidden="1"/>
    </xf>
    <xf numFmtId="0" fontId="33" fillId="27" borderId="0" xfId="0" applyFont="1" applyFill="1" applyAlignment="1" applyProtection="1">
      <alignment vertical="center"/>
      <protection hidden="1"/>
    </xf>
    <xf numFmtId="49" fontId="33" fillId="27" borderId="435" xfId="0" applyNumberFormat="1" applyFont="1" applyFill="1" applyBorder="1" applyAlignment="1" applyProtection="1">
      <alignment horizontal="center"/>
      <protection hidden="1"/>
    </xf>
    <xf numFmtId="0" fontId="33" fillId="27" borderId="634" xfId="0" applyFont="1" applyFill="1" applyBorder="1" applyAlignment="1" applyProtection="1">
      <alignment vertical="top"/>
      <protection hidden="1"/>
    </xf>
    <xf numFmtId="0" fontId="33" fillId="27" borderId="87" xfId="0" applyFont="1" applyFill="1" applyBorder="1" applyAlignment="1" applyProtection="1">
      <alignment vertical="center"/>
      <protection hidden="1"/>
    </xf>
    <xf numFmtId="49" fontId="33" fillId="27" borderId="636" xfId="0" applyNumberFormat="1" applyFont="1" applyFill="1" applyBorder="1" applyAlignment="1" applyProtection="1">
      <alignment horizontal="center"/>
      <protection hidden="1"/>
    </xf>
    <xf numFmtId="0" fontId="96" fillId="19" borderId="0" xfId="0" applyFont="1" applyFill="1" applyAlignment="1" applyProtection="1">
      <alignment horizontal="center" vertical="center"/>
      <protection hidden="1"/>
    </xf>
    <xf numFmtId="49" fontId="33" fillId="27" borderId="639" xfId="0" applyNumberFormat="1" applyFont="1" applyFill="1" applyBorder="1" applyAlignment="1" applyProtection="1">
      <alignment horizontal="center"/>
      <protection hidden="1"/>
    </xf>
    <xf numFmtId="49" fontId="33" fillId="27" borderId="426" xfId="0" applyNumberFormat="1" applyFont="1" applyFill="1" applyBorder="1" applyAlignment="1" applyProtection="1">
      <alignment horizontal="center"/>
      <protection hidden="1"/>
    </xf>
    <xf numFmtId="0" fontId="33" fillId="27" borderId="420" xfId="0" applyFont="1" applyFill="1" applyBorder="1" applyAlignment="1" applyProtection="1">
      <alignment vertical="center"/>
      <protection hidden="1"/>
    </xf>
    <xf numFmtId="0" fontId="33" fillId="27" borderId="59" xfId="0" applyFont="1" applyFill="1" applyBorder="1" applyAlignment="1" applyProtection="1">
      <alignment vertical="center"/>
      <protection hidden="1"/>
    </xf>
    <xf numFmtId="0" fontId="179" fillId="0" borderId="642" xfId="0" applyFont="1" applyBorder="1" applyAlignment="1" applyProtection="1">
      <alignment horizontal="left"/>
      <protection locked="0"/>
    </xf>
    <xf numFmtId="0" fontId="180" fillId="19" borderId="0" xfId="0" applyFont="1" applyFill="1" applyProtection="1">
      <protection hidden="1"/>
    </xf>
    <xf numFmtId="49" fontId="33" fillId="27" borderId="644" xfId="0" applyNumberFormat="1" applyFont="1" applyFill="1" applyBorder="1" applyAlignment="1" applyProtection="1">
      <alignment horizontal="center"/>
      <protection hidden="1"/>
    </xf>
    <xf numFmtId="49" fontId="33" fillId="27" borderId="645" xfId="0" applyNumberFormat="1" applyFont="1" applyFill="1" applyBorder="1" applyAlignment="1" applyProtection="1">
      <alignment horizontal="center"/>
      <protection hidden="1"/>
    </xf>
    <xf numFmtId="0" fontId="33" fillId="27" borderId="78" xfId="0" applyFont="1" applyFill="1" applyBorder="1" applyAlignment="1" applyProtection="1">
      <alignment vertical="center"/>
      <protection hidden="1"/>
    </xf>
    <xf numFmtId="0" fontId="33" fillId="27" borderId="57" xfId="0" applyFont="1" applyFill="1" applyBorder="1" applyAlignment="1" applyProtection="1">
      <alignment vertical="center"/>
      <protection hidden="1"/>
    </xf>
    <xf numFmtId="0" fontId="33" fillId="27" borderId="63" xfId="0" applyFont="1" applyFill="1" applyBorder="1" applyAlignment="1" applyProtection="1">
      <alignment vertical="center"/>
      <protection hidden="1"/>
    </xf>
    <xf numFmtId="0" fontId="33" fillId="27" borderId="49" xfId="0" applyFont="1" applyFill="1" applyBorder="1" applyAlignment="1" applyProtection="1">
      <alignment vertical="center"/>
      <protection hidden="1"/>
    </xf>
    <xf numFmtId="49" fontId="48" fillId="19" borderId="0" xfId="0" applyNumberFormat="1" applyFont="1" applyFill="1" applyAlignment="1" applyProtection="1">
      <alignment horizontal="left" vertical="center"/>
      <protection hidden="1"/>
    </xf>
    <xf numFmtId="49" fontId="33" fillId="27" borderId="651" xfId="0" applyNumberFormat="1" applyFont="1" applyFill="1" applyBorder="1" applyAlignment="1" applyProtection="1">
      <alignment horizontal="center"/>
      <protection hidden="1"/>
    </xf>
    <xf numFmtId="0" fontId="114" fillId="19" borderId="0" xfId="0" applyFont="1" applyFill="1" applyAlignment="1" applyProtection="1">
      <alignment horizontal="center" vertical="center"/>
      <protection hidden="1"/>
    </xf>
    <xf numFmtId="0" fontId="25" fillId="19" borderId="151" xfId="0" applyFont="1" applyFill="1" applyBorder="1" applyProtection="1">
      <protection hidden="1"/>
    </xf>
    <xf numFmtId="0" fontId="25" fillId="19" borderId="656" xfId="0" applyFont="1" applyFill="1" applyBorder="1" applyProtection="1">
      <protection hidden="1"/>
    </xf>
    <xf numFmtId="0" fontId="25" fillId="19" borderId="303" xfId="0" applyFont="1" applyFill="1" applyBorder="1" applyProtection="1">
      <protection hidden="1"/>
    </xf>
    <xf numFmtId="49" fontId="48" fillId="19" borderId="151" xfId="0" applyNumberFormat="1" applyFont="1" applyFill="1" applyBorder="1" applyAlignment="1" applyProtection="1">
      <alignment horizontal="left" vertical="center"/>
      <protection hidden="1"/>
    </xf>
    <xf numFmtId="0" fontId="25" fillId="19" borderId="246" xfId="0" applyFont="1" applyFill="1" applyBorder="1" applyProtection="1">
      <protection hidden="1"/>
    </xf>
    <xf numFmtId="0" fontId="25" fillId="19" borderId="657" xfId="0" applyFont="1" applyFill="1" applyBorder="1" applyProtection="1">
      <protection hidden="1"/>
    </xf>
    <xf numFmtId="0" fontId="181" fillId="19" borderId="0" xfId="0" applyFont="1" applyFill="1" applyProtection="1">
      <protection hidden="1"/>
    </xf>
    <xf numFmtId="0" fontId="39" fillId="19" borderId="86" xfId="0" applyFont="1" applyFill="1" applyBorder="1" applyAlignment="1" applyProtection="1">
      <alignment horizontal="left" vertical="center" indent="1"/>
      <protection hidden="1"/>
    </xf>
    <xf numFmtId="0" fontId="182" fillId="19" borderId="0" xfId="0" applyFont="1" applyFill="1" applyAlignment="1" applyProtection="1">
      <alignment vertical="center"/>
      <protection hidden="1"/>
    </xf>
    <xf numFmtId="0" fontId="182" fillId="19" borderId="0" xfId="0" applyFont="1" applyFill="1" applyAlignment="1" applyProtection="1">
      <alignment horizontal="left" vertical="center" wrapText="1"/>
      <protection hidden="1"/>
    </xf>
    <xf numFmtId="0" fontId="55" fillId="19" borderId="0" xfId="0" applyFont="1" applyFill="1" applyAlignment="1" applyProtection="1">
      <alignment horizontal="center" vertical="center"/>
      <protection hidden="1"/>
    </xf>
    <xf numFmtId="0" fontId="88" fillId="9" borderId="0" xfId="0" applyFont="1" applyFill="1" applyAlignment="1" applyProtection="1">
      <alignment horizontal="left" vertical="center"/>
      <protection hidden="1"/>
    </xf>
    <xf numFmtId="0" fontId="139" fillId="19" borderId="0" xfId="0" applyFont="1" applyFill="1" applyProtection="1">
      <protection hidden="1"/>
    </xf>
    <xf numFmtId="0" fontId="41" fillId="9" borderId="660" xfId="0" applyFont="1" applyFill="1" applyBorder="1" applyAlignment="1" applyProtection="1">
      <alignment horizontal="left" indent="1"/>
      <protection hidden="1"/>
    </xf>
    <xf numFmtId="0" fontId="25" fillId="19" borderId="153" xfId="0" applyFont="1" applyFill="1" applyBorder="1" applyProtection="1">
      <protection hidden="1"/>
    </xf>
    <xf numFmtId="0" fontId="181" fillId="19" borderId="153" xfId="0" applyFont="1" applyFill="1" applyBorder="1" applyProtection="1">
      <protection hidden="1"/>
    </xf>
    <xf numFmtId="0" fontId="180" fillId="19" borderId="0" xfId="0" applyFont="1" applyFill="1" applyAlignment="1" applyProtection="1">
      <alignment vertical="center"/>
      <protection hidden="1"/>
    </xf>
    <xf numFmtId="0" fontId="181" fillId="19" borderId="0" xfId="0" applyFont="1" applyFill="1" applyAlignment="1" applyProtection="1">
      <alignment vertical="center"/>
      <protection hidden="1"/>
    </xf>
    <xf numFmtId="0" fontId="181" fillId="19" borderId="0" xfId="0" applyFont="1" applyFill="1" applyAlignment="1" applyProtection="1">
      <alignment horizontal="left" vertical="center" wrapText="1"/>
      <protection hidden="1"/>
    </xf>
    <xf numFmtId="0" fontId="185" fillId="31" borderId="185" xfId="0" applyFont="1" applyFill="1" applyBorder="1" applyAlignment="1" applyProtection="1">
      <alignment vertical="center"/>
      <protection hidden="1"/>
    </xf>
    <xf numFmtId="0" fontId="185" fillId="31" borderId="190" xfId="0" applyFont="1" applyFill="1" applyBorder="1" applyAlignment="1" applyProtection="1">
      <alignment vertical="center"/>
      <protection hidden="1"/>
    </xf>
    <xf numFmtId="0" fontId="190" fillId="31" borderId="190" xfId="0" applyFont="1" applyFill="1" applyBorder="1" applyAlignment="1" applyProtection="1">
      <alignment vertical="center"/>
      <protection hidden="1"/>
    </xf>
    <xf numFmtId="0" fontId="187" fillId="31" borderId="210" xfId="0" applyFont="1" applyFill="1" applyBorder="1" applyAlignment="1" applyProtection="1">
      <alignment horizontal="center" vertical="center" wrapText="1"/>
      <protection hidden="1"/>
    </xf>
    <xf numFmtId="49" fontId="111" fillId="19" borderId="153" xfId="0" applyNumberFormat="1" applyFont="1" applyFill="1" applyBorder="1" applyAlignment="1" applyProtection="1">
      <alignment horizontal="right"/>
      <protection hidden="1"/>
    </xf>
    <xf numFmtId="0" fontId="55" fillId="27" borderId="661" xfId="0" applyFont="1" applyFill="1" applyBorder="1" applyAlignment="1" applyProtection="1">
      <alignment horizontal="left" vertical="center"/>
      <protection hidden="1"/>
    </xf>
    <xf numFmtId="0" fontId="191" fillId="0" borderId="191" xfId="0" applyFont="1" applyBorder="1" applyAlignment="1" applyProtection="1">
      <alignment horizontal="center" vertical="center" wrapText="1"/>
      <protection locked="0"/>
    </xf>
    <xf numFmtId="0" fontId="192" fillId="0" borderId="191" xfId="0" applyFont="1" applyBorder="1" applyAlignment="1" applyProtection="1">
      <alignment horizontal="center" vertical="center" wrapText="1"/>
      <protection locked="0"/>
    </xf>
    <xf numFmtId="0" fontId="171" fillId="0" borderId="191" xfId="0" applyFont="1" applyBorder="1" applyAlignment="1" applyProtection="1">
      <alignment horizontal="center" vertical="center" wrapText="1"/>
      <protection locked="0"/>
    </xf>
    <xf numFmtId="0" fontId="171" fillId="0" borderId="192" xfId="0" applyFont="1" applyBorder="1" applyAlignment="1" applyProtection="1">
      <alignment horizontal="center" vertical="center" wrapText="1"/>
      <protection locked="0"/>
    </xf>
    <xf numFmtId="0" fontId="55" fillId="27" borderId="156" xfId="0" applyFont="1" applyFill="1" applyBorder="1" applyAlignment="1" applyProtection="1">
      <alignment horizontal="left" vertical="center"/>
      <protection hidden="1"/>
    </xf>
    <xf numFmtId="0" fontId="191" fillId="0" borderId="170" xfId="0" applyFont="1" applyBorder="1" applyAlignment="1" applyProtection="1">
      <alignment horizontal="center" vertical="center" wrapText="1"/>
      <protection locked="0"/>
    </xf>
    <xf numFmtId="0" fontId="192" fillId="0" borderId="170" xfId="0" applyFont="1" applyBorder="1" applyAlignment="1" applyProtection="1">
      <alignment horizontal="center" vertical="center" wrapText="1"/>
      <protection locked="0"/>
    </xf>
    <xf numFmtId="0" fontId="171" fillId="0" borderId="170" xfId="0" applyFont="1" applyBorder="1" applyAlignment="1" applyProtection="1">
      <alignment horizontal="center" vertical="center" wrapText="1"/>
      <protection locked="0"/>
    </xf>
    <xf numFmtId="0" fontId="171" fillId="0" borderId="193" xfId="0" applyFont="1" applyBorder="1" applyAlignment="1" applyProtection="1">
      <alignment horizontal="center" vertical="center" wrapText="1"/>
      <protection locked="0"/>
    </xf>
    <xf numFmtId="0" fontId="180" fillId="19" borderId="0" xfId="0" applyFont="1" applyFill="1" applyAlignment="1" applyProtection="1">
      <alignment vertical="top"/>
      <protection hidden="1"/>
    </xf>
    <xf numFmtId="0" fontId="55" fillId="27" borderId="181" xfId="0" applyFont="1" applyFill="1" applyBorder="1" applyAlignment="1" applyProtection="1">
      <alignment vertical="center"/>
      <protection hidden="1"/>
    </xf>
    <xf numFmtId="0" fontId="55" fillId="27" borderId="156" xfId="0" applyFont="1" applyFill="1" applyBorder="1" applyAlignment="1" applyProtection="1">
      <alignment vertical="center"/>
      <protection hidden="1"/>
    </xf>
    <xf numFmtId="0" fontId="193" fillId="19" borderId="0" xfId="0" applyFont="1" applyFill="1" applyAlignment="1" applyProtection="1">
      <alignment horizontal="left" vertical="center" wrapText="1"/>
      <protection hidden="1"/>
    </xf>
    <xf numFmtId="0" fontId="55" fillId="27" borderId="168" xfId="0" applyFont="1" applyFill="1" applyBorder="1" applyAlignment="1" applyProtection="1">
      <alignment horizontal="left" vertical="center"/>
      <protection hidden="1"/>
    </xf>
    <xf numFmtId="0" fontId="191" fillId="0" borderId="171" xfId="0" applyFont="1" applyBorder="1" applyAlignment="1" applyProtection="1">
      <alignment horizontal="center" vertical="center" wrapText="1"/>
      <protection locked="0"/>
    </xf>
    <xf numFmtId="0" fontId="192" fillId="0" borderId="171" xfId="0" applyFont="1" applyBorder="1" applyAlignment="1" applyProtection="1">
      <alignment horizontal="center" vertical="center" wrapText="1"/>
      <protection locked="0"/>
    </xf>
    <xf numFmtId="0" fontId="171" fillId="0" borderId="171" xfId="0" applyFont="1" applyBorder="1" applyAlignment="1" applyProtection="1">
      <alignment horizontal="center" vertical="center" wrapText="1"/>
      <protection locked="0"/>
    </xf>
    <xf numFmtId="0" fontId="171" fillId="0" borderId="194" xfId="0" applyFont="1" applyBorder="1" applyAlignment="1" applyProtection="1">
      <alignment horizontal="center" vertical="center" wrapText="1"/>
      <protection locked="0"/>
    </xf>
    <xf numFmtId="0" fontId="194" fillId="19" borderId="0" xfId="0" applyFont="1" applyFill="1" applyAlignment="1" applyProtection="1">
      <alignment horizontal="center" vertical="center" wrapText="1"/>
      <protection hidden="1"/>
    </xf>
    <xf numFmtId="0" fontId="39" fillId="19" borderId="0" xfId="0" applyFont="1" applyFill="1" applyAlignment="1" applyProtection="1">
      <alignment horizontal="left" vertical="center"/>
      <protection hidden="1"/>
    </xf>
    <xf numFmtId="0" fontId="57" fillId="19" borderId="0" xfId="0" applyFont="1" applyFill="1" applyAlignment="1" applyProtection="1">
      <alignment horizontal="left" indent="1"/>
      <protection hidden="1"/>
    </xf>
    <xf numFmtId="0" fontId="39" fillId="19" borderId="86" xfId="0" applyFont="1" applyFill="1" applyBorder="1" applyAlignment="1" applyProtection="1">
      <alignment vertical="center"/>
      <protection hidden="1"/>
    </xf>
    <xf numFmtId="0" fontId="25" fillId="19" borderId="301" xfId="0" applyFont="1" applyFill="1" applyBorder="1" applyProtection="1">
      <protection hidden="1"/>
    </xf>
    <xf numFmtId="0" fontId="181" fillId="19" borderId="246" xfId="0" applyFont="1" applyFill="1" applyBorder="1" applyProtection="1">
      <protection hidden="1"/>
    </xf>
    <xf numFmtId="0" fontId="181" fillId="19" borderId="246" xfId="0" applyFont="1" applyFill="1" applyBorder="1" applyAlignment="1" applyProtection="1">
      <alignment horizontal="left" vertical="center" wrapText="1"/>
      <protection hidden="1"/>
    </xf>
    <xf numFmtId="0" fontId="25" fillId="19" borderId="133" xfId="0" applyFont="1" applyFill="1" applyBorder="1" applyProtection="1">
      <protection hidden="1"/>
    </xf>
    <xf numFmtId="0" fontId="114" fillId="19" borderId="0" xfId="0" applyFont="1" applyFill="1" applyAlignment="1" applyProtection="1">
      <alignment horizontal="right" vertical="center"/>
      <protection hidden="1"/>
    </xf>
    <xf numFmtId="0" fontId="181" fillId="19" borderId="0" xfId="0" applyFont="1" applyFill="1" applyAlignment="1" applyProtection="1">
      <alignment horizontal="left" vertical="center" indent="1"/>
      <protection hidden="1"/>
    </xf>
    <xf numFmtId="0" fontId="181" fillId="19" borderId="0" xfId="0" applyFont="1" applyFill="1" applyAlignment="1" applyProtection="1">
      <alignment horizontal="left" vertical="center" wrapText="1"/>
      <protection locked="0"/>
    </xf>
    <xf numFmtId="0" fontId="25" fillId="19" borderId="0" xfId="0" applyFont="1" applyFill="1" applyAlignment="1" applyProtection="1">
      <alignment horizontal="right" indent="1"/>
      <protection hidden="1"/>
    </xf>
    <xf numFmtId="49" fontId="55" fillId="19" borderId="0" xfId="0" applyNumberFormat="1" applyFont="1" applyFill="1" applyAlignment="1" applyProtection="1">
      <alignment horizontal="left" vertical="center"/>
      <protection hidden="1"/>
    </xf>
    <xf numFmtId="0" fontId="180" fillId="19" borderId="0" xfId="0" applyFont="1" applyFill="1" applyAlignment="1" applyProtection="1">
      <alignment horizontal="left" vertical="top"/>
      <protection hidden="1"/>
    </xf>
    <xf numFmtId="0" fontId="181" fillId="19" borderId="135" xfId="0" applyFont="1" applyFill="1" applyBorder="1" applyProtection="1">
      <protection hidden="1"/>
    </xf>
    <xf numFmtId="0" fontId="181" fillId="19" borderId="135" xfId="0" applyFont="1" applyFill="1" applyBorder="1" applyAlignment="1" applyProtection="1">
      <alignment horizontal="left" vertical="center" wrapText="1"/>
      <protection hidden="1"/>
    </xf>
    <xf numFmtId="0" fontId="25" fillId="19" borderId="0" xfId="0" applyFont="1" applyFill="1" applyAlignment="1" applyProtection="1">
      <alignment horizontal="left" indent="1"/>
      <protection hidden="1"/>
    </xf>
    <xf numFmtId="0" fontId="45" fillId="0" borderId="54" xfId="0" applyFont="1" applyBorder="1" applyAlignment="1" applyProtection="1">
      <alignment horizontal="center" vertical="center"/>
      <protection locked="0"/>
    </xf>
    <xf numFmtId="0" fontId="181" fillId="19" borderId="135" xfId="0" applyFont="1" applyFill="1" applyBorder="1" applyAlignment="1" applyProtection="1">
      <alignment horizontal="left" indent="1"/>
      <protection hidden="1"/>
    </xf>
    <xf numFmtId="0" fontId="195" fillId="9" borderId="0" xfId="0" applyFont="1" applyFill="1" applyAlignment="1" applyProtection="1">
      <alignment horizontal="left" vertical="center"/>
      <protection hidden="1"/>
    </xf>
    <xf numFmtId="0" fontId="180" fillId="19" borderId="0" xfId="0" applyFont="1" applyFill="1" applyAlignment="1" applyProtection="1">
      <alignment horizontal="left" vertical="top" indent="1"/>
      <protection hidden="1"/>
    </xf>
    <xf numFmtId="0" fontId="195" fillId="9" borderId="0" xfId="0" applyFont="1" applyFill="1" applyAlignment="1" applyProtection="1">
      <alignment horizontal="left"/>
      <protection hidden="1"/>
    </xf>
    <xf numFmtId="0" fontId="181" fillId="19" borderId="0" xfId="0" applyFont="1" applyFill="1" applyAlignment="1" applyProtection="1">
      <alignment horizontal="left" vertical="center" wrapText="1" indent="1"/>
      <protection hidden="1"/>
    </xf>
    <xf numFmtId="0" fontId="181" fillId="19" borderId="151" xfId="0" applyFont="1" applyFill="1" applyBorder="1" applyProtection="1">
      <protection hidden="1"/>
    </xf>
    <xf numFmtId="0" fontId="181" fillId="19" borderId="151" xfId="0" applyFont="1" applyFill="1" applyBorder="1" applyAlignment="1" applyProtection="1">
      <alignment horizontal="left" vertical="center" wrapText="1"/>
      <protection hidden="1"/>
    </xf>
    <xf numFmtId="0" fontId="25" fillId="19" borderId="365" xfId="0" applyFont="1" applyFill="1" applyBorder="1" applyProtection="1">
      <protection hidden="1"/>
    </xf>
    <xf numFmtId="0" fontId="41" fillId="9" borderId="662" xfId="0" applyFont="1" applyFill="1" applyBorder="1" applyAlignment="1" applyProtection="1">
      <alignment horizontal="left" indent="1"/>
      <protection hidden="1"/>
    </xf>
    <xf numFmtId="0" fontId="25" fillId="19" borderId="663" xfId="0" applyFont="1" applyFill="1" applyBorder="1" applyProtection="1">
      <protection hidden="1"/>
    </xf>
    <xf numFmtId="0" fontId="25" fillId="19" borderId="663" xfId="0" applyFont="1" applyFill="1" applyBorder="1" applyAlignment="1" applyProtection="1">
      <alignment wrapText="1"/>
      <protection hidden="1"/>
    </xf>
    <xf numFmtId="49" fontId="48" fillId="19" borderId="663" xfId="0" applyNumberFormat="1" applyFont="1" applyFill="1" applyBorder="1" applyAlignment="1" applyProtection="1">
      <alignment horizontal="left" vertical="center"/>
      <protection hidden="1"/>
    </xf>
    <xf numFmtId="0" fontId="41" fillId="9" borderId="664" xfId="0" applyFont="1" applyFill="1" applyBorder="1" applyAlignment="1" applyProtection="1">
      <alignment horizontal="left" vertical="top" indent="1"/>
      <protection hidden="1"/>
    </xf>
    <xf numFmtId="0" fontId="25" fillId="19" borderId="664" xfId="0" applyFont="1" applyFill="1" applyBorder="1" applyProtection="1">
      <protection hidden="1"/>
    </xf>
    <xf numFmtId="0" fontId="196" fillId="31" borderId="665" xfId="0" applyFont="1" applyFill="1" applyBorder="1" applyAlignment="1" applyProtection="1">
      <alignment horizontal="centerContinuous" vertical="center"/>
      <protection hidden="1"/>
    </xf>
    <xf numFmtId="0" fontId="196" fillId="31" borderId="666" xfId="0" applyFont="1" applyFill="1" applyBorder="1" applyAlignment="1" applyProtection="1">
      <alignment horizontal="centerContinuous" vertical="center"/>
      <protection hidden="1"/>
    </xf>
    <xf numFmtId="0" fontId="196" fillId="31" borderId="666" xfId="0" applyFont="1" applyFill="1" applyBorder="1" applyAlignment="1" applyProtection="1">
      <alignment vertical="center"/>
      <protection hidden="1"/>
    </xf>
    <xf numFmtId="0" fontId="196" fillId="31" borderId="667" xfId="0" applyFont="1" applyFill="1" applyBorder="1" applyAlignment="1" applyProtection="1">
      <alignment horizontal="center" vertical="center" wrapText="1"/>
      <protection hidden="1"/>
    </xf>
    <xf numFmtId="0" fontId="61" fillId="19" borderId="0" xfId="0" applyFont="1" applyFill="1" applyProtection="1">
      <protection hidden="1"/>
    </xf>
    <xf numFmtId="0" fontId="55" fillId="27" borderId="668" xfId="0" applyFont="1" applyFill="1" applyBorder="1" applyAlignment="1" applyProtection="1">
      <alignment horizontal="left" vertical="center"/>
      <protection hidden="1"/>
    </xf>
    <xf numFmtId="0" fontId="39" fillId="27" borderId="669" xfId="0" applyFont="1" applyFill="1" applyBorder="1" applyAlignment="1" applyProtection="1">
      <alignment horizontal="left" vertical="center"/>
      <protection hidden="1"/>
    </xf>
    <xf numFmtId="0" fontId="198" fillId="32" borderId="670" xfId="0" applyFont="1" applyFill="1" applyBorder="1" applyAlignment="1" applyProtection="1">
      <alignment horizontal="center" vertical="center" wrapText="1"/>
      <protection locked="0"/>
    </xf>
    <xf numFmtId="0" fontId="55" fillId="27" borderId="671" xfId="0" applyFont="1" applyFill="1" applyBorder="1" applyAlignment="1" applyProtection="1">
      <alignment horizontal="left" vertical="center"/>
      <protection hidden="1"/>
    </xf>
    <xf numFmtId="0" fontId="198" fillId="32" borderId="672" xfId="0" applyFont="1" applyFill="1" applyBorder="1" applyAlignment="1" applyProtection="1">
      <alignment horizontal="center" vertical="center" wrapText="1"/>
      <protection locked="0"/>
    </xf>
    <xf numFmtId="0" fontId="55" fillId="27" borderId="680" xfId="0" applyFont="1" applyFill="1" applyBorder="1" applyAlignment="1" applyProtection="1">
      <alignment horizontal="left" vertical="center"/>
      <protection hidden="1"/>
    </xf>
    <xf numFmtId="0" fontId="39" fillId="27" borderId="681" xfId="0" applyFont="1" applyFill="1" applyBorder="1" applyAlignment="1" applyProtection="1">
      <alignment horizontal="left" vertical="center"/>
      <protection hidden="1"/>
    </xf>
    <xf numFmtId="0" fontId="198" fillId="32" borderId="684" xfId="0" applyFont="1" applyFill="1" applyBorder="1" applyAlignment="1" applyProtection="1">
      <alignment horizontal="center" vertical="center" wrapText="1"/>
      <protection locked="0"/>
    </xf>
    <xf numFmtId="0" fontId="41" fillId="9" borderId="663" xfId="0" applyFont="1" applyFill="1" applyBorder="1" applyAlignment="1" applyProtection="1">
      <alignment horizontal="left" indent="1"/>
      <protection hidden="1"/>
    </xf>
    <xf numFmtId="0" fontId="181" fillId="19" borderId="663" xfId="0" applyFont="1" applyFill="1" applyBorder="1" applyAlignment="1" applyProtection="1">
      <alignment vertical="center"/>
      <protection hidden="1"/>
    </xf>
    <xf numFmtId="0" fontId="25" fillId="19" borderId="692" xfId="0" applyFont="1" applyFill="1" applyBorder="1" applyProtection="1">
      <protection hidden="1"/>
    </xf>
    <xf numFmtId="0" fontId="199" fillId="31" borderId="175" xfId="0" applyFont="1" applyFill="1" applyBorder="1" applyAlignment="1" applyProtection="1">
      <alignment horizontal="center" vertical="center"/>
      <protection hidden="1"/>
    </xf>
    <xf numFmtId="0" fontId="199" fillId="31" borderId="236" xfId="0" applyFont="1" applyFill="1" applyBorder="1" applyAlignment="1" applyProtection="1">
      <alignment horizontal="center" vertical="center"/>
      <protection hidden="1"/>
    </xf>
    <xf numFmtId="49" fontId="129" fillId="19" borderId="664" xfId="0" applyNumberFormat="1" applyFont="1" applyFill="1" applyBorder="1" applyAlignment="1" applyProtection="1">
      <alignment horizontal="right"/>
      <protection hidden="1"/>
    </xf>
    <xf numFmtId="0" fontId="33" fillId="27" borderId="181" xfId="0" applyFont="1" applyFill="1" applyBorder="1" applyAlignment="1" applyProtection="1">
      <alignment horizontal="left" vertical="center"/>
      <protection hidden="1"/>
    </xf>
    <xf numFmtId="0" fontId="39" fillId="27" borderId="661" xfId="0" applyFont="1" applyFill="1" applyBorder="1" applyAlignment="1" applyProtection="1">
      <alignment horizontal="left" vertical="center"/>
      <protection hidden="1"/>
    </xf>
    <xf numFmtId="0" fontId="170" fillId="0" borderId="226" xfId="0" applyFont="1" applyBorder="1" applyAlignment="1" applyProtection="1">
      <alignment horizontal="center" vertical="center"/>
      <protection locked="0"/>
    </xf>
    <xf numFmtId="1" fontId="170" fillId="0" borderId="191" xfId="0" applyNumberFormat="1" applyFont="1" applyBorder="1" applyAlignment="1" applyProtection="1">
      <alignment horizontal="center" vertical="center"/>
      <protection locked="0"/>
    </xf>
    <xf numFmtId="0" fontId="202" fillId="0" borderId="249" xfId="0" applyFont="1" applyBorder="1" applyAlignment="1" applyProtection="1">
      <alignment horizontal="center" vertical="center"/>
      <protection locked="0"/>
    </xf>
    <xf numFmtId="0" fontId="202" fillId="0" borderId="248" xfId="0" applyFont="1" applyBorder="1" applyAlignment="1" applyProtection="1">
      <alignment horizontal="center" vertical="center"/>
      <protection locked="0"/>
    </xf>
    <xf numFmtId="1" fontId="202" fillId="0" borderId="191" xfId="0" applyNumberFormat="1" applyFont="1" applyBorder="1" applyAlignment="1" applyProtection="1">
      <alignment horizontal="center" vertical="center"/>
      <protection locked="0"/>
    </xf>
    <xf numFmtId="0" fontId="202" fillId="0" borderId="225" xfId="0" applyFont="1" applyBorder="1" applyAlignment="1" applyProtection="1">
      <alignment horizontal="center" vertical="center"/>
      <protection locked="0"/>
    </xf>
    <xf numFmtId="0" fontId="170" fillId="0" borderId="165" xfId="0" applyFont="1" applyBorder="1" applyAlignment="1" applyProtection="1">
      <alignment horizontal="center" vertical="center"/>
      <protection locked="0"/>
    </xf>
    <xf numFmtId="1" fontId="170" fillId="0" borderId="170" xfId="0" applyNumberFormat="1" applyFont="1" applyBorder="1" applyAlignment="1" applyProtection="1">
      <alignment horizontal="center" vertical="center"/>
      <protection locked="0"/>
    </xf>
    <xf numFmtId="0" fontId="202" fillId="0" borderId="204" xfId="0" applyFont="1" applyBorder="1" applyAlignment="1" applyProtection="1">
      <alignment horizontal="center" vertical="center"/>
      <protection locked="0"/>
    </xf>
    <xf numFmtId="0" fontId="202" fillId="0" borderId="156" xfId="0" applyFont="1" applyBorder="1" applyAlignment="1" applyProtection="1">
      <alignment horizontal="center" vertical="center"/>
      <protection locked="0"/>
    </xf>
    <xf numFmtId="1" fontId="202" fillId="0" borderId="170" xfId="0" applyNumberFormat="1" applyFont="1" applyBorder="1" applyAlignment="1" applyProtection="1">
      <alignment horizontal="center" vertical="center"/>
      <protection locked="0"/>
    </xf>
    <xf numFmtId="0" fontId="202" fillId="0" borderId="166" xfId="0" applyFont="1" applyBorder="1" applyAlignment="1" applyProtection="1">
      <alignment horizontal="center" vertical="center"/>
      <protection locked="0"/>
    </xf>
    <xf numFmtId="0" fontId="25" fillId="19" borderId="0" xfId="0" applyFont="1" applyFill="1" applyAlignment="1" applyProtection="1">
      <alignment horizontal="left" indent="2"/>
      <protection hidden="1"/>
    </xf>
    <xf numFmtId="0" fontId="33" fillId="27" borderId="182" xfId="0" applyFont="1" applyFill="1" applyBorder="1" applyAlignment="1" applyProtection="1">
      <alignment horizontal="left" vertical="center"/>
      <protection hidden="1"/>
    </xf>
    <xf numFmtId="0" fontId="170" fillId="0" borderId="167" xfId="0" applyFont="1" applyBorder="1" applyAlignment="1" applyProtection="1">
      <alignment horizontal="center" vertical="center"/>
      <protection locked="0"/>
    </xf>
    <xf numFmtId="1" fontId="170" fillId="0" borderId="171" xfId="0" applyNumberFormat="1" applyFont="1" applyBorder="1" applyAlignment="1" applyProtection="1">
      <alignment horizontal="center" vertical="center"/>
      <protection locked="0"/>
    </xf>
    <xf numFmtId="0" fontId="202" fillId="0" borderId="172" xfId="0" applyFont="1" applyBorder="1" applyAlignment="1" applyProtection="1">
      <alignment horizontal="center" vertical="center"/>
      <protection locked="0"/>
    </xf>
    <xf numFmtId="0" fontId="202" fillId="0" borderId="168" xfId="0" applyFont="1" applyBorder="1" applyAlignment="1" applyProtection="1">
      <alignment horizontal="center" vertical="center"/>
      <protection locked="0"/>
    </xf>
    <xf numFmtId="1" fontId="202" fillId="0" borderId="171" xfId="0" applyNumberFormat="1" applyFont="1" applyBorder="1" applyAlignment="1" applyProtection="1">
      <alignment horizontal="center" vertical="center"/>
      <protection locked="0"/>
    </xf>
    <xf numFmtId="0" fontId="202" fillId="0" borderId="169" xfId="0" applyFont="1" applyBorder="1" applyAlignment="1" applyProtection="1">
      <alignment horizontal="center" vertical="center"/>
      <protection locked="0"/>
    </xf>
    <xf numFmtId="49" fontId="117" fillId="19" borderId="664" xfId="0" applyNumberFormat="1" applyFont="1" applyFill="1" applyBorder="1" applyAlignment="1" applyProtection="1">
      <alignment horizontal="right"/>
      <protection hidden="1"/>
    </xf>
    <xf numFmtId="0" fontId="111" fillId="19" borderId="0" xfId="0" applyFont="1" applyFill="1" applyAlignment="1" applyProtection="1">
      <alignment horizontal="center" vertical="center" wrapText="1"/>
      <protection hidden="1"/>
    </xf>
    <xf numFmtId="0" fontId="170" fillId="34" borderId="191" xfId="0" applyFont="1" applyFill="1" applyBorder="1" applyAlignment="1" applyProtection="1">
      <alignment horizontal="center" vertical="center"/>
      <protection locked="0"/>
    </xf>
    <xf numFmtId="0" fontId="170" fillId="34" borderId="170" xfId="0" applyFont="1" applyFill="1" applyBorder="1" applyAlignment="1" applyProtection="1">
      <alignment horizontal="center" vertical="center"/>
      <protection locked="0"/>
    </xf>
    <xf numFmtId="0" fontId="39" fillId="31" borderId="701" xfId="0" applyFont="1" applyFill="1" applyBorder="1" applyAlignment="1" applyProtection="1">
      <alignment vertical="center"/>
      <protection hidden="1"/>
    </xf>
    <xf numFmtId="0" fontId="114" fillId="19" borderId="664" xfId="0" applyFont="1" applyFill="1" applyBorder="1" applyProtection="1">
      <protection hidden="1"/>
    </xf>
    <xf numFmtId="0" fontId="39" fillId="27" borderId="702" xfId="0" applyFont="1" applyFill="1" applyBorder="1" applyAlignment="1" applyProtection="1">
      <alignment horizontal="left" vertical="center"/>
      <protection hidden="1"/>
    </xf>
    <xf numFmtId="0" fontId="170" fillId="0" borderId="703" xfId="0" applyFont="1" applyBorder="1" applyAlignment="1" applyProtection="1">
      <alignment horizontal="center" vertical="center"/>
      <protection locked="0"/>
    </xf>
    <xf numFmtId="49" fontId="170" fillId="34" borderId="170" xfId="0" applyNumberFormat="1" applyFont="1" applyFill="1" applyBorder="1" applyAlignment="1" applyProtection="1">
      <alignment horizontal="center" vertical="center"/>
      <protection locked="0"/>
    </xf>
    <xf numFmtId="0" fontId="170" fillId="0" borderId="193" xfId="0" applyFont="1" applyBorder="1" applyAlignment="1" applyProtection="1">
      <alignment horizontal="center" vertical="center"/>
      <protection locked="0"/>
    </xf>
    <xf numFmtId="49" fontId="170" fillId="34" borderId="266" xfId="0" applyNumberFormat="1" applyFont="1" applyFill="1" applyBorder="1" applyAlignment="1" applyProtection="1">
      <alignment horizontal="center" vertical="center"/>
      <protection locked="0"/>
    </xf>
    <xf numFmtId="0" fontId="170" fillId="0" borderId="194" xfId="0" applyFont="1" applyBorder="1" applyAlignment="1" applyProtection="1">
      <alignment horizontal="center" vertical="center"/>
      <protection locked="0"/>
    </xf>
    <xf numFmtId="49" fontId="42" fillId="31" borderId="187" xfId="0" applyNumberFormat="1" applyFont="1" applyFill="1" applyBorder="1" applyAlignment="1" applyProtection="1">
      <alignment horizontal="center" vertical="center"/>
      <protection hidden="1"/>
    </xf>
    <xf numFmtId="49" fontId="42" fillId="31" borderId="174" xfId="0" applyNumberFormat="1" applyFont="1" applyFill="1" applyBorder="1" applyAlignment="1" applyProtection="1">
      <alignment horizontal="center" vertical="center"/>
      <protection hidden="1"/>
    </xf>
    <xf numFmtId="49" fontId="42" fillId="31" borderId="217" xfId="0" applyNumberFormat="1" applyFont="1" applyFill="1" applyBorder="1" applyAlignment="1" applyProtection="1">
      <alignment horizontal="center" vertical="center"/>
      <protection hidden="1"/>
    </xf>
    <xf numFmtId="0" fontId="45" fillId="0" borderId="188" xfId="0" applyFont="1" applyBorder="1" applyAlignment="1" applyProtection="1">
      <alignment horizontal="center" vertical="center"/>
      <protection locked="0"/>
    </xf>
    <xf numFmtId="0" fontId="45" fillId="0" borderId="210" xfId="0" applyFont="1" applyBorder="1" applyAlignment="1" applyProtection="1">
      <alignment horizontal="center" vertical="center"/>
      <protection locked="0"/>
    </xf>
    <xf numFmtId="0" fontId="45" fillId="0" borderId="175" xfId="0" applyFont="1" applyBorder="1" applyAlignment="1" applyProtection="1">
      <alignment horizontal="center" vertical="center"/>
      <protection locked="0"/>
    </xf>
    <xf numFmtId="0" fontId="39" fillId="27" borderId="247" xfId="0" applyFont="1" applyFill="1" applyBorder="1" applyAlignment="1" applyProtection="1">
      <alignment horizontal="left" vertical="center"/>
      <protection hidden="1"/>
    </xf>
    <xf numFmtId="0" fontId="170" fillId="0" borderId="192" xfId="0" applyFont="1" applyBorder="1" applyAlignment="1" applyProtection="1">
      <alignment horizontal="center" vertical="center"/>
      <protection locked="0"/>
    </xf>
    <xf numFmtId="49" fontId="48" fillId="19" borderId="664" xfId="0" applyNumberFormat="1" applyFont="1" applyFill="1" applyBorder="1" applyAlignment="1" applyProtection="1">
      <alignment horizontal="left" vertical="center"/>
      <protection hidden="1"/>
    </xf>
    <xf numFmtId="49" fontId="129" fillId="19" borderId="0" xfId="0" applyNumberFormat="1" applyFont="1" applyFill="1" applyAlignment="1" applyProtection="1">
      <alignment horizontal="right" vertical="center"/>
      <protection hidden="1"/>
    </xf>
    <xf numFmtId="1" fontId="159" fillId="0" borderId="191" xfId="0" applyNumberFormat="1" applyFont="1" applyBorder="1" applyAlignment="1" applyProtection="1">
      <alignment horizontal="center" vertical="center"/>
      <protection locked="0"/>
    </xf>
    <xf numFmtId="1" fontId="159" fillId="0" borderId="192" xfId="0" applyNumberFormat="1" applyFont="1" applyBorder="1" applyAlignment="1" applyProtection="1">
      <alignment horizontal="center" vertical="center"/>
      <protection locked="0"/>
    </xf>
    <xf numFmtId="1" fontId="129" fillId="19" borderId="0" xfId="0" applyNumberFormat="1" applyFont="1" applyFill="1" applyAlignment="1" applyProtection="1">
      <alignment horizontal="left" vertical="center"/>
      <protection hidden="1"/>
    </xf>
    <xf numFmtId="1" fontId="137" fillId="0" borderId="170" xfId="0" applyNumberFormat="1" applyFont="1" applyBorder="1" applyAlignment="1" applyProtection="1">
      <alignment horizontal="center" vertical="center"/>
      <protection locked="0"/>
    </xf>
    <xf numFmtId="1" fontId="159" fillId="0" borderId="170" xfId="0" applyNumberFormat="1" applyFont="1" applyBorder="1" applyAlignment="1" applyProtection="1">
      <alignment horizontal="center" vertical="center"/>
      <protection locked="0"/>
    </xf>
    <xf numFmtId="1" fontId="159" fillId="0" borderId="193" xfId="0" applyNumberFormat="1" applyFont="1" applyBorder="1" applyAlignment="1" applyProtection="1">
      <alignment horizontal="center" vertical="center"/>
      <protection locked="0"/>
    </xf>
    <xf numFmtId="0" fontId="43" fillId="31" borderId="201" xfId="0" applyFont="1" applyFill="1" applyBorder="1" applyAlignment="1" applyProtection="1">
      <alignment vertical="center"/>
      <protection hidden="1"/>
    </xf>
    <xf numFmtId="0" fontId="43" fillId="31" borderId="198" xfId="0" applyFont="1" applyFill="1" applyBorder="1" applyAlignment="1" applyProtection="1">
      <alignment vertical="center"/>
      <protection hidden="1"/>
    </xf>
    <xf numFmtId="0" fontId="202" fillId="0" borderId="192" xfId="0" applyFont="1" applyBorder="1" applyAlignment="1" applyProtection="1">
      <alignment horizontal="center" vertical="center"/>
      <protection locked="0"/>
    </xf>
    <xf numFmtId="0" fontId="202" fillId="0" borderId="193" xfId="0" applyFont="1" applyBorder="1" applyAlignment="1" applyProtection="1">
      <alignment horizontal="center" vertical="center"/>
      <protection locked="0"/>
    </xf>
    <xf numFmtId="1" fontId="137" fillId="0" borderId="171" xfId="0" applyNumberFormat="1" applyFont="1" applyBorder="1" applyAlignment="1" applyProtection="1">
      <alignment horizontal="center" vertical="center"/>
      <protection locked="0"/>
    </xf>
    <xf numFmtId="1" fontId="159" fillId="0" borderId="171" xfId="0" applyNumberFormat="1" applyFont="1" applyBorder="1" applyAlignment="1" applyProtection="1">
      <alignment horizontal="center" vertical="center"/>
      <protection locked="0"/>
    </xf>
    <xf numFmtId="1" fontId="159" fillId="0" borderId="194" xfId="0" applyNumberFormat="1" applyFont="1" applyBorder="1" applyAlignment="1" applyProtection="1">
      <alignment horizontal="center" vertical="center"/>
      <protection locked="0"/>
    </xf>
    <xf numFmtId="0" fontId="202" fillId="0" borderId="194" xfId="0" applyFont="1" applyBorder="1" applyAlignment="1" applyProtection="1">
      <alignment horizontal="center" vertical="center"/>
      <protection locked="0"/>
    </xf>
    <xf numFmtId="0" fontId="25" fillId="19" borderId="714" xfId="0" applyFont="1" applyFill="1" applyBorder="1" applyProtection="1">
      <protection hidden="1"/>
    </xf>
    <xf numFmtId="49" fontId="48" fillId="19" borderId="714" xfId="0" applyNumberFormat="1" applyFont="1" applyFill="1" applyBorder="1" applyAlignment="1" applyProtection="1">
      <alignment horizontal="left" vertical="center"/>
      <protection hidden="1"/>
    </xf>
    <xf numFmtId="1" fontId="129" fillId="19" borderId="714" xfId="0" applyNumberFormat="1" applyFont="1" applyFill="1" applyBorder="1" applyAlignment="1" applyProtection="1">
      <alignment horizontal="center" vertical="center"/>
      <protection hidden="1"/>
    </xf>
    <xf numFmtId="0" fontId="114" fillId="19" borderId="714" xfId="0" applyFont="1" applyFill="1" applyBorder="1" applyAlignment="1" applyProtection="1">
      <alignment horizontal="center" vertical="top"/>
      <protection hidden="1"/>
    </xf>
    <xf numFmtId="0" fontId="25" fillId="19" borderId="715" xfId="0" applyFont="1" applyFill="1" applyBorder="1" applyProtection="1">
      <protection hidden="1"/>
    </xf>
    <xf numFmtId="0" fontId="25" fillId="19" borderId="716" xfId="0" applyFont="1" applyFill="1" applyBorder="1" applyProtection="1">
      <protection hidden="1"/>
    </xf>
    <xf numFmtId="0" fontId="25" fillId="19" borderId="246" xfId="0" applyFont="1" applyFill="1" applyBorder="1" applyAlignment="1" applyProtection="1">
      <alignment wrapText="1"/>
      <protection hidden="1"/>
    </xf>
    <xf numFmtId="49" fontId="48" fillId="19" borderId="246" xfId="0" applyNumberFormat="1" applyFont="1" applyFill="1" applyBorder="1" applyAlignment="1" applyProtection="1">
      <alignment horizontal="left" vertical="center"/>
      <protection hidden="1"/>
    </xf>
    <xf numFmtId="49" fontId="55" fillId="19" borderId="0" xfId="0" applyNumberFormat="1" applyFont="1" applyFill="1" applyAlignment="1" applyProtection="1">
      <alignment horizontal="left" vertical="center" indent="2"/>
      <protection hidden="1"/>
    </xf>
    <xf numFmtId="49" fontId="55" fillId="19" borderId="0" xfId="0" applyNumberFormat="1" applyFont="1" applyFill="1" applyAlignment="1" applyProtection="1">
      <alignment horizontal="left" vertical="center" indent="1"/>
      <protection hidden="1"/>
    </xf>
    <xf numFmtId="0" fontId="43" fillId="31" borderId="187" xfId="0" applyFont="1" applyFill="1" applyBorder="1" applyAlignment="1" applyProtection="1">
      <alignment vertical="center"/>
      <protection hidden="1"/>
    </xf>
    <xf numFmtId="0" fontId="43" fillId="31" borderId="237" xfId="0" applyFont="1" applyFill="1" applyBorder="1" applyAlignment="1" applyProtection="1">
      <alignment vertical="center"/>
      <protection hidden="1"/>
    </xf>
    <xf numFmtId="0" fontId="39" fillId="31" borderId="237" xfId="0" applyFont="1" applyFill="1" applyBorder="1" applyAlignment="1" applyProtection="1">
      <alignment vertical="center"/>
      <protection hidden="1"/>
    </xf>
    <xf numFmtId="0" fontId="39" fillId="31" borderId="174" xfId="0" applyFont="1" applyFill="1" applyBorder="1" applyAlignment="1" applyProtection="1">
      <alignment horizontal="center" vertical="center"/>
      <protection hidden="1"/>
    </xf>
    <xf numFmtId="0" fontId="202" fillId="0" borderId="191" xfId="0" applyFont="1" applyBorder="1" applyAlignment="1" applyProtection="1">
      <alignment horizontal="center" vertical="center"/>
      <protection locked="0"/>
    </xf>
    <xf numFmtId="0" fontId="41" fillId="9" borderId="664" xfId="0" applyFont="1" applyFill="1" applyBorder="1" applyAlignment="1" applyProtection="1">
      <alignment horizontal="left" indent="1"/>
      <protection hidden="1"/>
    </xf>
    <xf numFmtId="0" fontId="202" fillId="0" borderId="170" xfId="0" applyFont="1" applyBorder="1" applyAlignment="1" applyProtection="1">
      <alignment horizontal="center" vertical="center"/>
      <protection locked="0"/>
    </xf>
    <xf numFmtId="0" fontId="202" fillId="0" borderId="266" xfId="0" applyFont="1" applyBorder="1" applyAlignment="1" applyProtection="1">
      <alignment horizontal="center" vertical="center"/>
      <protection locked="0"/>
    </xf>
    <xf numFmtId="49" fontId="55" fillId="19" borderId="154" xfId="0" applyNumberFormat="1" applyFont="1" applyFill="1" applyBorder="1" applyAlignment="1" applyProtection="1">
      <alignment horizontal="left" vertical="center"/>
      <protection hidden="1"/>
    </xf>
    <xf numFmtId="49" fontId="48" fillId="19" borderId="154" xfId="0" applyNumberFormat="1" applyFont="1" applyFill="1" applyBorder="1" applyAlignment="1" applyProtection="1">
      <alignment horizontal="left" vertical="center"/>
      <protection hidden="1"/>
    </xf>
    <xf numFmtId="0" fontId="0" fillId="0" borderId="164" xfId="0" applyBorder="1" applyAlignment="1" applyProtection="1">
      <alignment horizontal="center" vertical="center" wrapText="1"/>
      <protection locked="0"/>
    </xf>
    <xf numFmtId="0" fontId="25" fillId="19" borderId="0" xfId="0" applyFont="1" applyFill="1" applyAlignment="1" applyProtection="1">
      <alignment wrapText="1"/>
      <protection hidden="1"/>
    </xf>
    <xf numFmtId="0" fontId="57" fillId="31" borderId="238" xfId="0" applyFont="1" applyFill="1" applyBorder="1" applyAlignment="1" applyProtection="1">
      <alignment vertical="center"/>
      <protection hidden="1"/>
    </xf>
    <xf numFmtId="0" fontId="57" fillId="31" borderId="239" xfId="0" applyFont="1" applyFill="1" applyBorder="1" applyAlignment="1" applyProtection="1">
      <alignment vertical="center"/>
      <protection hidden="1"/>
    </xf>
    <xf numFmtId="0" fontId="57" fillId="31" borderId="223" xfId="0" applyFont="1" applyFill="1" applyBorder="1" applyAlignment="1" applyProtection="1">
      <alignment vertical="center"/>
      <protection hidden="1"/>
    </xf>
    <xf numFmtId="0" fontId="57" fillId="31" borderId="0" xfId="0" applyFont="1" applyFill="1" applyAlignment="1" applyProtection="1">
      <alignment vertical="center"/>
      <protection hidden="1"/>
    </xf>
    <xf numFmtId="0" fontId="57" fillId="31" borderId="188" xfId="0" applyFont="1" applyFill="1" applyBorder="1" applyAlignment="1" applyProtection="1">
      <alignment vertical="center"/>
      <protection hidden="1"/>
    </xf>
    <xf numFmtId="0" fontId="57" fillId="31" borderId="190" xfId="0" applyFont="1" applyFill="1" applyBorder="1" applyAlignment="1" applyProtection="1">
      <alignment vertical="center"/>
      <protection hidden="1"/>
    </xf>
    <xf numFmtId="0" fontId="39" fillId="27" borderId="717" xfId="0" applyFont="1" applyFill="1" applyBorder="1" applyAlignment="1" applyProtection="1">
      <alignment horizontal="left" vertical="center"/>
      <protection hidden="1"/>
    </xf>
    <xf numFmtId="49" fontId="202" fillId="0" borderId="717" xfId="0" applyNumberFormat="1" applyFont="1" applyBorder="1" applyAlignment="1" applyProtection="1">
      <alignment horizontal="center" vertical="center"/>
      <protection locked="0"/>
    </xf>
    <xf numFmtId="49" fontId="202" fillId="0" borderId="165" xfId="0" applyNumberFormat="1" applyFont="1" applyBorder="1" applyAlignment="1" applyProtection="1">
      <alignment horizontal="center" vertical="center"/>
      <protection locked="0"/>
    </xf>
    <xf numFmtId="49" fontId="202" fillId="0" borderId="258" xfId="0" applyNumberFormat="1" applyFont="1" applyBorder="1" applyAlignment="1" applyProtection="1">
      <alignment horizontal="center" vertical="center"/>
      <protection locked="0"/>
    </xf>
    <xf numFmtId="49" fontId="114" fillId="19" borderId="0" xfId="0" applyNumberFormat="1" applyFont="1" applyFill="1" applyAlignment="1" applyProtection="1">
      <alignment horizontal="center" vertical="center"/>
      <protection hidden="1"/>
    </xf>
    <xf numFmtId="49" fontId="139" fillId="19" borderId="0" xfId="0" applyNumberFormat="1" applyFont="1" applyFill="1" applyAlignment="1" applyProtection="1">
      <alignment horizontal="left" vertical="center"/>
      <protection hidden="1"/>
    </xf>
    <xf numFmtId="49" fontId="57" fillId="19" borderId="0" xfId="0" applyNumberFormat="1" applyFont="1" applyFill="1" applyAlignment="1" applyProtection="1">
      <alignment horizontal="left" vertical="center" indent="1"/>
      <protection hidden="1"/>
    </xf>
    <xf numFmtId="49" fontId="48" fillId="19" borderId="153" xfId="0" applyNumberFormat="1" applyFont="1" applyFill="1" applyBorder="1" applyAlignment="1" applyProtection="1">
      <alignment horizontal="left" vertical="center"/>
      <protection hidden="1"/>
    </xf>
    <xf numFmtId="49" fontId="205" fillId="19" borderId="0" xfId="0" applyNumberFormat="1" applyFont="1" applyFill="1" applyAlignment="1" applyProtection="1">
      <alignment vertical="center"/>
      <protection hidden="1"/>
    </xf>
    <xf numFmtId="49" fontId="55" fillId="19" borderId="0" xfId="0" applyNumberFormat="1" applyFont="1" applyFill="1" applyAlignment="1" applyProtection="1">
      <alignment vertical="center"/>
      <protection hidden="1"/>
    </xf>
    <xf numFmtId="49" fontId="205" fillId="19" borderId="0" xfId="0" applyNumberFormat="1" applyFont="1" applyFill="1" applyAlignment="1" applyProtection="1">
      <alignment horizontal="left" vertical="center"/>
      <protection hidden="1"/>
    </xf>
    <xf numFmtId="49" fontId="55" fillId="31" borderId="187" xfId="0" applyNumberFormat="1" applyFont="1" applyFill="1" applyBorder="1" applyAlignment="1" applyProtection="1">
      <alignment horizontal="center" vertical="center"/>
      <protection hidden="1"/>
    </xf>
    <xf numFmtId="49" fontId="55" fillId="31" borderId="237" xfId="0" applyNumberFormat="1" applyFont="1" applyFill="1" applyBorder="1" applyAlignment="1" applyProtection="1">
      <alignment horizontal="center" vertical="center"/>
      <protection hidden="1"/>
    </xf>
    <xf numFmtId="49" fontId="55" fillId="31" borderId="217" xfId="0" applyNumberFormat="1" applyFont="1" applyFill="1" applyBorder="1" applyAlignment="1" applyProtection="1">
      <alignment horizontal="center" vertical="center"/>
      <protection hidden="1"/>
    </xf>
    <xf numFmtId="0" fontId="39" fillId="30" borderId="0" xfId="0" applyFont="1" applyFill="1" applyAlignment="1" applyProtection="1">
      <alignment horizontal="left" indent="1"/>
      <protection hidden="1"/>
    </xf>
    <xf numFmtId="49" fontId="48" fillId="19" borderId="135" xfId="0" applyNumberFormat="1" applyFont="1" applyFill="1" applyBorder="1" applyAlignment="1" applyProtection="1">
      <alignment horizontal="left" vertical="center"/>
      <protection hidden="1"/>
    </xf>
    <xf numFmtId="0" fontId="25" fillId="19" borderId="719" xfId="0" applyFont="1" applyFill="1" applyBorder="1" applyProtection="1">
      <protection hidden="1"/>
    </xf>
    <xf numFmtId="0" fontId="171" fillId="0" borderId="174" xfId="0" applyFont="1" applyBorder="1" applyAlignment="1" applyProtection="1">
      <alignment horizontal="center" vertical="center" wrapText="1"/>
      <protection locked="0"/>
    </xf>
    <xf numFmtId="49" fontId="79" fillId="34" borderId="720" xfId="0" applyNumberFormat="1" applyFont="1" applyFill="1" applyBorder="1" applyAlignment="1" applyProtection="1">
      <alignment horizontal="center" vertical="center"/>
      <protection locked="0"/>
    </xf>
    <xf numFmtId="0" fontId="99" fillId="19" borderId="0" xfId="0" applyFont="1" applyFill="1" applyProtection="1">
      <protection hidden="1"/>
    </xf>
    <xf numFmtId="0" fontId="39" fillId="19" borderId="72" xfId="0" applyFont="1" applyFill="1" applyBorder="1" applyProtection="1">
      <protection hidden="1"/>
    </xf>
    <xf numFmtId="0" fontId="74" fillId="19" borderId="0" xfId="0" applyFont="1" applyFill="1" applyAlignment="1" applyProtection="1">
      <alignment vertical="top"/>
      <protection hidden="1"/>
    </xf>
    <xf numFmtId="0" fontId="79" fillId="0" borderId="335" xfId="0" applyFont="1" applyBorder="1" applyAlignment="1" applyProtection="1">
      <alignment horizontal="center" vertical="center"/>
      <protection locked="0"/>
    </xf>
    <xf numFmtId="0" fontId="39" fillId="23" borderId="217" xfId="0" applyFont="1" applyFill="1" applyBorder="1" applyAlignment="1" applyProtection="1">
      <alignment horizontal="center" vertical="center"/>
      <protection hidden="1"/>
    </xf>
    <xf numFmtId="0" fontId="33" fillId="23" borderId="227" xfId="0" applyFont="1" applyFill="1" applyBorder="1" applyAlignment="1" applyProtection="1">
      <alignment horizontal="center" vertical="center"/>
      <protection hidden="1"/>
    </xf>
    <xf numFmtId="0" fontId="33" fillId="23" borderId="62" xfId="0" applyFont="1" applyFill="1" applyBorder="1" applyAlignment="1" applyProtection="1">
      <alignment horizontal="center" vertical="center"/>
      <protection hidden="1"/>
    </xf>
    <xf numFmtId="1" fontId="48" fillId="0" borderId="311" xfId="0" applyNumberFormat="1" applyFont="1" applyBorder="1" applyAlignment="1" applyProtection="1">
      <alignment horizontal="center" vertical="center"/>
      <protection locked="0"/>
    </xf>
    <xf numFmtId="1" fontId="48" fillId="0" borderId="313" xfId="0" applyNumberFormat="1" applyFont="1" applyBorder="1" applyAlignment="1" applyProtection="1">
      <alignment horizontal="center" vertical="center"/>
      <protection locked="0"/>
    </xf>
    <xf numFmtId="0" fontId="41" fillId="23" borderId="207" xfId="0" applyFont="1" applyFill="1" applyBorder="1" applyAlignment="1" applyProtection="1">
      <alignment horizontal="center" vertical="center"/>
      <protection hidden="1"/>
    </xf>
    <xf numFmtId="0" fontId="63" fillId="19" borderId="721" xfId="0" applyFont="1" applyFill="1" applyBorder="1" applyAlignment="1" applyProtection="1">
      <alignment horizontal="center" vertical="center"/>
      <protection hidden="1"/>
    </xf>
    <xf numFmtId="0" fontId="39" fillId="19" borderId="722" xfId="0" applyFont="1" applyFill="1" applyBorder="1" applyAlignment="1" applyProtection="1">
      <alignment horizontal="center" vertical="center"/>
      <protection hidden="1"/>
    </xf>
    <xf numFmtId="0" fontId="41" fillId="23" borderId="748" xfId="0" applyFont="1" applyFill="1" applyBorder="1" applyAlignment="1" applyProtection="1">
      <alignment vertical="center"/>
      <protection hidden="1"/>
    </xf>
    <xf numFmtId="0" fontId="41" fillId="23" borderId="749" xfId="0" applyFont="1" applyFill="1" applyBorder="1" applyAlignment="1" applyProtection="1">
      <alignment vertical="center"/>
      <protection hidden="1"/>
    </xf>
    <xf numFmtId="0" fontId="41" fillId="23" borderId="750" xfId="0" applyFont="1" applyFill="1" applyBorder="1" applyAlignment="1" applyProtection="1">
      <alignment horizontal="center" vertical="center"/>
      <protection hidden="1"/>
    </xf>
    <xf numFmtId="0" fontId="118" fillId="22" borderId="0" xfId="0" applyFont="1" applyFill="1" applyProtection="1">
      <protection hidden="1"/>
    </xf>
    <xf numFmtId="0" fontId="118" fillId="22" borderId="0" xfId="0" applyFont="1" applyFill="1" applyAlignment="1" applyProtection="1">
      <alignment horizontal="centerContinuous"/>
      <protection hidden="1"/>
    </xf>
    <xf numFmtId="0" fontId="206" fillId="22" borderId="0" xfId="0" applyFont="1" applyFill="1" applyAlignment="1" applyProtection="1">
      <alignment horizontal="centerContinuous"/>
      <protection hidden="1"/>
    </xf>
    <xf numFmtId="1" fontId="113" fillId="19" borderId="0" xfId="0" applyNumberFormat="1" applyFont="1" applyFill="1" applyProtection="1">
      <protection hidden="1"/>
    </xf>
    <xf numFmtId="0" fontId="113" fillId="19" borderId="0" xfId="0" applyFont="1" applyFill="1" applyProtection="1">
      <protection hidden="1"/>
    </xf>
    <xf numFmtId="0" fontId="207" fillId="30" borderId="561" xfId="0" applyFont="1" applyFill="1" applyBorder="1" applyProtection="1">
      <protection hidden="1"/>
    </xf>
    <xf numFmtId="0" fontId="207" fillId="30" borderId="190" xfId="0" applyFont="1" applyFill="1" applyBorder="1" applyProtection="1">
      <protection hidden="1"/>
    </xf>
    <xf numFmtId="0" fontId="43" fillId="19" borderId="185" xfId="0" applyFont="1" applyFill="1" applyBorder="1" applyAlignment="1" applyProtection="1">
      <alignment vertical="center"/>
      <protection hidden="1"/>
    </xf>
    <xf numFmtId="0" fontId="43" fillId="19" borderId="560" xfId="0" applyFont="1" applyFill="1" applyBorder="1" applyAlignment="1" applyProtection="1">
      <alignment vertical="center"/>
      <protection hidden="1"/>
    </xf>
    <xf numFmtId="0" fontId="125" fillId="30" borderId="560" xfId="0" applyFont="1" applyFill="1" applyBorder="1" applyProtection="1">
      <protection hidden="1"/>
    </xf>
    <xf numFmtId="1" fontId="48" fillId="0" borderId="448" xfId="0" applyNumberFormat="1" applyFont="1" applyBorder="1" applyAlignment="1" applyProtection="1">
      <alignment vertical="center"/>
      <protection locked="0"/>
    </xf>
    <xf numFmtId="1" fontId="48" fillId="0" borderId="479" xfId="0" applyNumberFormat="1" applyFont="1" applyBorder="1" applyAlignment="1" applyProtection="1">
      <alignment vertical="center"/>
      <protection locked="0"/>
    </xf>
    <xf numFmtId="1" fontId="48" fillId="0" borderId="450" xfId="0" applyNumberFormat="1" applyFont="1" applyBorder="1" applyAlignment="1" applyProtection="1">
      <alignment vertical="center"/>
      <protection locked="0"/>
    </xf>
    <xf numFmtId="1" fontId="48" fillId="0" borderId="457" xfId="0" applyNumberFormat="1" applyFont="1" applyBorder="1" applyAlignment="1" applyProtection="1">
      <alignment vertical="center"/>
      <protection locked="0"/>
    </xf>
    <xf numFmtId="1" fontId="171" fillId="32" borderId="248" xfId="0" applyNumberFormat="1" applyFont="1" applyFill="1" applyBorder="1" applyAlignment="1" applyProtection="1">
      <alignment vertical="center"/>
      <protection locked="0"/>
    </xf>
    <xf numFmtId="1" fontId="171" fillId="32" borderId="156" xfId="0" applyNumberFormat="1" applyFont="1" applyFill="1" applyBorder="1" applyAlignment="1" applyProtection="1">
      <alignment vertical="center"/>
      <protection locked="0"/>
    </xf>
    <xf numFmtId="1" fontId="171" fillId="32" borderId="168" xfId="0" applyNumberFormat="1" applyFont="1" applyFill="1" applyBorder="1" applyAlignment="1" applyProtection="1">
      <alignment vertical="center"/>
      <protection locked="0"/>
    </xf>
    <xf numFmtId="0" fontId="43" fillId="0" borderId="502" xfId="0" applyFont="1" applyBorder="1" applyAlignment="1" applyProtection="1">
      <alignment horizontal="center" vertical="center"/>
      <protection hidden="1"/>
    </xf>
    <xf numFmtId="0" fontId="39" fillId="27" borderId="60" xfId="0" applyFont="1" applyFill="1" applyBorder="1" applyAlignment="1" applyProtection="1">
      <alignment horizontal="center" vertical="center" wrapText="1"/>
      <protection hidden="1"/>
    </xf>
    <xf numFmtId="0" fontId="33" fillId="19" borderId="190" xfId="0" applyFont="1" applyFill="1" applyBorder="1" applyAlignment="1" applyProtection="1">
      <alignment horizontal="center" wrapText="1"/>
      <protection hidden="1"/>
    </xf>
    <xf numFmtId="49" fontId="48" fillId="0" borderId="168" xfId="0" applyNumberFormat="1" applyFont="1" applyBorder="1" applyAlignment="1" applyProtection="1">
      <alignment horizontal="center" vertical="center"/>
      <protection locked="0"/>
    </xf>
    <xf numFmtId="0" fontId="121" fillId="0" borderId="0" xfId="0" applyFont="1" applyProtection="1">
      <protection hidden="1"/>
    </xf>
    <xf numFmtId="0" fontId="122" fillId="0" borderId="0" xfId="0" applyFont="1" applyAlignment="1" applyProtection="1">
      <alignment vertical="center"/>
      <protection hidden="1"/>
    </xf>
    <xf numFmtId="0" fontId="122" fillId="0" borderId="0" xfId="0" applyFont="1" applyAlignment="1" applyProtection="1">
      <alignment horizontal="centerContinuous" vertical="center"/>
      <protection hidden="1"/>
    </xf>
    <xf numFmtId="1" fontId="48" fillId="29" borderId="52" xfId="0" applyNumberFormat="1" applyFont="1" applyFill="1" applyBorder="1" applyAlignment="1" applyProtection="1">
      <alignment horizontal="center" vertical="center"/>
      <protection hidden="1"/>
    </xf>
    <xf numFmtId="0" fontId="163" fillId="0" borderId="503" xfId="0" applyFont="1" applyBorder="1" applyAlignment="1" applyProtection="1">
      <alignment horizontal="centerContinuous" vertical="center"/>
      <protection hidden="1"/>
    </xf>
    <xf numFmtId="0" fontId="43" fillId="0" borderId="504" xfId="0" applyFont="1" applyBorder="1" applyAlignment="1" applyProtection="1">
      <alignment horizontal="centerContinuous" vertical="center"/>
      <protection hidden="1"/>
    </xf>
    <xf numFmtId="0" fontId="43" fillId="0" borderId="505" xfId="0" applyFont="1" applyBorder="1" applyAlignment="1" applyProtection="1">
      <alignment horizontal="centerContinuous" vertical="center"/>
      <protection hidden="1"/>
    </xf>
    <xf numFmtId="49" fontId="80" fillId="40" borderId="164" xfId="0" applyNumberFormat="1" applyFont="1" applyFill="1" applyBorder="1" applyAlignment="1" applyProtection="1">
      <alignment horizontal="center" vertical="center"/>
      <protection hidden="1"/>
    </xf>
    <xf numFmtId="0" fontId="43" fillId="0" borderId="503" xfId="0" applyFont="1" applyBorder="1" applyAlignment="1" applyProtection="1">
      <alignment horizontal="centerContinuous" vertical="center"/>
      <protection hidden="1"/>
    </xf>
    <xf numFmtId="164" fontId="137" fillId="0" borderId="525" xfId="0" applyNumberFormat="1" applyFont="1" applyBorder="1" applyAlignment="1" applyProtection="1">
      <alignment horizontal="center" vertical="center"/>
      <protection locked="0"/>
    </xf>
    <xf numFmtId="164" fontId="137" fillId="0" borderId="379" xfId="0" applyNumberFormat="1" applyFont="1" applyBorder="1" applyAlignment="1" applyProtection="1">
      <alignment horizontal="center" vertical="center"/>
      <protection locked="0"/>
    </xf>
    <xf numFmtId="164" fontId="137" fillId="0" borderId="369" xfId="0" applyNumberFormat="1" applyFont="1" applyBorder="1" applyAlignment="1" applyProtection="1">
      <alignment horizontal="center" vertical="center"/>
      <protection locked="0"/>
    </xf>
    <xf numFmtId="164" fontId="137" fillId="0" borderId="372" xfId="0" applyNumberFormat="1" applyFont="1" applyBorder="1" applyAlignment="1" applyProtection="1">
      <alignment horizontal="center" vertical="center"/>
      <protection locked="0"/>
    </xf>
    <xf numFmtId="164" fontId="137" fillId="0" borderId="520" xfId="0" applyNumberFormat="1" applyFont="1" applyBorder="1" applyAlignment="1" applyProtection="1">
      <alignment horizontal="center" vertical="center"/>
      <protection locked="0"/>
    </xf>
    <xf numFmtId="49" fontId="33" fillId="19" borderId="0" xfId="0" applyNumberFormat="1" applyFont="1" applyFill="1" applyAlignment="1" applyProtection="1">
      <alignment horizontal="right"/>
      <protection hidden="1"/>
    </xf>
    <xf numFmtId="49" fontId="55" fillId="20" borderId="369" xfId="0" applyNumberFormat="1" applyFont="1" applyFill="1" applyBorder="1" applyAlignment="1" applyProtection="1">
      <alignment horizontal="center" vertical="center"/>
      <protection hidden="1"/>
    </xf>
    <xf numFmtId="49" fontId="55" fillId="20" borderId="379" xfId="0" applyNumberFormat="1" applyFont="1" applyFill="1" applyBorder="1" applyAlignment="1" applyProtection="1">
      <alignment horizontal="center" vertical="center"/>
      <protection hidden="1"/>
    </xf>
    <xf numFmtId="49" fontId="55" fillId="20" borderId="525" xfId="0" applyNumberFormat="1" applyFont="1" applyFill="1" applyBorder="1" applyAlignment="1" applyProtection="1">
      <alignment horizontal="center" vertical="center" wrapText="1"/>
      <protection hidden="1"/>
    </xf>
    <xf numFmtId="49" fontId="55" fillId="20" borderId="372" xfId="0" applyNumberFormat="1" applyFont="1" applyFill="1" applyBorder="1" applyAlignment="1" applyProtection="1">
      <alignment horizontal="center" vertical="center" wrapText="1"/>
      <protection hidden="1"/>
    </xf>
    <xf numFmtId="49" fontId="55" fillId="20" borderId="379" xfId="0" applyNumberFormat="1" applyFont="1" applyFill="1" applyBorder="1" applyAlignment="1" applyProtection="1">
      <alignment horizontal="center" vertical="center" wrapText="1"/>
      <protection hidden="1"/>
    </xf>
    <xf numFmtId="49" fontId="55" fillId="20" borderId="520" xfId="0" applyNumberFormat="1" applyFont="1" applyFill="1" applyBorder="1" applyAlignment="1" applyProtection="1">
      <alignment horizontal="center" vertical="center" wrapText="1"/>
      <protection hidden="1"/>
    </xf>
    <xf numFmtId="164" fontId="137" fillId="0" borderId="372" xfId="0" applyNumberFormat="1" applyFont="1" applyBorder="1" applyProtection="1">
      <protection locked="0"/>
    </xf>
    <xf numFmtId="1" fontId="171" fillId="0" borderId="556" xfId="0" applyNumberFormat="1" applyFont="1" applyBorder="1" applyProtection="1">
      <protection locked="0"/>
    </xf>
    <xf numFmtId="1" fontId="171" fillId="0" borderId="557" xfId="0" applyNumberFormat="1" applyFont="1" applyBorder="1" applyProtection="1">
      <protection locked="0"/>
    </xf>
    <xf numFmtId="1" fontId="171" fillId="0" borderId="558" xfId="0" applyNumberFormat="1" applyFont="1" applyBorder="1" applyProtection="1">
      <protection locked="0"/>
    </xf>
    <xf numFmtId="1" fontId="171" fillId="0" borderId="537" xfId="0" applyNumberFormat="1" applyFont="1" applyBorder="1" applyProtection="1">
      <protection locked="0"/>
    </xf>
    <xf numFmtId="1" fontId="171" fillId="0" borderId="538" xfId="0" applyNumberFormat="1" applyFont="1" applyBorder="1" applyProtection="1">
      <protection locked="0"/>
    </xf>
    <xf numFmtId="1" fontId="171" fillId="0" borderId="539" xfId="0" applyNumberFormat="1" applyFont="1" applyBorder="1" applyProtection="1">
      <protection locked="0"/>
    </xf>
    <xf numFmtId="1" fontId="171" fillId="0" borderId="540" xfId="0" applyNumberFormat="1" applyFont="1" applyBorder="1" applyProtection="1">
      <protection locked="0"/>
    </xf>
    <xf numFmtId="1" fontId="171" fillId="0" borderId="541" xfId="0" applyNumberFormat="1" applyFont="1" applyBorder="1" applyProtection="1">
      <protection locked="0"/>
    </xf>
    <xf numFmtId="1" fontId="171" fillId="0" borderId="542" xfId="0" applyNumberFormat="1" applyFont="1" applyBorder="1" applyProtection="1">
      <protection locked="0"/>
    </xf>
    <xf numFmtId="1" fontId="171" fillId="0" borderId="543" xfId="0" applyNumberFormat="1" applyFont="1" applyBorder="1" applyProtection="1">
      <protection locked="0"/>
    </xf>
    <xf numFmtId="1" fontId="171" fillId="0" borderId="544" xfId="0" applyNumberFormat="1" applyFont="1" applyBorder="1" applyProtection="1">
      <protection locked="0"/>
    </xf>
    <xf numFmtId="1" fontId="171" fillId="0" borderId="545" xfId="0" applyNumberFormat="1" applyFont="1" applyBorder="1" applyProtection="1">
      <protection locked="0"/>
    </xf>
    <xf numFmtId="1" fontId="171" fillId="0" borderId="546" xfId="0" applyNumberFormat="1" applyFont="1" applyBorder="1" applyProtection="1">
      <protection locked="0"/>
    </xf>
    <xf numFmtId="1" fontId="171" fillId="0" borderId="547" xfId="0" applyNumberFormat="1" applyFont="1" applyBorder="1" applyProtection="1">
      <protection locked="0"/>
    </xf>
    <xf numFmtId="1" fontId="171" fillId="0" borderId="548" xfId="0" applyNumberFormat="1" applyFont="1" applyBorder="1" applyProtection="1">
      <protection locked="0"/>
    </xf>
    <xf numFmtId="1" fontId="171" fillId="0" borderId="559" xfId="0" applyNumberFormat="1" applyFont="1" applyBorder="1" applyProtection="1">
      <protection locked="0"/>
    </xf>
    <xf numFmtId="1" fontId="171" fillId="0" borderId="549" xfId="0" applyNumberFormat="1" applyFont="1" applyBorder="1" applyProtection="1">
      <protection locked="0"/>
    </xf>
    <xf numFmtId="1" fontId="171" fillId="0" borderId="550" xfId="0" applyNumberFormat="1" applyFont="1" applyBorder="1" applyProtection="1">
      <protection locked="0"/>
    </xf>
    <xf numFmtId="1" fontId="171" fillId="0" borderId="551" xfId="0" applyNumberFormat="1" applyFont="1" applyBorder="1" applyProtection="1">
      <protection locked="0"/>
    </xf>
    <xf numFmtId="1" fontId="171" fillId="0" borderId="552" xfId="0" applyNumberFormat="1" applyFont="1" applyBorder="1" applyProtection="1">
      <protection locked="0"/>
    </xf>
    <xf numFmtId="0" fontId="174" fillId="30" borderId="0" xfId="0" applyFont="1" applyFill="1" applyAlignment="1" applyProtection="1">
      <alignment vertical="center"/>
      <protection hidden="1"/>
    </xf>
    <xf numFmtId="0" fontId="124" fillId="0" borderId="353" xfId="0" applyFont="1" applyBorder="1" applyAlignment="1" applyProtection="1">
      <alignment horizontal="center"/>
      <protection hidden="1"/>
    </xf>
    <xf numFmtId="0" fontId="177" fillId="24" borderId="0" xfId="0" applyFont="1" applyFill="1" applyAlignment="1" applyProtection="1">
      <alignment horizontal="center" vertical="center"/>
      <protection hidden="1"/>
    </xf>
    <xf numFmtId="0" fontId="33" fillId="30" borderId="0" xfId="0" applyFont="1" applyFill="1" applyAlignment="1" applyProtection="1">
      <alignment horizontal="center"/>
      <protection hidden="1"/>
    </xf>
    <xf numFmtId="0" fontId="44" fillId="0" borderId="353" xfId="0" applyFont="1" applyBorder="1" applyAlignment="1" applyProtection="1">
      <alignment horizontal="center" vertical="center"/>
      <protection hidden="1"/>
    </xf>
    <xf numFmtId="0" fontId="193" fillId="30" borderId="0" xfId="0" applyFont="1" applyFill="1" applyAlignment="1" applyProtection="1">
      <alignment horizontal="left"/>
      <protection hidden="1"/>
    </xf>
    <xf numFmtId="0" fontId="0" fillId="29" borderId="252" xfId="0" applyFill="1" applyBorder="1" applyAlignment="1" applyProtection="1">
      <alignment horizontal="centerContinuous" vertical="center"/>
      <protection hidden="1"/>
    </xf>
    <xf numFmtId="0" fontId="0" fillId="29" borderId="246" xfId="0" applyFill="1" applyBorder="1" applyAlignment="1" applyProtection="1">
      <alignment horizontal="centerContinuous" vertical="center"/>
      <protection hidden="1"/>
    </xf>
    <xf numFmtId="0" fontId="0" fillId="29" borderId="147" xfId="0" applyFill="1" applyBorder="1" applyAlignment="1" applyProtection="1">
      <alignment horizontal="centerContinuous" vertical="center"/>
      <protection hidden="1"/>
    </xf>
    <xf numFmtId="1" fontId="159" fillId="30" borderId="246" xfId="0" applyNumberFormat="1" applyFont="1" applyFill="1" applyBorder="1" applyAlignment="1" applyProtection="1">
      <alignment vertical="center"/>
      <protection locked="0"/>
    </xf>
    <xf numFmtId="0" fontId="159" fillId="30" borderId="246" xfId="0" applyFont="1" applyFill="1" applyBorder="1" applyAlignment="1" applyProtection="1">
      <alignment vertical="center"/>
      <protection locked="0"/>
    </xf>
    <xf numFmtId="1" fontId="159" fillId="30" borderId="0" xfId="0" applyNumberFormat="1" applyFont="1" applyFill="1" applyAlignment="1" applyProtection="1">
      <alignment vertical="center"/>
      <protection locked="0"/>
    </xf>
    <xf numFmtId="0" fontId="159" fillId="30" borderId="0" xfId="0" applyFont="1" applyFill="1" applyAlignment="1" applyProtection="1">
      <alignment vertical="center"/>
      <protection locked="0"/>
    </xf>
    <xf numFmtId="1" fontId="159" fillId="30" borderId="135" xfId="0" applyNumberFormat="1" applyFont="1" applyFill="1" applyBorder="1" applyAlignment="1" applyProtection="1">
      <alignment vertical="center"/>
      <protection locked="0"/>
    </xf>
    <xf numFmtId="0" fontId="159" fillId="30" borderId="135" xfId="0" applyFont="1" applyFill="1" applyBorder="1" applyAlignment="1" applyProtection="1">
      <alignment vertical="center"/>
      <protection locked="0"/>
    </xf>
    <xf numFmtId="1" fontId="44" fillId="0" borderId="0" xfId="0" applyNumberFormat="1" applyFont="1" applyAlignment="1" applyProtection="1">
      <alignment horizontal="center" vertical="center"/>
      <protection hidden="1"/>
    </xf>
    <xf numFmtId="49" fontId="33" fillId="30" borderId="4" xfId="0" applyNumberFormat="1" applyFont="1" applyFill="1" applyBorder="1" applyAlignment="1" applyProtection="1">
      <alignment horizontal="center" vertical="center"/>
      <protection hidden="1"/>
    </xf>
    <xf numFmtId="0" fontId="208" fillId="0" borderId="0" xfId="0" applyFont="1" applyProtection="1">
      <protection hidden="1"/>
    </xf>
    <xf numFmtId="49" fontId="48" fillId="0" borderId="446" xfId="0" applyNumberFormat="1" applyFont="1" applyBorder="1" applyAlignment="1" applyProtection="1">
      <alignment horizontal="center" vertical="center"/>
      <protection locked="0"/>
    </xf>
    <xf numFmtId="49" fontId="48" fillId="0" borderId="454" xfId="0" applyNumberFormat="1" applyFont="1" applyBorder="1" applyAlignment="1" applyProtection="1">
      <alignment horizontal="center" vertical="center"/>
      <protection locked="0"/>
    </xf>
    <xf numFmtId="49" fontId="159" fillId="0" borderId="477" xfId="0" applyNumberFormat="1" applyFont="1" applyBorder="1" applyAlignment="1" applyProtection="1">
      <alignment horizontal="center" vertical="center"/>
      <protection locked="0"/>
    </xf>
    <xf numFmtId="49" fontId="159" fillId="0" borderId="446" xfId="0" applyNumberFormat="1" applyFont="1" applyBorder="1" applyAlignment="1" applyProtection="1">
      <alignment horizontal="center" vertical="center"/>
      <protection locked="0"/>
    </xf>
    <xf numFmtId="49" fontId="159" fillId="0" borderId="454" xfId="0" applyNumberFormat="1" applyFont="1" applyBorder="1" applyAlignment="1" applyProtection="1">
      <alignment horizontal="center" vertical="center"/>
      <protection locked="0"/>
    </xf>
    <xf numFmtId="0" fontId="47" fillId="30" borderId="0" xfId="0" applyFont="1" applyFill="1" applyProtection="1">
      <protection hidden="1"/>
    </xf>
    <xf numFmtId="0" fontId="42" fillId="0" borderId="751" xfId="0" applyFont="1" applyBorder="1" applyAlignment="1" applyProtection="1">
      <alignment horizontal="center" vertical="center"/>
      <protection hidden="1"/>
    </xf>
    <xf numFmtId="1" fontId="112" fillId="9" borderId="319" xfId="0" applyNumberFormat="1" applyFont="1" applyFill="1" applyBorder="1" applyAlignment="1" applyProtection="1">
      <alignment horizontal="center" vertical="center"/>
      <protection hidden="1"/>
    </xf>
    <xf numFmtId="1" fontId="42" fillId="21" borderId="441" xfId="0" applyNumberFormat="1" applyFont="1" applyFill="1" applyBorder="1" applyAlignment="1" applyProtection="1">
      <alignment vertical="center"/>
      <protection hidden="1"/>
    </xf>
    <xf numFmtId="1" fontId="42" fillId="21" borderId="443" xfId="0" applyNumberFormat="1" applyFont="1" applyFill="1" applyBorder="1" applyAlignment="1" applyProtection="1">
      <alignment vertical="center"/>
      <protection hidden="1"/>
    </xf>
    <xf numFmtId="49" fontId="193" fillId="36" borderId="470" xfId="0" applyNumberFormat="1" applyFont="1" applyFill="1" applyBorder="1" applyAlignment="1" applyProtection="1">
      <alignment horizontal="center" vertical="center"/>
      <protection hidden="1"/>
    </xf>
    <xf numFmtId="49" fontId="193" fillId="36" borderId="440" xfId="0" applyNumberFormat="1" applyFont="1" applyFill="1" applyBorder="1" applyAlignment="1" applyProtection="1">
      <alignment horizontal="center" vertical="center"/>
      <protection hidden="1"/>
    </xf>
    <xf numFmtId="0" fontId="83" fillId="9" borderId="149" xfId="0" applyFont="1" applyFill="1" applyBorder="1" applyAlignment="1" applyProtection="1">
      <alignment vertical="center"/>
      <protection hidden="1"/>
    </xf>
    <xf numFmtId="0" fontId="19" fillId="18" borderId="10" xfId="34" applyFont="1" applyFill="1" applyBorder="1" applyAlignment="1">
      <alignment horizontal="center" vertical="center" wrapText="1"/>
    </xf>
    <xf numFmtId="0" fontId="19" fillId="18" borderId="0" xfId="34" applyFont="1" applyFill="1" applyAlignment="1">
      <alignment horizontal="center" vertical="center" wrapText="1"/>
    </xf>
    <xf numFmtId="0" fontId="20" fillId="18" borderId="12" xfId="34" applyFont="1" applyFill="1" applyBorder="1" applyAlignment="1">
      <alignment horizontal="center" vertical="center" wrapText="1"/>
    </xf>
    <xf numFmtId="0" fontId="20" fillId="18" borderId="0" xfId="34" applyFont="1" applyFill="1" applyAlignment="1">
      <alignment horizontal="center" vertical="center" wrapText="1"/>
    </xf>
    <xf numFmtId="0" fontId="20" fillId="18" borderId="13" xfId="34" applyFont="1" applyFill="1" applyBorder="1" applyAlignment="1">
      <alignment horizontal="center" vertical="center" wrapText="1"/>
    </xf>
    <xf numFmtId="0" fontId="22" fillId="0" borderId="0" xfId="34" applyFont="1" applyAlignment="1">
      <alignment horizontal="left" vertical="center" wrapText="1"/>
    </xf>
    <xf numFmtId="0" fontId="23" fillId="0" borderId="0" xfId="34" applyFont="1" applyAlignment="1">
      <alignment horizontal="left" vertical="center" wrapText="1"/>
    </xf>
    <xf numFmtId="0" fontId="45" fillId="0" borderId="97" xfId="0" applyFont="1" applyBorder="1" applyAlignment="1" applyProtection="1">
      <alignment horizontal="center" vertical="center"/>
      <protection hidden="1"/>
    </xf>
    <xf numFmtId="0" fontId="45" fillId="0" borderId="98" xfId="0" applyFont="1" applyBorder="1" applyAlignment="1" applyProtection="1">
      <alignment horizontal="center" vertical="center"/>
      <protection hidden="1"/>
    </xf>
    <xf numFmtId="0" fontId="45" fillId="0" borderId="58" xfId="0" applyFont="1" applyBorder="1" applyAlignment="1" applyProtection="1">
      <alignment horizontal="center" vertical="center"/>
      <protection hidden="1"/>
    </xf>
    <xf numFmtId="49" fontId="80" fillId="0" borderId="216" xfId="0" applyNumberFormat="1" applyFont="1" applyBorder="1" applyAlignment="1" applyProtection="1">
      <alignment horizontal="center" vertical="center"/>
      <protection locked="0"/>
    </xf>
    <xf numFmtId="49" fontId="80" fillId="0" borderId="217" xfId="0" applyNumberFormat="1" applyFont="1" applyBorder="1" applyAlignment="1" applyProtection="1">
      <alignment horizontal="center" vertical="center"/>
      <protection locked="0"/>
    </xf>
    <xf numFmtId="0" fontId="120" fillId="0" borderId="0" xfId="0" applyFont="1" applyAlignment="1" applyProtection="1">
      <alignment horizontal="center" vertical="center"/>
      <protection hidden="1"/>
    </xf>
    <xf numFmtId="0" fontId="123" fillId="0" borderId="0" xfId="0" applyFont="1" applyAlignment="1" applyProtection="1">
      <alignment horizontal="center" vertical="center"/>
      <protection hidden="1"/>
    </xf>
    <xf numFmtId="0" fontId="123" fillId="0" borderId="87" xfId="0" applyFont="1" applyBorder="1" applyAlignment="1" applyProtection="1">
      <alignment horizontal="center" vertical="center"/>
      <protection hidden="1"/>
    </xf>
    <xf numFmtId="0" fontId="79" fillId="0" borderId="359" xfId="0" applyFont="1" applyBorder="1" applyAlignment="1" applyProtection="1">
      <alignment horizontal="center" vertical="center"/>
      <protection locked="0"/>
    </xf>
    <xf numFmtId="0" fontId="79" fillId="0" borderId="335" xfId="0" applyFont="1" applyBorder="1" applyAlignment="1" applyProtection="1">
      <alignment horizontal="center" vertical="center"/>
      <protection locked="0"/>
    </xf>
    <xf numFmtId="0" fontId="41" fillId="31" borderId="214" xfId="0" applyFont="1" applyFill="1" applyBorder="1" applyAlignment="1" applyProtection="1">
      <alignment horizontal="center" vertical="center"/>
      <protection hidden="1"/>
    </xf>
    <xf numFmtId="0" fontId="41" fillId="31" borderId="218" xfId="0" applyFont="1" applyFill="1" applyBorder="1" applyAlignment="1" applyProtection="1">
      <alignment horizontal="center" vertical="center"/>
      <protection hidden="1"/>
    </xf>
    <xf numFmtId="0" fontId="41" fillId="31" borderId="357" xfId="0" applyFont="1" applyFill="1" applyBorder="1" applyAlignment="1" applyProtection="1">
      <alignment horizontal="center" vertical="center"/>
      <protection hidden="1"/>
    </xf>
    <xf numFmtId="0" fontId="79" fillId="0" borderId="245" xfId="0" applyFont="1" applyBorder="1" applyAlignment="1" applyProtection="1">
      <alignment horizontal="center" vertical="center"/>
      <protection locked="0"/>
    </xf>
    <xf numFmtId="0" fontId="45" fillId="0" borderId="97" xfId="0" applyFont="1" applyBorder="1" applyAlignment="1" applyProtection="1">
      <alignment horizontal="center" vertical="center" wrapText="1"/>
      <protection hidden="1"/>
    </xf>
    <xf numFmtId="0" fontId="45" fillId="0" borderId="98" xfId="0" applyFont="1" applyBorder="1" applyAlignment="1" applyProtection="1">
      <alignment horizontal="center" vertical="center" wrapText="1"/>
      <protection hidden="1"/>
    </xf>
    <xf numFmtId="0" fontId="45" fillId="0" borderId="58" xfId="0" applyFont="1" applyBorder="1" applyAlignment="1" applyProtection="1">
      <alignment horizontal="center" vertical="center" wrapText="1"/>
      <protection hidden="1"/>
    </xf>
    <xf numFmtId="49" fontId="79" fillId="0" borderId="216" xfId="0" applyNumberFormat="1" applyFont="1" applyBorder="1" applyAlignment="1" applyProtection="1">
      <alignment horizontal="left" vertical="center"/>
      <protection locked="0"/>
    </xf>
    <xf numFmtId="49" fontId="79" fillId="0" borderId="237" xfId="0" applyNumberFormat="1" applyFont="1" applyBorder="1" applyAlignment="1" applyProtection="1">
      <alignment horizontal="left" vertical="center"/>
      <protection locked="0"/>
    </xf>
    <xf numFmtId="49" fontId="79" fillId="0" borderId="217" xfId="0" applyNumberFormat="1" applyFont="1" applyBorder="1" applyAlignment="1" applyProtection="1">
      <alignment horizontal="left" vertical="center"/>
      <protection locked="0"/>
    </xf>
    <xf numFmtId="49" fontId="80" fillId="0" borderId="216" xfId="0" applyNumberFormat="1" applyFont="1" applyBorder="1" applyAlignment="1" applyProtection="1">
      <alignment horizontal="left" vertical="center" wrapText="1"/>
      <protection locked="0"/>
    </xf>
    <xf numFmtId="49" fontId="80" fillId="0" borderId="237" xfId="0" applyNumberFormat="1" applyFont="1" applyBorder="1" applyAlignment="1" applyProtection="1">
      <alignment horizontal="left" vertical="center" wrapText="1"/>
      <protection locked="0"/>
    </xf>
    <xf numFmtId="49" fontId="80" fillId="0" borderId="217" xfId="0" applyNumberFormat="1" applyFont="1" applyBorder="1" applyAlignment="1" applyProtection="1">
      <alignment horizontal="left" vertical="center" wrapText="1"/>
      <protection locked="0"/>
    </xf>
    <xf numFmtId="0" fontId="39" fillId="23" borderId="239" xfId="0" applyFont="1" applyFill="1" applyBorder="1" applyAlignment="1" applyProtection="1">
      <alignment horizontal="center" vertical="center" wrapText="1"/>
      <protection hidden="1"/>
    </xf>
    <xf numFmtId="0" fontId="39" fillId="23" borderId="240" xfId="0" applyFont="1" applyFill="1" applyBorder="1" applyAlignment="1" applyProtection="1">
      <alignment horizontal="center" vertical="center" wrapText="1"/>
      <protection hidden="1"/>
    </xf>
    <xf numFmtId="0" fontId="39" fillId="23" borderId="190" xfId="0" applyFont="1" applyFill="1" applyBorder="1" applyAlignment="1" applyProtection="1">
      <alignment horizontal="center" vertical="center" wrapText="1"/>
      <protection hidden="1"/>
    </xf>
    <xf numFmtId="0" fontId="39" fillId="23" borderId="175" xfId="0" applyFont="1" applyFill="1" applyBorder="1" applyAlignment="1" applyProtection="1">
      <alignment horizontal="center" vertical="center" wrapText="1"/>
      <protection hidden="1"/>
    </xf>
    <xf numFmtId="0" fontId="39" fillId="23" borderId="253" xfId="0" applyFont="1" applyFill="1" applyBorder="1" applyAlignment="1" applyProtection="1">
      <alignment horizontal="center" vertical="center" wrapText="1"/>
      <protection hidden="1"/>
    </xf>
    <xf numFmtId="0" fontId="39" fillId="23" borderId="210" xfId="0" applyFont="1" applyFill="1" applyBorder="1" applyAlignment="1" applyProtection="1">
      <alignment horizontal="center" vertical="center" wrapText="1"/>
      <protection hidden="1"/>
    </xf>
    <xf numFmtId="0" fontId="79" fillId="0" borderId="251" xfId="0" applyFont="1" applyBorder="1" applyAlignment="1" applyProtection="1">
      <alignment horizontal="left" vertical="center"/>
      <protection locked="0"/>
    </xf>
    <xf numFmtId="0" fontId="79" fillId="0" borderId="58" xfId="0" applyFont="1" applyBorder="1" applyAlignment="1" applyProtection="1">
      <alignment horizontal="left" vertical="center"/>
      <protection locked="0"/>
    </xf>
    <xf numFmtId="0" fontId="39" fillId="23" borderId="187" xfId="0" applyFont="1" applyFill="1" applyBorder="1" applyAlignment="1" applyProtection="1">
      <alignment horizontal="center" vertical="center"/>
      <protection hidden="1"/>
    </xf>
    <xf numFmtId="0" fontId="39" fillId="23" borderId="217" xfId="0" applyFont="1" applyFill="1" applyBorder="1" applyAlignment="1" applyProtection="1">
      <alignment horizontal="center" vertical="center"/>
      <protection hidden="1"/>
    </xf>
    <xf numFmtId="0" fontId="41" fillId="9" borderId="238" xfId="0" applyFont="1" applyFill="1" applyBorder="1" applyAlignment="1" applyProtection="1">
      <alignment horizontal="center" vertical="center"/>
      <protection hidden="1"/>
    </xf>
    <xf numFmtId="0" fontId="41" fillId="9" borderId="240" xfId="0" applyFont="1" applyFill="1" applyBorder="1" applyAlignment="1" applyProtection="1">
      <alignment horizontal="center" vertical="center"/>
      <protection hidden="1"/>
    </xf>
    <xf numFmtId="0" fontId="41" fillId="9" borderId="188" xfId="0" applyFont="1" applyFill="1" applyBorder="1" applyAlignment="1" applyProtection="1">
      <alignment horizontal="center" vertical="center"/>
      <protection hidden="1"/>
    </xf>
    <xf numFmtId="0" fontId="41" fillId="9" borderId="175" xfId="0" applyFont="1" applyFill="1" applyBorder="1" applyAlignment="1" applyProtection="1">
      <alignment horizontal="center" vertical="center"/>
      <protection hidden="1"/>
    </xf>
    <xf numFmtId="0" fontId="39" fillId="31" borderId="213" xfId="0" applyFont="1" applyFill="1" applyBorder="1" applyAlignment="1" applyProtection="1">
      <alignment horizontal="center" vertical="center" wrapText="1"/>
      <protection hidden="1"/>
    </xf>
    <xf numFmtId="0" fontId="39" fillId="31" borderId="207" xfId="0" applyFont="1" applyFill="1" applyBorder="1" applyAlignment="1" applyProtection="1">
      <alignment horizontal="center" vertical="center" wrapText="1"/>
      <protection hidden="1"/>
    </xf>
    <xf numFmtId="49" fontId="48" fillId="0" borderId="325" xfId="0" applyNumberFormat="1" applyFont="1" applyBorder="1" applyAlignment="1" applyProtection="1">
      <alignment horizontal="left" vertical="center"/>
      <protection locked="0"/>
    </xf>
    <xf numFmtId="49" fontId="48" fillId="0" borderId="225" xfId="0" applyNumberFormat="1" applyFont="1" applyBorder="1" applyAlignment="1" applyProtection="1">
      <alignment horizontal="left" vertical="center"/>
      <protection locked="0"/>
    </xf>
    <xf numFmtId="49" fontId="48" fillId="0" borderId="155" xfId="0" applyNumberFormat="1" applyFont="1" applyBorder="1" applyAlignment="1" applyProtection="1">
      <alignment horizontal="center" vertical="center"/>
      <protection locked="0"/>
    </xf>
    <xf numFmtId="49" fontId="48" fillId="0" borderId="209" xfId="0" applyNumberFormat="1" applyFont="1" applyBorder="1" applyAlignment="1" applyProtection="1">
      <alignment horizontal="center" vertical="center"/>
      <protection locked="0"/>
    </xf>
    <xf numFmtId="49" fontId="48" fillId="0" borderId="261" xfId="0" applyNumberFormat="1" applyFont="1" applyBorder="1" applyAlignment="1" applyProtection="1">
      <alignment horizontal="center" vertical="center"/>
      <protection locked="0"/>
    </xf>
    <xf numFmtId="49" fontId="48" fillId="0" borderId="262" xfId="0" applyNumberFormat="1" applyFont="1" applyBorder="1" applyAlignment="1" applyProtection="1">
      <alignment horizontal="center" vertical="center"/>
      <protection locked="0"/>
    </xf>
    <xf numFmtId="0" fontId="57" fillId="31" borderId="238" xfId="0" applyFont="1" applyFill="1" applyBorder="1" applyAlignment="1" applyProtection="1">
      <alignment horizontal="center" vertical="center"/>
      <protection hidden="1"/>
    </xf>
    <xf numFmtId="0" fontId="57" fillId="31" borderId="239" xfId="0" applyFont="1" applyFill="1" applyBorder="1" applyAlignment="1" applyProtection="1">
      <alignment horizontal="center" vertical="center"/>
      <protection hidden="1"/>
    </xf>
    <xf numFmtId="0" fontId="57" fillId="31" borderId="223" xfId="0" applyFont="1" applyFill="1" applyBorder="1" applyAlignment="1" applyProtection="1">
      <alignment horizontal="center" vertical="center"/>
      <protection hidden="1"/>
    </xf>
    <xf numFmtId="0" fontId="57" fillId="31" borderId="0" xfId="0" applyFont="1" applyFill="1" applyAlignment="1" applyProtection="1">
      <alignment horizontal="center" vertical="center"/>
      <protection hidden="1"/>
    </xf>
    <xf numFmtId="0" fontId="57" fillId="31" borderId="188" xfId="0" applyFont="1" applyFill="1" applyBorder="1" applyAlignment="1" applyProtection="1">
      <alignment horizontal="center" vertical="center"/>
      <protection hidden="1"/>
    </xf>
    <xf numFmtId="0" fontId="57" fillId="31" borderId="190" xfId="0" applyFont="1" applyFill="1" applyBorder="1" applyAlignment="1" applyProtection="1">
      <alignment horizontal="center" vertical="center"/>
      <protection hidden="1"/>
    </xf>
    <xf numFmtId="0" fontId="47" fillId="31" borderId="187" xfId="0" applyFont="1" applyFill="1" applyBorder="1" applyAlignment="1" applyProtection="1">
      <alignment horizontal="left" vertical="top" wrapText="1" indent="6"/>
      <protection hidden="1"/>
    </xf>
    <xf numFmtId="0" fontId="47" fillId="31" borderId="237" xfId="0" applyFont="1" applyFill="1" applyBorder="1" applyAlignment="1" applyProtection="1">
      <alignment horizontal="left" vertical="top" wrapText="1" indent="6"/>
      <protection hidden="1"/>
    </xf>
    <xf numFmtId="0" fontId="47" fillId="31" borderId="217" xfId="0" applyFont="1" applyFill="1" applyBorder="1" applyAlignment="1" applyProtection="1">
      <alignment horizontal="left" vertical="top" wrapText="1" indent="6"/>
      <protection hidden="1"/>
    </xf>
    <xf numFmtId="0" fontId="47" fillId="31" borderId="187" xfId="0" applyFont="1" applyFill="1" applyBorder="1" applyAlignment="1" applyProtection="1">
      <alignment horizontal="center" vertical="top" wrapText="1"/>
      <protection hidden="1"/>
    </xf>
    <xf numFmtId="0" fontId="47" fillId="31" borderId="237" xfId="0" applyFont="1" applyFill="1" applyBorder="1" applyAlignment="1" applyProtection="1">
      <alignment horizontal="center" vertical="top" wrapText="1"/>
      <protection hidden="1"/>
    </xf>
    <xf numFmtId="0" fontId="47" fillId="31" borderId="187" xfId="0" applyFont="1" applyFill="1" applyBorder="1" applyAlignment="1" applyProtection="1">
      <alignment horizontal="left" vertical="top" wrapText="1" indent="3"/>
      <protection hidden="1"/>
    </xf>
    <xf numFmtId="0" fontId="47" fillId="31" borderId="217" xfId="0" applyFont="1" applyFill="1" applyBorder="1" applyAlignment="1" applyProtection="1">
      <alignment horizontal="left" vertical="top" wrapText="1" indent="3"/>
      <protection hidden="1"/>
    </xf>
    <xf numFmtId="49" fontId="48" fillId="0" borderId="255" xfId="0" applyNumberFormat="1" applyFont="1" applyBorder="1" applyAlignment="1" applyProtection="1">
      <alignment horizontal="center" vertical="center"/>
      <protection locked="0"/>
    </xf>
    <xf numFmtId="49" fontId="48" fillId="0" borderId="256" xfId="0" applyNumberFormat="1" applyFont="1" applyBorder="1" applyAlignment="1" applyProtection="1">
      <alignment horizontal="center" vertical="center"/>
      <protection locked="0"/>
    </xf>
    <xf numFmtId="0" fontId="133" fillId="29" borderId="348" xfId="0" applyFont="1" applyFill="1" applyBorder="1" applyAlignment="1" applyProtection="1">
      <alignment horizontal="left" vertical="center"/>
      <protection locked="0"/>
    </xf>
    <xf numFmtId="0" fontId="133" fillId="29" borderId="349" xfId="0" applyFont="1" applyFill="1" applyBorder="1" applyAlignment="1" applyProtection="1">
      <alignment horizontal="left" vertical="center"/>
      <protection locked="0"/>
    </xf>
    <xf numFmtId="0" fontId="133" fillId="29" borderId="350" xfId="0" applyFont="1" applyFill="1" applyBorder="1" applyAlignment="1" applyProtection="1">
      <alignment horizontal="left" vertical="center"/>
      <protection locked="0"/>
    </xf>
    <xf numFmtId="0" fontId="133" fillId="29" borderId="196" xfId="0" applyFont="1" applyFill="1" applyBorder="1" applyAlignment="1" applyProtection="1">
      <alignment horizontal="left" vertical="center"/>
      <protection locked="0"/>
    </xf>
    <xf numFmtId="0" fontId="133" fillId="29" borderId="168" xfId="0" applyFont="1" applyFill="1" applyBorder="1" applyAlignment="1" applyProtection="1">
      <alignment horizontal="left" vertical="center"/>
      <protection locked="0"/>
    </xf>
    <xf numFmtId="49" fontId="132" fillId="19" borderId="87" xfId="0" applyNumberFormat="1" applyFont="1" applyFill="1" applyBorder="1" applyAlignment="1" applyProtection="1">
      <alignment horizontal="left" vertical="center"/>
      <protection locked="0"/>
    </xf>
    <xf numFmtId="49" fontId="132" fillId="19" borderId="61" xfId="0" applyNumberFormat="1" applyFont="1" applyFill="1" applyBorder="1" applyAlignment="1" applyProtection="1">
      <alignment horizontal="left" vertical="center"/>
      <protection locked="0"/>
    </xf>
    <xf numFmtId="0" fontId="79" fillId="0" borderId="362" xfId="0" applyFont="1" applyBorder="1" applyAlignment="1" applyProtection="1">
      <alignment horizontal="center" vertical="center"/>
      <protection locked="0"/>
    </xf>
    <xf numFmtId="49" fontId="132" fillId="19" borderId="318" xfId="0" applyNumberFormat="1" applyFont="1" applyFill="1" applyBorder="1" applyAlignment="1" applyProtection="1">
      <alignment horizontal="left" vertical="center"/>
      <protection locked="0"/>
    </xf>
    <xf numFmtId="0" fontId="82" fillId="31" borderId="233" xfId="0" applyFont="1" applyFill="1" applyBorder="1" applyAlignment="1" applyProtection="1">
      <alignment horizontal="center" vertical="center"/>
      <protection hidden="1"/>
    </xf>
    <xf numFmtId="0" fontId="82" fillId="31" borderId="228" xfId="0" applyFont="1" applyFill="1" applyBorder="1" applyAlignment="1" applyProtection="1">
      <alignment horizontal="center" vertical="center"/>
      <protection hidden="1"/>
    </xf>
    <xf numFmtId="0" fontId="82" fillId="31" borderId="234" xfId="0" applyFont="1" applyFill="1" applyBorder="1" applyAlignment="1" applyProtection="1">
      <alignment horizontal="center" vertical="center"/>
      <protection hidden="1"/>
    </xf>
    <xf numFmtId="1" fontId="48" fillId="0" borderId="155" xfId="0" applyNumberFormat="1" applyFont="1" applyBorder="1" applyAlignment="1" applyProtection="1">
      <alignment horizontal="center" vertical="center"/>
      <protection locked="0"/>
    </xf>
    <xf numFmtId="1" fontId="48" fillId="0" borderId="166" xfId="0" applyNumberFormat="1" applyFont="1" applyBorder="1" applyAlignment="1" applyProtection="1">
      <alignment horizontal="center" vertical="center"/>
      <protection locked="0"/>
    </xf>
    <xf numFmtId="1" fontId="48" fillId="0" borderId="305" xfId="0" applyNumberFormat="1" applyFont="1" applyBorder="1" applyAlignment="1" applyProtection="1">
      <alignment horizontal="center" vertical="center"/>
      <protection locked="0"/>
    </xf>
    <xf numFmtId="1" fontId="48" fillId="0" borderId="169" xfId="0" applyNumberFormat="1" applyFont="1" applyBorder="1" applyAlignment="1" applyProtection="1">
      <alignment horizontal="center" vertical="center"/>
      <protection locked="0"/>
    </xf>
    <xf numFmtId="0" fontId="55" fillId="23" borderId="176" xfId="0" applyFont="1" applyFill="1" applyBorder="1" applyAlignment="1" applyProtection="1">
      <alignment horizontal="center" vertical="center"/>
      <protection hidden="1"/>
    </xf>
    <xf numFmtId="0" fontId="55" fillId="23" borderId="177" xfId="0" applyFont="1" applyFill="1" applyBorder="1" applyAlignment="1" applyProtection="1">
      <alignment horizontal="center" vertical="center"/>
      <protection hidden="1"/>
    </xf>
    <xf numFmtId="0" fontId="55" fillId="23" borderId="308" xfId="0" applyFont="1" applyFill="1" applyBorder="1" applyAlignment="1" applyProtection="1">
      <alignment horizontal="center" vertical="center"/>
      <protection hidden="1"/>
    </xf>
    <xf numFmtId="0" fontId="55" fillId="23" borderId="87" xfId="0" applyFont="1" applyFill="1" applyBorder="1" applyAlignment="1" applyProtection="1">
      <alignment horizontal="center" vertical="center"/>
      <protection hidden="1"/>
    </xf>
    <xf numFmtId="0" fontId="33" fillId="23" borderId="227" xfId="0" applyFont="1" applyFill="1" applyBorder="1" applyAlignment="1" applyProtection="1">
      <alignment horizontal="center" vertical="center"/>
      <protection hidden="1"/>
    </xf>
    <xf numFmtId="0" fontId="33" fillId="23" borderId="306" xfId="0" applyFont="1" applyFill="1" applyBorder="1" applyAlignment="1" applyProtection="1">
      <alignment horizontal="center" vertical="center"/>
      <protection hidden="1"/>
    </xf>
    <xf numFmtId="0" fontId="33" fillId="23" borderId="307" xfId="0" applyFont="1" applyFill="1" applyBorder="1" applyAlignment="1" applyProtection="1">
      <alignment horizontal="center" vertical="center"/>
      <protection hidden="1"/>
    </xf>
    <xf numFmtId="0" fontId="33" fillId="23" borderId="62" xfId="0" applyFont="1" applyFill="1" applyBorder="1" applyAlignment="1" applyProtection="1">
      <alignment horizontal="center" vertical="center"/>
      <protection hidden="1"/>
    </xf>
    <xf numFmtId="0" fontId="47" fillId="23" borderId="341" xfId="0" applyFont="1" applyFill="1" applyBorder="1" applyAlignment="1" applyProtection="1">
      <alignment horizontal="center" vertical="center"/>
      <protection hidden="1"/>
    </xf>
    <xf numFmtId="0" fontId="47" fillId="23" borderId="342" xfId="0" applyFont="1" applyFill="1" applyBorder="1" applyAlignment="1" applyProtection="1">
      <alignment horizontal="center" vertical="center"/>
      <protection hidden="1"/>
    </xf>
    <xf numFmtId="1" fontId="48" fillId="0" borderId="344" xfId="0" applyNumberFormat="1" applyFont="1" applyBorder="1" applyAlignment="1" applyProtection="1">
      <alignment horizontal="center" vertical="center"/>
      <protection locked="0"/>
    </xf>
    <xf numFmtId="1" fontId="48" fillId="0" borderId="345" xfId="0" applyNumberFormat="1" applyFont="1" applyBorder="1" applyAlignment="1" applyProtection="1">
      <alignment horizontal="center" vertical="center"/>
      <protection locked="0"/>
    </xf>
    <xf numFmtId="164" fontId="48" fillId="0" borderId="293" xfId="0" applyNumberFormat="1" applyFont="1" applyBorder="1" applyAlignment="1" applyProtection="1">
      <alignment horizontal="center" vertical="center"/>
      <protection locked="0"/>
    </xf>
    <xf numFmtId="164" fontId="48" fillId="0" borderId="225" xfId="0" applyNumberFormat="1" applyFont="1" applyBorder="1" applyAlignment="1" applyProtection="1">
      <alignment horizontal="center" vertical="center"/>
      <protection locked="0"/>
    </xf>
    <xf numFmtId="164" fontId="48" fillId="0" borderId="296" xfId="0" applyNumberFormat="1" applyFont="1" applyBorder="1" applyAlignment="1" applyProtection="1">
      <alignment horizontal="center" vertical="center"/>
      <protection locked="0"/>
    </xf>
    <xf numFmtId="164" fontId="48" fillId="0" borderId="166" xfId="0" applyNumberFormat="1" applyFont="1" applyBorder="1" applyAlignment="1" applyProtection="1">
      <alignment horizontal="center" vertical="center"/>
      <protection locked="0"/>
    </xf>
    <xf numFmtId="0" fontId="39" fillId="23" borderId="237" xfId="0" applyFont="1" applyFill="1" applyBorder="1" applyAlignment="1" applyProtection="1">
      <alignment horizontal="center" vertical="center"/>
      <protection hidden="1"/>
    </xf>
    <xf numFmtId="0" fontId="41" fillId="9" borderId="246" xfId="0" applyFont="1" applyFill="1" applyBorder="1" applyAlignment="1" applyProtection="1">
      <alignment horizontal="left" wrapText="1" indent="1"/>
      <protection hidden="1"/>
    </xf>
    <xf numFmtId="0" fontId="33" fillId="9" borderId="135" xfId="0" applyFont="1" applyFill="1" applyBorder="1" applyAlignment="1" applyProtection="1">
      <alignment vertical="center"/>
      <protection hidden="1"/>
    </xf>
    <xf numFmtId="49" fontId="132" fillId="19" borderId="190" xfId="0" applyNumberFormat="1" applyFont="1" applyFill="1" applyBorder="1" applyAlignment="1" applyProtection="1">
      <alignment horizontal="left" vertical="center"/>
      <protection locked="0"/>
    </xf>
    <xf numFmtId="49" fontId="132" fillId="19" borderId="175" xfId="0" applyNumberFormat="1" applyFont="1" applyFill="1" applyBorder="1" applyAlignment="1" applyProtection="1">
      <alignment horizontal="left" vertical="center"/>
      <protection locked="0"/>
    </xf>
    <xf numFmtId="0" fontId="33" fillId="23" borderId="250" xfId="0" applyFont="1" applyFill="1" applyBorder="1" applyAlignment="1" applyProtection="1">
      <alignment horizontal="center" vertical="center"/>
      <protection hidden="1"/>
    </xf>
    <xf numFmtId="0" fontId="33" fillId="23" borderId="205" xfId="0" applyFont="1" applyFill="1" applyBorder="1" applyAlignment="1" applyProtection="1">
      <alignment horizontal="center" vertical="center"/>
      <protection hidden="1"/>
    </xf>
    <xf numFmtId="0" fontId="133" fillId="9" borderId="190" xfId="0" applyFont="1" applyFill="1" applyBorder="1" applyAlignment="1" applyProtection="1">
      <alignment horizontal="left" vertical="center"/>
      <protection locked="0"/>
    </xf>
    <xf numFmtId="0" fontId="133" fillId="9" borderId="175" xfId="0" applyFont="1" applyFill="1" applyBorder="1" applyAlignment="1" applyProtection="1">
      <alignment horizontal="left" vertical="center"/>
      <protection locked="0"/>
    </xf>
    <xf numFmtId="0" fontId="82" fillId="23" borderId="272" xfId="0" applyFont="1" applyFill="1" applyBorder="1" applyAlignment="1" applyProtection="1">
      <alignment horizontal="center" vertical="center"/>
      <protection hidden="1"/>
    </xf>
    <xf numFmtId="0" fontId="82" fillId="23" borderId="273" xfId="0" applyFont="1" applyFill="1" applyBorder="1" applyAlignment="1" applyProtection="1">
      <alignment horizontal="center" vertical="center"/>
      <protection hidden="1"/>
    </xf>
    <xf numFmtId="0" fontId="134" fillId="19" borderId="0" xfId="0" applyFont="1" applyFill="1" applyAlignment="1" applyProtection="1">
      <alignment horizontal="center"/>
      <protection hidden="1"/>
    </xf>
    <xf numFmtId="0" fontId="134" fillId="19" borderId="283" xfId="0" applyFont="1" applyFill="1" applyBorder="1" applyAlignment="1" applyProtection="1">
      <alignment horizontal="center"/>
      <protection hidden="1"/>
    </xf>
    <xf numFmtId="49" fontId="55" fillId="27" borderId="155" xfId="0" applyNumberFormat="1" applyFont="1" applyFill="1" applyBorder="1" applyAlignment="1" applyProtection="1">
      <alignment vertical="center" wrapText="1"/>
      <protection hidden="1"/>
    </xf>
    <xf numFmtId="0" fontId="0" fillId="27" borderId="156" xfId="0" applyFill="1" applyBorder="1" applyAlignment="1" applyProtection="1">
      <alignment vertical="center" wrapText="1"/>
      <protection hidden="1"/>
    </xf>
    <xf numFmtId="0" fontId="0" fillId="27" borderId="209" xfId="0" applyFill="1" applyBorder="1" applyAlignment="1" applyProtection="1">
      <alignment vertical="center" wrapText="1"/>
      <protection hidden="1"/>
    </xf>
    <xf numFmtId="0" fontId="39" fillId="23" borderId="201" xfId="0" applyFont="1" applyFill="1" applyBorder="1" applyAlignment="1" applyProtection="1">
      <alignment horizontal="center" vertical="center"/>
      <protection hidden="1"/>
    </xf>
    <xf numFmtId="0" fontId="39" fillId="23" borderId="198" xfId="0" applyFont="1" applyFill="1" applyBorder="1" applyAlignment="1" applyProtection="1">
      <alignment horizontal="center" vertical="center"/>
      <protection hidden="1"/>
    </xf>
    <xf numFmtId="0" fontId="133" fillId="29" borderId="288" xfId="0" applyFont="1" applyFill="1" applyBorder="1" applyAlignment="1" applyProtection="1">
      <alignment horizontal="left" vertical="center"/>
      <protection locked="0"/>
    </xf>
    <xf numFmtId="0" fontId="133" fillId="29" borderId="287" xfId="0" applyFont="1" applyFill="1" applyBorder="1" applyAlignment="1" applyProtection="1">
      <alignment horizontal="left" vertical="center"/>
      <protection locked="0"/>
    </xf>
    <xf numFmtId="0" fontId="133" fillId="29" borderId="289" xfId="0" applyFont="1" applyFill="1" applyBorder="1" applyAlignment="1" applyProtection="1">
      <alignment horizontal="left" vertical="center"/>
      <protection locked="0"/>
    </xf>
    <xf numFmtId="164" fontId="48" fillId="0" borderId="300" xfId="0" applyNumberFormat="1" applyFont="1" applyBorder="1" applyAlignment="1" applyProtection="1">
      <alignment horizontal="center" vertical="center"/>
      <protection locked="0"/>
    </xf>
    <xf numFmtId="164" fontId="48" fillId="0" borderId="169" xfId="0" applyNumberFormat="1" applyFont="1" applyBorder="1" applyAlignment="1" applyProtection="1">
      <alignment horizontal="center" vertical="center"/>
      <protection locked="0"/>
    </xf>
    <xf numFmtId="1" fontId="48" fillId="0" borderId="197" xfId="0" applyNumberFormat="1" applyFont="1" applyBorder="1" applyAlignment="1" applyProtection="1">
      <alignment horizontal="center" vertical="center"/>
      <protection locked="0"/>
    </xf>
    <xf numFmtId="1" fontId="48" fillId="0" borderId="184" xfId="0" applyNumberFormat="1" applyFont="1" applyBorder="1" applyAlignment="1" applyProtection="1">
      <alignment horizontal="center" vertical="center"/>
      <protection locked="0"/>
    </xf>
    <xf numFmtId="49" fontId="48" fillId="0" borderId="328" xfId="0" applyNumberFormat="1" applyFont="1" applyBorder="1" applyAlignment="1" applyProtection="1">
      <alignment horizontal="left" vertical="center"/>
      <protection locked="0"/>
    </xf>
    <xf numFmtId="49" fontId="48" fillId="0" borderId="330" xfId="0" applyNumberFormat="1" applyFont="1" applyBorder="1" applyAlignment="1" applyProtection="1">
      <alignment horizontal="left" vertical="center"/>
      <protection locked="0"/>
    </xf>
    <xf numFmtId="0" fontId="82" fillId="31" borderId="229" xfId="0" applyFont="1" applyFill="1" applyBorder="1" applyAlignment="1" applyProtection="1">
      <alignment horizontal="center" vertical="center"/>
      <protection hidden="1"/>
    </xf>
    <xf numFmtId="0" fontId="82" fillId="31" borderId="227" xfId="0" applyFont="1" applyFill="1" applyBorder="1" applyAlignment="1" applyProtection="1">
      <alignment horizontal="center" vertical="center"/>
      <protection hidden="1"/>
    </xf>
    <xf numFmtId="0" fontId="82" fillId="31" borderId="230" xfId="0" applyFont="1" applyFill="1" applyBorder="1" applyAlignment="1" applyProtection="1">
      <alignment horizontal="center" vertical="center"/>
      <protection hidden="1"/>
    </xf>
    <xf numFmtId="0" fontId="47" fillId="31" borderId="177" xfId="0" applyFont="1" applyFill="1" applyBorder="1" applyAlignment="1" applyProtection="1">
      <alignment horizontal="center" vertical="center" wrapText="1"/>
      <protection hidden="1"/>
    </xf>
    <xf numFmtId="0" fontId="47" fillId="31" borderId="0" xfId="0" applyFont="1" applyFill="1" applyAlignment="1" applyProtection="1">
      <alignment horizontal="center" vertical="center" wrapText="1"/>
      <protection hidden="1"/>
    </xf>
    <xf numFmtId="0" fontId="47" fillId="31" borderId="235" xfId="0" applyFont="1" applyFill="1" applyBorder="1" applyAlignment="1" applyProtection="1">
      <alignment horizontal="center" vertical="center" wrapText="1"/>
      <protection hidden="1"/>
    </xf>
    <xf numFmtId="0" fontId="47" fillId="31" borderId="245" xfId="0" applyFont="1" applyFill="1" applyBorder="1" applyAlignment="1" applyProtection="1">
      <alignment horizontal="center" vertical="center" wrapText="1"/>
      <protection hidden="1"/>
    </xf>
    <xf numFmtId="0" fontId="47" fillId="31" borderId="231" xfId="0" applyFont="1" applyFill="1" applyBorder="1" applyAlignment="1" applyProtection="1">
      <alignment horizontal="center" vertical="center"/>
      <protection hidden="1"/>
    </xf>
    <xf numFmtId="0" fontId="47" fillId="31" borderId="77" xfId="0" applyFont="1" applyFill="1" applyBorder="1" applyAlignment="1" applyProtection="1">
      <alignment horizontal="center" vertical="center"/>
      <protection hidden="1"/>
    </xf>
    <xf numFmtId="0" fontId="47" fillId="31" borderId="232" xfId="0" applyFont="1" applyFill="1" applyBorder="1" applyAlignment="1" applyProtection="1">
      <alignment horizontal="center" vertical="center"/>
      <protection hidden="1"/>
    </xf>
    <xf numFmtId="0" fontId="82" fillId="31" borderId="231" xfId="0" applyFont="1" applyFill="1" applyBorder="1" applyAlignment="1" applyProtection="1">
      <alignment horizontal="center" vertical="center"/>
      <protection hidden="1"/>
    </xf>
    <xf numFmtId="0" fontId="82" fillId="31" borderId="77" xfId="0" applyFont="1" applyFill="1" applyBorder="1" applyAlignment="1" applyProtection="1">
      <alignment horizontal="center" vertical="center"/>
      <protection hidden="1"/>
    </xf>
    <xf numFmtId="0" fontId="82" fillId="31" borderId="232" xfId="0" applyFont="1" applyFill="1" applyBorder="1" applyAlignment="1" applyProtection="1">
      <alignment horizontal="center" vertical="center"/>
      <protection hidden="1"/>
    </xf>
    <xf numFmtId="1" fontId="48" fillId="0" borderId="311" xfId="0" applyNumberFormat="1" applyFont="1" applyBorder="1" applyAlignment="1" applyProtection="1">
      <alignment horizontal="center" vertical="center"/>
      <protection locked="0"/>
    </xf>
    <xf numFmtId="1" fontId="48" fillId="0" borderId="313" xfId="0" applyNumberFormat="1" applyFont="1" applyBorder="1" applyAlignment="1" applyProtection="1">
      <alignment horizontal="center" vertical="center"/>
      <protection locked="0"/>
    </xf>
    <xf numFmtId="1" fontId="81" fillId="29" borderId="305" xfId="0" applyNumberFormat="1" applyFont="1" applyFill="1" applyBorder="1" applyAlignment="1" applyProtection="1">
      <alignment horizontal="center" vertical="center"/>
      <protection hidden="1"/>
    </xf>
    <xf numFmtId="1" fontId="81" fillId="29" borderId="168" xfId="0" applyNumberFormat="1" applyFont="1" applyFill="1" applyBorder="1" applyAlignment="1" applyProtection="1">
      <alignment horizontal="center" vertical="center"/>
      <protection hidden="1"/>
    </xf>
    <xf numFmtId="1" fontId="81" fillId="29" borderId="169" xfId="0" applyNumberFormat="1" applyFont="1" applyFill="1" applyBorder="1" applyAlignment="1" applyProtection="1">
      <alignment horizontal="center" vertical="center"/>
      <protection hidden="1"/>
    </xf>
    <xf numFmtId="0" fontId="39" fillId="31" borderId="201" xfId="0" applyFont="1" applyFill="1" applyBorder="1" applyAlignment="1" applyProtection="1">
      <alignment horizontal="center" vertical="center"/>
      <protection hidden="1"/>
    </xf>
    <xf numFmtId="0" fontId="39" fillId="31" borderId="198" xfId="0" applyFont="1" applyFill="1" applyBorder="1" applyAlignment="1" applyProtection="1">
      <alignment horizontal="center" vertical="center"/>
      <protection hidden="1"/>
    </xf>
    <xf numFmtId="0" fontId="39" fillId="31" borderId="320" xfId="0" applyFont="1" applyFill="1" applyBorder="1" applyAlignment="1" applyProtection="1">
      <alignment horizontal="center" vertical="center" wrapText="1"/>
      <protection hidden="1"/>
    </xf>
    <xf numFmtId="0" fontId="39" fillId="31" borderId="77" xfId="0" applyFont="1" applyFill="1" applyBorder="1" applyAlignment="1" applyProtection="1">
      <alignment horizontal="center" vertical="center" wrapText="1"/>
      <protection hidden="1"/>
    </xf>
    <xf numFmtId="49" fontId="48" fillId="0" borderId="325" xfId="0" applyNumberFormat="1" applyFont="1" applyBorder="1" applyAlignment="1" applyProtection="1">
      <alignment horizontal="center" vertical="center"/>
      <protection locked="0"/>
    </xf>
    <xf numFmtId="49" fontId="48" fillId="0" borderId="326" xfId="0" applyNumberFormat="1" applyFont="1" applyBorder="1" applyAlignment="1" applyProtection="1">
      <alignment horizontal="center" vertical="center"/>
      <protection locked="0"/>
    </xf>
    <xf numFmtId="49" fontId="48" fillId="0" borderId="328" xfId="0" applyNumberFormat="1" applyFont="1" applyBorder="1" applyAlignment="1" applyProtection="1">
      <alignment horizontal="center" vertical="center"/>
      <protection locked="0"/>
    </xf>
    <xf numFmtId="49" fontId="48" fillId="0" borderId="329" xfId="0" applyNumberFormat="1" applyFont="1" applyBorder="1" applyAlignment="1" applyProtection="1">
      <alignment horizontal="center" vertical="center"/>
      <protection locked="0"/>
    </xf>
    <xf numFmtId="0" fontId="39" fillId="31" borderId="238" xfId="0" applyFont="1" applyFill="1" applyBorder="1" applyAlignment="1" applyProtection="1">
      <alignment horizontal="center" vertical="center" wrapText="1"/>
      <protection hidden="1"/>
    </xf>
    <xf numFmtId="0" fontId="39" fillId="31" borderId="239" xfId="0" applyFont="1" applyFill="1" applyBorder="1" applyAlignment="1" applyProtection="1">
      <alignment horizontal="center" vertical="center" wrapText="1"/>
      <protection hidden="1"/>
    </xf>
    <xf numFmtId="0" fontId="39" fillId="31" borderId="319" xfId="0" applyFont="1" applyFill="1" applyBorder="1" applyAlignment="1" applyProtection="1">
      <alignment horizontal="center" vertical="center" wrapText="1"/>
      <protection hidden="1"/>
    </xf>
    <xf numFmtId="0" fontId="39" fillId="31" borderId="223" xfId="0" applyFont="1" applyFill="1" applyBorder="1" applyAlignment="1" applyProtection="1">
      <alignment horizontal="center" vertical="center" wrapText="1"/>
      <protection hidden="1"/>
    </xf>
    <xf numFmtId="0" fontId="39" fillId="31" borderId="0" xfId="0" applyFont="1" applyFill="1" applyAlignment="1" applyProtection="1">
      <alignment horizontal="center" vertical="center" wrapText="1"/>
      <protection hidden="1"/>
    </xf>
    <xf numFmtId="0" fontId="39" fillId="31" borderId="69" xfId="0" applyFont="1" applyFill="1" applyBorder="1" applyAlignment="1" applyProtection="1">
      <alignment horizontal="center" vertical="center" wrapText="1"/>
      <protection hidden="1"/>
    </xf>
    <xf numFmtId="0" fontId="39" fillId="31" borderId="321" xfId="0" applyFont="1" applyFill="1" applyBorder="1" applyAlignment="1" applyProtection="1">
      <alignment horizontal="center" vertical="center" wrapText="1"/>
      <protection hidden="1"/>
    </xf>
    <xf numFmtId="0" fontId="39" fillId="31" borderId="86" xfId="0" applyFont="1" applyFill="1" applyBorder="1" applyAlignment="1" applyProtection="1">
      <alignment horizontal="center" vertical="center" wrapText="1"/>
      <protection hidden="1"/>
    </xf>
    <xf numFmtId="0" fontId="39" fillId="31" borderId="322" xfId="0" applyFont="1" applyFill="1" applyBorder="1" applyAlignment="1" applyProtection="1">
      <alignment horizontal="center" vertical="center" wrapText="1"/>
      <protection hidden="1"/>
    </xf>
    <xf numFmtId="0" fontId="39" fillId="31" borderId="180" xfId="0" applyFont="1" applyFill="1" applyBorder="1" applyAlignment="1" applyProtection="1">
      <alignment horizontal="center" vertical="center" wrapText="1"/>
      <protection hidden="1"/>
    </xf>
    <xf numFmtId="0" fontId="39" fillId="31" borderId="186" xfId="0" applyFont="1" applyFill="1" applyBorder="1" applyAlignment="1" applyProtection="1">
      <alignment horizontal="center" vertical="center" wrapText="1"/>
      <protection hidden="1"/>
    </xf>
    <xf numFmtId="0" fontId="143" fillId="31" borderId="176" xfId="0" applyFont="1" applyFill="1" applyBorder="1" applyAlignment="1" applyProtection="1">
      <alignment horizontal="center" vertical="center" wrapText="1"/>
      <protection hidden="1"/>
    </xf>
    <xf numFmtId="0" fontId="143" fillId="31" borderId="380" xfId="0" applyFont="1" applyFill="1" applyBorder="1" applyAlignment="1" applyProtection="1">
      <alignment horizontal="center" vertical="center" wrapText="1"/>
      <protection hidden="1"/>
    </xf>
    <xf numFmtId="0" fontId="143" fillId="31" borderId="179" xfId="0" applyFont="1" applyFill="1" applyBorder="1" applyAlignment="1" applyProtection="1">
      <alignment horizontal="center" vertical="center" wrapText="1"/>
      <protection hidden="1"/>
    </xf>
    <xf numFmtId="0" fontId="143" fillId="31" borderId="384" xfId="0" applyFont="1" applyFill="1" applyBorder="1" applyAlignment="1" applyProtection="1">
      <alignment horizontal="center" vertical="center" wrapText="1"/>
      <protection hidden="1"/>
    </xf>
    <xf numFmtId="0" fontId="143" fillId="31" borderId="185" xfId="0" applyFont="1" applyFill="1" applyBorder="1" applyAlignment="1" applyProtection="1">
      <alignment horizontal="center" vertical="center" wrapText="1"/>
      <protection hidden="1"/>
    </xf>
    <xf numFmtId="0" fontId="143" fillId="31" borderId="389" xfId="0" applyFont="1" applyFill="1" applyBorder="1" applyAlignment="1" applyProtection="1">
      <alignment horizontal="center" vertical="center" wrapText="1"/>
      <protection hidden="1"/>
    </xf>
    <xf numFmtId="0" fontId="1" fillId="31" borderId="381" xfId="0" applyFont="1" applyFill="1" applyBorder="1" applyAlignment="1" applyProtection="1">
      <alignment horizontal="center" vertical="center" wrapText="1"/>
      <protection hidden="1"/>
    </xf>
    <xf numFmtId="0" fontId="1" fillId="31" borderId="382" xfId="0" applyFont="1" applyFill="1" applyBorder="1" applyAlignment="1" applyProtection="1">
      <alignment horizontal="center" vertical="center" wrapText="1"/>
      <protection hidden="1"/>
    </xf>
    <xf numFmtId="0" fontId="1" fillId="31" borderId="383" xfId="0" applyFont="1" applyFill="1" applyBorder="1" applyAlignment="1" applyProtection="1">
      <alignment horizontal="center" vertical="center" wrapText="1"/>
      <protection hidden="1"/>
    </xf>
    <xf numFmtId="0" fontId="145" fillId="31" borderId="385" xfId="0" applyFont="1" applyFill="1" applyBorder="1" applyAlignment="1" applyProtection="1">
      <alignment horizontal="center" vertical="top" wrapText="1"/>
      <protection hidden="1"/>
    </xf>
    <xf numFmtId="0" fontId="58" fillId="31" borderId="386" xfId="0" applyFont="1" applyFill="1" applyBorder="1" applyAlignment="1" applyProtection="1">
      <alignment horizontal="center" vertical="top" wrapText="1"/>
      <protection hidden="1"/>
    </xf>
    <xf numFmtId="0" fontId="58" fillId="31" borderId="387" xfId="0" applyFont="1" applyFill="1" applyBorder="1" applyAlignment="1" applyProtection="1">
      <alignment horizontal="center" vertical="top" wrapText="1"/>
      <protection hidden="1"/>
    </xf>
    <xf numFmtId="0" fontId="58" fillId="31" borderId="390" xfId="0" applyFont="1" applyFill="1" applyBorder="1" applyAlignment="1" applyProtection="1">
      <alignment horizontal="center" vertical="top" wrapText="1"/>
      <protection hidden="1"/>
    </xf>
    <xf numFmtId="0" fontId="58" fillId="31" borderId="190" xfId="0" applyFont="1" applyFill="1" applyBorder="1" applyAlignment="1" applyProtection="1">
      <alignment horizontal="center" vertical="top" wrapText="1"/>
      <protection hidden="1"/>
    </xf>
    <xf numFmtId="0" fontId="58" fillId="31" borderId="389" xfId="0" applyFont="1" applyFill="1" applyBorder="1" applyAlignment="1" applyProtection="1">
      <alignment horizontal="center" vertical="top" wrapText="1"/>
      <protection hidden="1"/>
    </xf>
    <xf numFmtId="0" fontId="1" fillId="31" borderId="385" xfId="0" applyFont="1" applyFill="1" applyBorder="1" applyAlignment="1" applyProtection="1">
      <alignment horizontal="center" vertical="top" wrapText="1"/>
      <protection hidden="1"/>
    </xf>
    <xf numFmtId="0" fontId="1" fillId="31" borderId="386" xfId="0" applyFont="1" applyFill="1" applyBorder="1" applyAlignment="1" applyProtection="1">
      <alignment horizontal="center" vertical="top" wrapText="1"/>
      <protection hidden="1"/>
    </xf>
    <xf numFmtId="0" fontId="1" fillId="31" borderId="388" xfId="0" applyFont="1" applyFill="1" applyBorder="1" applyAlignment="1" applyProtection="1">
      <alignment horizontal="center" vertical="top" wrapText="1"/>
      <protection hidden="1"/>
    </xf>
    <xf numFmtId="0" fontId="1" fillId="31" borderId="390" xfId="0" applyFont="1" applyFill="1" applyBorder="1" applyAlignment="1" applyProtection="1">
      <alignment horizontal="center" vertical="top" wrapText="1"/>
      <protection hidden="1"/>
    </xf>
    <xf numFmtId="0" fontId="1" fillId="31" borderId="190" xfId="0" applyFont="1" applyFill="1" applyBorder="1" applyAlignment="1" applyProtection="1">
      <alignment horizontal="center" vertical="top" wrapText="1"/>
      <protection hidden="1"/>
    </xf>
    <xf numFmtId="0" fontId="1" fillId="31" borderId="186" xfId="0" applyFont="1" applyFill="1" applyBorder="1" applyAlignment="1" applyProtection="1">
      <alignment horizontal="center" vertical="top" wrapText="1"/>
      <protection hidden="1"/>
    </xf>
    <xf numFmtId="0" fontId="41" fillId="23" borderId="177" xfId="0" applyFont="1" applyFill="1" applyBorder="1" applyAlignment="1" applyProtection="1">
      <alignment horizontal="center" vertical="center"/>
      <protection hidden="1"/>
    </xf>
    <xf numFmtId="0" fontId="41" fillId="23" borderId="0" xfId="0" applyFont="1" applyFill="1" applyAlignment="1" applyProtection="1">
      <alignment horizontal="center" vertical="center"/>
      <protection hidden="1"/>
    </xf>
    <xf numFmtId="0" fontId="41" fillId="23" borderId="190" xfId="0" applyFont="1" applyFill="1" applyBorder="1" applyAlignment="1" applyProtection="1">
      <alignment horizontal="center" vertical="center"/>
      <protection hidden="1"/>
    </xf>
    <xf numFmtId="0" fontId="132" fillId="29" borderId="373" xfId="0" applyFont="1" applyFill="1" applyBorder="1" applyAlignment="1" applyProtection="1">
      <alignment horizontal="left" vertical="center"/>
      <protection locked="0"/>
    </xf>
    <xf numFmtId="0" fontId="132" fillId="29" borderId="371" xfId="0" applyFont="1" applyFill="1" applyBorder="1" applyAlignment="1" applyProtection="1">
      <alignment horizontal="left" vertical="center"/>
      <protection locked="0"/>
    </xf>
    <xf numFmtId="0" fontId="132" fillId="29" borderId="374" xfId="0" applyFont="1" applyFill="1" applyBorder="1" applyAlignment="1" applyProtection="1">
      <alignment horizontal="left" vertical="center"/>
      <protection locked="0"/>
    </xf>
    <xf numFmtId="0" fontId="132" fillId="29" borderId="376" xfId="0" applyFont="1" applyFill="1" applyBorder="1" applyAlignment="1" applyProtection="1">
      <alignment horizontal="left" vertical="center"/>
      <protection locked="0"/>
    </xf>
    <xf numFmtId="0" fontId="132" fillId="29" borderId="377" xfId="0" applyFont="1" applyFill="1" applyBorder="1" applyAlignment="1" applyProtection="1">
      <alignment horizontal="left" vertical="center"/>
      <protection locked="0"/>
    </xf>
    <xf numFmtId="0" fontId="132" fillId="29" borderId="378" xfId="0" applyFont="1" applyFill="1" applyBorder="1" applyAlignment="1" applyProtection="1">
      <alignment horizontal="left" vertical="center"/>
      <protection locked="0"/>
    </xf>
    <xf numFmtId="0" fontId="132" fillId="29" borderId="157" xfId="0" applyFont="1" applyFill="1" applyBorder="1" applyAlignment="1" applyProtection="1">
      <alignment horizontal="left" vertical="center"/>
      <protection locked="0"/>
    </xf>
    <xf numFmtId="0" fontId="132" fillId="29" borderId="156" xfId="0" applyFont="1" applyFill="1" applyBorder="1" applyAlignment="1" applyProtection="1">
      <alignment horizontal="left" vertical="center"/>
      <protection locked="0"/>
    </xf>
    <xf numFmtId="0" fontId="132" fillId="29" borderId="204" xfId="0" applyFont="1" applyFill="1" applyBorder="1" applyAlignment="1" applyProtection="1">
      <alignment horizontal="left" vertical="center"/>
      <protection locked="0"/>
    </xf>
    <xf numFmtId="0" fontId="81" fillId="0" borderId="401" xfId="0" applyFont="1" applyBorder="1" applyAlignment="1" applyProtection="1">
      <alignment horizontal="center" vertical="center"/>
      <protection locked="0"/>
    </xf>
    <xf numFmtId="0" fontId="81" fillId="0" borderId="402" xfId="0" applyFont="1" applyBorder="1" applyAlignment="1" applyProtection="1">
      <alignment horizontal="center" vertical="center"/>
      <protection locked="0"/>
    </xf>
    <xf numFmtId="0" fontId="41" fillId="23" borderId="195" xfId="0" applyFont="1" applyFill="1" applyBorder="1" applyAlignment="1" applyProtection="1">
      <alignment horizontal="center" vertical="center" wrapText="1"/>
      <protection hidden="1"/>
    </xf>
    <xf numFmtId="0" fontId="41" fillId="23" borderId="177" xfId="0" applyFont="1" applyFill="1" applyBorder="1" applyAlignment="1" applyProtection="1">
      <alignment horizontal="center" vertical="center" wrapText="1"/>
      <protection hidden="1"/>
    </xf>
    <xf numFmtId="0" fontId="41" fillId="23" borderId="213" xfId="0" applyFont="1" applyFill="1" applyBorder="1" applyAlignment="1" applyProtection="1">
      <alignment horizontal="center" vertical="center" wrapText="1"/>
      <protection hidden="1"/>
    </xf>
    <xf numFmtId="0" fontId="41" fillId="23" borderId="190" xfId="0" applyFont="1" applyFill="1" applyBorder="1" applyAlignment="1" applyProtection="1">
      <alignment horizontal="center" vertical="center" wrapText="1"/>
      <protection hidden="1"/>
    </xf>
    <xf numFmtId="0" fontId="41" fillId="23" borderId="222" xfId="0" applyFont="1" applyFill="1" applyBorder="1" applyAlignment="1" applyProtection="1">
      <alignment horizontal="center" vertical="center" wrapText="1"/>
      <protection hidden="1"/>
    </xf>
    <xf numFmtId="0" fontId="41" fillId="23" borderId="178" xfId="0" applyFont="1" applyFill="1" applyBorder="1" applyAlignment="1" applyProtection="1">
      <alignment horizontal="center" vertical="center" wrapText="1"/>
      <protection hidden="1"/>
    </xf>
    <xf numFmtId="0" fontId="41" fillId="23" borderId="188" xfId="0" applyFont="1" applyFill="1" applyBorder="1" applyAlignment="1" applyProtection="1">
      <alignment horizontal="center" vertical="center" wrapText="1"/>
      <protection hidden="1"/>
    </xf>
    <xf numFmtId="0" fontId="41" fillId="23" borderId="186" xfId="0" applyFont="1" applyFill="1" applyBorder="1" applyAlignment="1" applyProtection="1">
      <alignment horizontal="center" vertical="center" wrapText="1"/>
      <protection hidden="1"/>
    </xf>
    <xf numFmtId="0" fontId="132" fillId="35" borderId="173" xfId="0" applyFont="1" applyFill="1" applyBorder="1" applyAlignment="1" applyProtection="1">
      <alignment horizontal="left" vertical="center"/>
      <protection locked="0"/>
    </xf>
    <xf numFmtId="0" fontId="132" fillId="35" borderId="168" xfId="0" applyFont="1" applyFill="1" applyBorder="1" applyAlignment="1" applyProtection="1">
      <alignment horizontal="left" vertical="center"/>
      <protection locked="0"/>
    </xf>
    <xf numFmtId="0" fontId="132" fillId="35" borderId="304" xfId="0" applyFont="1" applyFill="1" applyBorder="1" applyAlignment="1" applyProtection="1">
      <alignment horizontal="left" vertical="center"/>
      <protection locked="0"/>
    </xf>
    <xf numFmtId="0" fontId="41" fillId="23" borderId="212" xfId="0" applyFont="1" applyFill="1" applyBorder="1" applyAlignment="1" applyProtection="1">
      <alignment horizontal="center" vertical="center"/>
      <protection hidden="1"/>
    </xf>
    <xf numFmtId="0" fontId="41" fillId="23" borderId="69" xfId="0" applyFont="1" applyFill="1" applyBorder="1" applyAlignment="1" applyProtection="1">
      <alignment horizontal="center" vertical="center"/>
      <protection hidden="1"/>
    </xf>
    <xf numFmtId="0" fontId="41" fillId="23" borderId="207" xfId="0" applyFont="1" applyFill="1" applyBorder="1" applyAlignment="1" applyProtection="1">
      <alignment horizontal="center" vertical="center"/>
      <protection hidden="1"/>
    </xf>
    <xf numFmtId="0" fontId="132" fillId="29" borderId="364" xfId="0" applyFont="1" applyFill="1" applyBorder="1" applyAlignment="1" applyProtection="1">
      <alignment horizontal="left" vertical="center"/>
      <protection locked="0"/>
    </xf>
    <xf numFmtId="0" fontId="132" fillId="29" borderId="259" xfId="0" applyFont="1" applyFill="1" applyBorder="1" applyAlignment="1" applyProtection="1">
      <alignment horizontal="left" vertical="center"/>
      <protection locked="0"/>
    </xf>
    <xf numFmtId="0" fontId="132" fillId="29" borderId="263" xfId="0" applyFont="1" applyFill="1" applyBorder="1" applyAlignment="1" applyProtection="1">
      <alignment horizontal="left" vertical="center"/>
      <protection locked="0"/>
    </xf>
    <xf numFmtId="0" fontId="41" fillId="9" borderId="187" xfId="0" applyFont="1" applyFill="1" applyBorder="1" applyAlignment="1" applyProtection="1">
      <alignment horizontal="center" vertical="center"/>
      <protection hidden="1"/>
    </xf>
    <xf numFmtId="0" fontId="41" fillId="9" borderId="217" xfId="0" applyFont="1" applyFill="1" applyBorder="1" applyAlignment="1" applyProtection="1">
      <alignment horizontal="center" vertical="center"/>
      <protection hidden="1"/>
    </xf>
    <xf numFmtId="0" fontId="81" fillId="0" borderId="248" xfId="0" applyFont="1" applyBorder="1" applyAlignment="1" applyProtection="1">
      <alignment horizontal="center" vertical="center"/>
      <protection locked="0"/>
    </xf>
    <xf numFmtId="0" fontId="81" fillId="0" borderId="400" xfId="0" applyFont="1" applyBorder="1" applyAlignment="1" applyProtection="1">
      <alignment horizontal="center" vertical="center"/>
      <protection locked="0"/>
    </xf>
    <xf numFmtId="49" fontId="79" fillId="19" borderId="97" xfId="0" applyNumberFormat="1" applyFont="1" applyFill="1" applyBorder="1" applyAlignment="1" applyProtection="1">
      <alignment horizontal="left" vertical="center"/>
      <protection locked="0"/>
    </xf>
    <xf numFmtId="0" fontId="153" fillId="19" borderId="98" xfId="0" applyFont="1" applyFill="1" applyBorder="1" applyProtection="1">
      <protection locked="0"/>
    </xf>
    <xf numFmtId="0" fontId="153" fillId="19" borderId="58" xfId="0" applyFont="1" applyFill="1" applyBorder="1" applyProtection="1">
      <protection locked="0"/>
    </xf>
    <xf numFmtId="0" fontId="41" fillId="0" borderId="100" xfId="0" applyFont="1" applyBorder="1" applyAlignment="1" applyProtection="1">
      <alignment horizontal="center" vertical="center" wrapText="1"/>
      <protection hidden="1"/>
    </xf>
    <xf numFmtId="0" fontId="41" fillId="0" borderId="101" xfId="0" applyFont="1" applyBorder="1" applyAlignment="1" applyProtection="1">
      <alignment horizontal="center" vertical="center" wrapText="1"/>
      <protection hidden="1"/>
    </xf>
    <xf numFmtId="0" fontId="41" fillId="0" borderId="102" xfId="0" applyFont="1" applyBorder="1" applyAlignment="1" applyProtection="1">
      <alignment horizontal="center" vertical="center" wrapText="1"/>
      <protection hidden="1"/>
    </xf>
    <xf numFmtId="0" fontId="41" fillId="0" borderId="55" xfId="0" applyFont="1" applyBorder="1" applyAlignment="1" applyProtection="1">
      <alignment horizontal="center" vertical="center" wrapText="1"/>
      <protection hidden="1"/>
    </xf>
    <xf numFmtId="0" fontId="41" fillId="0" borderId="0" xfId="0" applyFont="1" applyAlignment="1" applyProtection="1">
      <alignment horizontal="center" vertical="center" wrapText="1"/>
      <protection hidden="1"/>
    </xf>
    <xf numFmtId="0" fontId="41" fillId="0" borderId="103" xfId="0" applyFont="1" applyBorder="1" applyAlignment="1" applyProtection="1">
      <alignment horizontal="center" vertical="center" wrapText="1"/>
      <protection hidden="1"/>
    </xf>
    <xf numFmtId="0" fontId="41" fillId="0" borderId="104" xfId="0" applyFont="1" applyBorder="1" applyAlignment="1" applyProtection="1">
      <alignment horizontal="center" vertical="center" wrapText="1"/>
      <protection hidden="1"/>
    </xf>
    <xf numFmtId="0" fontId="41" fillId="0" borderId="105" xfId="0" applyFont="1" applyBorder="1" applyAlignment="1" applyProtection="1">
      <alignment horizontal="center" vertical="center" wrapText="1"/>
      <protection hidden="1"/>
    </xf>
    <xf numFmtId="0" fontId="41" fillId="0" borderId="106" xfId="0" applyFont="1" applyBorder="1" applyAlignment="1" applyProtection="1">
      <alignment horizontal="center" vertical="center" wrapText="1"/>
      <protection hidden="1"/>
    </xf>
    <xf numFmtId="0" fontId="82" fillId="23" borderId="97" xfId="0" applyFont="1" applyFill="1" applyBorder="1" applyAlignment="1" applyProtection="1">
      <alignment horizontal="center" vertical="center"/>
      <protection hidden="1"/>
    </xf>
    <xf numFmtId="0" fontId="82" fillId="23" borderId="98" xfId="0" applyFont="1" applyFill="1" applyBorder="1" applyAlignment="1" applyProtection="1">
      <alignment horizontal="center" vertical="center"/>
      <protection hidden="1"/>
    </xf>
    <xf numFmtId="0" fontId="79" fillId="19" borderId="97" xfId="0" applyFont="1" applyFill="1" applyBorder="1" applyAlignment="1" applyProtection="1">
      <alignment horizontal="center" vertical="center"/>
      <protection locked="0"/>
    </xf>
    <xf numFmtId="0" fontId="79" fillId="19" borderId="58" xfId="0" applyFont="1" applyFill="1" applyBorder="1" applyAlignment="1" applyProtection="1">
      <alignment horizontal="center" vertical="center"/>
      <protection locked="0"/>
    </xf>
    <xf numFmtId="0" fontId="33" fillId="9" borderId="0" xfId="0" applyFont="1" applyFill="1" applyAlignment="1" applyProtection="1">
      <alignment horizontal="left" wrapText="1"/>
      <protection hidden="1"/>
    </xf>
    <xf numFmtId="0" fontId="132" fillId="29" borderId="414" xfId="0" applyFont="1" applyFill="1" applyBorder="1" applyAlignment="1" applyProtection="1">
      <alignment horizontal="left" vertical="center"/>
      <protection locked="0"/>
    </xf>
    <xf numFmtId="0" fontId="132" fillId="29" borderId="413" xfId="0" applyFont="1" applyFill="1" applyBorder="1" applyAlignment="1" applyProtection="1">
      <alignment horizontal="left" vertical="center"/>
      <protection locked="0"/>
    </xf>
    <xf numFmtId="0" fontId="132" fillId="29" borderId="415" xfId="0" applyFont="1" applyFill="1" applyBorder="1" applyAlignment="1" applyProtection="1">
      <alignment horizontal="left" vertical="center"/>
      <protection locked="0"/>
    </xf>
    <xf numFmtId="0" fontId="154" fillId="23" borderId="420" xfId="0" applyFont="1" applyFill="1" applyBorder="1" applyAlignment="1" applyProtection="1">
      <alignment horizontal="center" vertical="center"/>
      <protection hidden="1"/>
    </xf>
    <xf numFmtId="0" fontId="154" fillId="23" borderId="59" xfId="0" applyFont="1" applyFill="1" applyBorder="1" applyAlignment="1" applyProtection="1">
      <alignment horizontal="center" vertical="center"/>
      <protection hidden="1"/>
    </xf>
    <xf numFmtId="0" fontId="154" fillId="23" borderId="96" xfId="0" applyFont="1" applyFill="1" applyBorder="1" applyAlignment="1" applyProtection="1">
      <alignment horizontal="center" vertical="center"/>
      <protection hidden="1"/>
    </xf>
    <xf numFmtId="0" fontId="39" fillId="9" borderId="86" xfId="0" applyFont="1" applyFill="1" applyBorder="1" applyAlignment="1" applyProtection="1">
      <alignment horizontal="center" vertical="center" wrapText="1"/>
      <protection hidden="1"/>
    </xf>
    <xf numFmtId="0" fontId="39" fillId="9" borderId="0" xfId="0" applyFont="1" applyFill="1" applyAlignment="1" applyProtection="1">
      <alignment horizontal="center" vertical="center" wrapText="1"/>
      <protection hidden="1"/>
    </xf>
    <xf numFmtId="49" fontId="79" fillId="19" borderId="97" xfId="0" applyNumberFormat="1" applyFont="1" applyFill="1" applyBorder="1" applyAlignment="1" applyProtection="1">
      <alignment horizontal="left" vertical="center" shrinkToFit="1"/>
      <protection locked="0"/>
    </xf>
    <xf numFmtId="49" fontId="79" fillId="19" borderId="98" xfId="0" applyNumberFormat="1" applyFont="1" applyFill="1" applyBorder="1" applyAlignment="1" applyProtection="1">
      <alignment horizontal="left" vertical="center" shrinkToFit="1"/>
      <protection locked="0"/>
    </xf>
    <xf numFmtId="49" fontId="79" fillId="19" borderId="58" xfId="0" applyNumberFormat="1" applyFont="1" applyFill="1" applyBorder="1" applyAlignment="1" applyProtection="1">
      <alignment horizontal="left" vertical="center" shrinkToFit="1"/>
      <protection locked="0"/>
    </xf>
    <xf numFmtId="0" fontId="33" fillId="19" borderId="0" xfId="0" applyFont="1" applyFill="1" applyAlignment="1" applyProtection="1">
      <alignment horizontal="center" vertical="center"/>
      <protection hidden="1"/>
    </xf>
    <xf numFmtId="0" fontId="33" fillId="19" borderId="283" xfId="0" applyFont="1" applyFill="1" applyBorder="1" applyAlignment="1" applyProtection="1">
      <alignment horizontal="center" vertical="center"/>
      <protection hidden="1"/>
    </xf>
    <xf numFmtId="0" fontId="132" fillId="9" borderId="190" xfId="0" applyFont="1" applyFill="1" applyBorder="1" applyAlignment="1" applyProtection="1">
      <alignment horizontal="left" vertical="center"/>
      <protection locked="0"/>
    </xf>
    <xf numFmtId="0" fontId="132" fillId="9" borderId="175" xfId="0" applyFont="1" applyFill="1" applyBorder="1" applyAlignment="1" applyProtection="1">
      <alignment horizontal="left" vertical="center"/>
      <protection locked="0"/>
    </xf>
    <xf numFmtId="1" fontId="79" fillId="0" borderId="251" xfId="0" applyNumberFormat="1" applyFont="1" applyBorder="1" applyAlignment="1" applyProtection="1">
      <alignment horizontal="center" vertical="center"/>
      <protection locked="0"/>
    </xf>
    <xf numFmtId="1" fontId="79" fillId="0" borderId="58" xfId="0" applyNumberFormat="1" applyFont="1" applyBorder="1" applyAlignment="1" applyProtection="1">
      <alignment horizontal="center" vertical="center"/>
      <protection locked="0"/>
    </xf>
    <xf numFmtId="49" fontId="79" fillId="0" borderId="251" xfId="0" applyNumberFormat="1" applyFont="1" applyBorder="1" applyAlignment="1" applyProtection="1">
      <alignment horizontal="center" vertical="center"/>
      <protection locked="0"/>
    </xf>
    <xf numFmtId="49" fontId="79" fillId="0" borderId="58" xfId="0" applyNumberFormat="1" applyFont="1" applyBorder="1" applyAlignment="1" applyProtection="1">
      <alignment horizontal="center" vertical="center"/>
      <protection locked="0"/>
    </xf>
    <xf numFmtId="49" fontId="79" fillId="0" borderId="251" xfId="0" applyNumberFormat="1" applyFont="1" applyBorder="1" applyAlignment="1" applyProtection="1">
      <alignment horizontal="left" vertical="center"/>
      <protection locked="0"/>
    </xf>
    <xf numFmtId="49" fontId="79" fillId="0" borderId="98" xfId="0" applyNumberFormat="1" applyFont="1" applyBorder="1" applyAlignment="1" applyProtection="1">
      <alignment horizontal="left" vertical="center"/>
      <protection locked="0"/>
    </xf>
    <xf numFmtId="49" fontId="79" fillId="0" borderId="58" xfId="0" applyNumberFormat="1" applyFont="1" applyBorder="1" applyAlignment="1" applyProtection="1">
      <alignment horizontal="left" vertical="center"/>
      <protection locked="0"/>
    </xf>
    <xf numFmtId="49" fontId="9" fillId="0" borderId="251" xfId="31" applyNumberFormat="1" applyFill="1" applyBorder="1" applyAlignment="1" applyProtection="1">
      <alignment horizontal="left" vertical="center"/>
      <protection locked="0"/>
    </xf>
    <xf numFmtId="1" fontId="79" fillId="0" borderId="251" xfId="0" applyNumberFormat="1" applyFont="1" applyBorder="1" applyAlignment="1" applyProtection="1">
      <alignment horizontal="left" vertical="center"/>
      <protection locked="0"/>
    </xf>
    <xf numFmtId="1" fontId="79" fillId="0" borderId="98" xfId="0" applyNumberFormat="1" applyFont="1" applyBorder="1" applyAlignment="1" applyProtection="1">
      <alignment horizontal="left" vertical="center"/>
      <protection locked="0"/>
    </xf>
    <xf numFmtId="1" fontId="79" fillId="0" borderId="58" xfId="0" applyNumberFormat="1" applyFont="1" applyBorder="1" applyAlignment="1" applyProtection="1">
      <alignment horizontal="left" vertical="center"/>
      <protection locked="0"/>
    </xf>
    <xf numFmtId="49" fontId="79" fillId="0" borderId="98" xfId="0" applyNumberFormat="1" applyFont="1" applyBorder="1" applyAlignment="1" applyProtection="1">
      <alignment horizontal="center" vertical="center"/>
      <protection locked="0"/>
    </xf>
    <xf numFmtId="1" fontId="42" fillId="21" borderId="94" xfId="0" applyNumberFormat="1" applyFont="1" applyFill="1" applyBorder="1" applyAlignment="1" applyProtection="1">
      <alignment horizontal="right" vertical="center"/>
      <protection hidden="1"/>
    </xf>
    <xf numFmtId="0" fontId="42" fillId="21" borderId="26" xfId="0" applyFont="1" applyFill="1" applyBorder="1" applyAlignment="1" applyProtection="1">
      <alignment horizontal="right" vertical="center"/>
      <protection hidden="1"/>
    </xf>
    <xf numFmtId="1" fontId="42" fillId="21" borderId="95" xfId="0" applyNumberFormat="1" applyFont="1" applyFill="1" applyBorder="1" applyAlignment="1" applyProtection="1">
      <alignment horizontal="right" vertical="center"/>
      <protection hidden="1"/>
    </xf>
    <xf numFmtId="0" fontId="42" fillId="21" borderId="28" xfId="0" applyFont="1" applyFill="1" applyBorder="1" applyAlignment="1" applyProtection="1">
      <alignment horizontal="right" vertical="center"/>
      <protection hidden="1"/>
    </xf>
    <xf numFmtId="0" fontId="57" fillId="30" borderId="429" xfId="0" applyFont="1" applyFill="1" applyBorder="1" applyAlignment="1" applyProtection="1">
      <alignment horizontal="center" vertical="center" wrapText="1"/>
      <protection hidden="1"/>
    </xf>
    <xf numFmtId="0" fontId="57" fillId="30" borderId="426" xfId="0" applyFont="1" applyFill="1" applyBorder="1" applyAlignment="1" applyProtection="1">
      <alignment horizontal="center" vertical="center" wrapText="1"/>
      <protection hidden="1"/>
    </xf>
    <xf numFmtId="0" fontId="57" fillId="30" borderId="435" xfId="0" applyFont="1" applyFill="1" applyBorder="1" applyAlignment="1" applyProtection="1">
      <alignment horizontal="center" vertical="center" wrapText="1"/>
      <protection hidden="1"/>
    </xf>
    <xf numFmtId="0" fontId="57" fillId="19" borderId="430" xfId="0" applyFont="1" applyFill="1" applyBorder="1" applyAlignment="1" applyProtection="1">
      <alignment horizontal="center" vertical="center"/>
      <protection hidden="1"/>
    </xf>
    <xf numFmtId="0" fontId="57" fillId="19" borderId="1" xfId="0" applyFont="1" applyFill="1" applyBorder="1" applyAlignment="1" applyProtection="1">
      <alignment horizontal="center" vertical="center"/>
      <protection hidden="1"/>
    </xf>
    <xf numFmtId="0" fontId="39" fillId="19" borderId="111" xfId="0" applyFont="1" applyFill="1" applyBorder="1" applyAlignment="1" applyProtection="1">
      <alignment horizontal="center" vertical="center"/>
      <protection hidden="1"/>
    </xf>
    <xf numFmtId="0" fontId="39" fillId="19" borderId="463" xfId="0" applyFont="1" applyFill="1" applyBorder="1" applyAlignment="1" applyProtection="1">
      <alignment horizontal="center" vertical="center"/>
      <protection hidden="1"/>
    </xf>
    <xf numFmtId="0" fontId="39" fillId="19" borderId="84" xfId="0" applyFont="1" applyFill="1" applyBorder="1" applyAlignment="1" applyProtection="1">
      <alignment horizontal="center" vertical="center"/>
      <protection hidden="1"/>
    </xf>
    <xf numFmtId="0" fontId="39" fillId="19" borderId="137" xfId="0" applyFont="1" applyFill="1" applyBorder="1" applyAlignment="1" applyProtection="1">
      <alignment horizontal="center" vertical="center"/>
      <protection hidden="1"/>
    </xf>
    <xf numFmtId="0" fontId="39" fillId="19" borderId="464" xfId="0" applyFont="1" applyFill="1" applyBorder="1" applyAlignment="1" applyProtection="1">
      <alignment horizontal="center" vertical="center"/>
      <protection hidden="1"/>
    </xf>
    <xf numFmtId="0" fontId="39" fillId="19" borderId="139" xfId="0" applyFont="1" applyFill="1" applyBorder="1" applyAlignment="1" applyProtection="1">
      <alignment horizontal="center" vertical="center"/>
      <protection hidden="1"/>
    </xf>
    <xf numFmtId="0" fontId="55" fillId="20" borderId="465" xfId="0" applyFont="1" applyFill="1" applyBorder="1" applyAlignment="1" applyProtection="1">
      <alignment horizontal="center" vertical="center"/>
      <protection hidden="1"/>
    </xf>
    <xf numFmtId="0" fontId="55" fillId="20" borderId="147" xfId="0" applyFont="1" applyFill="1" applyBorder="1" applyAlignment="1" applyProtection="1">
      <alignment horizontal="center" vertical="center"/>
      <protection hidden="1"/>
    </xf>
    <xf numFmtId="0" fontId="55" fillId="20" borderId="84" xfId="0" applyFont="1" applyFill="1" applyBorder="1" applyAlignment="1" applyProtection="1">
      <alignment horizontal="center" vertical="center"/>
      <protection hidden="1"/>
    </xf>
    <xf numFmtId="0" fontId="55" fillId="20" borderId="137" xfId="0" applyFont="1" applyFill="1" applyBorder="1" applyAlignment="1" applyProtection="1">
      <alignment horizontal="center" vertical="center"/>
      <protection hidden="1"/>
    </xf>
    <xf numFmtId="0" fontId="55" fillId="20" borderId="113" xfId="0" applyFont="1" applyFill="1" applyBorder="1" applyAlignment="1" applyProtection="1">
      <alignment horizontal="center" vertical="center"/>
      <protection hidden="1"/>
    </xf>
    <xf numFmtId="0" fontId="55" fillId="20" borderId="466" xfId="0" applyFont="1" applyFill="1" applyBorder="1" applyAlignment="1" applyProtection="1">
      <alignment horizontal="center" vertical="center"/>
      <protection hidden="1"/>
    </xf>
    <xf numFmtId="0" fontId="40" fillId="0" borderId="91" xfId="0" applyFont="1" applyBorder="1" applyAlignment="1" applyProtection="1">
      <alignment horizontal="center" vertical="center" wrapText="1"/>
      <protection hidden="1"/>
    </xf>
    <xf numFmtId="0" fontId="40" fillId="0" borderId="92" xfId="0" applyFont="1" applyBorder="1" applyAlignment="1" applyProtection="1">
      <alignment horizontal="center" vertical="center" wrapText="1"/>
      <protection hidden="1"/>
    </xf>
    <xf numFmtId="0" fontId="40" fillId="0" borderId="92" xfId="0" applyFont="1" applyBorder="1" applyAlignment="1" applyProtection="1">
      <alignment horizontal="center" vertical="center"/>
      <protection hidden="1"/>
    </xf>
    <xf numFmtId="0" fontId="40" fillId="0" borderId="93" xfId="0" applyFont="1" applyBorder="1" applyAlignment="1" applyProtection="1">
      <alignment horizontal="center" vertical="center"/>
      <protection hidden="1"/>
    </xf>
    <xf numFmtId="0" fontId="55" fillId="19" borderId="1" xfId="0" applyFont="1" applyFill="1" applyBorder="1" applyAlignment="1" applyProtection="1">
      <alignment horizontal="center" vertical="center"/>
      <protection hidden="1"/>
    </xf>
    <xf numFmtId="0" fontId="55" fillId="19" borderId="37" xfId="0" applyFont="1" applyFill="1" applyBorder="1" applyAlignment="1" applyProtection="1">
      <alignment horizontal="center" vertical="center"/>
      <protection hidden="1"/>
    </xf>
    <xf numFmtId="0" fontId="55" fillId="19" borderId="82" xfId="0" applyFont="1" applyFill="1" applyBorder="1" applyAlignment="1" applyProtection="1">
      <alignment horizontal="center" vertical="center"/>
      <protection hidden="1"/>
    </xf>
    <xf numFmtId="0" fontId="55" fillId="19" borderId="107" xfId="0" applyFont="1" applyFill="1" applyBorder="1" applyAlignment="1" applyProtection="1">
      <alignment horizontal="center" vertical="center"/>
      <protection hidden="1"/>
    </xf>
    <xf numFmtId="0" fontId="55" fillId="19" borderId="108" xfId="0" applyFont="1" applyFill="1" applyBorder="1" applyAlignment="1" applyProtection="1">
      <alignment horizontal="center" vertical="center"/>
      <protection hidden="1"/>
    </xf>
    <xf numFmtId="0" fontId="55" fillId="19" borderId="109" xfId="0" applyFont="1" applyFill="1" applyBorder="1" applyAlignment="1" applyProtection="1">
      <alignment horizontal="center" vertical="center"/>
      <protection hidden="1"/>
    </xf>
    <xf numFmtId="1" fontId="42" fillId="21" borderId="140" xfId="0" applyNumberFormat="1" applyFont="1" applyFill="1" applyBorder="1" applyAlignment="1" applyProtection="1">
      <alignment horizontal="right" vertical="center"/>
      <protection hidden="1"/>
    </xf>
    <xf numFmtId="0" fontId="42" fillId="21" borderId="41" xfId="0" applyFont="1" applyFill="1" applyBorder="1" applyAlignment="1" applyProtection="1">
      <alignment horizontal="right" vertical="center"/>
      <protection hidden="1"/>
    </xf>
    <xf numFmtId="1" fontId="42" fillId="21" borderId="141" xfId="0" applyNumberFormat="1" applyFont="1" applyFill="1" applyBorder="1" applyAlignment="1" applyProtection="1">
      <alignment horizontal="right" vertical="center"/>
      <protection hidden="1"/>
    </xf>
    <xf numFmtId="0" fontId="42" fillId="21" borderId="40" xfId="0" applyFont="1" applyFill="1" applyBorder="1" applyAlignment="1" applyProtection="1">
      <alignment horizontal="right" vertical="center"/>
      <protection hidden="1"/>
    </xf>
    <xf numFmtId="0" fontId="132" fillId="33" borderId="452" xfId="0" applyFont="1" applyFill="1" applyBorder="1" applyAlignment="1" applyProtection="1">
      <alignment horizontal="left" vertical="center" wrapText="1"/>
      <protection locked="0"/>
    </xf>
    <xf numFmtId="0" fontId="132" fillId="33" borderId="453" xfId="0" applyFont="1" applyFill="1" applyBorder="1" applyAlignment="1" applyProtection="1">
      <alignment horizontal="left" vertical="center" wrapText="1"/>
      <protection locked="0"/>
    </xf>
    <xf numFmtId="0" fontId="57" fillId="19" borderId="420" xfId="0" applyFont="1" applyFill="1" applyBorder="1" applyAlignment="1" applyProtection="1">
      <alignment horizontal="center" vertical="center"/>
      <protection hidden="1"/>
    </xf>
    <xf numFmtId="0" fontId="57" fillId="19" borderId="432" xfId="0" applyFont="1" applyFill="1" applyBorder="1" applyAlignment="1" applyProtection="1">
      <alignment horizontal="center" vertical="center"/>
      <protection hidden="1"/>
    </xf>
    <xf numFmtId="0" fontId="25" fillId="19" borderId="176" xfId="0" applyFont="1" applyFill="1" applyBorder="1" applyAlignment="1" applyProtection="1">
      <alignment horizontal="center" vertical="center" wrapText="1"/>
      <protection hidden="1"/>
    </xf>
    <xf numFmtId="0" fontId="25" fillId="19" borderId="177" xfId="0" applyFont="1" applyFill="1" applyBorder="1" applyAlignment="1" applyProtection="1">
      <alignment horizontal="center" vertical="center" wrapText="1"/>
      <protection hidden="1"/>
    </xf>
    <xf numFmtId="0" fontId="25" fillId="19" borderId="179" xfId="0" applyFont="1" applyFill="1" applyBorder="1" applyAlignment="1" applyProtection="1">
      <alignment horizontal="center" vertical="center" wrapText="1"/>
      <protection hidden="1"/>
    </xf>
    <xf numFmtId="0" fontId="25" fillId="19" borderId="0" xfId="0" applyFont="1" applyFill="1" applyAlignment="1" applyProtection="1">
      <alignment horizontal="center" vertical="center" wrapText="1"/>
      <protection hidden="1"/>
    </xf>
    <xf numFmtId="0" fontId="25" fillId="19" borderId="433" xfId="0" applyFont="1" applyFill="1" applyBorder="1" applyAlignment="1" applyProtection="1">
      <alignment horizontal="center" vertical="center" wrapText="1"/>
      <protection hidden="1"/>
    </xf>
    <xf numFmtId="0" fontId="25" fillId="19" borderId="49" xfId="0" applyFont="1" applyFill="1" applyBorder="1" applyAlignment="1" applyProtection="1">
      <alignment horizontal="center" vertical="center" wrapText="1"/>
      <protection hidden="1"/>
    </xf>
    <xf numFmtId="0" fontId="132" fillId="33" borderId="373" xfId="0" applyFont="1" applyFill="1" applyBorder="1" applyAlignment="1" applyProtection="1">
      <alignment horizontal="left" vertical="center" wrapText="1"/>
      <protection locked="0"/>
    </xf>
    <xf numFmtId="0" fontId="132" fillId="33" borderId="445" xfId="0" applyFont="1" applyFill="1" applyBorder="1" applyAlignment="1" applyProtection="1">
      <alignment horizontal="left" vertical="center" wrapText="1"/>
      <protection locked="0"/>
    </xf>
    <xf numFmtId="0" fontId="42" fillId="20" borderId="467" xfId="0" applyFont="1" applyFill="1" applyBorder="1" applyAlignment="1" applyProtection="1">
      <alignment horizontal="center" vertical="center"/>
      <protection hidden="1"/>
    </xf>
    <xf numFmtId="0" fontId="42" fillId="20" borderId="468" xfId="0" applyFont="1" applyFill="1" applyBorder="1" applyAlignment="1" applyProtection="1">
      <alignment horizontal="center" vertical="center"/>
      <protection hidden="1"/>
    </xf>
    <xf numFmtId="0" fontId="42" fillId="20" borderId="469" xfId="0" applyFont="1" applyFill="1" applyBorder="1" applyAlignment="1" applyProtection="1">
      <alignment horizontal="center" vertical="center"/>
      <protection hidden="1"/>
    </xf>
    <xf numFmtId="0" fontId="57" fillId="20" borderId="481" xfId="0" applyFont="1" applyFill="1" applyBorder="1" applyAlignment="1" applyProtection="1">
      <alignment horizontal="left" vertical="center" wrapText="1"/>
      <protection hidden="1"/>
    </xf>
    <xf numFmtId="0" fontId="57" fillId="20" borderId="89" xfId="0" applyFont="1" applyFill="1" applyBorder="1" applyAlignment="1" applyProtection="1">
      <alignment horizontal="left" vertical="center" wrapText="1"/>
      <protection hidden="1"/>
    </xf>
    <xf numFmtId="0" fontId="57" fillId="20" borderId="482" xfId="0" applyFont="1" applyFill="1" applyBorder="1" applyAlignment="1" applyProtection="1">
      <alignment horizontal="left" vertical="center" wrapText="1"/>
      <protection hidden="1"/>
    </xf>
    <xf numFmtId="0" fontId="57" fillId="20" borderId="485" xfId="0" applyFont="1" applyFill="1" applyBorder="1" applyAlignment="1" applyProtection="1">
      <alignment horizontal="left" vertical="center" wrapText="1"/>
      <protection hidden="1"/>
    </xf>
    <xf numFmtId="0" fontId="57" fillId="20" borderId="486" xfId="0" applyFont="1" applyFill="1" applyBorder="1" applyAlignment="1" applyProtection="1">
      <alignment horizontal="left" vertical="center" wrapText="1"/>
      <protection hidden="1"/>
    </xf>
    <xf numFmtId="0" fontId="57" fillId="20" borderId="487" xfId="0" applyFont="1" applyFill="1" applyBorder="1" applyAlignment="1" applyProtection="1">
      <alignment horizontal="left" vertical="center" wrapText="1"/>
      <protection hidden="1"/>
    </xf>
    <xf numFmtId="0" fontId="57" fillId="38" borderId="1" xfId="44" applyFont="1" applyFill="1" applyBorder="1" applyAlignment="1" applyProtection="1">
      <alignment horizontal="center" vertical="center"/>
      <protection hidden="1"/>
    </xf>
    <xf numFmtId="0" fontId="57" fillId="38" borderId="436" xfId="44" applyFont="1" applyFill="1" applyBorder="1" applyAlignment="1" applyProtection="1">
      <alignment horizontal="center" vertical="center"/>
      <protection hidden="1"/>
    </xf>
    <xf numFmtId="0" fontId="25" fillId="38" borderId="176" xfId="44" applyFont="1" applyFill="1" applyBorder="1" applyAlignment="1" applyProtection="1">
      <alignment horizontal="center" vertical="center" wrapText="1"/>
      <protection hidden="1"/>
    </xf>
    <xf numFmtId="0" fontId="25" fillId="38" borderId="177" xfId="44" applyFont="1" applyFill="1" applyBorder="1" applyAlignment="1" applyProtection="1">
      <alignment horizontal="center" vertical="center" wrapText="1"/>
      <protection hidden="1"/>
    </xf>
    <xf numFmtId="0" fontId="25" fillId="38" borderId="428" xfId="44" applyFont="1" applyFill="1" applyBorder="1" applyAlignment="1" applyProtection="1">
      <alignment horizontal="center" vertical="center" wrapText="1"/>
      <protection hidden="1"/>
    </xf>
    <xf numFmtId="0" fontId="25" fillId="38" borderId="179" xfId="44" applyFont="1" applyFill="1" applyBorder="1" applyAlignment="1" applyProtection="1">
      <alignment horizontal="center" vertical="center" wrapText="1"/>
      <protection hidden="1"/>
    </xf>
    <xf numFmtId="0" fontId="25" fillId="38" borderId="0" xfId="44" applyFont="1" applyFill="1" applyAlignment="1" applyProtection="1">
      <alignment horizontal="center" vertical="center" wrapText="1"/>
      <protection hidden="1"/>
    </xf>
    <xf numFmtId="0" fontId="25" fillId="38" borderId="48" xfId="44" applyFont="1" applyFill="1" applyBorder="1" applyAlignment="1" applyProtection="1">
      <alignment horizontal="center" vertical="center" wrapText="1"/>
      <protection hidden="1"/>
    </xf>
    <xf numFmtId="0" fontId="25" fillId="38" borderId="433" xfId="44" applyFont="1" applyFill="1" applyBorder="1" applyAlignment="1" applyProtection="1">
      <alignment horizontal="center" vertical="center" wrapText="1"/>
      <protection hidden="1"/>
    </xf>
    <xf numFmtId="0" fontId="25" fillId="38" borderId="49" xfId="44" applyFont="1" applyFill="1" applyBorder="1" applyAlignment="1" applyProtection="1">
      <alignment horizontal="center" vertical="center" wrapText="1"/>
      <protection hidden="1"/>
    </xf>
    <xf numFmtId="0" fontId="25" fillId="38" borderId="50" xfId="44" applyFont="1" applyFill="1" applyBorder="1" applyAlignment="1" applyProtection="1">
      <alignment horizontal="center" vertical="center" wrapText="1"/>
      <protection hidden="1"/>
    </xf>
    <xf numFmtId="0" fontId="57" fillId="38" borderId="430" xfId="44" applyFont="1" applyFill="1" applyBorder="1" applyAlignment="1" applyProtection="1">
      <alignment horizontal="center" vertical="center"/>
      <protection hidden="1"/>
    </xf>
    <xf numFmtId="0" fontId="43" fillId="0" borderId="502" xfId="0" applyFont="1" applyBorder="1" applyAlignment="1" applyProtection="1">
      <alignment horizontal="center" vertical="center"/>
      <protection hidden="1"/>
    </xf>
    <xf numFmtId="0" fontId="33" fillId="29" borderId="496" xfId="0" applyFont="1" applyFill="1" applyBorder="1" applyAlignment="1" applyProtection="1">
      <alignment horizontal="center" vertical="center" wrapText="1"/>
      <protection hidden="1"/>
    </xf>
    <xf numFmtId="0" fontId="33" fillId="29" borderId="515" xfId="0" applyFont="1" applyFill="1" applyBorder="1" applyAlignment="1" applyProtection="1">
      <alignment horizontal="center" vertical="center" wrapText="1"/>
      <protection hidden="1"/>
    </xf>
    <xf numFmtId="0" fontId="40" fillId="0" borderId="115" xfId="0" applyFont="1" applyBorder="1" applyAlignment="1" applyProtection="1">
      <alignment horizontal="center" vertical="center"/>
      <protection hidden="1"/>
    </xf>
    <xf numFmtId="0" fontId="40" fillId="0" borderId="116" xfId="0" applyFont="1" applyBorder="1" applyAlignment="1" applyProtection="1">
      <alignment horizontal="center" vertical="center"/>
      <protection hidden="1"/>
    </xf>
    <xf numFmtId="0" fontId="40" fillId="0" borderId="117" xfId="0" applyFont="1" applyBorder="1" applyAlignment="1" applyProtection="1">
      <alignment horizontal="center" vertical="center"/>
      <protection hidden="1"/>
    </xf>
    <xf numFmtId="0" fontId="55" fillId="29" borderId="495" xfId="0" applyFont="1" applyFill="1" applyBorder="1" applyAlignment="1" applyProtection="1">
      <alignment horizontal="center" vertical="center" wrapText="1"/>
      <protection hidden="1"/>
    </xf>
    <xf numFmtId="0" fontId="55" fillId="29" borderId="497" xfId="0" applyFont="1" applyFill="1" applyBorder="1" applyAlignment="1" applyProtection="1">
      <alignment horizontal="center" vertical="center" wrapText="1"/>
      <protection hidden="1"/>
    </xf>
    <xf numFmtId="0" fontId="55" fillId="29" borderId="499" xfId="0" applyFont="1" applyFill="1" applyBorder="1" applyAlignment="1" applyProtection="1">
      <alignment horizontal="center" vertical="center" wrapText="1"/>
      <protection hidden="1"/>
    </xf>
    <xf numFmtId="0" fontId="39" fillId="29" borderId="495" xfId="0" applyFont="1" applyFill="1" applyBorder="1" applyAlignment="1" applyProtection="1">
      <alignment horizontal="center" vertical="center" wrapText="1"/>
      <protection hidden="1"/>
    </xf>
    <xf numFmtId="0" fontId="39" fillId="29" borderId="497" xfId="0" applyFont="1" applyFill="1" applyBorder="1" applyAlignment="1" applyProtection="1">
      <alignment horizontal="center" vertical="center" wrapText="1"/>
      <protection hidden="1"/>
    </xf>
    <xf numFmtId="0" fontId="39" fillId="29" borderId="499" xfId="0" applyFont="1" applyFill="1" applyBorder="1" applyAlignment="1" applyProtection="1">
      <alignment horizontal="center" vertical="center" wrapText="1"/>
      <protection hidden="1"/>
    </xf>
    <xf numFmtId="0" fontId="39" fillId="29" borderId="496" xfId="0" applyFont="1" applyFill="1" applyBorder="1" applyAlignment="1" applyProtection="1">
      <alignment horizontal="center" vertical="center" wrapText="1"/>
      <protection hidden="1"/>
    </xf>
    <xf numFmtId="0" fontId="39" fillId="29" borderId="498" xfId="0" applyFont="1" applyFill="1" applyBorder="1" applyAlignment="1" applyProtection="1">
      <alignment horizontal="center" vertical="center" wrapText="1"/>
      <protection hidden="1"/>
    </xf>
    <xf numFmtId="0" fontId="39" fillId="29" borderId="500" xfId="0" applyFont="1" applyFill="1" applyBorder="1" applyAlignment="1" applyProtection="1">
      <alignment horizontal="center" vertical="center" wrapText="1"/>
      <protection hidden="1"/>
    </xf>
    <xf numFmtId="0" fontId="39" fillId="29" borderId="508" xfId="0" applyFont="1" applyFill="1" applyBorder="1" applyAlignment="1" applyProtection="1">
      <alignment horizontal="center" vertical="center" wrapText="1"/>
      <protection hidden="1"/>
    </xf>
    <xf numFmtId="0" fontId="39" fillId="29" borderId="510" xfId="0" applyFont="1" applyFill="1" applyBorder="1" applyAlignment="1" applyProtection="1">
      <alignment horizontal="center" vertical="center" wrapText="1"/>
      <protection hidden="1"/>
    </xf>
    <xf numFmtId="0" fontId="39" fillId="29" borderId="512" xfId="0" applyFont="1" applyFill="1" applyBorder="1" applyAlignment="1" applyProtection="1">
      <alignment horizontal="center" vertical="center" wrapText="1"/>
      <protection hidden="1"/>
    </xf>
    <xf numFmtId="0" fontId="165" fillId="29" borderId="496" xfId="0" applyFont="1" applyFill="1" applyBorder="1" applyAlignment="1" applyProtection="1">
      <alignment horizontal="center" vertical="center" wrapText="1"/>
      <protection hidden="1"/>
    </xf>
    <xf numFmtId="0" fontId="165" fillId="29" borderId="500" xfId="0" applyFont="1" applyFill="1" applyBorder="1" applyAlignment="1" applyProtection="1">
      <alignment horizontal="center" vertical="center" wrapText="1"/>
      <protection hidden="1"/>
    </xf>
    <xf numFmtId="0" fontId="39" fillId="29" borderId="506" xfId="0" applyFont="1" applyFill="1" applyBorder="1" applyAlignment="1" applyProtection="1">
      <alignment horizontal="center" vertical="center" wrapText="1"/>
      <protection hidden="1"/>
    </xf>
    <xf numFmtId="0" fontId="39" fillId="29" borderId="507" xfId="0" applyFont="1" applyFill="1" applyBorder="1" applyAlignment="1" applyProtection="1">
      <alignment horizontal="center" vertical="center" wrapText="1"/>
      <protection hidden="1"/>
    </xf>
    <xf numFmtId="0" fontId="39" fillId="29" borderId="506" xfId="0" applyFont="1" applyFill="1" applyBorder="1" applyAlignment="1" applyProtection="1">
      <alignment horizontal="center" vertical="center"/>
      <protection hidden="1"/>
    </xf>
    <xf numFmtId="0" fontId="39" fillId="29" borderId="509" xfId="0" applyFont="1" applyFill="1" applyBorder="1" applyAlignment="1" applyProtection="1">
      <alignment horizontal="center" vertical="center"/>
      <protection hidden="1"/>
    </xf>
    <xf numFmtId="0" fontId="39" fillId="29" borderId="507" xfId="0" applyFont="1" applyFill="1" applyBorder="1" applyAlignment="1" applyProtection="1">
      <alignment horizontal="center" vertical="center"/>
      <protection hidden="1"/>
    </xf>
    <xf numFmtId="0" fontId="39" fillId="29" borderId="511" xfId="0" applyFont="1" applyFill="1" applyBorder="1" applyAlignment="1" applyProtection="1">
      <alignment horizontal="center" vertical="center" wrapText="1"/>
      <protection hidden="1"/>
    </xf>
    <xf numFmtId="0" fontId="39" fillId="29" borderId="252" xfId="0" applyFont="1" applyFill="1" applyBorder="1" applyAlignment="1" applyProtection="1">
      <alignment horizontal="center" vertical="center" wrapText="1"/>
      <protection hidden="1"/>
    </xf>
    <xf numFmtId="0" fontId="39" fillId="29" borderId="246" xfId="0" applyFont="1" applyFill="1" applyBorder="1" applyAlignment="1" applyProtection="1">
      <alignment horizontal="center" vertical="center" wrapText="1"/>
      <protection hidden="1"/>
    </xf>
    <xf numFmtId="0" fontId="39" fillId="29" borderId="147" xfId="0" applyFont="1" applyFill="1" applyBorder="1" applyAlignment="1" applyProtection="1">
      <alignment horizontal="center" vertical="center" wrapText="1"/>
      <protection hidden="1"/>
    </xf>
    <xf numFmtId="0" fontId="39" fillId="29" borderId="138" xfId="0" applyFont="1" applyFill="1" applyBorder="1" applyAlignment="1" applyProtection="1">
      <alignment horizontal="center" vertical="center" wrapText="1"/>
      <protection hidden="1"/>
    </xf>
    <xf numFmtId="0" fontId="39" fillId="29" borderId="135" xfId="0" applyFont="1" applyFill="1" applyBorder="1" applyAlignment="1" applyProtection="1">
      <alignment horizontal="center" vertical="center" wrapText="1"/>
      <protection hidden="1"/>
    </xf>
    <xf numFmtId="0" fontId="39" fillId="29" borderId="139" xfId="0" applyFont="1" applyFill="1" applyBorder="1" applyAlignment="1" applyProtection="1">
      <alignment horizontal="center" vertical="center" wrapText="1"/>
      <protection hidden="1"/>
    </xf>
    <xf numFmtId="0" fontId="39" fillId="29" borderId="69" xfId="0" applyFont="1" applyFill="1" applyBorder="1" applyAlignment="1" applyProtection="1">
      <alignment horizontal="center" vertical="center"/>
      <protection hidden="1"/>
    </xf>
    <xf numFmtId="0" fontId="39" fillId="29" borderId="77" xfId="0" applyFont="1" applyFill="1" applyBorder="1" applyAlignment="1" applyProtection="1">
      <alignment horizontal="center" vertical="center"/>
      <protection hidden="1"/>
    </xf>
    <xf numFmtId="0" fontId="39" fillId="29" borderId="86" xfId="0" applyFont="1" applyFill="1" applyBorder="1" applyAlignment="1" applyProtection="1">
      <alignment horizontal="center" vertical="center"/>
      <protection hidden="1"/>
    </xf>
    <xf numFmtId="0" fontId="145" fillId="29" borderId="496" xfId="0" applyFont="1" applyFill="1" applyBorder="1" applyAlignment="1" applyProtection="1">
      <alignment horizontal="center" vertical="center" wrapText="1"/>
      <protection hidden="1"/>
    </xf>
    <xf numFmtId="0" fontId="33" fillId="29" borderId="498" xfId="0" applyFont="1" applyFill="1" applyBorder="1" applyAlignment="1" applyProtection="1">
      <alignment horizontal="center" vertical="center" wrapText="1"/>
      <protection hidden="1"/>
    </xf>
    <xf numFmtId="0" fontId="39" fillId="29" borderId="153" xfId="0" applyFont="1" applyFill="1" applyBorder="1" applyAlignment="1" applyProtection="1">
      <alignment horizontal="center" vertical="center" wrapText="1"/>
      <protection hidden="1"/>
    </xf>
    <xf numFmtId="0" fontId="144" fillId="29" borderId="496" xfId="0" applyFont="1" applyFill="1" applyBorder="1" applyAlignment="1" applyProtection="1">
      <alignment horizontal="center" vertical="center" wrapText="1"/>
      <protection hidden="1"/>
    </xf>
    <xf numFmtId="0" fontId="39" fillId="27" borderId="60" xfId="0" applyFont="1" applyFill="1" applyBorder="1" applyAlignment="1" applyProtection="1">
      <alignment horizontal="center" vertical="center"/>
      <protection hidden="1"/>
    </xf>
    <xf numFmtId="0" fontId="39" fillId="27" borderId="62" xfId="0" applyFont="1" applyFill="1" applyBorder="1" applyAlignment="1" applyProtection="1">
      <alignment horizontal="center" vertical="center"/>
      <protection hidden="1"/>
    </xf>
    <xf numFmtId="0" fontId="39" fillId="27" borderId="60" xfId="0" applyFont="1" applyFill="1" applyBorder="1" applyAlignment="1" applyProtection="1">
      <alignment horizontal="center" vertical="center" wrapText="1"/>
      <protection hidden="1"/>
    </xf>
    <xf numFmtId="0" fontId="39" fillId="27" borderId="62" xfId="0" applyFont="1" applyFill="1" applyBorder="1" applyAlignment="1" applyProtection="1">
      <alignment horizontal="center" vertical="center" wrapText="1"/>
      <protection hidden="1"/>
    </xf>
    <xf numFmtId="0" fontId="39" fillId="27" borderId="80" xfId="0" applyFont="1" applyFill="1" applyBorder="1" applyAlignment="1" applyProtection="1">
      <alignment horizontal="center" vertical="center" wrapText="1"/>
      <protection hidden="1"/>
    </xf>
    <xf numFmtId="0" fontId="39" fillId="27" borderId="42" xfId="0" applyFont="1" applyFill="1" applyBorder="1" applyAlignment="1" applyProtection="1">
      <alignment horizontal="center" vertical="center" wrapText="1"/>
      <protection hidden="1"/>
    </xf>
    <xf numFmtId="0" fontId="39" fillId="27" borderId="79" xfId="0" applyFont="1" applyFill="1" applyBorder="1" applyAlignment="1" applyProtection="1">
      <alignment horizontal="center" vertical="center" wrapText="1"/>
      <protection hidden="1"/>
    </xf>
    <xf numFmtId="0" fontId="36" fillId="0" borderId="0" xfId="0" applyFont="1" applyAlignment="1" applyProtection="1">
      <alignment horizontal="center"/>
      <protection hidden="1"/>
    </xf>
    <xf numFmtId="0" fontId="52" fillId="0" borderId="0" xfId="0" applyFont="1" applyAlignment="1" applyProtection="1">
      <alignment horizontal="center" vertical="top"/>
      <protection hidden="1"/>
    </xf>
    <xf numFmtId="49" fontId="43" fillId="0" borderId="76" xfId="0" applyNumberFormat="1" applyFont="1" applyBorder="1" applyAlignment="1" applyProtection="1">
      <alignment horizontal="center" vertical="center"/>
      <protection hidden="1"/>
    </xf>
    <xf numFmtId="49" fontId="43" fillId="0" borderId="118" xfId="0" applyNumberFormat="1" applyFont="1" applyBorder="1" applyAlignment="1" applyProtection="1">
      <alignment horizontal="center" vertical="center"/>
      <protection hidden="1"/>
    </xf>
    <xf numFmtId="49" fontId="43" fillId="0" borderId="114" xfId="0" applyNumberFormat="1" applyFont="1" applyBorder="1" applyAlignment="1" applyProtection="1">
      <alignment horizontal="center" vertical="center"/>
      <protection hidden="1"/>
    </xf>
    <xf numFmtId="0" fontId="43" fillId="19" borderId="527" xfId="0" applyFont="1" applyFill="1" applyBorder="1" applyAlignment="1" applyProtection="1">
      <alignment horizontal="center" vertical="center"/>
      <protection hidden="1"/>
    </xf>
    <xf numFmtId="0" fontId="43" fillId="19" borderId="177" xfId="0" applyFont="1" applyFill="1" applyBorder="1" applyAlignment="1" applyProtection="1">
      <alignment horizontal="center" vertical="center"/>
      <protection hidden="1"/>
    </xf>
    <xf numFmtId="0" fontId="43" fillId="19" borderId="526" xfId="0" applyFont="1" applyFill="1" applyBorder="1" applyAlignment="1" applyProtection="1">
      <alignment horizontal="center" vertical="center"/>
      <protection hidden="1"/>
    </xf>
    <xf numFmtId="0" fontId="43" fillId="19" borderId="55" xfId="0" applyFont="1" applyFill="1" applyBorder="1" applyAlignment="1" applyProtection="1">
      <alignment horizontal="center" vertical="center"/>
      <protection hidden="1"/>
    </xf>
    <xf numFmtId="0" fontId="43" fillId="19" borderId="0" xfId="0" applyFont="1" applyFill="1" applyAlignment="1" applyProtection="1">
      <alignment horizontal="center" vertical="center"/>
      <protection hidden="1"/>
    </xf>
    <xf numFmtId="0" fontId="43" fillId="19" borderId="56" xfId="0" applyFont="1" applyFill="1" applyBorder="1" applyAlignment="1" applyProtection="1">
      <alignment horizontal="center" vertical="center"/>
      <protection hidden="1"/>
    </xf>
    <xf numFmtId="0" fontId="43" fillId="19" borderId="176" xfId="0" applyFont="1" applyFill="1" applyBorder="1" applyAlignment="1" applyProtection="1">
      <alignment horizontal="center" vertical="center"/>
      <protection hidden="1"/>
    </xf>
    <xf numFmtId="0" fontId="43" fillId="19" borderId="179" xfId="0" applyFont="1" applyFill="1" applyBorder="1" applyAlignment="1" applyProtection="1">
      <alignment horizontal="center" vertical="center"/>
      <protection hidden="1"/>
    </xf>
    <xf numFmtId="0" fontId="55" fillId="20" borderId="516" xfId="0" applyFont="1" applyFill="1" applyBorder="1" applyAlignment="1" applyProtection="1">
      <alignment horizontal="center" vertical="center"/>
      <protection hidden="1"/>
    </xf>
    <xf numFmtId="0" fontId="55" fillId="20" borderId="185" xfId="0" applyFont="1" applyFill="1" applyBorder="1" applyAlignment="1" applyProtection="1">
      <alignment horizontal="center" vertical="center"/>
      <protection hidden="1"/>
    </xf>
    <xf numFmtId="0" fontId="55" fillId="20" borderId="179" xfId="0" applyFont="1" applyFill="1" applyBorder="1" applyAlignment="1" applyProtection="1">
      <alignment horizontal="center" vertical="center" wrapText="1"/>
      <protection hidden="1"/>
    </xf>
    <xf numFmtId="0" fontId="55" fillId="20" borderId="185" xfId="0" applyFont="1" applyFill="1" applyBorder="1" applyAlignment="1" applyProtection="1">
      <alignment horizontal="center" vertical="center" wrapText="1"/>
      <protection hidden="1"/>
    </xf>
    <xf numFmtId="0" fontId="55" fillId="20" borderId="516" xfId="0" applyFont="1" applyFill="1" applyBorder="1" applyAlignment="1" applyProtection="1">
      <alignment horizontal="center" vertical="center" wrapText="1"/>
      <protection hidden="1"/>
    </xf>
    <xf numFmtId="0" fontId="55" fillId="20" borderId="242" xfId="0" applyFont="1" applyFill="1" applyBorder="1" applyAlignment="1" applyProtection="1">
      <alignment horizontal="center" vertical="center" wrapText="1"/>
      <protection hidden="1"/>
    </xf>
    <xf numFmtId="0" fontId="39" fillId="19" borderId="211" xfId="0" applyFont="1" applyFill="1" applyBorder="1" applyAlignment="1" applyProtection="1">
      <alignment horizontal="center" vertical="center" wrapText="1"/>
      <protection hidden="1"/>
    </xf>
    <xf numFmtId="0" fontId="39" fillId="19" borderId="219" xfId="0" applyFont="1" applyFill="1" applyBorder="1" applyAlignment="1" applyProtection="1">
      <alignment horizontal="center" vertical="center" wrapText="1"/>
      <protection hidden="1"/>
    </xf>
    <xf numFmtId="0" fontId="39" fillId="19" borderId="528" xfId="0" applyFont="1" applyFill="1" applyBorder="1" applyAlignment="1" applyProtection="1">
      <alignment horizontal="center" vertical="center" wrapText="1"/>
      <protection hidden="1"/>
    </xf>
    <xf numFmtId="0" fontId="39" fillId="19" borderId="99" xfId="0" applyFont="1" applyFill="1" applyBorder="1" applyAlignment="1" applyProtection="1">
      <alignment horizontal="center" vertical="center" wrapText="1"/>
      <protection hidden="1"/>
    </xf>
    <xf numFmtId="0" fontId="33" fillId="19" borderId="527" xfId="0" applyFont="1" applyFill="1" applyBorder="1" applyAlignment="1" applyProtection="1">
      <alignment horizontal="center" vertical="center"/>
      <protection hidden="1"/>
    </xf>
    <xf numFmtId="0" fontId="33" fillId="19" borderId="177" xfId="0" applyFont="1" applyFill="1" applyBorder="1" applyAlignment="1" applyProtection="1">
      <alignment horizontal="center" vertical="center"/>
      <protection hidden="1"/>
    </xf>
    <xf numFmtId="0" fontId="33" fillId="19" borderId="178" xfId="0" applyFont="1" applyFill="1" applyBorder="1" applyAlignment="1" applyProtection="1">
      <alignment horizontal="center" vertical="center"/>
      <protection hidden="1"/>
    </xf>
    <xf numFmtId="0" fontId="33" fillId="19" borderId="55" xfId="0" applyFont="1" applyFill="1" applyBorder="1" applyAlignment="1" applyProtection="1">
      <alignment horizontal="center" vertical="center"/>
      <protection hidden="1"/>
    </xf>
    <xf numFmtId="0" fontId="33" fillId="19" borderId="121" xfId="0" applyFont="1" applyFill="1" applyBorder="1" applyAlignment="1" applyProtection="1">
      <alignment horizontal="center" vertical="center"/>
      <protection hidden="1"/>
    </xf>
    <xf numFmtId="0" fontId="33" fillId="19" borderId="529" xfId="0" applyFont="1" applyFill="1" applyBorder="1" applyAlignment="1" applyProtection="1">
      <alignment horizontal="center" vertical="center"/>
      <protection hidden="1"/>
    </xf>
    <xf numFmtId="0" fontId="33" fillId="19" borderId="122" xfId="0" applyFont="1" applyFill="1" applyBorder="1" applyAlignment="1" applyProtection="1">
      <alignment horizontal="center" vertical="center" wrapText="1"/>
      <protection hidden="1"/>
    </xf>
    <xf numFmtId="0" fontId="33" fillId="19" borderId="562" xfId="0" applyFont="1" applyFill="1" applyBorder="1" applyAlignment="1" applyProtection="1">
      <alignment horizontal="center" vertical="center" wrapText="1"/>
      <protection hidden="1"/>
    </xf>
    <xf numFmtId="0" fontId="33" fillId="19" borderId="123" xfId="0" applyFont="1" applyFill="1" applyBorder="1" applyAlignment="1" applyProtection="1">
      <alignment horizontal="center" vertical="center"/>
      <protection hidden="1"/>
    </xf>
    <xf numFmtId="0" fontId="33" fillId="19" borderId="124" xfId="0" applyFont="1" applyFill="1" applyBorder="1" applyAlignment="1" applyProtection="1">
      <alignment horizontal="center" vertical="center"/>
      <protection hidden="1"/>
    </xf>
    <xf numFmtId="0" fontId="33" fillId="19" borderId="125" xfId="0" applyFont="1" applyFill="1" applyBorder="1" applyAlignment="1" applyProtection="1">
      <alignment horizontal="center" vertical="center"/>
      <protection hidden="1"/>
    </xf>
    <xf numFmtId="0" fontId="33" fillId="19" borderId="530" xfId="0" applyFont="1" applyFill="1" applyBorder="1" applyAlignment="1" applyProtection="1">
      <alignment horizontal="center" vertical="center"/>
      <protection hidden="1"/>
    </xf>
    <xf numFmtId="0" fontId="33" fillId="19" borderId="526" xfId="0" applyFont="1" applyFill="1" applyBorder="1" applyAlignment="1" applyProtection="1">
      <alignment horizontal="center" vertical="center"/>
      <protection hidden="1"/>
    </xf>
    <xf numFmtId="0" fontId="0" fillId="0" borderId="120" xfId="0" applyBorder="1" applyAlignment="1" applyProtection="1">
      <alignment horizontal="center"/>
      <protection hidden="1"/>
    </xf>
    <xf numFmtId="0" fontId="0" fillId="0" borderId="121" xfId="0" applyBorder="1" applyAlignment="1" applyProtection="1">
      <alignment horizontal="center"/>
      <protection hidden="1"/>
    </xf>
    <xf numFmtId="0" fontId="0" fillId="0" borderId="119" xfId="0" applyBorder="1" applyAlignment="1" applyProtection="1">
      <alignment horizontal="center"/>
      <protection hidden="1"/>
    </xf>
    <xf numFmtId="0" fontId="33" fillId="19" borderId="120" xfId="0" applyFont="1" applyFill="1" applyBorder="1" applyAlignment="1" applyProtection="1">
      <alignment horizontal="center" vertical="center"/>
      <protection hidden="1"/>
    </xf>
    <xf numFmtId="49" fontId="176" fillId="19" borderId="87" xfId="0" applyNumberFormat="1" applyFont="1" applyFill="1" applyBorder="1" applyAlignment="1" applyProtection="1">
      <alignment horizontal="left" vertical="center"/>
      <protection locked="0"/>
    </xf>
    <xf numFmtId="49" fontId="176" fillId="19" borderId="318" xfId="0" applyNumberFormat="1" applyFont="1" applyFill="1" applyBorder="1" applyAlignment="1" applyProtection="1">
      <alignment horizontal="left" vertical="center"/>
      <protection locked="0"/>
    </xf>
    <xf numFmtId="1" fontId="54" fillId="0" borderId="251" xfId="0" applyNumberFormat="1" applyFont="1" applyBorder="1" applyAlignment="1" applyProtection="1">
      <alignment horizontal="center" vertical="center"/>
      <protection locked="0"/>
    </xf>
    <xf numFmtId="1" fontId="54" fillId="0" borderId="58" xfId="0" applyNumberFormat="1" applyFont="1" applyBorder="1" applyAlignment="1" applyProtection="1">
      <alignment horizontal="center" vertical="center"/>
      <protection locked="0"/>
    </xf>
    <xf numFmtId="0" fontId="133" fillId="29" borderId="423" xfId="0" applyFont="1" applyFill="1" applyBorder="1" applyAlignment="1" applyProtection="1">
      <alignment horizontal="left" vertical="center"/>
      <protection locked="0"/>
    </xf>
    <xf numFmtId="0" fontId="133" fillId="29" borderId="424" xfId="0" applyFont="1" applyFill="1" applyBorder="1" applyAlignment="1" applyProtection="1">
      <alignment horizontal="left" vertical="center"/>
      <protection locked="0"/>
    </xf>
    <xf numFmtId="0" fontId="33" fillId="9" borderId="608" xfId="0" applyFont="1" applyFill="1" applyBorder="1" applyAlignment="1" applyProtection="1">
      <alignment horizontal="center" vertical="center"/>
      <protection hidden="1"/>
    </xf>
    <xf numFmtId="0" fontId="33" fillId="9" borderId="609" xfId="0" applyFont="1" applyFill="1" applyBorder="1" applyAlignment="1" applyProtection="1">
      <alignment horizontal="center" vertical="center"/>
      <protection hidden="1"/>
    </xf>
    <xf numFmtId="0" fontId="39" fillId="9" borderId="610" xfId="0" applyFont="1" applyFill="1" applyBorder="1" applyAlignment="1" applyProtection="1">
      <alignment horizontal="center" vertical="center"/>
      <protection hidden="1"/>
    </xf>
    <xf numFmtId="0" fontId="39" fillId="9" borderId="611" xfId="0" applyFont="1" applyFill="1" applyBorder="1" applyAlignment="1" applyProtection="1">
      <alignment horizontal="center" vertical="center"/>
      <protection hidden="1"/>
    </xf>
    <xf numFmtId="0" fontId="39" fillId="9" borderId="612" xfId="0" applyFont="1" applyFill="1" applyBorder="1" applyAlignment="1" applyProtection="1">
      <alignment horizontal="center" vertical="center"/>
      <protection hidden="1"/>
    </xf>
    <xf numFmtId="49" fontId="79" fillId="0" borderId="606" xfId="0" applyNumberFormat="1" applyFont="1" applyBorder="1" applyAlignment="1" applyProtection="1">
      <alignment horizontal="center" vertical="center"/>
      <protection locked="0"/>
    </xf>
    <xf numFmtId="49" fontId="79" fillId="0" borderId="607" xfId="0" applyNumberFormat="1" applyFont="1" applyBorder="1" applyAlignment="1" applyProtection="1">
      <alignment horizontal="center" vertical="center"/>
      <protection locked="0"/>
    </xf>
    <xf numFmtId="49" fontId="119" fillId="0" borderId="606" xfId="0" applyNumberFormat="1" applyFont="1" applyBorder="1" applyAlignment="1" applyProtection="1">
      <alignment horizontal="left" vertical="center"/>
      <protection locked="0"/>
    </xf>
    <xf numFmtId="49" fontId="119" fillId="0" borderId="452" xfId="0" applyNumberFormat="1" applyFont="1" applyBorder="1" applyAlignment="1" applyProtection="1">
      <alignment horizontal="left" vertical="center"/>
      <protection locked="0"/>
    </xf>
    <xf numFmtId="49" fontId="119" fillId="0" borderId="533" xfId="0" applyNumberFormat="1" applyFont="1" applyBorder="1" applyAlignment="1" applyProtection="1">
      <alignment horizontal="left" vertical="center"/>
      <protection locked="0"/>
    </xf>
    <xf numFmtId="49" fontId="79" fillId="0" borderId="605" xfId="0" applyNumberFormat="1" applyFont="1" applyBorder="1" applyAlignment="1" applyProtection="1">
      <alignment horizontal="center" vertical="center"/>
      <protection locked="0"/>
    </xf>
    <xf numFmtId="49" fontId="79" fillId="0" borderId="590" xfId="0" applyNumberFormat="1" applyFont="1" applyBorder="1" applyAlignment="1" applyProtection="1">
      <alignment horizontal="center" vertical="center"/>
      <protection locked="0"/>
    </xf>
    <xf numFmtId="49" fontId="119" fillId="0" borderId="605" xfId="0" applyNumberFormat="1" applyFont="1" applyBorder="1" applyAlignment="1" applyProtection="1">
      <alignment horizontal="left" vertical="center"/>
      <protection locked="0"/>
    </xf>
    <xf numFmtId="49" fontId="119" fillId="0" borderId="371" xfId="0" applyNumberFormat="1" applyFont="1" applyBorder="1" applyAlignment="1" applyProtection="1">
      <alignment horizontal="left" vertical="center"/>
      <protection locked="0"/>
    </xf>
    <xf numFmtId="49" fontId="119" fillId="0" borderId="532" xfId="0" applyNumberFormat="1" applyFont="1" applyBorder="1" applyAlignment="1" applyProtection="1">
      <alignment horizontal="left" vertical="center"/>
      <protection locked="0"/>
    </xf>
    <xf numFmtId="0" fontId="33" fillId="9" borderId="238" xfId="0" applyFont="1" applyFill="1" applyBorder="1" applyAlignment="1" applyProtection="1">
      <alignment horizontal="center" vertical="center" wrapText="1"/>
      <protection hidden="1"/>
    </xf>
    <xf numFmtId="0" fontId="33" fillId="9" borderId="239" xfId="0" applyFont="1" applyFill="1" applyBorder="1" applyAlignment="1" applyProtection="1">
      <alignment horizontal="center" vertical="center" wrapText="1"/>
      <protection hidden="1"/>
    </xf>
    <xf numFmtId="0" fontId="33" fillId="9" borderId="322" xfId="0" applyFont="1" applyFill="1" applyBorder="1" applyAlignment="1" applyProtection="1">
      <alignment horizontal="center" vertical="center" wrapText="1"/>
      <protection hidden="1"/>
    </xf>
    <xf numFmtId="0" fontId="33" fillId="9" borderId="223" xfId="0" applyFont="1" applyFill="1" applyBorder="1" applyAlignment="1" applyProtection="1">
      <alignment horizontal="center" vertical="center" wrapText="1"/>
      <protection hidden="1"/>
    </xf>
    <xf numFmtId="0" fontId="33" fillId="9" borderId="0" xfId="0" applyFont="1" applyFill="1" applyAlignment="1" applyProtection="1">
      <alignment horizontal="center" vertical="center" wrapText="1"/>
      <protection hidden="1"/>
    </xf>
    <xf numFmtId="0" fontId="33" fillId="9" borderId="180" xfId="0" applyFont="1" applyFill="1" applyBorder="1" applyAlignment="1" applyProtection="1">
      <alignment horizontal="center" vertical="center" wrapText="1"/>
      <protection hidden="1"/>
    </xf>
    <xf numFmtId="0" fontId="33" fillId="9" borderId="188" xfId="0" applyFont="1" applyFill="1" applyBorder="1" applyAlignment="1" applyProtection="1">
      <alignment horizontal="center" vertical="center" wrapText="1"/>
      <protection hidden="1"/>
    </xf>
    <xf numFmtId="0" fontId="33" fillId="9" borderId="190" xfId="0" applyFont="1" applyFill="1" applyBorder="1" applyAlignment="1" applyProtection="1">
      <alignment horizontal="center" vertical="center" wrapText="1"/>
      <protection hidden="1"/>
    </xf>
    <xf numFmtId="0" fontId="33" fillId="9" borderId="186" xfId="0" applyFont="1" applyFill="1" applyBorder="1" applyAlignment="1" applyProtection="1">
      <alignment horizontal="center" vertical="center" wrapText="1"/>
      <protection hidden="1"/>
    </xf>
    <xf numFmtId="49" fontId="79" fillId="0" borderId="603" xfId="0" applyNumberFormat="1" applyFont="1" applyBorder="1" applyAlignment="1" applyProtection="1">
      <alignment horizontal="center" vertical="center"/>
      <protection locked="0"/>
    </xf>
    <xf numFmtId="49" fontId="79" fillId="0" borderId="604" xfId="0" applyNumberFormat="1" applyFont="1" applyBorder="1" applyAlignment="1" applyProtection="1">
      <alignment horizontal="center" vertical="center"/>
      <protection locked="0"/>
    </xf>
    <xf numFmtId="49" fontId="119" fillId="0" borderId="603" xfId="0" applyNumberFormat="1" applyFont="1" applyBorder="1" applyAlignment="1" applyProtection="1">
      <alignment horizontal="left" vertical="center"/>
      <protection locked="0"/>
    </xf>
    <xf numFmtId="49" fontId="119" fillId="0" borderId="368" xfId="0" applyNumberFormat="1" applyFont="1" applyBorder="1" applyAlignment="1" applyProtection="1">
      <alignment horizontal="left" vertical="center"/>
      <protection locked="0"/>
    </xf>
    <xf numFmtId="49" fontId="119" fillId="0" borderId="531" xfId="0" applyNumberFormat="1" applyFont="1" applyBorder="1" applyAlignment="1" applyProtection="1">
      <alignment horizontal="left" vertical="center"/>
      <protection locked="0"/>
    </xf>
    <xf numFmtId="0" fontId="175" fillId="9" borderId="253" xfId="0" applyFont="1" applyFill="1" applyBorder="1" applyAlignment="1" applyProtection="1">
      <alignment horizontal="center" vertical="center" wrapText="1"/>
      <protection hidden="1"/>
    </xf>
    <xf numFmtId="0" fontId="175" fillId="9" borderId="219" xfId="0" applyFont="1" applyFill="1" applyBorder="1" applyAlignment="1" applyProtection="1">
      <alignment horizontal="center" vertical="center" wrapText="1"/>
      <protection hidden="1"/>
    </xf>
    <xf numFmtId="0" fontId="175" fillId="9" borderId="210" xfId="0" applyFont="1" applyFill="1" applyBorder="1" applyAlignment="1" applyProtection="1">
      <alignment horizontal="center" vertical="center" wrapText="1"/>
      <protection hidden="1"/>
    </xf>
    <xf numFmtId="0" fontId="33" fillId="9" borderId="240" xfId="0" applyFont="1" applyFill="1" applyBorder="1" applyAlignment="1" applyProtection="1">
      <alignment horizontal="center" vertical="center" wrapText="1"/>
      <protection hidden="1"/>
    </xf>
    <xf numFmtId="0" fontId="33" fillId="9" borderId="221" xfId="0" applyFont="1" applyFill="1" applyBorder="1" applyAlignment="1" applyProtection="1">
      <alignment horizontal="center" vertical="center" wrapText="1"/>
      <protection hidden="1"/>
    </xf>
    <xf numFmtId="0" fontId="33" fillId="9" borderId="175" xfId="0" applyFont="1" applyFill="1" applyBorder="1" applyAlignment="1" applyProtection="1">
      <alignment horizontal="center" vertical="center" wrapText="1"/>
      <protection hidden="1"/>
    </xf>
    <xf numFmtId="0" fontId="47" fillId="19" borderId="176" xfId="0" applyFont="1" applyFill="1" applyBorder="1" applyAlignment="1" applyProtection="1">
      <alignment horizontal="center" vertical="center"/>
      <protection hidden="1"/>
    </xf>
    <xf numFmtId="0" fontId="47" fillId="19" borderId="177" xfId="0" applyFont="1" applyFill="1" applyBorder="1" applyAlignment="1" applyProtection="1">
      <alignment horizontal="center" vertical="center"/>
      <protection hidden="1"/>
    </xf>
    <xf numFmtId="0" fontId="47" fillId="19" borderId="179" xfId="0" applyFont="1" applyFill="1" applyBorder="1" applyAlignment="1" applyProtection="1">
      <alignment horizontal="center" vertical="center"/>
      <protection hidden="1"/>
    </xf>
    <xf numFmtId="0" fontId="47" fillId="19" borderId="0" xfId="0" applyFont="1" applyFill="1" applyAlignment="1" applyProtection="1">
      <alignment horizontal="center" vertical="center"/>
      <protection hidden="1"/>
    </xf>
    <xf numFmtId="0" fontId="33" fillId="19" borderId="222" xfId="0" applyFont="1" applyFill="1" applyBorder="1" applyAlignment="1" applyProtection="1">
      <alignment horizontal="center" wrapText="1"/>
      <protection hidden="1"/>
    </xf>
    <xf numFmtId="0" fontId="33" fillId="19" borderId="177" xfId="0" applyFont="1" applyFill="1" applyBorder="1" applyAlignment="1" applyProtection="1">
      <alignment horizontal="center" wrapText="1"/>
      <protection hidden="1"/>
    </xf>
    <xf numFmtId="0" fontId="33" fillId="19" borderId="178" xfId="0" applyFont="1" applyFill="1" applyBorder="1" applyAlignment="1" applyProtection="1">
      <alignment horizontal="center" wrapText="1"/>
      <protection hidden="1"/>
    </xf>
    <xf numFmtId="0" fontId="33" fillId="19" borderId="188" xfId="0" applyFont="1" applyFill="1" applyBorder="1" applyAlignment="1" applyProtection="1">
      <alignment horizontal="center" wrapText="1"/>
      <protection hidden="1"/>
    </xf>
    <xf numFmtId="0" fontId="33" fillId="19" borderId="190" xfId="0" applyFont="1" applyFill="1" applyBorder="1" applyAlignment="1" applyProtection="1">
      <alignment horizontal="center" wrapText="1"/>
      <protection hidden="1"/>
    </xf>
    <xf numFmtId="0" fontId="33" fillId="19" borderId="186" xfId="0" applyFont="1" applyFill="1" applyBorder="1" applyAlignment="1" applyProtection="1">
      <alignment horizontal="center" wrapText="1"/>
      <protection hidden="1"/>
    </xf>
    <xf numFmtId="0" fontId="133" fillId="29" borderId="591" xfId="0" applyFont="1" applyFill="1" applyBorder="1" applyAlignment="1" applyProtection="1">
      <alignment horizontal="left" vertical="center"/>
      <protection locked="0"/>
    </xf>
    <xf numFmtId="0" fontId="133" fillId="29" borderId="592" xfId="0" applyFont="1" applyFill="1" applyBorder="1" applyAlignment="1" applyProtection="1">
      <alignment horizontal="left" vertical="center"/>
      <protection locked="0"/>
    </xf>
    <xf numFmtId="0" fontId="133" fillId="29" borderId="593" xfId="0" applyFont="1" applyFill="1" applyBorder="1" applyAlignment="1" applyProtection="1">
      <alignment horizontal="left" vertical="center"/>
      <protection locked="0"/>
    </xf>
    <xf numFmtId="0" fontId="133" fillId="29" borderId="596" xfId="0" applyFont="1" applyFill="1" applyBorder="1" applyAlignment="1" applyProtection="1">
      <alignment horizontal="left" vertical="center"/>
      <protection locked="0"/>
    </xf>
    <xf numFmtId="0" fontId="133" fillId="29" borderId="597" xfId="0" applyFont="1" applyFill="1" applyBorder="1" applyAlignment="1" applyProtection="1">
      <alignment horizontal="left" vertical="center"/>
      <protection locked="0"/>
    </xf>
    <xf numFmtId="0" fontId="133" fillId="29" borderId="598" xfId="0" applyFont="1" applyFill="1" applyBorder="1" applyAlignment="1" applyProtection="1">
      <alignment horizontal="left" vertical="center"/>
      <protection locked="0"/>
    </xf>
    <xf numFmtId="0" fontId="57" fillId="19" borderId="176" xfId="0" applyFont="1" applyFill="1" applyBorder="1" applyAlignment="1" applyProtection="1">
      <alignment horizontal="center" vertical="center"/>
      <protection hidden="1"/>
    </xf>
    <xf numFmtId="0" fontId="57" fillId="19" borderId="177" xfId="0" applyFont="1" applyFill="1" applyBorder="1" applyAlignment="1" applyProtection="1">
      <alignment horizontal="center" vertical="center"/>
      <protection hidden="1"/>
    </xf>
    <xf numFmtId="0" fontId="57" fillId="19" borderId="179" xfId="0" applyFont="1" applyFill="1" applyBorder="1" applyAlignment="1" applyProtection="1">
      <alignment horizontal="center" vertical="center"/>
      <protection hidden="1"/>
    </xf>
    <xf numFmtId="0" fontId="57" fillId="19" borderId="0" xfId="0" applyFont="1" applyFill="1" applyAlignment="1" applyProtection="1">
      <alignment horizontal="center" vertical="center"/>
      <protection hidden="1"/>
    </xf>
    <xf numFmtId="0" fontId="33" fillId="19" borderId="211" xfId="0" applyFont="1" applyFill="1" applyBorder="1" applyAlignment="1" applyProtection="1">
      <alignment horizontal="center" vertical="center" wrapText="1"/>
      <protection hidden="1"/>
    </xf>
    <xf numFmtId="0" fontId="33" fillId="19" borderId="219" xfId="0" applyFont="1" applyFill="1" applyBorder="1" applyAlignment="1" applyProtection="1">
      <alignment horizontal="center" vertical="center" wrapText="1"/>
      <protection hidden="1"/>
    </xf>
    <xf numFmtId="0" fontId="33" fillId="19" borderId="210" xfId="0" applyFont="1" applyFill="1" applyBorder="1" applyAlignment="1" applyProtection="1">
      <alignment horizontal="center" vertical="center" wrapText="1"/>
      <protection hidden="1"/>
    </xf>
    <xf numFmtId="0" fontId="174" fillId="30" borderId="238" xfId="0" applyFont="1" applyFill="1" applyBorder="1" applyAlignment="1" applyProtection="1">
      <alignment horizontal="center" vertical="center" wrapText="1"/>
      <protection hidden="1"/>
    </xf>
    <xf numFmtId="0" fontId="174" fillId="30" borderId="240" xfId="0" applyFont="1" applyFill="1" applyBorder="1" applyAlignment="1" applyProtection="1">
      <alignment horizontal="center" vertical="center" wrapText="1"/>
      <protection hidden="1"/>
    </xf>
    <xf numFmtId="0" fontId="174" fillId="30" borderId="223" xfId="0" applyFont="1" applyFill="1" applyBorder="1" applyAlignment="1" applyProtection="1">
      <alignment horizontal="center" vertical="center" wrapText="1"/>
      <protection hidden="1"/>
    </xf>
    <xf numFmtId="0" fontId="174" fillId="30" borderId="221" xfId="0" applyFont="1" applyFill="1" applyBorder="1" applyAlignment="1" applyProtection="1">
      <alignment horizontal="center" vertical="center" wrapText="1"/>
      <protection hidden="1"/>
    </xf>
    <xf numFmtId="0" fontId="174" fillId="30" borderId="188" xfId="0" applyFont="1" applyFill="1" applyBorder="1" applyAlignment="1" applyProtection="1">
      <alignment horizontal="center" vertical="center" wrapText="1"/>
      <protection hidden="1"/>
    </xf>
    <xf numFmtId="0" fontId="174" fillId="30" borderId="175" xfId="0" applyFont="1" applyFill="1" applyBorder="1" applyAlignment="1" applyProtection="1">
      <alignment horizontal="center" vertical="center" wrapText="1"/>
      <protection hidden="1"/>
    </xf>
    <xf numFmtId="0" fontId="175" fillId="9" borderId="238" xfId="0" applyFont="1" applyFill="1" applyBorder="1" applyAlignment="1" applyProtection="1">
      <alignment horizontal="center" vertical="center" wrapText="1"/>
      <protection hidden="1"/>
    </xf>
    <xf numFmtId="0" fontId="175" fillId="9" borderId="239" xfId="0" applyFont="1" applyFill="1" applyBorder="1" applyAlignment="1" applyProtection="1">
      <alignment horizontal="center" vertical="center" wrapText="1"/>
      <protection hidden="1"/>
    </xf>
    <xf numFmtId="0" fontId="175" fillId="9" borderId="223" xfId="0" applyFont="1" applyFill="1" applyBorder="1" applyAlignment="1" applyProtection="1">
      <alignment horizontal="center" vertical="center" wrapText="1"/>
      <protection hidden="1"/>
    </xf>
    <xf numFmtId="0" fontId="175" fillId="9" borderId="0" xfId="0" applyFont="1" applyFill="1" applyAlignment="1" applyProtection="1">
      <alignment horizontal="center" vertical="center" wrapText="1"/>
      <protection hidden="1"/>
    </xf>
    <xf numFmtId="0" fontId="175" fillId="9" borderId="188" xfId="0" applyFont="1" applyFill="1" applyBorder="1" applyAlignment="1" applyProtection="1">
      <alignment horizontal="center" vertical="center" wrapText="1"/>
      <protection hidden="1"/>
    </xf>
    <xf numFmtId="0" fontId="175" fillId="9" borderId="190" xfId="0" applyFont="1" applyFill="1" applyBorder="1" applyAlignment="1" applyProtection="1">
      <alignment horizontal="center" vertical="center" wrapText="1"/>
      <protection hidden="1"/>
    </xf>
    <xf numFmtId="0" fontId="33" fillId="9" borderId="0" xfId="0" applyFont="1" applyFill="1" applyAlignment="1" applyProtection="1">
      <alignment horizontal="center"/>
      <protection hidden="1"/>
    </xf>
    <xf numFmtId="0" fontId="75" fillId="19" borderId="575" xfId="0" applyFont="1" applyFill="1" applyBorder="1" applyAlignment="1" applyProtection="1">
      <alignment horizontal="center" vertical="center" wrapText="1"/>
      <protection hidden="1"/>
    </xf>
    <xf numFmtId="0" fontId="75" fillId="19" borderId="576" xfId="0" applyFont="1" applyFill="1" applyBorder="1" applyAlignment="1" applyProtection="1">
      <alignment horizontal="center" vertical="center" wrapText="1"/>
      <protection hidden="1"/>
    </xf>
    <xf numFmtId="0" fontId="75" fillId="19" borderId="579" xfId="0" applyFont="1" applyFill="1" applyBorder="1" applyAlignment="1" applyProtection="1">
      <alignment horizontal="center" vertical="center" wrapText="1"/>
      <protection hidden="1"/>
    </xf>
    <xf numFmtId="0" fontId="75" fillId="19" borderId="0" xfId="0" applyFont="1" applyFill="1" applyAlignment="1" applyProtection="1">
      <alignment horizontal="center" vertical="center" wrapText="1"/>
      <protection hidden="1"/>
    </xf>
    <xf numFmtId="0" fontId="75" fillId="19" borderId="581" xfId="0" applyFont="1" applyFill="1" applyBorder="1" applyAlignment="1" applyProtection="1">
      <alignment horizontal="center" vertical="center" wrapText="1"/>
      <protection hidden="1"/>
    </xf>
    <xf numFmtId="0" fontId="75" fillId="19" borderId="190" xfId="0" applyFont="1" applyFill="1" applyBorder="1" applyAlignment="1" applyProtection="1">
      <alignment horizontal="center" vertical="center" wrapText="1"/>
      <protection hidden="1"/>
    </xf>
    <xf numFmtId="0" fontId="33" fillId="19" borderId="577" xfId="0" applyFont="1" applyFill="1" applyBorder="1" applyAlignment="1" applyProtection="1">
      <alignment horizontal="center" wrapText="1"/>
      <protection hidden="1"/>
    </xf>
    <xf numFmtId="0" fontId="33" fillId="19" borderId="576" xfId="0" applyFont="1" applyFill="1" applyBorder="1" applyAlignment="1" applyProtection="1">
      <alignment horizontal="center" wrapText="1"/>
      <protection hidden="1"/>
    </xf>
    <xf numFmtId="0" fontId="33" fillId="19" borderId="578" xfId="0" applyFont="1" applyFill="1" applyBorder="1" applyAlignment="1" applyProtection="1">
      <alignment horizontal="center" wrapText="1"/>
      <protection hidden="1"/>
    </xf>
    <xf numFmtId="49" fontId="48" fillId="0" borderId="170" xfId="0" applyNumberFormat="1" applyFont="1" applyBorder="1" applyAlignment="1" applyProtection="1">
      <alignment horizontal="center" vertical="center"/>
      <protection locked="0"/>
    </xf>
    <xf numFmtId="49" fontId="48" fillId="0" borderId="193" xfId="0" applyNumberFormat="1" applyFont="1" applyBorder="1" applyAlignment="1" applyProtection="1">
      <alignment horizontal="center" vertical="center"/>
      <protection locked="0"/>
    </xf>
    <xf numFmtId="164" fontId="54" fillId="0" borderId="615" xfId="0" applyNumberFormat="1" applyFont="1" applyBorder="1" applyAlignment="1" applyProtection="1">
      <alignment horizontal="center" vertical="center"/>
      <protection locked="0"/>
    </xf>
    <xf numFmtId="164" fontId="54" fillId="0" borderId="616" xfId="0" applyNumberFormat="1" applyFont="1" applyBorder="1" applyAlignment="1" applyProtection="1">
      <alignment horizontal="center" vertical="center"/>
      <protection locked="0"/>
    </xf>
    <xf numFmtId="164" fontId="54" fillId="0" borderId="617" xfId="0" applyNumberFormat="1" applyFont="1" applyBorder="1" applyAlignment="1" applyProtection="1">
      <alignment horizontal="center" vertical="center"/>
      <protection locked="0"/>
    </xf>
    <xf numFmtId="0" fontId="41" fillId="9" borderId="0" xfId="0" applyFont="1" applyFill="1" applyAlignment="1" applyProtection="1">
      <alignment horizontal="left" vertical="center" wrapText="1"/>
      <protection hidden="1"/>
    </xf>
    <xf numFmtId="49" fontId="48" fillId="0" borderId="168" xfId="0" applyNumberFormat="1" applyFont="1" applyBorder="1" applyAlignment="1" applyProtection="1">
      <alignment horizontal="center" vertical="center"/>
      <protection locked="0"/>
    </xf>
    <xf numFmtId="49" fontId="48" fillId="0" borderId="169" xfId="0" applyNumberFormat="1" applyFont="1" applyBorder="1" applyAlignment="1" applyProtection="1">
      <alignment horizontal="center" vertical="center"/>
      <protection locked="0"/>
    </xf>
    <xf numFmtId="1" fontId="54" fillId="0" borderId="613" xfId="0" applyNumberFormat="1" applyFont="1" applyBorder="1" applyAlignment="1" applyProtection="1">
      <alignment horizontal="center" vertical="center"/>
      <protection locked="0"/>
    </xf>
    <xf numFmtId="1" fontId="54" fillId="0" borderId="614" xfId="0" applyNumberFormat="1" applyFont="1" applyBorder="1" applyAlignment="1" applyProtection="1">
      <alignment horizontal="center" vertical="center"/>
      <protection locked="0"/>
    </xf>
    <xf numFmtId="0" fontId="39" fillId="19" borderId="176" xfId="0" applyFont="1" applyFill="1" applyBorder="1" applyAlignment="1" applyProtection="1">
      <alignment horizontal="center" vertical="center"/>
      <protection hidden="1"/>
    </xf>
    <xf numFmtId="0" fontId="39" fillId="19" borderId="177" xfId="0" applyFont="1" applyFill="1" applyBorder="1" applyAlignment="1" applyProtection="1">
      <alignment horizontal="center" vertical="center"/>
      <protection hidden="1"/>
    </xf>
    <xf numFmtId="0" fontId="39" fillId="19" borderId="220" xfId="0" applyFont="1" applyFill="1" applyBorder="1" applyAlignment="1" applyProtection="1">
      <alignment horizontal="center" vertical="center"/>
      <protection hidden="1"/>
    </xf>
    <xf numFmtId="0" fontId="39" fillId="19" borderId="179" xfId="0" applyFont="1" applyFill="1" applyBorder="1" applyAlignment="1" applyProtection="1">
      <alignment horizontal="center" vertical="center"/>
      <protection hidden="1"/>
    </xf>
    <xf numFmtId="0" fontId="39" fillId="19" borderId="0" xfId="0" applyFont="1" applyFill="1" applyAlignment="1" applyProtection="1">
      <alignment horizontal="center" vertical="center"/>
      <protection hidden="1"/>
    </xf>
    <xf numFmtId="0" fontId="39" fillId="19" borderId="221" xfId="0" applyFont="1" applyFill="1" applyBorder="1" applyAlignment="1" applyProtection="1">
      <alignment horizontal="center" vertical="center"/>
      <protection hidden="1"/>
    </xf>
    <xf numFmtId="0" fontId="39" fillId="19" borderId="185" xfId="0" applyFont="1" applyFill="1" applyBorder="1" applyAlignment="1" applyProtection="1">
      <alignment horizontal="center" vertical="center"/>
      <protection hidden="1"/>
    </xf>
    <xf numFmtId="0" fontId="39" fillId="19" borderId="190" xfId="0" applyFont="1" applyFill="1" applyBorder="1" applyAlignment="1" applyProtection="1">
      <alignment horizontal="center" vertical="center"/>
      <protection hidden="1"/>
    </xf>
    <xf numFmtId="0" fontId="39" fillId="19" borderId="175" xfId="0" applyFont="1" applyFill="1" applyBorder="1" applyAlignment="1" applyProtection="1">
      <alignment horizontal="center" vertical="center"/>
      <protection hidden="1"/>
    </xf>
    <xf numFmtId="0" fontId="33" fillId="19" borderId="235" xfId="0" applyFont="1" applyFill="1" applyBorder="1" applyAlignment="1" applyProtection="1">
      <alignment horizontal="center" vertical="center" wrapText="1"/>
      <protection hidden="1"/>
    </xf>
    <xf numFmtId="0" fontId="33" fillId="19" borderId="245" xfId="0" applyFont="1" applyFill="1" applyBorder="1" applyAlignment="1" applyProtection="1">
      <alignment horizontal="center" vertical="center" wrapText="1"/>
      <protection hidden="1"/>
    </xf>
    <xf numFmtId="0" fontId="33" fillId="19" borderId="236" xfId="0" applyFont="1" applyFill="1" applyBorder="1" applyAlignment="1" applyProtection="1">
      <alignment horizontal="center" vertical="center" wrapText="1"/>
      <protection hidden="1"/>
    </xf>
    <xf numFmtId="49" fontId="48" fillId="0" borderId="206" xfId="0" applyNumberFormat="1" applyFont="1" applyBorder="1" applyAlignment="1" applyProtection="1">
      <alignment horizontal="center" vertical="center"/>
      <protection locked="0"/>
    </xf>
    <xf numFmtId="49" fontId="48" fillId="0" borderId="200" xfId="0" applyNumberFormat="1" applyFont="1" applyBorder="1" applyAlignment="1" applyProtection="1">
      <alignment horizontal="center" vertical="center"/>
      <protection locked="0"/>
    </xf>
    <xf numFmtId="0" fontId="100" fillId="9" borderId="126" xfId="0" applyFont="1" applyFill="1" applyBorder="1" applyAlignment="1" applyProtection="1">
      <alignment horizontal="center" vertical="center" wrapText="1"/>
      <protection hidden="1"/>
    </xf>
    <xf numFmtId="0" fontId="100" fillId="9" borderId="88" xfId="0" applyFont="1" applyFill="1" applyBorder="1" applyAlignment="1" applyProtection="1">
      <alignment horizontal="center" vertical="center" wrapText="1"/>
      <protection hidden="1"/>
    </xf>
    <xf numFmtId="0" fontId="100" fillId="9" borderId="127" xfId="0" applyFont="1" applyFill="1" applyBorder="1" applyAlignment="1" applyProtection="1">
      <alignment horizontal="center" vertical="center" wrapText="1"/>
      <protection hidden="1"/>
    </xf>
    <xf numFmtId="0" fontId="100" fillId="9" borderId="128" xfId="0" applyFont="1" applyFill="1" applyBorder="1" applyAlignment="1" applyProtection="1">
      <alignment horizontal="center" vertical="center" wrapText="1"/>
      <protection hidden="1"/>
    </xf>
    <xf numFmtId="0" fontId="100" fillId="9" borderId="0" xfId="0" applyFont="1" applyFill="1" applyAlignment="1" applyProtection="1">
      <alignment horizontal="center" vertical="center" wrapText="1"/>
      <protection hidden="1"/>
    </xf>
    <xf numFmtId="0" fontId="100" fillId="9" borderId="129" xfId="0" applyFont="1" applyFill="1" applyBorder="1" applyAlignment="1" applyProtection="1">
      <alignment horizontal="center" vertical="center" wrapText="1"/>
      <protection hidden="1"/>
    </xf>
    <xf numFmtId="0" fontId="100" fillId="9" borderId="130" xfId="0" applyFont="1" applyFill="1" applyBorder="1" applyAlignment="1" applyProtection="1">
      <alignment horizontal="center" vertical="center" wrapText="1"/>
      <protection hidden="1"/>
    </xf>
    <xf numFmtId="0" fontId="100" fillId="9" borderId="31" xfId="0" applyFont="1" applyFill="1" applyBorder="1" applyAlignment="1" applyProtection="1">
      <alignment horizontal="center" vertical="center" wrapText="1"/>
      <protection hidden="1"/>
    </xf>
    <xf numFmtId="0" fontId="100" fillId="9" borderId="131" xfId="0" applyFont="1" applyFill="1" applyBorder="1" applyAlignment="1" applyProtection="1">
      <alignment horizontal="center" vertical="center" wrapText="1"/>
      <protection hidden="1"/>
    </xf>
    <xf numFmtId="0" fontId="39" fillId="19" borderId="210" xfId="0" applyFont="1" applyFill="1" applyBorder="1" applyAlignment="1" applyProtection="1">
      <alignment horizontal="center" vertical="center" wrapText="1"/>
      <protection hidden="1"/>
    </xf>
    <xf numFmtId="49" fontId="132" fillId="30" borderId="190" xfId="0" applyNumberFormat="1" applyFont="1" applyFill="1" applyBorder="1" applyAlignment="1" applyProtection="1">
      <alignment horizontal="left"/>
      <protection locked="0"/>
    </xf>
    <xf numFmtId="49" fontId="132" fillId="30" borderId="175" xfId="0" applyNumberFormat="1" applyFont="1" applyFill="1" applyBorder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hidden="1"/>
    </xf>
    <xf numFmtId="49" fontId="55" fillId="31" borderId="253" xfId="0" applyNumberFormat="1" applyFont="1" applyFill="1" applyBorder="1" applyAlignment="1" applyProtection="1">
      <alignment horizontal="center" vertical="center"/>
      <protection hidden="1"/>
    </xf>
    <xf numFmtId="49" fontId="55" fillId="31" borderId="210" xfId="0" applyNumberFormat="1" applyFont="1" applyFill="1" applyBorder="1" applyAlignment="1" applyProtection="1">
      <alignment horizontal="center" vertical="center"/>
      <protection hidden="1"/>
    </xf>
    <xf numFmtId="49" fontId="55" fillId="31" borderId="238" xfId="0" applyNumberFormat="1" applyFont="1" applyFill="1" applyBorder="1" applyAlignment="1" applyProtection="1">
      <alignment horizontal="center" vertical="center" wrapText="1"/>
      <protection hidden="1"/>
    </xf>
    <xf numFmtId="49" fontId="55" fillId="31" borderId="240" xfId="0" applyNumberFormat="1" applyFont="1" applyFill="1" applyBorder="1" applyAlignment="1" applyProtection="1">
      <alignment horizontal="center" vertical="center" wrapText="1"/>
      <protection hidden="1"/>
    </xf>
    <xf numFmtId="49" fontId="55" fillId="31" borderId="188" xfId="0" applyNumberFormat="1" applyFont="1" applyFill="1" applyBorder="1" applyAlignment="1" applyProtection="1">
      <alignment horizontal="center" vertical="center" wrapText="1"/>
      <protection hidden="1"/>
    </xf>
    <xf numFmtId="49" fontId="55" fillId="31" borderId="175" xfId="0" applyNumberFormat="1" applyFont="1" applyFill="1" applyBorder="1" applyAlignment="1" applyProtection="1">
      <alignment horizontal="center" vertical="center" wrapText="1"/>
      <protection hidden="1"/>
    </xf>
    <xf numFmtId="49" fontId="202" fillId="0" borderId="226" xfId="0" applyNumberFormat="1" applyFont="1" applyBorder="1" applyAlignment="1" applyProtection="1">
      <alignment vertical="center"/>
      <protection locked="0"/>
    </xf>
    <xf numFmtId="49" fontId="202" fillId="0" borderId="249" xfId="0" applyNumberFormat="1" applyFont="1" applyBorder="1" applyAlignment="1" applyProtection="1">
      <alignment vertical="center"/>
      <protection locked="0"/>
    </xf>
    <xf numFmtId="0" fontId="132" fillId="29" borderId="718" xfId="0" applyFont="1" applyFill="1" applyBorder="1" applyAlignment="1" applyProtection="1">
      <alignment horizontal="left" vertical="center" wrapText="1"/>
      <protection locked="0"/>
    </xf>
    <xf numFmtId="0" fontId="132" fillId="29" borderId="259" xfId="0" applyFont="1" applyFill="1" applyBorder="1" applyAlignment="1" applyProtection="1">
      <alignment horizontal="left" vertical="center" wrapText="1"/>
      <protection locked="0"/>
    </xf>
    <xf numFmtId="0" fontId="132" fillId="29" borderId="263" xfId="0" applyFont="1" applyFill="1" applyBorder="1" applyAlignment="1" applyProtection="1">
      <alignment horizontal="left" vertical="center" wrapText="1"/>
      <protection locked="0"/>
    </xf>
    <xf numFmtId="49" fontId="202" fillId="0" borderId="165" xfId="0" applyNumberFormat="1" applyFont="1" applyBorder="1" applyAlignment="1" applyProtection="1">
      <alignment vertical="center"/>
      <protection locked="0"/>
    </xf>
    <xf numFmtId="49" fontId="202" fillId="0" borderId="204" xfId="0" applyNumberFormat="1" applyFont="1" applyBorder="1" applyAlignment="1" applyProtection="1">
      <alignment vertical="center"/>
      <protection locked="0"/>
    </xf>
    <xf numFmtId="49" fontId="202" fillId="0" borderId="258" xfId="0" applyNumberFormat="1" applyFont="1" applyBorder="1" applyAlignment="1" applyProtection="1">
      <alignment vertical="center"/>
      <protection locked="0"/>
    </xf>
    <xf numFmtId="49" fontId="202" fillId="0" borderId="263" xfId="0" applyNumberFormat="1" applyFont="1" applyBorder="1" applyAlignment="1" applyProtection="1">
      <alignment vertical="center"/>
      <protection locked="0"/>
    </xf>
    <xf numFmtId="49" fontId="45" fillId="0" borderId="216" xfId="0" applyNumberFormat="1" applyFont="1" applyBorder="1" applyAlignment="1" applyProtection="1">
      <alignment horizontal="center" vertical="center"/>
      <protection locked="0"/>
    </xf>
    <xf numFmtId="49" fontId="45" fillId="0" borderId="217" xfId="0" applyNumberFormat="1" applyFont="1" applyBorder="1" applyAlignment="1" applyProtection="1">
      <alignment horizontal="center" vertical="center"/>
      <protection locked="0"/>
    </xf>
    <xf numFmtId="164" fontId="45" fillId="0" borderId="187" xfId="0" applyNumberFormat="1" applyFont="1" applyBorder="1" applyAlignment="1" applyProtection="1">
      <alignment horizontal="center" vertical="center"/>
      <protection locked="0"/>
    </xf>
    <xf numFmtId="164" fontId="45" fillId="0" borderId="237" xfId="0" applyNumberFormat="1" applyFont="1" applyBorder="1" applyAlignment="1" applyProtection="1">
      <alignment horizontal="center" vertical="center"/>
      <protection locked="0"/>
    </xf>
    <xf numFmtId="164" fontId="45" fillId="0" borderId="217" xfId="0" applyNumberFormat="1" applyFont="1" applyBorder="1" applyAlignment="1" applyProtection="1">
      <alignment horizontal="center" vertical="center"/>
      <protection locked="0"/>
    </xf>
    <xf numFmtId="0" fontId="25" fillId="31" borderId="706" xfId="0" applyFont="1" applyFill="1" applyBorder="1" applyAlignment="1" applyProtection="1">
      <alignment horizontal="center" vertical="center" wrapText="1"/>
      <protection hidden="1"/>
    </xf>
    <xf numFmtId="0" fontId="25" fillId="31" borderId="707" xfId="0" applyFont="1" applyFill="1" applyBorder="1" applyAlignment="1" applyProtection="1">
      <alignment horizontal="center" vertical="center"/>
      <protection hidden="1"/>
    </xf>
    <xf numFmtId="0" fontId="25" fillId="31" borderId="708" xfId="0" applyFont="1" applyFill="1" applyBorder="1" applyAlignment="1" applyProtection="1">
      <alignment horizontal="center" vertical="center"/>
      <protection hidden="1"/>
    </xf>
    <xf numFmtId="0" fontId="25" fillId="31" borderId="709" xfId="0" applyFont="1" applyFill="1" applyBorder="1" applyAlignment="1" applyProtection="1">
      <alignment horizontal="center" vertical="center"/>
      <protection hidden="1"/>
    </xf>
    <xf numFmtId="0" fontId="25" fillId="31" borderId="353" xfId="0" applyFont="1" applyFill="1" applyBorder="1" applyAlignment="1" applyProtection="1">
      <alignment horizontal="center" vertical="center"/>
      <protection hidden="1"/>
    </xf>
    <xf numFmtId="0" fontId="25" fillId="31" borderId="710" xfId="0" applyFont="1" applyFill="1" applyBorder="1" applyAlignment="1" applyProtection="1">
      <alignment horizontal="center" vertical="center"/>
      <protection hidden="1"/>
    </xf>
    <xf numFmtId="0" fontId="25" fillId="31" borderId="711" xfId="0" applyFont="1" applyFill="1" applyBorder="1" applyAlignment="1" applyProtection="1">
      <alignment horizontal="center" vertical="center"/>
      <protection hidden="1"/>
    </xf>
    <xf numFmtId="0" fontId="25" fillId="31" borderId="712" xfId="0" applyFont="1" applyFill="1" applyBorder="1" applyAlignment="1" applyProtection="1">
      <alignment horizontal="center" vertical="center"/>
      <protection hidden="1"/>
    </xf>
    <xf numFmtId="0" fontId="25" fillId="31" borderId="713" xfId="0" applyFont="1" applyFill="1" applyBorder="1" applyAlignment="1" applyProtection="1">
      <alignment horizontal="center" vertical="center"/>
      <protection hidden="1"/>
    </xf>
    <xf numFmtId="0" fontId="25" fillId="31" borderId="202" xfId="0" applyFont="1" applyFill="1" applyBorder="1" applyAlignment="1" applyProtection="1">
      <alignment horizontal="center" vertical="center"/>
      <protection hidden="1"/>
    </xf>
    <xf numFmtId="0" fontId="25" fillId="31" borderId="198" xfId="0" applyFont="1" applyFill="1" applyBorder="1" applyAlignment="1" applyProtection="1">
      <alignment horizontal="center" vertical="center"/>
      <protection hidden="1"/>
    </xf>
    <xf numFmtId="0" fontId="25" fillId="31" borderId="205" xfId="0" applyFont="1" applyFill="1" applyBorder="1" applyAlignment="1" applyProtection="1">
      <alignment horizontal="center" vertical="center"/>
      <protection hidden="1"/>
    </xf>
    <xf numFmtId="0" fontId="47" fillId="31" borderId="253" xfId="0" applyFont="1" applyFill="1" applyBorder="1" applyAlignment="1" applyProtection="1">
      <alignment horizontal="center" vertical="center" wrapText="1"/>
      <protection hidden="1"/>
    </xf>
    <xf numFmtId="0" fontId="47" fillId="31" borderId="219" xfId="0" applyFont="1" applyFill="1" applyBorder="1" applyAlignment="1" applyProtection="1">
      <alignment horizontal="center" vertical="center" wrapText="1"/>
      <protection hidden="1"/>
    </xf>
    <xf numFmtId="0" fontId="47" fillId="31" borderId="210" xfId="0" applyFont="1" applyFill="1" applyBorder="1" applyAlignment="1" applyProtection="1">
      <alignment horizontal="center" vertical="center" wrapText="1"/>
      <protection hidden="1"/>
    </xf>
    <xf numFmtId="49" fontId="55" fillId="31" borderId="239" xfId="0" applyNumberFormat="1" applyFont="1" applyFill="1" applyBorder="1" applyAlignment="1" applyProtection="1">
      <alignment horizontal="center" vertical="center" wrapText="1"/>
      <protection hidden="1"/>
    </xf>
    <xf numFmtId="49" fontId="55" fillId="31" borderId="223" xfId="0" applyNumberFormat="1" applyFont="1" applyFill="1" applyBorder="1" applyAlignment="1" applyProtection="1">
      <alignment horizontal="center" vertical="center" wrapText="1"/>
      <protection hidden="1"/>
    </xf>
    <xf numFmtId="49" fontId="55" fillId="31" borderId="0" xfId="0" applyNumberFormat="1" applyFont="1" applyFill="1" applyAlignment="1" applyProtection="1">
      <alignment horizontal="center" vertical="center" wrapText="1"/>
      <protection hidden="1"/>
    </xf>
    <xf numFmtId="49" fontId="55" fillId="31" borderId="221" xfId="0" applyNumberFormat="1" applyFont="1" applyFill="1" applyBorder="1" applyAlignment="1" applyProtection="1">
      <alignment horizontal="center" vertical="center" wrapText="1"/>
      <protection hidden="1"/>
    </xf>
    <xf numFmtId="0" fontId="132" fillId="29" borderId="697" xfId="0" applyFont="1" applyFill="1" applyBorder="1" applyAlignment="1" applyProtection="1">
      <alignment horizontal="left" vertical="center" wrapText="1"/>
      <protection locked="0"/>
    </xf>
    <xf numFmtId="0" fontId="132" fillId="29" borderId="698" xfId="0" applyFont="1" applyFill="1" applyBorder="1" applyAlignment="1" applyProtection="1">
      <alignment horizontal="left" vertical="center" wrapText="1"/>
      <protection locked="0"/>
    </xf>
    <xf numFmtId="0" fontId="35" fillId="31" borderId="238" xfId="0" applyFont="1" applyFill="1" applyBorder="1" applyAlignment="1" applyProtection="1">
      <alignment horizontal="left" vertical="center" indent="1"/>
      <protection hidden="1"/>
    </xf>
    <xf numFmtId="0" fontId="35" fillId="31" borderId="239" xfId="0" applyFont="1" applyFill="1" applyBorder="1" applyAlignment="1" applyProtection="1">
      <alignment horizontal="left" vertical="center" indent="1"/>
      <protection hidden="1"/>
    </xf>
    <xf numFmtId="0" fontId="35" fillId="31" borderId="188" xfId="0" applyFont="1" applyFill="1" applyBorder="1" applyAlignment="1" applyProtection="1">
      <alignment horizontal="left" vertical="center" indent="1"/>
      <protection hidden="1"/>
    </xf>
    <xf numFmtId="0" fontId="35" fillId="31" borderId="190" xfId="0" applyFont="1" applyFill="1" applyBorder="1" applyAlignment="1" applyProtection="1">
      <alignment horizontal="left" vertical="center" indent="1"/>
      <protection hidden="1"/>
    </xf>
    <xf numFmtId="0" fontId="25" fillId="31" borderId="253" xfId="0" applyFont="1" applyFill="1" applyBorder="1" applyAlignment="1" applyProtection="1">
      <alignment horizontal="center" vertical="center" wrapText="1"/>
      <protection hidden="1"/>
    </xf>
    <xf numFmtId="0" fontId="25" fillId="31" borderId="210" xfId="0" applyFont="1" applyFill="1" applyBorder="1" applyAlignment="1" applyProtection="1">
      <alignment horizontal="center" vertical="center"/>
      <protection hidden="1"/>
    </xf>
    <xf numFmtId="0" fontId="43" fillId="31" borderId="699" xfId="0" applyFont="1" applyFill="1" applyBorder="1" applyAlignment="1" applyProtection="1">
      <alignment horizontal="center" vertical="center"/>
      <protection hidden="1"/>
    </xf>
    <xf numFmtId="0" fontId="43" fillId="31" borderId="700" xfId="0" applyFont="1" applyFill="1" applyBorder="1" applyAlignment="1" applyProtection="1">
      <alignment horizontal="center" vertical="center"/>
      <protection hidden="1"/>
    </xf>
    <xf numFmtId="0" fontId="132" fillId="29" borderId="364" xfId="0" applyFont="1" applyFill="1" applyBorder="1" applyAlignment="1" applyProtection="1">
      <alignment horizontal="left" vertical="center" wrapText="1"/>
      <protection locked="0"/>
    </xf>
    <xf numFmtId="0" fontId="132" fillId="29" borderId="704" xfId="0" applyFont="1" applyFill="1" applyBorder="1" applyAlignment="1" applyProtection="1">
      <alignment horizontal="left" vertical="center" wrapText="1"/>
      <protection locked="0"/>
    </xf>
    <xf numFmtId="0" fontId="132" fillId="29" borderId="705" xfId="0" applyFont="1" applyFill="1" applyBorder="1" applyAlignment="1" applyProtection="1">
      <alignment horizontal="left" vertical="center" wrapText="1"/>
      <protection locked="0"/>
    </xf>
    <xf numFmtId="0" fontId="43" fillId="31" borderId="201" xfId="0" applyFont="1" applyFill="1" applyBorder="1" applyAlignment="1" applyProtection="1">
      <alignment horizontal="center" vertical="center"/>
      <protection hidden="1"/>
    </xf>
    <xf numFmtId="0" fontId="43" fillId="31" borderId="198" xfId="0" applyFont="1" applyFill="1" applyBorder="1" applyAlignment="1" applyProtection="1">
      <alignment horizontal="center" vertical="center"/>
      <protection hidden="1"/>
    </xf>
    <xf numFmtId="49" fontId="47" fillId="31" borderId="253" xfId="0" applyNumberFormat="1" applyFont="1" applyFill="1" applyBorder="1" applyAlignment="1" applyProtection="1">
      <alignment horizontal="center" vertical="center" wrapText="1"/>
      <protection hidden="1"/>
    </xf>
    <xf numFmtId="49" fontId="47" fillId="31" borderId="219" xfId="0" applyNumberFormat="1" applyFont="1" applyFill="1" applyBorder="1" applyAlignment="1" applyProtection="1">
      <alignment horizontal="center" vertical="center" wrapText="1"/>
      <protection hidden="1"/>
    </xf>
    <xf numFmtId="49" fontId="47" fillId="31" borderId="210" xfId="0" applyNumberFormat="1" applyFont="1" applyFill="1" applyBorder="1" applyAlignment="1" applyProtection="1">
      <alignment horizontal="center" vertical="center" wrapText="1"/>
      <protection hidden="1"/>
    </xf>
    <xf numFmtId="49" fontId="47" fillId="31" borderId="567" xfId="0" applyNumberFormat="1" applyFont="1" applyFill="1" applyBorder="1" applyAlignment="1" applyProtection="1">
      <alignment horizontal="center" vertical="center" wrapText="1"/>
      <protection hidden="1"/>
    </xf>
    <xf numFmtId="49" fontId="47" fillId="31" borderId="245" xfId="0" applyNumberFormat="1" applyFont="1" applyFill="1" applyBorder="1" applyAlignment="1" applyProtection="1">
      <alignment horizontal="center" vertical="center" wrapText="1"/>
      <protection hidden="1"/>
    </xf>
    <xf numFmtId="49" fontId="47" fillId="31" borderId="236" xfId="0" applyNumberFormat="1" applyFont="1" applyFill="1" applyBorder="1" applyAlignment="1" applyProtection="1">
      <alignment horizontal="center" vertical="center" wrapText="1"/>
      <protection hidden="1"/>
    </xf>
    <xf numFmtId="0" fontId="132" fillId="19" borderId="190" xfId="0" applyFont="1" applyFill="1" applyBorder="1" applyAlignment="1" applyProtection="1">
      <alignment horizontal="left" vertical="center" wrapText="1"/>
      <protection locked="0"/>
    </xf>
    <xf numFmtId="0" fontId="132" fillId="19" borderId="175" xfId="0" applyFont="1" applyFill="1" applyBorder="1" applyAlignment="1" applyProtection="1">
      <alignment horizontal="left" vertical="center" wrapText="1"/>
      <protection locked="0"/>
    </xf>
    <xf numFmtId="0" fontId="25" fillId="19" borderId="0" xfId="0" applyFont="1" applyFill="1" applyAlignment="1" applyProtection="1">
      <alignment horizontal="center"/>
      <protection hidden="1"/>
    </xf>
    <xf numFmtId="0" fontId="132" fillId="19" borderId="658" xfId="0" applyFont="1" applyFill="1" applyBorder="1" applyAlignment="1" applyProtection="1">
      <alignment horizontal="left" vertical="center"/>
      <protection locked="0"/>
    </xf>
    <xf numFmtId="0" fontId="132" fillId="19" borderId="659" xfId="0" applyFont="1" applyFill="1" applyBorder="1" applyAlignment="1" applyProtection="1">
      <alignment horizontal="left" vertical="center"/>
      <protection locked="0"/>
    </xf>
    <xf numFmtId="0" fontId="132" fillId="19" borderId="658" xfId="0" applyFont="1" applyFill="1" applyBorder="1" applyAlignment="1" applyProtection="1">
      <alignment horizontal="left" vertical="center" wrapText="1"/>
      <protection locked="0"/>
    </xf>
    <xf numFmtId="0" fontId="132" fillId="19" borderId="659" xfId="0" applyFont="1" applyFill="1" applyBorder="1" applyAlignment="1" applyProtection="1">
      <alignment horizontal="left" vertical="center" wrapText="1"/>
      <protection locked="0"/>
    </xf>
    <xf numFmtId="0" fontId="25" fillId="31" borderId="673" xfId="0" applyFont="1" applyFill="1" applyBorder="1" applyAlignment="1" applyProtection="1">
      <alignment horizontal="center" vertical="center" wrapText="1"/>
      <protection hidden="1"/>
    </xf>
    <xf numFmtId="0" fontId="25" fillId="31" borderId="674" xfId="0" applyFont="1" applyFill="1" applyBorder="1" applyAlignment="1" applyProtection="1">
      <alignment horizontal="center" vertical="center" wrapText="1"/>
      <protection hidden="1"/>
    </xf>
    <xf numFmtId="0" fontId="25" fillId="31" borderId="675" xfId="0" applyFont="1" applyFill="1" applyBorder="1" applyAlignment="1" applyProtection="1">
      <alignment horizontal="center" vertical="center" wrapText="1"/>
      <protection hidden="1"/>
    </xf>
    <xf numFmtId="0" fontId="25" fillId="31" borderId="685" xfId="0" applyFont="1" applyFill="1" applyBorder="1" applyAlignment="1" applyProtection="1">
      <alignment horizontal="center" vertical="center" wrapText="1"/>
      <protection hidden="1"/>
    </xf>
    <xf numFmtId="0" fontId="25" fillId="31" borderId="686" xfId="0" applyFont="1" applyFill="1" applyBorder="1" applyAlignment="1" applyProtection="1">
      <alignment horizontal="center" vertical="center" wrapText="1"/>
      <protection hidden="1"/>
    </xf>
    <xf numFmtId="0" fontId="25" fillId="31" borderId="687" xfId="0" applyFont="1" applyFill="1" applyBorder="1" applyAlignment="1" applyProtection="1">
      <alignment horizontal="center" vertical="center" wrapText="1"/>
      <protection hidden="1"/>
    </xf>
    <xf numFmtId="0" fontId="25" fillId="31" borderId="693" xfId="0" applyFont="1" applyFill="1" applyBorder="1" applyAlignment="1" applyProtection="1">
      <alignment horizontal="center" vertical="center" wrapText="1"/>
      <protection hidden="1"/>
    </xf>
    <xf numFmtId="0" fontId="25" fillId="31" borderId="694" xfId="0" applyFont="1" applyFill="1" applyBorder="1" applyAlignment="1" applyProtection="1">
      <alignment horizontal="center" vertical="center" wrapText="1"/>
      <protection hidden="1"/>
    </xf>
    <xf numFmtId="0" fontId="25" fillId="31" borderId="695" xfId="0" applyFont="1" applyFill="1" applyBorder="1" applyAlignment="1" applyProtection="1">
      <alignment horizontal="center" vertical="center" wrapText="1"/>
      <protection hidden="1"/>
    </xf>
    <xf numFmtId="0" fontId="25" fillId="31" borderId="676" xfId="0" applyFont="1" applyFill="1" applyBorder="1" applyAlignment="1" applyProtection="1">
      <alignment horizontal="center" vertical="center"/>
      <protection hidden="1"/>
    </xf>
    <xf numFmtId="0" fontId="25" fillId="31" borderId="674" xfId="0" applyFont="1" applyFill="1" applyBorder="1" applyAlignment="1" applyProtection="1">
      <alignment horizontal="center" vertical="center"/>
      <protection hidden="1"/>
    </xf>
    <xf numFmtId="0" fontId="25" fillId="31" borderId="677" xfId="0" applyFont="1" applyFill="1" applyBorder="1" applyAlignment="1" applyProtection="1">
      <alignment horizontal="center" vertical="center"/>
      <protection hidden="1"/>
    </xf>
    <xf numFmtId="0" fontId="199" fillId="31" borderId="678" xfId="0" applyFont="1" applyFill="1" applyBorder="1" applyAlignment="1" applyProtection="1">
      <alignment horizontal="center" vertical="center" wrapText="1"/>
      <protection hidden="1"/>
    </xf>
    <xf numFmtId="0" fontId="199" fillId="31" borderId="674" xfId="0" applyFont="1" applyFill="1" applyBorder="1" applyAlignment="1" applyProtection="1">
      <alignment horizontal="center" vertical="center" wrapText="1"/>
      <protection hidden="1"/>
    </xf>
    <xf numFmtId="0" fontId="199" fillId="31" borderId="679" xfId="0" applyFont="1" applyFill="1" applyBorder="1" applyAlignment="1" applyProtection="1">
      <alignment horizontal="center" vertical="center" wrapText="1"/>
      <protection hidden="1"/>
    </xf>
    <xf numFmtId="0" fontId="132" fillId="29" borderId="682" xfId="0" applyFont="1" applyFill="1" applyBorder="1" applyAlignment="1" applyProtection="1">
      <alignment horizontal="left" vertical="center"/>
      <protection locked="0"/>
    </xf>
    <xf numFmtId="0" fontId="132" fillId="29" borderId="681" xfId="0" applyFont="1" applyFill="1" applyBorder="1" applyAlignment="1" applyProtection="1">
      <alignment horizontal="left" vertical="center"/>
      <protection locked="0"/>
    </xf>
    <xf numFmtId="0" fontId="132" fillId="29" borderId="683" xfId="0" applyFont="1" applyFill="1" applyBorder="1" applyAlignment="1" applyProtection="1">
      <alignment horizontal="left" vertical="center"/>
      <protection locked="0"/>
    </xf>
    <xf numFmtId="0" fontId="33" fillId="31" borderId="688" xfId="0" applyFont="1" applyFill="1" applyBorder="1" applyAlignment="1" applyProtection="1">
      <alignment horizontal="center" vertical="center" wrapText="1"/>
      <protection hidden="1"/>
    </xf>
    <xf numFmtId="0" fontId="33" fillId="31" borderId="219" xfId="0" applyFont="1" applyFill="1" applyBorder="1" applyAlignment="1" applyProtection="1">
      <alignment horizontal="center" vertical="center" wrapText="1"/>
      <protection hidden="1"/>
    </xf>
    <xf numFmtId="0" fontId="33" fillId="31" borderId="689" xfId="0" applyFont="1" applyFill="1" applyBorder="1" applyAlignment="1" applyProtection="1">
      <alignment horizontal="center" vertical="center" wrapText="1"/>
      <protection hidden="1"/>
    </xf>
    <xf numFmtId="0" fontId="33" fillId="31" borderId="696" xfId="0" applyFont="1" applyFill="1" applyBorder="1" applyAlignment="1" applyProtection="1">
      <alignment horizontal="center" vertical="center" wrapText="1"/>
      <protection hidden="1"/>
    </xf>
    <xf numFmtId="0" fontId="200" fillId="31" borderId="690" xfId="0" applyFont="1" applyFill="1" applyBorder="1" applyAlignment="1" applyProtection="1">
      <alignment horizontal="center" vertical="center" wrapText="1"/>
      <protection hidden="1"/>
    </xf>
    <xf numFmtId="0" fontId="200" fillId="31" borderId="221" xfId="0" applyFont="1" applyFill="1" applyBorder="1" applyAlignment="1" applyProtection="1">
      <alignment horizontal="center" vertical="center" wrapText="1"/>
      <protection hidden="1"/>
    </xf>
    <xf numFmtId="0" fontId="200" fillId="31" borderId="689" xfId="0" applyFont="1" applyFill="1" applyBorder="1" applyAlignment="1" applyProtection="1">
      <alignment horizontal="center" vertical="center" wrapText="1"/>
      <protection hidden="1"/>
    </xf>
    <xf numFmtId="0" fontId="200" fillId="31" borderId="696" xfId="0" applyFont="1" applyFill="1" applyBorder="1" applyAlignment="1" applyProtection="1">
      <alignment horizontal="center" vertical="center" wrapText="1"/>
      <protection hidden="1"/>
    </xf>
    <xf numFmtId="0" fontId="200" fillId="31" borderId="691" xfId="0" applyFont="1" applyFill="1" applyBorder="1" applyAlignment="1" applyProtection="1">
      <alignment horizontal="center" vertical="center" wrapText="1"/>
      <protection hidden="1"/>
    </xf>
    <xf numFmtId="0" fontId="200" fillId="31" borderId="245" xfId="0" applyFont="1" applyFill="1" applyBorder="1" applyAlignment="1" applyProtection="1">
      <alignment horizontal="center" vertical="center" wrapText="1"/>
      <protection hidden="1"/>
    </xf>
    <xf numFmtId="0" fontId="183" fillId="31" borderId="176" xfId="0" applyFont="1" applyFill="1" applyBorder="1" applyAlignment="1" applyProtection="1">
      <alignment horizontal="center" vertical="center"/>
      <protection hidden="1"/>
    </xf>
    <xf numFmtId="0" fontId="183" fillId="31" borderId="177" xfId="0" applyFont="1" applyFill="1" applyBorder="1" applyAlignment="1" applyProtection="1">
      <alignment horizontal="center" vertical="center"/>
      <protection hidden="1"/>
    </xf>
    <xf numFmtId="0" fontId="183" fillId="31" borderId="220" xfId="0" applyFont="1" applyFill="1" applyBorder="1" applyAlignment="1" applyProtection="1">
      <alignment horizontal="center" vertical="center"/>
      <protection hidden="1"/>
    </xf>
    <xf numFmtId="0" fontId="183" fillId="31" borderId="179" xfId="0" applyFont="1" applyFill="1" applyBorder="1" applyAlignment="1" applyProtection="1">
      <alignment horizontal="center" vertical="center"/>
      <protection hidden="1"/>
    </xf>
    <xf numFmtId="0" fontId="183" fillId="31" borderId="0" xfId="0" applyFont="1" applyFill="1" applyAlignment="1" applyProtection="1">
      <alignment horizontal="center" vertical="center"/>
      <protection hidden="1"/>
    </xf>
    <xf numFmtId="0" fontId="183" fillId="31" borderId="221" xfId="0" applyFont="1" applyFill="1" applyBorder="1" applyAlignment="1" applyProtection="1">
      <alignment horizontal="center" vertical="center"/>
      <protection hidden="1"/>
    </xf>
    <xf numFmtId="0" fontId="185" fillId="31" borderId="211" xfId="0" applyFont="1" applyFill="1" applyBorder="1" applyAlignment="1" applyProtection="1">
      <alignment horizontal="center" vertical="center" wrapText="1"/>
      <protection hidden="1"/>
    </xf>
    <xf numFmtId="0" fontId="185" fillId="31" borderId="219" xfId="0" applyFont="1" applyFill="1" applyBorder="1" applyAlignment="1" applyProtection="1">
      <alignment horizontal="center" vertical="center" wrapText="1"/>
      <protection hidden="1"/>
    </xf>
    <xf numFmtId="0" fontId="187" fillId="31" borderId="222" xfId="0" applyFont="1" applyFill="1" applyBorder="1" applyAlignment="1" applyProtection="1">
      <alignment horizontal="center" vertical="center" wrapText="1"/>
      <protection hidden="1"/>
    </xf>
    <xf numFmtId="0" fontId="174" fillId="31" borderId="220" xfId="0" applyFont="1" applyFill="1" applyBorder="1" applyAlignment="1" applyProtection="1">
      <alignment horizontal="center" vertical="center" wrapText="1"/>
      <protection hidden="1"/>
    </xf>
    <xf numFmtId="0" fontId="174" fillId="31" borderId="188" xfId="0" applyFont="1" applyFill="1" applyBorder="1" applyAlignment="1" applyProtection="1">
      <alignment horizontal="center" vertical="center" wrapText="1"/>
      <protection hidden="1"/>
    </xf>
    <xf numFmtId="0" fontId="174" fillId="31" borderId="175" xfId="0" applyFont="1" applyFill="1" applyBorder="1" applyAlignment="1" applyProtection="1">
      <alignment horizontal="center" vertical="center" wrapText="1"/>
      <protection hidden="1"/>
    </xf>
    <xf numFmtId="0" fontId="188" fillId="31" borderId="222" xfId="0" applyFont="1" applyFill="1" applyBorder="1" applyAlignment="1" applyProtection="1">
      <alignment horizontal="center" vertical="center" wrapText="1"/>
      <protection hidden="1"/>
    </xf>
    <xf numFmtId="0" fontId="188" fillId="31" borderId="178" xfId="0" applyFont="1" applyFill="1" applyBorder="1" applyAlignment="1" applyProtection="1">
      <alignment horizontal="center" vertical="center" wrapText="1"/>
      <protection hidden="1"/>
    </xf>
    <xf numFmtId="0" fontId="188" fillId="31" borderId="188" xfId="0" applyFont="1" applyFill="1" applyBorder="1" applyAlignment="1" applyProtection="1">
      <alignment horizontal="center" vertical="center" wrapText="1"/>
      <protection hidden="1"/>
    </xf>
    <xf numFmtId="0" fontId="188" fillId="31" borderId="186" xfId="0" applyFont="1" applyFill="1" applyBorder="1" applyAlignment="1" applyProtection="1">
      <alignment horizontal="center" vertical="center" wrapText="1"/>
      <protection hidden="1"/>
    </xf>
    <xf numFmtId="0" fontId="58" fillId="31" borderId="253" xfId="0" applyFont="1" applyFill="1" applyBorder="1" applyAlignment="1" applyProtection="1">
      <alignment horizontal="center" vertical="center"/>
      <protection hidden="1"/>
    </xf>
    <xf numFmtId="0" fontId="58" fillId="31" borderId="210" xfId="0" applyFont="1" applyFill="1" applyBorder="1" applyAlignment="1" applyProtection="1">
      <alignment horizontal="center" vertical="center"/>
      <protection hidden="1"/>
    </xf>
    <xf numFmtId="0" fontId="58" fillId="31" borderId="253" xfId="0" applyFont="1" applyFill="1" applyBorder="1" applyAlignment="1" applyProtection="1">
      <alignment horizontal="center" vertical="center" wrapText="1"/>
      <protection hidden="1"/>
    </xf>
    <xf numFmtId="0" fontId="58" fillId="31" borderId="210" xfId="0" applyFont="1" applyFill="1" applyBorder="1" applyAlignment="1" applyProtection="1">
      <alignment horizontal="center" vertical="center" wrapText="1"/>
      <protection hidden="1"/>
    </xf>
    <xf numFmtId="0" fontId="58" fillId="31" borderId="219" xfId="0" applyFont="1" applyFill="1" applyBorder="1" applyAlignment="1" applyProtection="1">
      <alignment horizontal="center" vertical="center"/>
      <protection hidden="1"/>
    </xf>
    <xf numFmtId="0" fontId="75" fillId="31" borderId="245" xfId="0" applyFont="1" applyFill="1" applyBorder="1" applyAlignment="1" applyProtection="1">
      <alignment horizontal="center" wrapText="1"/>
      <protection hidden="1"/>
    </xf>
    <xf numFmtId="0" fontId="75" fillId="31" borderId="236" xfId="0" applyFont="1" applyFill="1" applyBorder="1" applyAlignment="1" applyProtection="1">
      <alignment horizontal="center" wrapText="1"/>
      <protection hidden="1"/>
    </xf>
    <xf numFmtId="49" fontId="54" fillId="0" borderId="637" xfId="0" applyNumberFormat="1" applyFont="1" applyBorder="1" applyAlignment="1" applyProtection="1">
      <alignment horizontal="left" vertical="center"/>
      <protection locked="0"/>
    </xf>
    <xf numFmtId="49" fontId="54" fillId="0" borderId="640" xfId="0" applyNumberFormat="1" applyFont="1" applyBorder="1" applyAlignment="1" applyProtection="1">
      <alignment horizontal="left" vertical="center"/>
      <protection locked="0"/>
    </xf>
    <xf numFmtId="0" fontId="39" fillId="27" borderId="579" xfId="0" applyFont="1" applyFill="1" applyBorder="1" applyAlignment="1" applyProtection="1">
      <alignment horizontal="center" vertical="center"/>
      <protection hidden="1"/>
    </xf>
    <xf numFmtId="0" fontId="39" fillId="27" borderId="48" xfId="0" applyFont="1" applyFill="1" applyBorder="1" applyAlignment="1" applyProtection="1">
      <alignment horizontal="center" vertical="center"/>
      <protection hidden="1"/>
    </xf>
    <xf numFmtId="0" fontId="39" fillId="27" borderId="649" xfId="0" applyFont="1" applyFill="1" applyBorder="1" applyAlignment="1" applyProtection="1">
      <alignment horizontal="center" vertical="center"/>
      <protection hidden="1"/>
    </xf>
    <xf numFmtId="0" fontId="39" fillId="27" borderId="650" xfId="0" applyFont="1" applyFill="1" applyBorder="1" applyAlignment="1" applyProtection="1">
      <alignment horizontal="center" vertical="center"/>
      <protection hidden="1"/>
    </xf>
    <xf numFmtId="0" fontId="33" fillId="27" borderId="78" xfId="0" applyFont="1" applyFill="1" applyBorder="1" applyAlignment="1" applyProtection="1">
      <alignment horizontal="left" vertical="center" wrapText="1"/>
      <protection hidden="1"/>
    </xf>
    <xf numFmtId="0" fontId="33" fillId="27" borderId="57" xfId="0" applyFont="1" applyFill="1" applyBorder="1" applyAlignment="1" applyProtection="1">
      <alignment horizontal="left" vertical="center" wrapText="1"/>
      <protection hidden="1"/>
    </xf>
    <xf numFmtId="0" fontId="33" fillId="27" borderId="630" xfId="0" applyFont="1" applyFill="1" applyBorder="1" applyAlignment="1" applyProtection="1">
      <alignment horizontal="left" vertical="center" wrapText="1"/>
      <protection hidden="1"/>
    </xf>
    <xf numFmtId="0" fontId="33" fillId="27" borderId="72" xfId="0" applyFont="1" applyFill="1" applyBorder="1" applyAlignment="1" applyProtection="1">
      <alignment horizontal="left" vertical="center" wrapText="1"/>
      <protection hidden="1"/>
    </xf>
    <xf numFmtId="0" fontId="33" fillId="27" borderId="0" xfId="0" applyFont="1" applyFill="1" applyAlignment="1" applyProtection="1">
      <alignment horizontal="left" vertical="center" wrapText="1"/>
      <protection hidden="1"/>
    </xf>
    <xf numFmtId="0" fontId="33" fillId="27" borderId="648" xfId="0" applyFont="1" applyFill="1" applyBorder="1" applyAlignment="1" applyProtection="1">
      <alignment horizontal="left" vertical="center" wrapText="1"/>
      <protection hidden="1"/>
    </xf>
    <xf numFmtId="0" fontId="179" fillId="0" borderId="646" xfId="0" applyFont="1" applyBorder="1" applyAlignment="1" applyProtection="1">
      <alignment horizontal="left" vertical="center"/>
      <protection locked="0"/>
    </xf>
    <xf numFmtId="0" fontId="179" fillId="0" borderId="641" xfId="0" applyFont="1" applyBorder="1" applyAlignment="1" applyProtection="1">
      <alignment horizontal="left" vertical="center"/>
      <protection locked="0"/>
    </xf>
    <xf numFmtId="0" fontId="179" fillId="0" borderId="647" xfId="0" applyFont="1" applyBorder="1" applyAlignment="1" applyProtection="1">
      <alignment horizontal="left" vertical="center"/>
      <protection locked="0"/>
    </xf>
    <xf numFmtId="0" fontId="33" fillId="27" borderId="652" xfId="0" applyFont="1" applyFill="1" applyBorder="1" applyAlignment="1" applyProtection="1">
      <alignment horizontal="left" vertical="center" wrapText="1"/>
      <protection hidden="1"/>
    </xf>
    <xf numFmtId="0" fontId="33" fillId="27" borderId="653" xfId="0" applyFont="1" applyFill="1" applyBorder="1" applyAlignment="1" applyProtection="1">
      <alignment horizontal="left" vertical="center" wrapText="1"/>
      <protection hidden="1"/>
    </xf>
    <xf numFmtId="0" fontId="33" fillId="27" borderId="654" xfId="0" applyFont="1" applyFill="1" applyBorder="1" applyAlignment="1" applyProtection="1">
      <alignment horizontal="left" vertical="center" wrapText="1"/>
      <protection hidden="1"/>
    </xf>
    <xf numFmtId="49" fontId="54" fillId="0" borderId="641" xfId="0" applyNumberFormat="1" applyFont="1" applyBorder="1" applyAlignment="1" applyProtection="1">
      <alignment horizontal="left" vertical="center"/>
      <protection locked="0"/>
    </xf>
    <xf numFmtId="49" fontId="54" fillId="0" borderId="655" xfId="0" applyNumberFormat="1" applyFont="1" applyBorder="1" applyAlignment="1" applyProtection="1">
      <alignment horizontal="left" vertical="center"/>
      <protection locked="0"/>
    </xf>
    <xf numFmtId="0" fontId="39" fillId="27" borderId="643" xfId="0" applyFont="1" applyFill="1" applyBorder="1" applyAlignment="1" applyProtection="1">
      <alignment horizontal="center" vertical="center" wrapText="1"/>
      <protection hidden="1"/>
    </xf>
    <xf numFmtId="0" fontId="39" fillId="27" borderId="85" xfId="0" applyFont="1" applyFill="1" applyBorder="1" applyAlignment="1" applyProtection="1">
      <alignment horizontal="center" vertical="center" wrapText="1"/>
      <protection hidden="1"/>
    </xf>
    <xf numFmtId="0" fontId="39" fillId="27" borderId="638" xfId="0" applyFont="1" applyFill="1" applyBorder="1" applyAlignment="1" applyProtection="1">
      <alignment horizontal="center" vertical="center" wrapText="1"/>
      <protection hidden="1"/>
    </xf>
    <xf numFmtId="0" fontId="39" fillId="27" borderId="50" xfId="0" applyFont="1" applyFill="1" applyBorder="1" applyAlignment="1" applyProtection="1">
      <alignment horizontal="center" vertical="center" wrapText="1"/>
      <protection hidden="1"/>
    </xf>
    <xf numFmtId="0" fontId="39" fillId="27" borderId="643" xfId="0" applyFont="1" applyFill="1" applyBorder="1" applyAlignment="1" applyProtection="1">
      <alignment horizontal="center" vertical="center"/>
      <protection hidden="1"/>
    </xf>
    <xf numFmtId="0" fontId="39" fillId="27" borderId="85" xfId="0" applyFont="1" applyFill="1" applyBorder="1" applyAlignment="1" applyProtection="1">
      <alignment horizontal="center" vertical="center"/>
      <protection hidden="1"/>
    </xf>
    <xf numFmtId="0" fontId="39" fillId="27" borderId="638" xfId="0" applyFont="1" applyFill="1" applyBorder="1" applyAlignment="1" applyProtection="1">
      <alignment horizontal="center" vertical="center"/>
      <protection hidden="1"/>
    </xf>
    <xf numFmtId="0" fontId="39" fillId="27" borderId="50" xfId="0" applyFont="1" applyFill="1" applyBorder="1" applyAlignment="1" applyProtection="1">
      <alignment horizontal="center" vertical="center"/>
      <protection hidden="1"/>
    </xf>
    <xf numFmtId="49" fontId="54" fillId="0" borderId="633" xfId="0" applyNumberFormat="1" applyFont="1" applyBorder="1" applyAlignment="1" applyProtection="1">
      <alignment horizontal="left" vertical="center"/>
      <protection locked="0"/>
    </xf>
    <xf numFmtId="0" fontId="33" fillId="27" borderId="63" xfId="0" applyFont="1" applyFill="1" applyBorder="1" applyAlignment="1" applyProtection="1">
      <alignment horizontal="left" vertical="center" wrapText="1"/>
      <protection hidden="1"/>
    </xf>
    <xf numFmtId="0" fontId="33" fillId="27" borderId="49" xfId="0" applyFont="1" applyFill="1" applyBorder="1" applyAlignment="1" applyProtection="1">
      <alignment horizontal="left" vertical="center" wrapText="1"/>
      <protection hidden="1"/>
    </xf>
    <xf numFmtId="0" fontId="33" fillId="27" borderId="632" xfId="0" applyFont="1" applyFill="1" applyBorder="1" applyAlignment="1" applyProtection="1">
      <alignment horizontal="left" vertical="center" wrapText="1"/>
      <protection hidden="1"/>
    </xf>
    <xf numFmtId="0" fontId="33" fillId="27" borderId="627" xfId="0" applyFont="1" applyFill="1" applyBorder="1" applyProtection="1">
      <protection hidden="1"/>
    </xf>
    <xf numFmtId="0" fontId="33" fillId="27" borderId="88" xfId="0" applyFont="1" applyFill="1" applyBorder="1" applyProtection="1">
      <protection hidden="1"/>
    </xf>
    <xf numFmtId="0" fontId="33" fillId="27" borderId="628" xfId="0" applyFont="1" applyFill="1" applyBorder="1" applyProtection="1">
      <protection hidden="1"/>
    </xf>
    <xf numFmtId="0" fontId="48" fillId="0" borderId="629" xfId="0" applyFont="1" applyBorder="1" applyAlignment="1" applyProtection="1">
      <alignment horizontal="center" vertical="center"/>
      <protection locked="0"/>
    </xf>
    <xf numFmtId="0" fontId="48" fillId="0" borderId="626" xfId="0" applyFont="1" applyBorder="1" applyAlignment="1" applyProtection="1">
      <alignment horizontal="center" vertical="center"/>
      <protection locked="0"/>
    </xf>
    <xf numFmtId="0" fontId="33" fillId="27" borderId="625" xfId="0" applyFont="1" applyFill="1" applyBorder="1" applyAlignment="1" applyProtection="1">
      <alignment horizontal="left" vertical="top"/>
      <protection hidden="1"/>
    </xf>
    <xf numFmtId="0" fontId="33" fillId="27" borderId="31" xfId="0" applyFont="1" applyFill="1" applyBorder="1" applyAlignment="1" applyProtection="1">
      <alignment horizontal="left" vertical="top"/>
      <protection hidden="1"/>
    </xf>
    <xf numFmtId="0" fontId="33" fillId="27" borderId="434" xfId="0" applyFont="1" applyFill="1" applyBorder="1" applyAlignment="1" applyProtection="1">
      <alignment horizontal="left" vertical="top"/>
      <protection hidden="1"/>
    </xf>
    <xf numFmtId="0" fontId="41" fillId="23" borderId="97" xfId="0" applyFont="1" applyFill="1" applyBorder="1" applyAlignment="1" applyProtection="1">
      <alignment horizontal="center" vertical="center"/>
      <protection hidden="1"/>
    </xf>
    <xf numFmtId="0" fontId="41" fillId="23" borderId="98" xfId="0" applyFont="1" applyFill="1" applyBorder="1" applyAlignment="1" applyProtection="1">
      <alignment horizontal="center" vertical="center"/>
      <protection hidden="1"/>
    </xf>
    <xf numFmtId="0" fontId="41" fillId="23" borderId="58" xfId="0" applyFont="1" applyFill="1" applyBorder="1" applyAlignment="1" applyProtection="1">
      <alignment horizontal="center" vertical="center"/>
      <protection hidden="1"/>
    </xf>
    <xf numFmtId="0" fontId="33" fillId="27" borderId="80" xfId="0" applyFont="1" applyFill="1" applyBorder="1" applyAlignment="1" applyProtection="1">
      <alignment horizontal="left"/>
      <protection hidden="1"/>
    </xf>
    <xf numFmtId="0" fontId="33" fillId="27" borderId="42" xfId="0" applyFont="1" applyFill="1" applyBorder="1" applyAlignment="1" applyProtection="1">
      <alignment horizontal="left"/>
      <protection hidden="1"/>
    </xf>
    <xf numFmtId="0" fontId="33" fillId="27" borderId="618" xfId="0" applyFont="1" applyFill="1" applyBorder="1" applyAlignment="1" applyProtection="1">
      <alignment horizontal="left"/>
      <protection hidden="1"/>
    </xf>
    <xf numFmtId="0" fontId="48" fillId="0" borderId="619" xfId="0" applyFont="1" applyBorder="1" applyAlignment="1" applyProtection="1">
      <alignment horizontal="center" vertical="center"/>
      <protection locked="0"/>
    </xf>
    <xf numFmtId="0" fontId="48" fillId="0" borderId="620" xfId="0" applyFont="1" applyBorder="1" applyAlignment="1" applyProtection="1">
      <alignment horizontal="center" vertical="center"/>
      <protection locked="0"/>
    </xf>
    <xf numFmtId="0" fontId="33" fillId="27" borderId="86" xfId="0" applyFont="1" applyFill="1" applyBorder="1" applyAlignment="1" applyProtection="1">
      <alignment horizontal="left" vertical="top"/>
      <protection hidden="1"/>
    </xf>
    <xf numFmtId="0" fontId="33" fillId="27" borderId="0" xfId="0" applyFont="1" applyFill="1" applyAlignment="1" applyProtection="1">
      <alignment horizontal="left" vertical="top"/>
      <protection hidden="1"/>
    </xf>
    <xf numFmtId="0" fontId="33" fillId="27" borderId="48" xfId="0" applyFont="1" applyFill="1" applyBorder="1" applyAlignment="1" applyProtection="1">
      <alignment horizontal="left" vertical="top"/>
      <protection hidden="1"/>
    </xf>
    <xf numFmtId="0" fontId="33" fillId="27" borderId="621" xfId="0" applyFont="1" applyFill="1" applyBorder="1" applyAlignment="1" applyProtection="1">
      <alignment horizontal="left"/>
      <protection hidden="1"/>
    </xf>
    <xf numFmtId="0" fontId="33" fillId="27" borderId="622" xfId="0" applyFont="1" applyFill="1" applyBorder="1" applyAlignment="1" applyProtection="1">
      <alignment horizontal="left"/>
      <protection hidden="1"/>
    </xf>
    <xf numFmtId="0" fontId="33" fillId="27" borderId="623" xfId="0" applyFont="1" applyFill="1" applyBorder="1" applyAlignment="1" applyProtection="1">
      <alignment horizontal="left"/>
      <protection hidden="1"/>
    </xf>
    <xf numFmtId="0" fontId="48" fillId="0" borderId="624" xfId="0" applyFont="1" applyBorder="1" applyAlignment="1" applyProtection="1">
      <alignment horizontal="center" vertical="center"/>
      <protection locked="0"/>
    </xf>
    <xf numFmtId="0" fontId="41" fillId="23" borderId="746" xfId="0" applyFont="1" applyFill="1" applyBorder="1" applyAlignment="1" applyProtection="1">
      <alignment horizontal="center" vertical="center"/>
      <protection hidden="1"/>
    </xf>
    <xf numFmtId="0" fontId="41" fillId="23" borderId="747" xfId="0" applyFont="1" applyFill="1" applyBorder="1" applyAlignment="1" applyProtection="1">
      <alignment horizontal="center" vertical="center"/>
      <protection hidden="1"/>
    </xf>
    <xf numFmtId="0" fontId="48" fillId="0" borderId="631" xfId="0" applyFont="1" applyBorder="1" applyAlignment="1" applyProtection="1">
      <alignment horizontal="center" vertical="center"/>
      <protection locked="0"/>
    </xf>
    <xf numFmtId="0" fontId="48" fillId="0" borderId="635" xfId="0" applyFont="1" applyBorder="1" applyAlignment="1" applyProtection="1">
      <alignment horizontal="center" vertical="center"/>
      <protection locked="0"/>
    </xf>
    <xf numFmtId="0" fontId="39" fillId="27" borderId="579" xfId="0" applyFont="1" applyFill="1" applyBorder="1" applyAlignment="1" applyProtection="1">
      <alignment horizontal="center" vertical="center" wrapText="1"/>
      <protection hidden="1"/>
    </xf>
    <xf numFmtId="0" fontId="39" fillId="27" borderId="48" xfId="0" applyFont="1" applyFill="1" applyBorder="1" applyAlignment="1" applyProtection="1">
      <alignment horizontal="center" vertical="center" wrapText="1"/>
      <protection hidden="1"/>
    </xf>
    <xf numFmtId="49" fontId="133" fillId="19" borderId="87" xfId="0" applyNumberFormat="1" applyFont="1" applyFill="1" applyBorder="1" applyAlignment="1" applyProtection="1">
      <alignment horizontal="left" vertical="center"/>
      <protection locked="0"/>
    </xf>
    <xf numFmtId="49" fontId="133" fillId="19" borderId="61" xfId="0" applyNumberFormat="1" applyFont="1" applyFill="1" applyBorder="1" applyAlignment="1" applyProtection="1">
      <alignment horizontal="left" vertical="center"/>
      <protection locked="0"/>
    </xf>
    <xf numFmtId="0" fontId="132" fillId="19" borderId="190" xfId="0" applyFont="1" applyFill="1" applyBorder="1" applyAlignment="1" applyProtection="1">
      <alignment horizontal="left"/>
      <protection locked="0"/>
    </xf>
    <xf numFmtId="0" fontId="132" fillId="19" borderId="175" xfId="0" applyFont="1" applyFill="1" applyBorder="1" applyAlignment="1" applyProtection="1">
      <alignment horizontal="left"/>
      <protection locked="0"/>
    </xf>
    <xf numFmtId="49" fontId="48" fillId="0" borderId="731" xfId="0" applyNumberFormat="1" applyFont="1" applyBorder="1" applyAlignment="1" applyProtection="1">
      <alignment horizontal="left" vertical="center"/>
      <protection locked="0"/>
    </xf>
    <xf numFmtId="49" fontId="48" fillId="0" borderId="732" xfId="0" applyNumberFormat="1" applyFont="1" applyBorder="1" applyAlignment="1" applyProtection="1">
      <alignment horizontal="left" vertical="center"/>
      <protection locked="0"/>
    </xf>
    <xf numFmtId="0" fontId="39" fillId="19" borderId="722" xfId="0" applyFont="1" applyFill="1" applyBorder="1" applyAlignment="1" applyProtection="1">
      <alignment horizontal="center" vertical="center"/>
      <protection hidden="1"/>
    </xf>
    <xf numFmtId="0" fontId="39" fillId="19" borderId="723" xfId="0" applyFont="1" applyFill="1" applyBorder="1" applyAlignment="1" applyProtection="1">
      <alignment horizontal="center" vertical="center"/>
      <protection hidden="1"/>
    </xf>
    <xf numFmtId="0" fontId="39" fillId="19" borderId="724" xfId="0" applyFont="1" applyFill="1" applyBorder="1" applyAlignment="1" applyProtection="1">
      <alignment horizontal="center" vertical="center"/>
      <protection hidden="1"/>
    </xf>
    <xf numFmtId="0" fontId="39" fillId="19" borderId="725" xfId="0" applyFont="1" applyFill="1" applyBorder="1" applyAlignment="1" applyProtection="1">
      <alignment horizontal="center" vertical="center"/>
      <protection hidden="1"/>
    </xf>
    <xf numFmtId="49" fontId="48" fillId="0" borderId="733" xfId="0" applyNumberFormat="1" applyFont="1" applyBorder="1" applyAlignment="1" applyProtection="1">
      <alignment horizontal="left" vertical="center"/>
      <protection locked="0"/>
    </xf>
    <xf numFmtId="49" fontId="48" fillId="0" borderId="734" xfId="0" applyNumberFormat="1" applyFont="1" applyBorder="1" applyAlignment="1" applyProtection="1">
      <alignment horizontal="left" vertical="center"/>
      <protection locked="0"/>
    </xf>
    <xf numFmtId="49" fontId="48" fillId="0" borderId="735" xfId="0" applyNumberFormat="1" applyFont="1" applyBorder="1" applyAlignment="1" applyProtection="1">
      <alignment horizontal="left" vertical="center"/>
      <protection locked="0"/>
    </xf>
    <xf numFmtId="49" fontId="48" fillId="0" borderId="726" xfId="0" applyNumberFormat="1" applyFont="1" applyBorder="1" applyAlignment="1" applyProtection="1">
      <alignment horizontal="left" vertical="center"/>
      <protection locked="0"/>
    </xf>
    <xf numFmtId="49" fontId="48" fillId="0" borderId="727" xfId="0" applyNumberFormat="1" applyFont="1" applyBorder="1" applyAlignment="1" applyProtection="1">
      <alignment horizontal="left" vertical="center"/>
      <protection locked="0"/>
    </xf>
    <xf numFmtId="49" fontId="48" fillId="0" borderId="728" xfId="0" applyNumberFormat="1" applyFont="1" applyBorder="1" applyAlignment="1" applyProtection="1">
      <alignment horizontal="left" vertical="center"/>
      <protection locked="0"/>
    </xf>
    <xf numFmtId="49" fontId="48" fillId="0" borderId="729" xfId="0" applyNumberFormat="1" applyFont="1" applyBorder="1" applyAlignment="1" applyProtection="1">
      <alignment horizontal="left" vertical="center"/>
      <protection locked="0"/>
    </xf>
    <xf numFmtId="49" fontId="48" fillId="0" borderId="730" xfId="0" applyNumberFormat="1" applyFont="1" applyBorder="1" applyAlignment="1" applyProtection="1">
      <alignment horizontal="left" vertical="center"/>
      <protection locked="0"/>
    </xf>
    <xf numFmtId="49" fontId="48" fillId="0" borderId="738" xfId="31" applyNumberFormat="1" applyFont="1" applyFill="1" applyBorder="1" applyAlignment="1" applyProtection="1">
      <alignment horizontal="center" vertical="center"/>
      <protection locked="0"/>
    </xf>
    <xf numFmtId="49" fontId="48" fillId="0" borderId="732" xfId="31" applyNumberFormat="1" applyFont="1" applyFill="1" applyBorder="1" applyAlignment="1" applyProtection="1">
      <alignment horizontal="center" vertical="center"/>
      <protection locked="0"/>
    </xf>
    <xf numFmtId="49" fontId="48" fillId="0" borderId="739" xfId="31" applyNumberFormat="1" applyFont="1" applyFill="1" applyBorder="1" applyAlignment="1" applyProtection="1">
      <alignment horizontal="center" vertical="center"/>
      <protection locked="0"/>
    </xf>
    <xf numFmtId="0" fontId="39" fillId="19" borderId="742" xfId="0" applyFont="1" applyFill="1" applyBorder="1" applyAlignment="1" applyProtection="1">
      <alignment horizontal="center" vertical="center"/>
      <protection hidden="1"/>
    </xf>
    <xf numFmtId="0" fontId="39" fillId="19" borderId="743" xfId="0" applyFont="1" applyFill="1" applyBorder="1" applyAlignment="1" applyProtection="1">
      <alignment horizontal="center" vertical="center"/>
      <protection hidden="1"/>
    </xf>
    <xf numFmtId="0" fontId="39" fillId="19" borderId="745" xfId="0" applyFont="1" applyFill="1" applyBorder="1" applyAlignment="1" applyProtection="1">
      <alignment horizontal="center" vertical="center"/>
      <protection hidden="1"/>
    </xf>
    <xf numFmtId="49" fontId="9" fillId="0" borderId="736" xfId="31" applyNumberFormat="1" applyFill="1" applyBorder="1" applyAlignment="1" applyProtection="1">
      <alignment horizontal="left" vertical="center"/>
      <protection locked="0"/>
    </xf>
    <xf numFmtId="49" fontId="9" fillId="0" borderId="727" xfId="31" applyNumberFormat="1" applyFill="1" applyBorder="1" applyAlignment="1" applyProtection="1">
      <alignment horizontal="left" vertical="center"/>
      <protection locked="0"/>
    </xf>
    <xf numFmtId="49" fontId="9" fillId="0" borderId="740" xfId="31" applyNumberFormat="1" applyFill="1" applyBorder="1" applyAlignment="1" applyProtection="1">
      <alignment horizontal="left" vertical="center"/>
      <protection locked="0"/>
    </xf>
    <xf numFmtId="49" fontId="9" fillId="0" borderId="738" xfId="31" applyNumberFormat="1" applyFill="1" applyBorder="1" applyAlignment="1" applyProtection="1">
      <alignment horizontal="left" vertical="center"/>
      <protection locked="0"/>
    </xf>
    <xf numFmtId="49" fontId="9" fillId="0" borderId="732" xfId="31" applyNumberFormat="1" applyFill="1" applyBorder="1" applyAlignment="1" applyProtection="1">
      <alignment horizontal="left" vertical="center"/>
      <protection locked="0"/>
    </xf>
    <xf numFmtId="49" fontId="9" fillId="0" borderId="741" xfId="31" applyNumberFormat="1" applyFill="1" applyBorder="1" applyAlignment="1" applyProtection="1">
      <alignment horizontal="left" vertical="center"/>
      <protection locked="0"/>
    </xf>
    <xf numFmtId="0" fontId="39" fillId="19" borderId="744" xfId="0" applyFont="1" applyFill="1" applyBorder="1" applyAlignment="1" applyProtection="1">
      <alignment horizontal="center" vertical="center"/>
      <protection hidden="1"/>
    </xf>
    <xf numFmtId="49" fontId="48" fillId="0" borderId="736" xfId="31" applyNumberFormat="1" applyFont="1" applyFill="1" applyBorder="1" applyAlignment="1" applyProtection="1">
      <alignment horizontal="center" vertical="center"/>
      <protection locked="0"/>
    </xf>
    <xf numFmtId="49" fontId="48" fillId="0" borderId="727" xfId="31" applyNumberFormat="1" applyFont="1" applyFill="1" applyBorder="1" applyAlignment="1" applyProtection="1">
      <alignment horizontal="center" vertical="center"/>
      <protection locked="0"/>
    </xf>
    <xf numFmtId="49" fontId="48" fillId="0" borderId="737" xfId="31" applyNumberFormat="1" applyFont="1" applyFill="1" applyBorder="1" applyAlignment="1" applyProtection="1">
      <alignment horizontal="center" vertical="center"/>
      <protection locked="0"/>
    </xf>
    <xf numFmtId="0" fontId="30" fillId="9" borderId="0" xfId="0" applyFont="1" applyFill="1" applyAlignment="1">
      <alignment horizontal="center" wrapText="1"/>
    </xf>
    <xf numFmtId="0" fontId="103" fillId="9" borderId="0" xfId="0" applyFont="1" applyFill="1" applyAlignment="1">
      <alignment horizontal="center"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álculo" xfId="19" builtinId="22" customBuiltin="1"/>
    <cellStyle name="Celda de comprobación" xfId="20" builtinId="23" customBuiltin="1"/>
    <cellStyle name="Celda vinculada" xfId="21" builtinId="24" customBuiltin="1"/>
    <cellStyle name="Encabezado 4" xfId="22" builtinId="19" customBuiltin="1"/>
    <cellStyle name="Énfasis1" xfId="23" builtinId="29" customBuiltin="1"/>
    <cellStyle name="Énfasis2" xfId="24" builtinId="33" customBuiltin="1"/>
    <cellStyle name="Énfasis3" xfId="25" builtinId="37" customBuiltin="1"/>
    <cellStyle name="Énfasis4" xfId="26" builtinId="41" customBuiltin="1"/>
    <cellStyle name="Énfasis5" xfId="27" builtinId="45" customBuiltin="1"/>
    <cellStyle name="Énfasis6" xfId="28" builtinId="49" customBuiltin="1"/>
    <cellStyle name="Entrada" xfId="29" builtinId="20" customBuiltin="1"/>
    <cellStyle name="Euro" xfId="30" xr:uid="{00000000-0005-0000-0000-00001D000000}"/>
    <cellStyle name="Hipervínculo" xfId="31" builtinId="8"/>
    <cellStyle name="Incorrecto" xfId="32" builtinId="27" customBuiltin="1"/>
    <cellStyle name="Neutral" xfId="33" builtinId="28" customBuiltin="1"/>
    <cellStyle name="Normal" xfId="0" builtinId="0"/>
    <cellStyle name="Normal_C200" xfId="44" xr:uid="{00000000-0005-0000-0000-000022000000}"/>
    <cellStyle name="Normal_Cedula01_10v5" xfId="34" xr:uid="{00000000-0005-0000-0000-000023000000}"/>
    <cellStyle name="Normal_Prompt" xfId="35" xr:uid="{00000000-0005-0000-0000-000024000000}"/>
    <cellStyle name="Notas" xfId="36" builtinId="10" customBuiltin="1"/>
    <cellStyle name="Salida" xfId="37" builtinId="21" customBuiltin="1"/>
    <cellStyle name="Texto de advertencia" xfId="38" builtinId="11" customBuiltin="1"/>
    <cellStyle name="Texto explicativo" xfId="39" builtinId="53" customBuiltin="1"/>
    <cellStyle name="Título" xfId="40" builtinId="15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10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indexed="55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border>
        <left style="thin">
          <color indexed="55"/>
        </left>
        <right style="thin">
          <color indexed="55"/>
        </right>
        <bottom style="thin">
          <color indexed="55"/>
        </bottom>
      </border>
    </dxf>
    <dxf>
      <fill>
        <patternFill patternType="none">
          <bgColor indexed="65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 patternType="none">
          <bgColor auto="1"/>
        </patternFill>
      </fill>
      <border>
        <left style="thin">
          <color theme="0" tint="-0.24994659260841701"/>
        </left>
        <right style="thin">
          <color theme="0" tint="-0.24994659260841701"/>
        </right>
        <bottom style="thin">
          <color theme="0" tint="-0.24994659260841701"/>
        </bottom>
        <vertical/>
        <horizontal/>
      </border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mruColors>
      <color rgb="FF003366"/>
      <color rgb="FF333399"/>
      <color rgb="FFFFFFCC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85725</xdr:rowOff>
    </xdr:from>
    <xdr:to>
      <xdr:col>8</xdr:col>
      <xdr:colOff>838200</xdr:colOff>
      <xdr:row>42</xdr:row>
      <xdr:rowOff>76200</xdr:rowOff>
    </xdr:to>
    <xdr:pic>
      <xdr:nvPicPr>
        <xdr:cNvPr id="62004" name="Imagen 58">
          <a:extLst>
            <a:ext uri="{FF2B5EF4-FFF2-40B4-BE49-F238E27FC236}">
              <a16:creationId xmlns:a16="http://schemas.microsoft.com/office/drawing/2014/main" id="{00000000-0008-0000-0000-000034F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2200275"/>
          <a:ext cx="6753225" cy="5895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9525</xdr:colOff>
      <xdr:row>45</xdr:row>
      <xdr:rowOff>123825</xdr:rowOff>
    </xdr:from>
    <xdr:to>
      <xdr:col>8</xdr:col>
      <xdr:colOff>828675</xdr:colOff>
      <xdr:row>76</xdr:row>
      <xdr:rowOff>152400</xdr:rowOff>
    </xdr:to>
    <xdr:pic>
      <xdr:nvPicPr>
        <xdr:cNvPr id="62005" name="Picture 2" descr="macros2007">
          <a:extLst>
            <a:ext uri="{FF2B5EF4-FFF2-40B4-BE49-F238E27FC236}">
              <a16:creationId xmlns:a16="http://schemas.microsoft.com/office/drawing/2014/main" id="{00000000-0008-0000-0000-000035F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8715375"/>
          <a:ext cx="6753225" cy="5934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19050</xdr:colOff>
      <xdr:row>80</xdr:row>
      <xdr:rowOff>66675</xdr:rowOff>
    </xdr:from>
    <xdr:to>
      <xdr:col>8</xdr:col>
      <xdr:colOff>819150</xdr:colOff>
      <xdr:row>103</xdr:row>
      <xdr:rowOff>133350</xdr:rowOff>
    </xdr:to>
    <xdr:pic>
      <xdr:nvPicPr>
        <xdr:cNvPr id="62006" name="Picture 1" descr="macros2002">
          <a:extLst>
            <a:ext uri="{FF2B5EF4-FFF2-40B4-BE49-F238E27FC236}">
              <a16:creationId xmlns:a16="http://schemas.microsoft.com/office/drawing/2014/main" id="{00000000-0008-0000-0000-000036F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5325725"/>
          <a:ext cx="6734175" cy="3790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6</xdr:row>
      <xdr:rowOff>66675</xdr:rowOff>
    </xdr:from>
    <xdr:to>
      <xdr:col>23</xdr:col>
      <xdr:colOff>742950</xdr:colOff>
      <xdr:row>6</xdr:row>
      <xdr:rowOff>1752600</xdr:rowOff>
    </xdr:to>
    <xdr:sp macro="" textlink="">
      <xdr:nvSpPr>
        <xdr:cNvPr id="2" name="2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66699" y="1790700"/>
          <a:ext cx="13973176" cy="1685925"/>
        </a:xfrm>
        <a:prstGeom prst="roundRect">
          <a:avLst>
            <a:gd name="adj" fmla="val 5833"/>
          </a:avLst>
        </a:prstGeom>
        <a:noFill/>
        <a:ln w="22225" algn="ctr">
          <a:solidFill>
            <a:srgbClr val="385D8A"/>
          </a:solidFill>
          <a:round/>
          <a:headEnd/>
          <a:tailEnd/>
        </a:ln>
      </xdr:spPr>
      <xdr:txBody>
        <a:bodyPr vertOverflow="clip" wrap="square" lIns="0" tIns="22860" rIns="0" bIns="22860" anchor="ctr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Verdana"/>
              <a:ea typeface="Verdana"/>
            </a:rPr>
            <a:t>  </a:t>
          </a:r>
          <a:r>
            <a:rPr lang="es-PE" sz="1100" b="0" i="0" u="none" strike="noStrike" baseline="0">
              <a:solidFill>
                <a:srgbClr val="000000"/>
              </a:solidFill>
              <a:latin typeface="Cambria"/>
              <a:ea typeface="Cambria"/>
            </a:rPr>
            <a:t>1. Complete los datos solicitados: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Cambria"/>
              <a:ea typeface="Cambria"/>
            </a:rPr>
            <a:t>      a. El archivo tiene nueve hojas, ocho para ingreso de datos y una para ‘ENVIAR’.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Cambria"/>
              <a:ea typeface="Cambria"/>
            </a:rPr>
            <a:t>      b. Guarde periódicamente en su PC los datos ingresados. 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Cambria"/>
              <a:ea typeface="Cambria"/>
            </a:rPr>
            <a:t>      c. Al completar la hoja de ingreso de datos, haga  clic en el botón “VALIDAR”.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Cambria"/>
              <a:ea typeface="Cambria"/>
            </a:rPr>
            <a:t>  2. Envíe los datos: 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Cambria"/>
              <a:ea typeface="Cambria"/>
            </a:rPr>
            <a:t>      Al término del reporte, verifique que se encuentra conectado a Internet, vaya a la hoja ‘ENVIAR’ y siga las instrucciones.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Cambria"/>
              <a:ea typeface="Cambria"/>
            </a:rPr>
            <a:t>  3. Obtenga la constancia de envío.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Cambria"/>
              <a:ea typeface="Cambria"/>
            </a:rPr>
            <a:t>      Presione el botón "</a:t>
          </a:r>
          <a:r>
            <a:rPr lang="es-PE" sz="1100" b="1" i="0" u="none" strike="noStrike" baseline="0">
              <a:solidFill>
                <a:srgbClr val="000000"/>
              </a:solidFill>
              <a:latin typeface="Cambria"/>
              <a:ea typeface="Cambria"/>
            </a:rPr>
            <a:t>Tablero de Control</a:t>
          </a:r>
          <a:r>
            <a:rPr lang="es-PE" sz="1100" b="0" i="0" u="none" strike="noStrike" baseline="0">
              <a:solidFill>
                <a:srgbClr val="000000"/>
              </a:solidFill>
              <a:latin typeface="Cambria"/>
              <a:ea typeface="Cambria"/>
            </a:rPr>
            <a:t>" para ingresar a su Tablero de Control - Actividades Estadísticas 2023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184150</xdr:colOff>
          <xdr:row>7</xdr:row>
          <xdr:rowOff>38100</xdr:rowOff>
        </xdr:from>
        <xdr:to>
          <xdr:col>12</xdr:col>
          <xdr:colOff>152400</xdr:colOff>
          <xdr:row>7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7</xdr:row>
          <xdr:rowOff>38100</xdr:rowOff>
        </xdr:from>
        <xdr:to>
          <xdr:col>16</xdr:col>
          <xdr:colOff>222250</xdr:colOff>
          <xdr:row>7</xdr:row>
          <xdr:rowOff>342900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533</xdr:row>
          <xdr:rowOff>38100</xdr:rowOff>
        </xdr:from>
        <xdr:to>
          <xdr:col>12</xdr:col>
          <xdr:colOff>171450</xdr:colOff>
          <xdr:row>533</xdr:row>
          <xdr:rowOff>342900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533</xdr:row>
          <xdr:rowOff>38100</xdr:rowOff>
        </xdr:from>
        <xdr:to>
          <xdr:col>16</xdr:col>
          <xdr:colOff>203200</xdr:colOff>
          <xdr:row>533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19050</xdr:colOff>
      <xdr:row>0</xdr:row>
      <xdr:rowOff>95250</xdr:rowOff>
    </xdr:from>
    <xdr:to>
      <xdr:col>5</xdr:col>
      <xdr:colOff>112395</xdr:colOff>
      <xdr:row>3</xdr:row>
      <xdr:rowOff>28575</xdr:rowOff>
    </xdr:to>
    <xdr:pic>
      <xdr:nvPicPr>
        <xdr:cNvPr id="82346" name="Imagen 2">
          <a:extLst>
            <a:ext uri="{FF2B5EF4-FFF2-40B4-BE49-F238E27FC236}">
              <a16:creationId xmlns:a16="http://schemas.microsoft.com/office/drawing/2014/main" id="{00000000-0008-0000-0100-0000AA41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918"/>
        <a:stretch>
          <a:fillRect/>
        </a:stretch>
      </xdr:blipFill>
      <xdr:spPr bwMode="auto">
        <a:xfrm>
          <a:off x="3038475" y="95250"/>
          <a:ext cx="143637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142875</xdr:colOff>
      <xdr:row>46</xdr:row>
      <xdr:rowOff>76200</xdr:rowOff>
    </xdr:from>
    <xdr:to>
      <xdr:col>16</xdr:col>
      <xdr:colOff>704850</xdr:colOff>
      <xdr:row>46</xdr:row>
      <xdr:rowOff>76200</xdr:rowOff>
    </xdr:to>
    <xdr:cxnSp macro="">
      <xdr:nvCxnSpPr>
        <xdr:cNvPr id="88" name="Conector recto de flecha 3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>
          <a:cxnSpLocks noChangeShapeType="1"/>
        </xdr:cNvCxnSpPr>
      </xdr:nvCxnSpPr>
      <xdr:spPr bwMode="auto">
        <a:xfrm flipV="1">
          <a:off x="7696200" y="10639425"/>
          <a:ext cx="5619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133350</xdr:colOff>
      <xdr:row>65</xdr:row>
      <xdr:rowOff>47625</xdr:rowOff>
    </xdr:from>
    <xdr:to>
      <xdr:col>16</xdr:col>
      <xdr:colOff>247650</xdr:colOff>
      <xdr:row>66</xdr:row>
      <xdr:rowOff>114300</xdr:rowOff>
    </xdr:to>
    <xdr:cxnSp macro="">
      <xdr:nvCxnSpPr>
        <xdr:cNvPr id="91" name="Conector angular 3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CxnSpPr>
          <a:cxnSpLocks noChangeShapeType="1"/>
        </xdr:cNvCxnSpPr>
      </xdr:nvCxnSpPr>
      <xdr:spPr bwMode="auto">
        <a:xfrm>
          <a:off x="7267575" y="14192250"/>
          <a:ext cx="533400" cy="257175"/>
        </a:xfrm>
        <a:prstGeom prst="bentConnector3">
          <a:avLst>
            <a:gd name="adj1" fmla="val -1111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241303</xdr:colOff>
      <xdr:row>83</xdr:row>
      <xdr:rowOff>31747</xdr:rowOff>
    </xdr:from>
    <xdr:to>
      <xdr:col>6</xdr:col>
      <xdr:colOff>241304</xdr:colOff>
      <xdr:row>84</xdr:row>
      <xdr:rowOff>162072</xdr:rowOff>
    </xdr:to>
    <xdr:cxnSp macro="">
      <xdr:nvCxnSpPr>
        <xdr:cNvPr id="93" name="Conector angular 41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CxnSpPr>
          <a:cxnSpLocks noChangeShapeType="1"/>
        </xdr:cNvCxnSpPr>
      </xdr:nvCxnSpPr>
      <xdr:spPr bwMode="auto">
        <a:xfrm rot="5400000">
          <a:off x="2681216" y="17727684"/>
          <a:ext cx="320825" cy="1"/>
        </a:xfrm>
        <a:prstGeom prst="bentConnector3">
          <a:avLst>
            <a:gd name="adj1" fmla="val 50000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76200</xdr:colOff>
      <xdr:row>79</xdr:row>
      <xdr:rowOff>95250</xdr:rowOff>
    </xdr:from>
    <xdr:to>
      <xdr:col>5</xdr:col>
      <xdr:colOff>638175</xdr:colOff>
      <xdr:row>79</xdr:row>
      <xdr:rowOff>95250</xdr:rowOff>
    </xdr:to>
    <xdr:cxnSp macro="">
      <xdr:nvCxnSpPr>
        <xdr:cNvPr id="94" name="Conector recto de flecha 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CxnSpPr>
          <a:cxnSpLocks noChangeShapeType="1"/>
        </xdr:cNvCxnSpPr>
      </xdr:nvCxnSpPr>
      <xdr:spPr bwMode="auto">
        <a:xfrm flipV="1">
          <a:off x="1800225" y="16868775"/>
          <a:ext cx="5619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85725</xdr:colOff>
      <xdr:row>81</xdr:row>
      <xdr:rowOff>123825</xdr:rowOff>
    </xdr:from>
    <xdr:to>
      <xdr:col>5</xdr:col>
      <xdr:colOff>647700</xdr:colOff>
      <xdr:row>81</xdr:row>
      <xdr:rowOff>123825</xdr:rowOff>
    </xdr:to>
    <xdr:cxnSp macro="">
      <xdr:nvCxnSpPr>
        <xdr:cNvPr id="95" name="Conector recto de flecha 3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CxnSpPr>
          <a:cxnSpLocks noChangeShapeType="1"/>
        </xdr:cNvCxnSpPr>
      </xdr:nvCxnSpPr>
      <xdr:spPr bwMode="auto">
        <a:xfrm flipV="1">
          <a:off x="1809750" y="17278350"/>
          <a:ext cx="5619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199159</xdr:colOff>
      <xdr:row>90</xdr:row>
      <xdr:rowOff>69272</xdr:rowOff>
    </xdr:from>
    <xdr:to>
      <xdr:col>16</xdr:col>
      <xdr:colOff>69273</xdr:colOff>
      <xdr:row>91</xdr:row>
      <xdr:rowOff>112570</xdr:rowOff>
    </xdr:to>
    <xdr:cxnSp macro="">
      <xdr:nvCxnSpPr>
        <xdr:cNvPr id="102" name="Conector angular 3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CxnSpPr>
          <a:cxnSpLocks noChangeShapeType="1"/>
        </xdr:cNvCxnSpPr>
      </xdr:nvCxnSpPr>
      <xdr:spPr bwMode="auto">
        <a:xfrm>
          <a:off x="7333384" y="18938297"/>
          <a:ext cx="289214" cy="233798"/>
        </a:xfrm>
        <a:prstGeom prst="bentConnector3">
          <a:avLst>
            <a:gd name="adj1" fmla="val -161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3</xdr:colOff>
      <xdr:row>99</xdr:row>
      <xdr:rowOff>34636</xdr:rowOff>
    </xdr:from>
    <xdr:to>
      <xdr:col>22</xdr:col>
      <xdr:colOff>3</xdr:colOff>
      <xdr:row>100</xdr:row>
      <xdr:rowOff>0</xdr:rowOff>
    </xdr:to>
    <xdr:sp macro="" textlink="">
      <xdr:nvSpPr>
        <xdr:cNvPr id="136" name="Abrir llave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 rot="16200000">
          <a:off x="9575658" y="19529281"/>
          <a:ext cx="279689" cy="2457450"/>
        </a:xfrm>
        <a:prstGeom prst="leftBrace">
          <a:avLst>
            <a:gd name="adj1" fmla="val 14287"/>
            <a:gd name="adj2" fmla="val 45402"/>
          </a:avLst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126422</xdr:colOff>
      <xdr:row>134</xdr:row>
      <xdr:rowOff>108238</xdr:rowOff>
    </xdr:from>
    <xdr:to>
      <xdr:col>8</xdr:col>
      <xdr:colOff>377536</xdr:colOff>
      <xdr:row>134</xdr:row>
      <xdr:rowOff>108238</xdr:rowOff>
    </xdr:to>
    <xdr:cxnSp macro="">
      <xdr:nvCxnSpPr>
        <xdr:cNvPr id="137" name="Conector recto de flecha 3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CxnSpPr>
          <a:cxnSpLocks noChangeShapeType="1"/>
        </xdr:cNvCxnSpPr>
      </xdr:nvCxnSpPr>
      <xdr:spPr bwMode="auto">
        <a:xfrm flipV="1">
          <a:off x="3222047" y="27664063"/>
          <a:ext cx="765464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126526</xdr:colOff>
      <xdr:row>140</xdr:row>
      <xdr:rowOff>27306</xdr:rowOff>
    </xdr:from>
    <xdr:to>
      <xdr:col>4</xdr:col>
      <xdr:colOff>381000</xdr:colOff>
      <xdr:row>141</xdr:row>
      <xdr:rowOff>142875</xdr:rowOff>
    </xdr:to>
    <xdr:grpSp>
      <xdr:nvGrpSpPr>
        <xdr:cNvPr id="138" name="Grupo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GrpSpPr/>
      </xdr:nvGrpSpPr>
      <xdr:grpSpPr>
        <a:xfrm>
          <a:off x="1326676" y="28049856"/>
          <a:ext cx="254474" cy="306069"/>
          <a:chOff x="6784785" y="18545317"/>
          <a:chExt cx="210211" cy="422554"/>
        </a:xfrm>
      </xdr:grpSpPr>
      <xdr:cxnSp macro="">
        <xdr:nvCxnSpPr>
          <xdr:cNvPr id="139" name="Conector recto de flecha 138">
            <a:extLst>
              <a:ext uri="{FF2B5EF4-FFF2-40B4-BE49-F238E27FC236}">
                <a16:creationId xmlns:a16="http://schemas.microsoft.com/office/drawing/2014/main" id="{00000000-0008-0000-0100-00008B000000}"/>
              </a:ext>
            </a:extLst>
          </xdr:cNvPr>
          <xdr:cNvCxnSpPr/>
        </xdr:nvCxnSpPr>
        <xdr:spPr bwMode="auto">
          <a:xfrm>
            <a:off x="6784785" y="18967483"/>
            <a:ext cx="210211" cy="388"/>
          </a:xfrm>
          <a:prstGeom prst="straightConnector1">
            <a:avLst/>
          </a:prstGeom>
          <a:solidFill>
            <a:srgbClr val="090000"/>
          </a:solidFill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cxnSp macro="">
        <xdr:nvCxnSpPr>
          <xdr:cNvPr id="140" name="Conector recto 139">
            <a:extLst>
              <a:ext uri="{FF2B5EF4-FFF2-40B4-BE49-F238E27FC236}">
                <a16:creationId xmlns:a16="http://schemas.microsoft.com/office/drawing/2014/main" id="{00000000-0008-0000-0100-00008C000000}"/>
              </a:ext>
            </a:extLst>
          </xdr:cNvPr>
          <xdr:cNvCxnSpPr/>
        </xdr:nvCxnSpPr>
        <xdr:spPr bwMode="auto">
          <a:xfrm flipV="1">
            <a:off x="6784785" y="18545317"/>
            <a:ext cx="0" cy="419384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>
    <xdr:from>
      <xdr:col>15</xdr:col>
      <xdr:colOff>155101</xdr:colOff>
      <xdr:row>119</xdr:row>
      <xdr:rowOff>17789</xdr:rowOff>
    </xdr:from>
    <xdr:to>
      <xdr:col>15</xdr:col>
      <xdr:colOff>381000</xdr:colOff>
      <xdr:row>120</xdr:row>
      <xdr:rowOff>123825</xdr:rowOff>
    </xdr:to>
    <xdr:grpSp>
      <xdr:nvGrpSpPr>
        <xdr:cNvPr id="141" name="Grupo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GrpSpPr/>
      </xdr:nvGrpSpPr>
      <xdr:grpSpPr>
        <a:xfrm>
          <a:off x="7483001" y="24039839"/>
          <a:ext cx="225899" cy="296536"/>
          <a:chOff x="6784785" y="18545317"/>
          <a:chExt cx="210211" cy="422108"/>
        </a:xfrm>
      </xdr:grpSpPr>
      <xdr:cxnSp macro="">
        <xdr:nvCxnSpPr>
          <xdr:cNvPr id="142" name="Conector recto de flecha 141">
            <a:extLst>
              <a:ext uri="{FF2B5EF4-FFF2-40B4-BE49-F238E27FC236}">
                <a16:creationId xmlns:a16="http://schemas.microsoft.com/office/drawing/2014/main" id="{00000000-0008-0000-0100-00008E000000}"/>
              </a:ext>
            </a:extLst>
          </xdr:cNvPr>
          <xdr:cNvCxnSpPr/>
        </xdr:nvCxnSpPr>
        <xdr:spPr bwMode="auto">
          <a:xfrm>
            <a:off x="6784785" y="18967037"/>
            <a:ext cx="210211" cy="388"/>
          </a:xfrm>
          <a:prstGeom prst="straightConnector1">
            <a:avLst/>
          </a:prstGeom>
          <a:solidFill>
            <a:srgbClr val="090000"/>
          </a:solidFill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cxnSp macro="">
        <xdr:nvCxnSpPr>
          <xdr:cNvPr id="143" name="Conector recto 142">
            <a:extLst>
              <a:ext uri="{FF2B5EF4-FFF2-40B4-BE49-F238E27FC236}">
                <a16:creationId xmlns:a16="http://schemas.microsoft.com/office/drawing/2014/main" id="{00000000-0008-0000-0100-00008F000000}"/>
              </a:ext>
            </a:extLst>
          </xdr:cNvPr>
          <xdr:cNvCxnSpPr/>
        </xdr:nvCxnSpPr>
        <xdr:spPr bwMode="auto">
          <a:xfrm flipV="1">
            <a:off x="6784785" y="18545317"/>
            <a:ext cx="0" cy="419384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>
    <xdr:from>
      <xdr:col>15</xdr:col>
      <xdr:colOff>200025</xdr:colOff>
      <xdr:row>143</xdr:row>
      <xdr:rowOff>66675</xdr:rowOff>
    </xdr:from>
    <xdr:to>
      <xdr:col>16</xdr:col>
      <xdr:colOff>68925</xdr:colOff>
      <xdr:row>145</xdr:row>
      <xdr:rowOff>117675</xdr:rowOff>
    </xdr:to>
    <xdr:cxnSp macro="">
      <xdr:nvCxnSpPr>
        <xdr:cNvPr id="144" name="Conector angular 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>
          <a:cxnSpLocks noChangeShapeType="1"/>
        </xdr:cNvCxnSpPr>
      </xdr:nvCxnSpPr>
      <xdr:spPr bwMode="auto">
        <a:xfrm>
          <a:off x="7334250" y="29337000"/>
          <a:ext cx="288000" cy="432000"/>
        </a:xfrm>
        <a:prstGeom prst="bentConnector3">
          <a:avLst>
            <a:gd name="adj1" fmla="val -161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123825</xdr:colOff>
      <xdr:row>169</xdr:row>
      <xdr:rowOff>114300</xdr:rowOff>
    </xdr:from>
    <xdr:to>
      <xdr:col>8</xdr:col>
      <xdr:colOff>171450</xdr:colOff>
      <xdr:row>169</xdr:row>
      <xdr:rowOff>114300</xdr:rowOff>
    </xdr:to>
    <xdr:cxnSp macro="">
      <xdr:nvCxnSpPr>
        <xdr:cNvPr id="146" name="Conector recto de flecha 3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>
          <a:cxnSpLocks noChangeShapeType="1"/>
        </xdr:cNvCxnSpPr>
      </xdr:nvCxnSpPr>
      <xdr:spPr bwMode="auto">
        <a:xfrm flipV="1">
          <a:off x="3219450" y="34785300"/>
          <a:ext cx="5619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714375</xdr:colOff>
      <xdr:row>185</xdr:row>
      <xdr:rowOff>114300</xdr:rowOff>
    </xdr:from>
    <xdr:to>
      <xdr:col>7</xdr:col>
      <xdr:colOff>276225</xdr:colOff>
      <xdr:row>185</xdr:row>
      <xdr:rowOff>114300</xdr:rowOff>
    </xdr:to>
    <xdr:cxnSp macro="">
      <xdr:nvCxnSpPr>
        <xdr:cNvPr id="147" name="Conector recto de flecha 3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>
          <a:cxnSpLocks noChangeShapeType="1"/>
        </xdr:cNvCxnSpPr>
      </xdr:nvCxnSpPr>
      <xdr:spPr bwMode="auto">
        <a:xfrm flipV="1">
          <a:off x="2438400" y="37833300"/>
          <a:ext cx="93345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171450</xdr:colOff>
      <xdr:row>170</xdr:row>
      <xdr:rowOff>47625</xdr:rowOff>
    </xdr:from>
    <xdr:to>
      <xdr:col>16</xdr:col>
      <xdr:colOff>285750</xdr:colOff>
      <xdr:row>171</xdr:row>
      <xdr:rowOff>114300</xdr:rowOff>
    </xdr:to>
    <xdr:cxnSp macro="">
      <xdr:nvCxnSpPr>
        <xdr:cNvPr id="148" name="Conector angular 3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CxnSpPr>
          <a:cxnSpLocks noChangeShapeType="1"/>
        </xdr:cNvCxnSpPr>
      </xdr:nvCxnSpPr>
      <xdr:spPr bwMode="auto">
        <a:xfrm>
          <a:off x="7153275" y="34137600"/>
          <a:ext cx="533400" cy="257175"/>
        </a:xfrm>
        <a:prstGeom prst="bentConnector3">
          <a:avLst>
            <a:gd name="adj1" fmla="val -1111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133350</xdr:colOff>
      <xdr:row>189</xdr:row>
      <xdr:rowOff>47625</xdr:rowOff>
    </xdr:from>
    <xdr:to>
      <xdr:col>16</xdr:col>
      <xdr:colOff>247650</xdr:colOff>
      <xdr:row>190</xdr:row>
      <xdr:rowOff>114300</xdr:rowOff>
    </xdr:to>
    <xdr:cxnSp macro="">
      <xdr:nvCxnSpPr>
        <xdr:cNvPr id="149" name="Conector angular 3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CxnSpPr>
          <a:cxnSpLocks noChangeShapeType="1"/>
        </xdr:cNvCxnSpPr>
      </xdr:nvCxnSpPr>
      <xdr:spPr bwMode="auto">
        <a:xfrm>
          <a:off x="7267575" y="38528625"/>
          <a:ext cx="533400" cy="257175"/>
        </a:xfrm>
        <a:prstGeom prst="bentConnector3">
          <a:avLst>
            <a:gd name="adj1" fmla="val -1111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133350</xdr:colOff>
      <xdr:row>198</xdr:row>
      <xdr:rowOff>47625</xdr:rowOff>
    </xdr:from>
    <xdr:to>
      <xdr:col>16</xdr:col>
      <xdr:colOff>247650</xdr:colOff>
      <xdr:row>199</xdr:row>
      <xdr:rowOff>114300</xdr:rowOff>
    </xdr:to>
    <xdr:cxnSp macro="">
      <xdr:nvCxnSpPr>
        <xdr:cNvPr id="150" name="Conector angular 3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CxnSpPr>
          <a:cxnSpLocks noChangeShapeType="1"/>
        </xdr:cNvCxnSpPr>
      </xdr:nvCxnSpPr>
      <xdr:spPr bwMode="auto">
        <a:xfrm>
          <a:off x="7267575" y="40243125"/>
          <a:ext cx="533400" cy="257175"/>
        </a:xfrm>
        <a:prstGeom prst="bentConnector3">
          <a:avLst>
            <a:gd name="adj1" fmla="val -1111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152400</xdr:colOff>
      <xdr:row>197</xdr:row>
      <xdr:rowOff>104775</xdr:rowOff>
    </xdr:from>
    <xdr:to>
      <xdr:col>19</xdr:col>
      <xdr:colOff>180975</xdr:colOff>
      <xdr:row>197</xdr:row>
      <xdr:rowOff>104775</xdr:rowOff>
    </xdr:to>
    <xdr:cxnSp macro="">
      <xdr:nvCxnSpPr>
        <xdr:cNvPr id="152" name="Conector recto de flecha 3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CxnSpPr>
          <a:cxnSpLocks noChangeShapeType="1"/>
        </xdr:cNvCxnSpPr>
      </xdr:nvCxnSpPr>
      <xdr:spPr bwMode="auto">
        <a:xfrm flipV="1">
          <a:off x="9058275" y="40109775"/>
          <a:ext cx="51435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95250</xdr:colOff>
      <xdr:row>207</xdr:row>
      <xdr:rowOff>53774</xdr:rowOff>
    </xdr:from>
    <xdr:to>
      <xdr:col>15</xdr:col>
      <xdr:colOff>383250</xdr:colOff>
      <xdr:row>209</xdr:row>
      <xdr:rowOff>104774</xdr:rowOff>
    </xdr:to>
    <xdr:cxnSp macro="">
      <xdr:nvCxnSpPr>
        <xdr:cNvPr id="153" name="Conector angular 51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CxnSpPr>
          <a:cxnSpLocks noChangeShapeType="1"/>
        </xdr:cNvCxnSpPr>
      </xdr:nvCxnSpPr>
      <xdr:spPr bwMode="auto">
        <a:xfrm rot="16200000" flipH="1">
          <a:off x="7157475" y="42035774"/>
          <a:ext cx="432000" cy="288000"/>
        </a:xfrm>
        <a:prstGeom prst="bentConnector3">
          <a:avLst>
            <a:gd name="adj1" fmla="val 9909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95251</xdr:colOff>
      <xdr:row>206</xdr:row>
      <xdr:rowOff>57149</xdr:rowOff>
    </xdr:from>
    <xdr:to>
      <xdr:col>15</xdr:col>
      <xdr:colOff>383251</xdr:colOff>
      <xdr:row>207</xdr:row>
      <xdr:rowOff>85724</xdr:rowOff>
    </xdr:to>
    <xdr:cxnSp macro="">
      <xdr:nvCxnSpPr>
        <xdr:cNvPr id="154" name="Conector angular 51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CxnSpPr>
          <a:cxnSpLocks noChangeShapeType="1"/>
        </xdr:cNvCxnSpPr>
      </xdr:nvCxnSpPr>
      <xdr:spPr bwMode="auto">
        <a:xfrm rot="16200000" flipH="1">
          <a:off x="7263938" y="41742187"/>
          <a:ext cx="219075" cy="288000"/>
        </a:xfrm>
        <a:prstGeom prst="bentConnector3">
          <a:avLst>
            <a:gd name="adj1" fmla="val 9909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161925</xdr:colOff>
      <xdr:row>169</xdr:row>
      <xdr:rowOff>104775</xdr:rowOff>
    </xdr:from>
    <xdr:to>
      <xdr:col>19</xdr:col>
      <xdr:colOff>238125</xdr:colOff>
      <xdr:row>169</xdr:row>
      <xdr:rowOff>104775</xdr:rowOff>
    </xdr:to>
    <xdr:cxnSp macro="">
      <xdr:nvCxnSpPr>
        <xdr:cNvPr id="155" name="Conector recto de flecha 3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CxnSpPr>
          <a:cxnSpLocks noChangeShapeType="1"/>
        </xdr:cNvCxnSpPr>
      </xdr:nvCxnSpPr>
      <xdr:spPr bwMode="auto">
        <a:xfrm flipV="1">
          <a:off x="8915400" y="34004250"/>
          <a:ext cx="5619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142875</xdr:colOff>
      <xdr:row>222</xdr:row>
      <xdr:rowOff>57150</xdr:rowOff>
    </xdr:from>
    <xdr:to>
      <xdr:col>5</xdr:col>
      <xdr:colOff>47625</xdr:colOff>
      <xdr:row>223</xdr:row>
      <xdr:rowOff>114300</xdr:rowOff>
    </xdr:to>
    <xdr:grpSp>
      <xdr:nvGrpSpPr>
        <xdr:cNvPr id="156" name="Grupo 48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GrpSpPr>
          <a:grpSpLocks/>
        </xdr:cNvGrpSpPr>
      </xdr:nvGrpSpPr>
      <xdr:grpSpPr bwMode="auto">
        <a:xfrm>
          <a:off x="1343025" y="44107100"/>
          <a:ext cx="355600" cy="247650"/>
          <a:chOff x="6281787" y="9525000"/>
          <a:chExt cx="223788" cy="228600"/>
        </a:xfrm>
      </xdr:grpSpPr>
      <xdr:cxnSp macro="">
        <xdr:nvCxnSpPr>
          <xdr:cNvPr id="157" name="5 Conector recto de flecha">
            <a:extLst>
              <a:ext uri="{FF2B5EF4-FFF2-40B4-BE49-F238E27FC236}">
                <a16:creationId xmlns:a16="http://schemas.microsoft.com/office/drawing/2014/main" id="{00000000-0008-0000-0100-00009D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8" name="Conector recto 6">
            <a:extLst>
              <a:ext uri="{FF2B5EF4-FFF2-40B4-BE49-F238E27FC236}">
                <a16:creationId xmlns:a16="http://schemas.microsoft.com/office/drawing/2014/main" id="{00000000-0008-0000-0100-00009E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6</xdr:col>
      <xdr:colOff>219075</xdr:colOff>
      <xdr:row>225</xdr:row>
      <xdr:rowOff>78317</xdr:rowOff>
    </xdr:from>
    <xdr:to>
      <xdr:col>6</xdr:col>
      <xdr:colOff>219075</xdr:colOff>
      <xdr:row>226</xdr:row>
      <xdr:rowOff>173567</xdr:rowOff>
    </xdr:to>
    <xdr:sp macro="" textlink="">
      <xdr:nvSpPr>
        <xdr:cNvPr id="159" name="Line 20332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>
          <a:spLocks noChangeShapeType="1"/>
        </xdr:cNvSpPr>
      </xdr:nvSpPr>
      <xdr:spPr bwMode="auto">
        <a:xfrm>
          <a:off x="2819400" y="45417317"/>
          <a:ext cx="0" cy="285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133350</xdr:colOff>
      <xdr:row>237</xdr:row>
      <xdr:rowOff>57150</xdr:rowOff>
    </xdr:from>
    <xdr:to>
      <xdr:col>5</xdr:col>
      <xdr:colOff>38100</xdr:colOff>
      <xdr:row>238</xdr:row>
      <xdr:rowOff>114300</xdr:rowOff>
    </xdr:to>
    <xdr:grpSp>
      <xdr:nvGrpSpPr>
        <xdr:cNvPr id="160" name="Grupo 48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GrpSpPr>
          <a:grpSpLocks/>
        </xdr:cNvGrpSpPr>
      </xdr:nvGrpSpPr>
      <xdr:grpSpPr bwMode="auto">
        <a:xfrm>
          <a:off x="1333500" y="46964600"/>
          <a:ext cx="355600" cy="247650"/>
          <a:chOff x="6281787" y="9525000"/>
          <a:chExt cx="223788" cy="228600"/>
        </a:xfrm>
      </xdr:grpSpPr>
      <xdr:cxnSp macro="">
        <xdr:nvCxnSpPr>
          <xdr:cNvPr id="161" name="5 Conector recto de flecha">
            <a:extLst>
              <a:ext uri="{FF2B5EF4-FFF2-40B4-BE49-F238E27FC236}">
                <a16:creationId xmlns:a16="http://schemas.microsoft.com/office/drawing/2014/main" id="{00000000-0008-0000-0100-0000A1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2" name="Conector recto 6">
            <a:extLst>
              <a:ext uri="{FF2B5EF4-FFF2-40B4-BE49-F238E27FC236}">
                <a16:creationId xmlns:a16="http://schemas.microsoft.com/office/drawing/2014/main" id="{00000000-0008-0000-0100-0000A2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6</xdr:col>
      <xdr:colOff>208492</xdr:colOff>
      <xdr:row>240</xdr:row>
      <xdr:rowOff>93133</xdr:rowOff>
    </xdr:from>
    <xdr:to>
      <xdr:col>6</xdr:col>
      <xdr:colOff>208492</xdr:colOff>
      <xdr:row>241</xdr:row>
      <xdr:rowOff>188383</xdr:rowOff>
    </xdr:to>
    <xdr:sp macro="" textlink="">
      <xdr:nvSpPr>
        <xdr:cNvPr id="163" name="Line 2033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>
          <a:spLocks noChangeShapeType="1"/>
        </xdr:cNvSpPr>
      </xdr:nvSpPr>
      <xdr:spPr bwMode="auto">
        <a:xfrm>
          <a:off x="2808817" y="48289633"/>
          <a:ext cx="0" cy="285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133350</xdr:colOff>
      <xdr:row>236</xdr:row>
      <xdr:rowOff>95250</xdr:rowOff>
    </xdr:from>
    <xdr:to>
      <xdr:col>8</xdr:col>
      <xdr:colOff>180975</xdr:colOff>
      <xdr:row>236</xdr:row>
      <xdr:rowOff>95250</xdr:rowOff>
    </xdr:to>
    <xdr:cxnSp macro="">
      <xdr:nvCxnSpPr>
        <xdr:cNvPr id="164" name="Conector recto de flecha 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CxnSpPr>
          <a:cxnSpLocks noChangeShapeType="1"/>
        </xdr:cNvCxnSpPr>
      </xdr:nvCxnSpPr>
      <xdr:spPr bwMode="auto">
        <a:xfrm flipV="1">
          <a:off x="3228975" y="47529750"/>
          <a:ext cx="5619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133350</xdr:colOff>
      <xdr:row>263</xdr:row>
      <xdr:rowOff>57150</xdr:rowOff>
    </xdr:from>
    <xdr:to>
      <xdr:col>5</xdr:col>
      <xdr:colOff>38100</xdr:colOff>
      <xdr:row>264</xdr:row>
      <xdr:rowOff>114300</xdr:rowOff>
    </xdr:to>
    <xdr:grpSp>
      <xdr:nvGrpSpPr>
        <xdr:cNvPr id="165" name="Grupo 48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GrpSpPr>
          <a:grpSpLocks/>
        </xdr:cNvGrpSpPr>
      </xdr:nvGrpSpPr>
      <xdr:grpSpPr bwMode="auto">
        <a:xfrm>
          <a:off x="1333500" y="51885850"/>
          <a:ext cx="355600" cy="247650"/>
          <a:chOff x="6281787" y="9525000"/>
          <a:chExt cx="223788" cy="228600"/>
        </a:xfrm>
      </xdr:grpSpPr>
      <xdr:cxnSp macro="">
        <xdr:nvCxnSpPr>
          <xdr:cNvPr id="166" name="5 Conector recto de flecha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" name="Conector recto 6">
            <a:extLst>
              <a:ext uri="{FF2B5EF4-FFF2-40B4-BE49-F238E27FC236}">
                <a16:creationId xmlns:a16="http://schemas.microsoft.com/office/drawing/2014/main" id="{00000000-0008-0000-0100-0000A7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7</xdr:col>
      <xdr:colOff>133350</xdr:colOff>
      <xdr:row>262</xdr:row>
      <xdr:rowOff>95250</xdr:rowOff>
    </xdr:from>
    <xdr:to>
      <xdr:col>8</xdr:col>
      <xdr:colOff>180975</xdr:colOff>
      <xdr:row>262</xdr:row>
      <xdr:rowOff>95250</xdr:rowOff>
    </xdr:to>
    <xdr:cxnSp macro="">
      <xdr:nvCxnSpPr>
        <xdr:cNvPr id="168" name="Conector recto de flecha 3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CxnSpPr>
          <a:cxnSpLocks noChangeShapeType="1"/>
        </xdr:cNvCxnSpPr>
      </xdr:nvCxnSpPr>
      <xdr:spPr bwMode="auto">
        <a:xfrm flipV="1">
          <a:off x="3228975" y="52454175"/>
          <a:ext cx="5619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133350</xdr:colOff>
      <xdr:row>242</xdr:row>
      <xdr:rowOff>57150</xdr:rowOff>
    </xdr:from>
    <xdr:to>
      <xdr:col>16</xdr:col>
      <xdr:colOff>38100</xdr:colOff>
      <xdr:row>243</xdr:row>
      <xdr:rowOff>114300</xdr:rowOff>
    </xdr:to>
    <xdr:grpSp>
      <xdr:nvGrpSpPr>
        <xdr:cNvPr id="169" name="Grupo 4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GrpSpPr>
          <a:grpSpLocks/>
        </xdr:cNvGrpSpPr>
      </xdr:nvGrpSpPr>
      <xdr:grpSpPr bwMode="auto">
        <a:xfrm>
          <a:off x="7461250" y="47917100"/>
          <a:ext cx="342900" cy="247650"/>
          <a:chOff x="6281787" y="9525000"/>
          <a:chExt cx="223788" cy="228600"/>
        </a:xfrm>
      </xdr:grpSpPr>
      <xdr:cxnSp macro="">
        <xdr:nvCxnSpPr>
          <xdr:cNvPr id="170" name="5 Conector recto de flecha">
            <a:extLst>
              <a:ext uri="{FF2B5EF4-FFF2-40B4-BE49-F238E27FC236}">
                <a16:creationId xmlns:a16="http://schemas.microsoft.com/office/drawing/2014/main" id="{00000000-0008-0000-0100-0000AA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1" name="Conector recto 6">
            <a:extLst>
              <a:ext uri="{FF2B5EF4-FFF2-40B4-BE49-F238E27FC236}">
                <a16:creationId xmlns:a16="http://schemas.microsoft.com/office/drawing/2014/main" id="{00000000-0008-0000-0100-0000AB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4</xdr:col>
      <xdr:colOff>201134</xdr:colOff>
      <xdr:row>273</xdr:row>
      <xdr:rowOff>66675</xdr:rowOff>
    </xdr:from>
    <xdr:to>
      <xdr:col>4</xdr:col>
      <xdr:colOff>201134</xdr:colOff>
      <xdr:row>275</xdr:row>
      <xdr:rowOff>9675</xdr:rowOff>
    </xdr:to>
    <xdr:cxnSp macro="">
      <xdr:nvCxnSpPr>
        <xdr:cNvPr id="172" name="Conector recto 6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>
          <a:cxnSpLocks noChangeShapeType="1"/>
        </xdr:cNvCxnSpPr>
      </xdr:nvCxnSpPr>
      <xdr:spPr bwMode="auto">
        <a:xfrm>
          <a:off x="1496534" y="54521100"/>
          <a:ext cx="0" cy="2954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133350</xdr:colOff>
      <xdr:row>272</xdr:row>
      <xdr:rowOff>95250</xdr:rowOff>
    </xdr:from>
    <xdr:to>
      <xdr:col>8</xdr:col>
      <xdr:colOff>180975</xdr:colOff>
      <xdr:row>272</xdr:row>
      <xdr:rowOff>95250</xdr:rowOff>
    </xdr:to>
    <xdr:cxnSp macro="">
      <xdr:nvCxnSpPr>
        <xdr:cNvPr id="173" name="Conector recto de flecha 3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CxnSpPr>
          <a:cxnSpLocks noChangeShapeType="1"/>
        </xdr:cNvCxnSpPr>
      </xdr:nvCxnSpPr>
      <xdr:spPr bwMode="auto">
        <a:xfrm flipV="1">
          <a:off x="3228975" y="54359175"/>
          <a:ext cx="5619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142875</xdr:colOff>
      <xdr:row>272</xdr:row>
      <xdr:rowOff>104775</xdr:rowOff>
    </xdr:from>
    <xdr:to>
      <xdr:col>19</xdr:col>
      <xdr:colOff>190500</xdr:colOff>
      <xdr:row>272</xdr:row>
      <xdr:rowOff>104775</xdr:rowOff>
    </xdr:to>
    <xdr:cxnSp macro="">
      <xdr:nvCxnSpPr>
        <xdr:cNvPr id="174" name="Conector recto de flecha 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CxnSpPr>
          <a:cxnSpLocks noChangeShapeType="1"/>
        </xdr:cNvCxnSpPr>
      </xdr:nvCxnSpPr>
      <xdr:spPr bwMode="auto">
        <a:xfrm flipV="1">
          <a:off x="9048750" y="54368700"/>
          <a:ext cx="5334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200025</xdr:colOff>
      <xdr:row>273</xdr:row>
      <xdr:rowOff>57150</xdr:rowOff>
    </xdr:from>
    <xdr:to>
      <xdr:col>16</xdr:col>
      <xdr:colOff>680925</xdr:colOff>
      <xdr:row>274</xdr:row>
      <xdr:rowOff>114300</xdr:rowOff>
    </xdr:to>
    <xdr:grpSp>
      <xdr:nvGrpSpPr>
        <xdr:cNvPr id="175" name="Grupo 48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GrpSpPr>
          <a:grpSpLocks/>
        </xdr:cNvGrpSpPr>
      </xdr:nvGrpSpPr>
      <xdr:grpSpPr bwMode="auto">
        <a:xfrm>
          <a:off x="7527925" y="53790850"/>
          <a:ext cx="919050" cy="215900"/>
          <a:chOff x="6281787" y="9525000"/>
          <a:chExt cx="223788" cy="228600"/>
        </a:xfrm>
      </xdr:grpSpPr>
      <xdr:cxnSp macro="">
        <xdr:nvCxnSpPr>
          <xdr:cNvPr id="176" name="5 Conector recto de flecha">
            <a:extLst>
              <a:ext uri="{FF2B5EF4-FFF2-40B4-BE49-F238E27FC236}">
                <a16:creationId xmlns:a16="http://schemas.microsoft.com/office/drawing/2014/main" id="{00000000-0008-0000-0100-0000B0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7" name="Conector recto 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15</xdr:col>
      <xdr:colOff>133350</xdr:colOff>
      <xdr:row>264</xdr:row>
      <xdr:rowOff>57150</xdr:rowOff>
    </xdr:from>
    <xdr:to>
      <xdr:col>16</xdr:col>
      <xdr:colOff>38100</xdr:colOff>
      <xdr:row>265</xdr:row>
      <xdr:rowOff>114300</xdr:rowOff>
    </xdr:to>
    <xdr:grpSp>
      <xdr:nvGrpSpPr>
        <xdr:cNvPr id="178" name="Grupo 48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GrpSpPr>
          <a:grpSpLocks/>
        </xdr:cNvGrpSpPr>
      </xdr:nvGrpSpPr>
      <xdr:grpSpPr bwMode="auto">
        <a:xfrm>
          <a:off x="7461250" y="52076350"/>
          <a:ext cx="342900" cy="247650"/>
          <a:chOff x="6281787" y="9525000"/>
          <a:chExt cx="223788" cy="228600"/>
        </a:xfrm>
      </xdr:grpSpPr>
      <xdr:cxnSp macro="">
        <xdr:nvCxnSpPr>
          <xdr:cNvPr id="179" name="5 Conector recto de flecha">
            <a:extLst>
              <a:ext uri="{FF2B5EF4-FFF2-40B4-BE49-F238E27FC236}">
                <a16:creationId xmlns:a16="http://schemas.microsoft.com/office/drawing/2014/main" id="{00000000-0008-0000-0100-0000B3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" name="Conector recto 6">
            <a:extLst>
              <a:ext uri="{FF2B5EF4-FFF2-40B4-BE49-F238E27FC236}">
                <a16:creationId xmlns:a16="http://schemas.microsoft.com/office/drawing/2014/main" id="{00000000-0008-0000-0100-0000B4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15</xdr:col>
      <xdr:colOff>200025</xdr:colOff>
      <xdr:row>288</xdr:row>
      <xdr:rowOff>57150</xdr:rowOff>
    </xdr:from>
    <xdr:to>
      <xdr:col>16</xdr:col>
      <xdr:colOff>680925</xdr:colOff>
      <xdr:row>289</xdr:row>
      <xdr:rowOff>114300</xdr:rowOff>
    </xdr:to>
    <xdr:grpSp>
      <xdr:nvGrpSpPr>
        <xdr:cNvPr id="181" name="Grupo 48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GrpSpPr>
          <a:grpSpLocks/>
        </xdr:cNvGrpSpPr>
      </xdr:nvGrpSpPr>
      <xdr:grpSpPr bwMode="auto">
        <a:xfrm>
          <a:off x="7527925" y="56540400"/>
          <a:ext cx="919050" cy="234950"/>
          <a:chOff x="6281787" y="9525000"/>
          <a:chExt cx="223788" cy="228600"/>
        </a:xfrm>
      </xdr:grpSpPr>
      <xdr:cxnSp macro="">
        <xdr:nvCxnSpPr>
          <xdr:cNvPr id="182" name="5 Conector recto de flecha">
            <a:extLst>
              <a:ext uri="{FF2B5EF4-FFF2-40B4-BE49-F238E27FC236}">
                <a16:creationId xmlns:a16="http://schemas.microsoft.com/office/drawing/2014/main" id="{00000000-0008-0000-0100-0000B6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Conector recto 6">
            <a:extLst>
              <a:ext uri="{FF2B5EF4-FFF2-40B4-BE49-F238E27FC236}">
                <a16:creationId xmlns:a16="http://schemas.microsoft.com/office/drawing/2014/main" id="{00000000-0008-0000-0100-0000B7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16</xdr:col>
      <xdr:colOff>171450</xdr:colOff>
      <xdr:row>301</xdr:row>
      <xdr:rowOff>104775</xdr:rowOff>
    </xdr:from>
    <xdr:to>
      <xdr:col>16</xdr:col>
      <xdr:colOff>704850</xdr:colOff>
      <xdr:row>301</xdr:row>
      <xdr:rowOff>104775</xdr:rowOff>
    </xdr:to>
    <xdr:cxnSp macro="">
      <xdr:nvCxnSpPr>
        <xdr:cNvPr id="184" name="Conector recto de flecha 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CxnSpPr>
          <a:cxnSpLocks noChangeShapeType="1"/>
        </xdr:cNvCxnSpPr>
      </xdr:nvCxnSpPr>
      <xdr:spPr bwMode="auto">
        <a:xfrm flipV="1">
          <a:off x="7724775" y="59636025"/>
          <a:ext cx="5334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184150</xdr:colOff>
      <xdr:row>224</xdr:row>
      <xdr:rowOff>69850</xdr:rowOff>
    </xdr:from>
    <xdr:to>
      <xdr:col>15</xdr:col>
      <xdr:colOff>184150</xdr:colOff>
      <xdr:row>225</xdr:row>
      <xdr:rowOff>146050</xdr:rowOff>
    </xdr:to>
    <xdr:sp macro="" textlink="">
      <xdr:nvSpPr>
        <xdr:cNvPr id="185" name="Line 15839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>
          <a:spLocks noChangeShapeType="1"/>
        </xdr:cNvSpPr>
      </xdr:nvSpPr>
      <xdr:spPr bwMode="auto">
        <a:xfrm>
          <a:off x="7318375" y="45218350"/>
          <a:ext cx="0" cy="266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123825</xdr:colOff>
      <xdr:row>234</xdr:row>
      <xdr:rowOff>95250</xdr:rowOff>
    </xdr:from>
    <xdr:to>
      <xdr:col>16</xdr:col>
      <xdr:colOff>483825</xdr:colOff>
      <xdr:row>234</xdr:row>
      <xdr:rowOff>95250</xdr:rowOff>
    </xdr:to>
    <xdr:cxnSp macro="">
      <xdr:nvCxnSpPr>
        <xdr:cNvPr id="186" name="6 Conector recto de flecha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CxnSpPr/>
      </xdr:nvCxnSpPr>
      <xdr:spPr>
        <a:xfrm>
          <a:off x="7677150" y="47148750"/>
          <a:ext cx="360000" cy="0"/>
        </a:xfrm>
        <a:prstGeom prst="straightConnector1">
          <a:avLst/>
        </a:prstGeom>
        <a:ln>
          <a:solidFill>
            <a:schemeClr val="tx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180975</xdr:colOff>
      <xdr:row>360</xdr:row>
      <xdr:rowOff>76200</xdr:rowOff>
    </xdr:from>
    <xdr:to>
      <xdr:col>4</xdr:col>
      <xdr:colOff>180975</xdr:colOff>
      <xdr:row>363</xdr:row>
      <xdr:rowOff>44700</xdr:rowOff>
    </xdr:to>
    <xdr:sp macro="" textlink="">
      <xdr:nvSpPr>
        <xdr:cNvPr id="187" name="Line 15847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>
          <a:spLocks noChangeShapeType="1"/>
        </xdr:cNvSpPr>
      </xdr:nvSpPr>
      <xdr:spPr bwMode="auto">
        <a:xfrm>
          <a:off x="1476375" y="70780275"/>
          <a:ext cx="0" cy="540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180975</xdr:colOff>
      <xdr:row>331</xdr:row>
      <xdr:rowOff>95250</xdr:rowOff>
    </xdr:from>
    <xdr:to>
      <xdr:col>20</xdr:col>
      <xdr:colOff>409575</xdr:colOff>
      <xdr:row>331</xdr:row>
      <xdr:rowOff>95250</xdr:rowOff>
    </xdr:to>
    <xdr:sp macro="" textlink="">
      <xdr:nvSpPr>
        <xdr:cNvPr id="188" name="Line 15850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>
          <a:spLocks noChangeShapeType="1"/>
        </xdr:cNvSpPr>
      </xdr:nvSpPr>
      <xdr:spPr bwMode="auto">
        <a:xfrm flipV="1">
          <a:off x="9572625" y="65217675"/>
          <a:ext cx="647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322</xdr:row>
      <xdr:rowOff>85725</xdr:rowOff>
    </xdr:from>
    <xdr:to>
      <xdr:col>5</xdr:col>
      <xdr:colOff>718875</xdr:colOff>
      <xdr:row>322</xdr:row>
      <xdr:rowOff>85725</xdr:rowOff>
    </xdr:to>
    <xdr:cxnSp macro="">
      <xdr:nvCxnSpPr>
        <xdr:cNvPr id="189" name="6 Conector recto de flecha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CxnSpPr/>
      </xdr:nvCxnSpPr>
      <xdr:spPr>
        <a:xfrm>
          <a:off x="1866900" y="63493650"/>
          <a:ext cx="576000" cy="0"/>
        </a:xfrm>
        <a:prstGeom prst="straightConnector1">
          <a:avLst/>
        </a:prstGeom>
        <a:ln>
          <a:solidFill>
            <a:schemeClr val="tx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326</xdr:row>
      <xdr:rowOff>104775</xdr:rowOff>
    </xdr:from>
    <xdr:to>
      <xdr:col>5</xdr:col>
      <xdr:colOff>714375</xdr:colOff>
      <xdr:row>326</xdr:row>
      <xdr:rowOff>104775</xdr:rowOff>
    </xdr:to>
    <xdr:cxnSp macro="">
      <xdr:nvCxnSpPr>
        <xdr:cNvPr id="190" name="Conector recto de flecha 3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CxnSpPr>
          <a:cxnSpLocks noChangeShapeType="1"/>
        </xdr:cNvCxnSpPr>
      </xdr:nvCxnSpPr>
      <xdr:spPr bwMode="auto">
        <a:xfrm flipV="1">
          <a:off x="1866900" y="64274700"/>
          <a:ext cx="5715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133350</xdr:colOff>
      <xdr:row>471</xdr:row>
      <xdr:rowOff>104774</xdr:rowOff>
    </xdr:from>
    <xdr:to>
      <xdr:col>4</xdr:col>
      <xdr:colOff>400050</xdr:colOff>
      <xdr:row>473</xdr:row>
      <xdr:rowOff>47625</xdr:rowOff>
    </xdr:to>
    <xdr:grpSp>
      <xdr:nvGrpSpPr>
        <xdr:cNvPr id="191" name="Grupo 48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pSpPr>
          <a:grpSpLocks/>
        </xdr:cNvGrpSpPr>
      </xdr:nvGrpSpPr>
      <xdr:grpSpPr bwMode="auto">
        <a:xfrm>
          <a:off x="1333500" y="91265374"/>
          <a:ext cx="266700" cy="323851"/>
          <a:chOff x="6281787" y="9525000"/>
          <a:chExt cx="223788" cy="228600"/>
        </a:xfrm>
      </xdr:grpSpPr>
      <xdr:cxnSp macro="">
        <xdr:nvCxnSpPr>
          <xdr:cNvPr id="192" name="5 Conector recto de flecha">
            <a:extLst>
              <a:ext uri="{FF2B5EF4-FFF2-40B4-BE49-F238E27FC236}">
                <a16:creationId xmlns:a16="http://schemas.microsoft.com/office/drawing/2014/main" id="{00000000-0008-0000-0100-0000C0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3" name="Conector recto 6">
            <a:extLst>
              <a:ext uri="{FF2B5EF4-FFF2-40B4-BE49-F238E27FC236}">
                <a16:creationId xmlns:a16="http://schemas.microsoft.com/office/drawing/2014/main" id="{00000000-0008-0000-0100-0000C1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4</xdr:col>
      <xdr:colOff>114300</xdr:colOff>
      <xdr:row>487</xdr:row>
      <xdr:rowOff>76200</xdr:rowOff>
    </xdr:from>
    <xdr:to>
      <xdr:col>5</xdr:col>
      <xdr:colOff>693675</xdr:colOff>
      <xdr:row>497</xdr:row>
      <xdr:rowOff>1</xdr:rowOff>
    </xdr:to>
    <xdr:grpSp>
      <xdr:nvGrpSpPr>
        <xdr:cNvPr id="194" name="Grupo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pSpPr/>
      </xdr:nvGrpSpPr>
      <xdr:grpSpPr>
        <a:xfrm>
          <a:off x="1314450" y="94456250"/>
          <a:ext cx="1030225" cy="1828801"/>
          <a:chOff x="2266950" y="93202125"/>
          <a:chExt cx="1008000" cy="1828801"/>
        </a:xfrm>
      </xdr:grpSpPr>
      <xdr:cxnSp macro="">
        <xdr:nvCxnSpPr>
          <xdr:cNvPr id="195" name="Conector recto 194">
            <a:extLst>
              <a:ext uri="{FF2B5EF4-FFF2-40B4-BE49-F238E27FC236}">
                <a16:creationId xmlns:a16="http://schemas.microsoft.com/office/drawing/2014/main" id="{00000000-0008-0000-0100-0000C3000000}"/>
              </a:ext>
            </a:extLst>
          </xdr:cNvPr>
          <xdr:cNvCxnSpPr/>
        </xdr:nvCxnSpPr>
        <xdr:spPr bwMode="auto">
          <a:xfrm flipH="1">
            <a:off x="2266950" y="93202125"/>
            <a:ext cx="9525" cy="1828800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chemeClr val="tx1"/>
            </a:solidFill>
            <a:prstDash val="solid"/>
            <a:round/>
            <a:headEnd type="oval" w="med" len="med"/>
            <a:tailEnd type="none" w="med" len="med"/>
          </a:ln>
          <a:effectLst/>
        </xdr:spPr>
      </xdr:cxnSp>
      <xdr:cxnSp macro="">
        <xdr:nvCxnSpPr>
          <xdr:cNvPr id="196" name="Conector recto de flecha 195">
            <a:extLst>
              <a:ext uri="{FF2B5EF4-FFF2-40B4-BE49-F238E27FC236}">
                <a16:creationId xmlns:a16="http://schemas.microsoft.com/office/drawing/2014/main" id="{00000000-0008-0000-0100-0000C4000000}"/>
              </a:ext>
            </a:extLst>
          </xdr:cNvPr>
          <xdr:cNvCxnSpPr/>
        </xdr:nvCxnSpPr>
        <xdr:spPr bwMode="auto">
          <a:xfrm>
            <a:off x="2276475" y="93535500"/>
            <a:ext cx="285750" cy="1"/>
          </a:xfrm>
          <a:prstGeom prst="straightConnector1">
            <a:avLst/>
          </a:prstGeom>
          <a:solidFill>
            <a:srgbClr val="090000"/>
          </a:solidFill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cxnSp macro="">
        <xdr:nvCxnSpPr>
          <xdr:cNvPr id="197" name="Conector recto de flecha 196">
            <a:extLst>
              <a:ext uri="{FF2B5EF4-FFF2-40B4-BE49-F238E27FC236}">
                <a16:creationId xmlns:a16="http://schemas.microsoft.com/office/drawing/2014/main" id="{00000000-0008-0000-0100-0000C5000000}"/>
              </a:ext>
            </a:extLst>
          </xdr:cNvPr>
          <xdr:cNvCxnSpPr/>
        </xdr:nvCxnSpPr>
        <xdr:spPr bwMode="auto">
          <a:xfrm flipV="1">
            <a:off x="2266950" y="95030925"/>
            <a:ext cx="1008000" cy="1"/>
          </a:xfrm>
          <a:prstGeom prst="straightConnector1">
            <a:avLst/>
          </a:prstGeom>
          <a:solidFill>
            <a:srgbClr val="090000"/>
          </a:solidFill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triangle"/>
          </a:ln>
          <a:effectLst/>
        </xdr:spPr>
      </xdr:cxnSp>
    </xdr:grpSp>
    <xdr:clientData/>
  </xdr:twoCellAnchor>
  <xdr:twoCellAnchor>
    <xdr:from>
      <xdr:col>7</xdr:col>
      <xdr:colOff>200025</xdr:colOff>
      <xdr:row>359</xdr:row>
      <xdr:rowOff>104775</xdr:rowOff>
    </xdr:from>
    <xdr:to>
      <xdr:col>8</xdr:col>
      <xdr:colOff>261675</xdr:colOff>
      <xdr:row>359</xdr:row>
      <xdr:rowOff>104775</xdr:rowOff>
    </xdr:to>
    <xdr:cxnSp macro="">
      <xdr:nvCxnSpPr>
        <xdr:cNvPr id="198" name="6 Conector recto de flecha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CxnSpPr/>
      </xdr:nvCxnSpPr>
      <xdr:spPr>
        <a:xfrm>
          <a:off x="3295650" y="70618350"/>
          <a:ext cx="576000" cy="0"/>
        </a:xfrm>
        <a:prstGeom prst="straightConnector1">
          <a:avLst/>
        </a:prstGeom>
        <a:ln>
          <a:solidFill>
            <a:schemeClr val="tx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142875</xdr:colOff>
      <xdr:row>361</xdr:row>
      <xdr:rowOff>104775</xdr:rowOff>
    </xdr:from>
    <xdr:to>
      <xdr:col>18</xdr:col>
      <xdr:colOff>514350</xdr:colOff>
      <xdr:row>361</xdr:row>
      <xdr:rowOff>104775</xdr:rowOff>
    </xdr:to>
    <xdr:cxnSp macro="">
      <xdr:nvCxnSpPr>
        <xdr:cNvPr id="199" name="Conector recto de flecha 3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CxnSpPr>
          <a:cxnSpLocks noChangeShapeType="1"/>
        </xdr:cNvCxnSpPr>
      </xdr:nvCxnSpPr>
      <xdr:spPr bwMode="auto">
        <a:xfrm flipV="1">
          <a:off x="9048750" y="70999350"/>
          <a:ext cx="3429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209550</xdr:colOff>
      <xdr:row>369</xdr:row>
      <xdr:rowOff>152400</xdr:rowOff>
    </xdr:from>
    <xdr:to>
      <xdr:col>3</xdr:col>
      <xdr:colOff>209550</xdr:colOff>
      <xdr:row>372</xdr:row>
      <xdr:rowOff>120900</xdr:rowOff>
    </xdr:to>
    <xdr:sp macro="" textlink="">
      <xdr:nvSpPr>
        <xdr:cNvPr id="200" name="Line 15847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>
          <a:spLocks noChangeShapeType="1"/>
        </xdr:cNvSpPr>
      </xdr:nvSpPr>
      <xdr:spPr bwMode="auto">
        <a:xfrm>
          <a:off x="1085850" y="72685275"/>
          <a:ext cx="0" cy="540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209550</xdr:colOff>
      <xdr:row>332</xdr:row>
      <xdr:rowOff>66675</xdr:rowOff>
    </xdr:from>
    <xdr:to>
      <xdr:col>15</xdr:col>
      <xdr:colOff>209550</xdr:colOff>
      <xdr:row>334</xdr:row>
      <xdr:rowOff>9675</xdr:rowOff>
    </xdr:to>
    <xdr:sp macro="" textlink="">
      <xdr:nvSpPr>
        <xdr:cNvPr id="201" name="Line 15847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>
          <a:spLocks noChangeShapeType="1"/>
        </xdr:cNvSpPr>
      </xdr:nvSpPr>
      <xdr:spPr bwMode="auto">
        <a:xfrm>
          <a:off x="7343775" y="65379600"/>
          <a:ext cx="0" cy="381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219075</xdr:colOff>
      <xdr:row>336</xdr:row>
      <xdr:rowOff>142874</xdr:rowOff>
    </xdr:from>
    <xdr:to>
      <xdr:col>16</xdr:col>
      <xdr:colOff>85725</xdr:colOff>
      <xdr:row>340</xdr:row>
      <xdr:rowOff>28874</xdr:rowOff>
    </xdr:to>
    <xdr:grpSp>
      <xdr:nvGrpSpPr>
        <xdr:cNvPr id="202" name="Grupo 48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GrpSpPr>
          <a:grpSpLocks/>
        </xdr:cNvGrpSpPr>
      </xdr:nvGrpSpPr>
      <xdr:grpSpPr bwMode="auto">
        <a:xfrm>
          <a:off x="7546975" y="65547874"/>
          <a:ext cx="304800" cy="648000"/>
          <a:chOff x="6281787" y="9525000"/>
          <a:chExt cx="223788" cy="228600"/>
        </a:xfrm>
      </xdr:grpSpPr>
      <xdr:cxnSp macro="">
        <xdr:nvCxnSpPr>
          <xdr:cNvPr id="203" name="5 Conector recto de flecha">
            <a:extLst>
              <a:ext uri="{FF2B5EF4-FFF2-40B4-BE49-F238E27FC236}">
                <a16:creationId xmlns:a16="http://schemas.microsoft.com/office/drawing/2014/main" id="{00000000-0008-0000-0100-0000CB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Conector recto 6">
            <a:extLst>
              <a:ext uri="{FF2B5EF4-FFF2-40B4-BE49-F238E27FC236}">
                <a16:creationId xmlns:a16="http://schemas.microsoft.com/office/drawing/2014/main" id="{00000000-0008-0000-0100-0000CC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16</xdr:col>
      <xdr:colOff>333375</xdr:colOff>
      <xdr:row>334</xdr:row>
      <xdr:rowOff>190500</xdr:rowOff>
    </xdr:from>
    <xdr:to>
      <xdr:col>16</xdr:col>
      <xdr:colOff>765375</xdr:colOff>
      <xdr:row>334</xdr:row>
      <xdr:rowOff>190500</xdr:rowOff>
    </xdr:to>
    <xdr:sp macro="" textlink="">
      <xdr:nvSpPr>
        <xdr:cNvPr id="205" name="Line 15850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>
          <a:spLocks noChangeShapeType="1"/>
        </xdr:cNvSpPr>
      </xdr:nvSpPr>
      <xdr:spPr bwMode="auto">
        <a:xfrm flipV="1">
          <a:off x="7886700" y="65941575"/>
          <a:ext cx="4320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104775</xdr:colOff>
      <xdr:row>389</xdr:row>
      <xdr:rowOff>38100</xdr:rowOff>
    </xdr:from>
    <xdr:to>
      <xdr:col>8</xdr:col>
      <xdr:colOff>247650</xdr:colOff>
      <xdr:row>390</xdr:row>
      <xdr:rowOff>123825</xdr:rowOff>
    </xdr:to>
    <xdr:cxnSp macro="">
      <xdr:nvCxnSpPr>
        <xdr:cNvPr id="206" name="AutoShape 1585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CxnSpPr>
          <a:cxnSpLocks noChangeShapeType="1"/>
        </xdr:cNvCxnSpPr>
      </xdr:nvCxnSpPr>
      <xdr:spPr bwMode="auto">
        <a:xfrm flipV="1">
          <a:off x="3200400" y="76352400"/>
          <a:ext cx="657225" cy="276225"/>
        </a:xfrm>
        <a:prstGeom prst="bentConnector3">
          <a:avLst>
            <a:gd name="adj1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123825</xdr:colOff>
      <xdr:row>403</xdr:row>
      <xdr:rowOff>85725</xdr:rowOff>
    </xdr:from>
    <xdr:to>
      <xdr:col>5</xdr:col>
      <xdr:colOff>163200</xdr:colOff>
      <xdr:row>404</xdr:row>
      <xdr:rowOff>111225</xdr:rowOff>
    </xdr:to>
    <xdr:cxnSp macro="">
      <xdr:nvCxnSpPr>
        <xdr:cNvPr id="207" name="Conector angular 3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CxnSpPr>
          <a:cxnSpLocks noChangeShapeType="1"/>
        </xdr:cNvCxnSpPr>
      </xdr:nvCxnSpPr>
      <xdr:spPr bwMode="auto">
        <a:xfrm>
          <a:off x="1419225" y="79067025"/>
          <a:ext cx="468000" cy="216000"/>
        </a:xfrm>
        <a:prstGeom prst="bentConnector3">
          <a:avLst>
            <a:gd name="adj1" fmla="val 0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123825</xdr:colOff>
      <xdr:row>418</xdr:row>
      <xdr:rowOff>85725</xdr:rowOff>
    </xdr:from>
    <xdr:to>
      <xdr:col>5</xdr:col>
      <xdr:colOff>163200</xdr:colOff>
      <xdr:row>419</xdr:row>
      <xdr:rowOff>111225</xdr:rowOff>
    </xdr:to>
    <xdr:cxnSp macro="">
      <xdr:nvCxnSpPr>
        <xdr:cNvPr id="208" name="Conector angular 3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CxnSpPr>
          <a:cxnSpLocks noChangeShapeType="1"/>
        </xdr:cNvCxnSpPr>
      </xdr:nvCxnSpPr>
      <xdr:spPr bwMode="auto">
        <a:xfrm>
          <a:off x="1419225" y="81924525"/>
          <a:ext cx="468000" cy="216000"/>
        </a:xfrm>
        <a:prstGeom prst="bentConnector3">
          <a:avLst>
            <a:gd name="adj1" fmla="val 0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123825</xdr:colOff>
      <xdr:row>431</xdr:row>
      <xdr:rowOff>85725</xdr:rowOff>
    </xdr:from>
    <xdr:to>
      <xdr:col>5</xdr:col>
      <xdr:colOff>163200</xdr:colOff>
      <xdr:row>433</xdr:row>
      <xdr:rowOff>28725</xdr:rowOff>
    </xdr:to>
    <xdr:cxnSp macro="">
      <xdr:nvCxnSpPr>
        <xdr:cNvPr id="209" name="Conector angular 3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CxnSpPr>
          <a:cxnSpLocks noChangeShapeType="1"/>
        </xdr:cNvCxnSpPr>
      </xdr:nvCxnSpPr>
      <xdr:spPr bwMode="auto">
        <a:xfrm>
          <a:off x="1419225" y="84401025"/>
          <a:ext cx="468000" cy="324000"/>
        </a:xfrm>
        <a:prstGeom prst="bentConnector3">
          <a:avLst>
            <a:gd name="adj1" fmla="val 0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266700</xdr:colOff>
      <xdr:row>388</xdr:row>
      <xdr:rowOff>85725</xdr:rowOff>
    </xdr:from>
    <xdr:to>
      <xdr:col>19</xdr:col>
      <xdr:colOff>284925</xdr:colOff>
      <xdr:row>388</xdr:row>
      <xdr:rowOff>85725</xdr:rowOff>
    </xdr:to>
    <xdr:cxnSp macro="">
      <xdr:nvCxnSpPr>
        <xdr:cNvPr id="210" name="Conector recto de flecha 3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CxnSpPr>
          <a:cxnSpLocks noChangeShapeType="1"/>
        </xdr:cNvCxnSpPr>
      </xdr:nvCxnSpPr>
      <xdr:spPr bwMode="auto">
        <a:xfrm>
          <a:off x="9172575" y="76209525"/>
          <a:ext cx="504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180975</xdr:colOff>
      <xdr:row>420</xdr:row>
      <xdr:rowOff>95250</xdr:rowOff>
    </xdr:from>
    <xdr:to>
      <xdr:col>19</xdr:col>
      <xdr:colOff>235200</xdr:colOff>
      <xdr:row>420</xdr:row>
      <xdr:rowOff>95250</xdr:rowOff>
    </xdr:to>
    <xdr:cxnSp macro="">
      <xdr:nvCxnSpPr>
        <xdr:cNvPr id="211" name="Conector recto de flecha 3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CxnSpPr>
          <a:cxnSpLocks noChangeShapeType="1"/>
        </xdr:cNvCxnSpPr>
      </xdr:nvCxnSpPr>
      <xdr:spPr bwMode="auto">
        <a:xfrm>
          <a:off x="9086850" y="82315050"/>
          <a:ext cx="540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219075</xdr:colOff>
      <xdr:row>470</xdr:row>
      <xdr:rowOff>47626</xdr:rowOff>
    </xdr:from>
    <xdr:to>
      <xdr:col>16</xdr:col>
      <xdr:colOff>581025</xdr:colOff>
      <xdr:row>473</xdr:row>
      <xdr:rowOff>52126</xdr:rowOff>
    </xdr:to>
    <xdr:grpSp>
      <xdr:nvGrpSpPr>
        <xdr:cNvPr id="212" name="Grupo 48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GrpSpPr>
          <a:grpSpLocks/>
        </xdr:cNvGrpSpPr>
      </xdr:nvGrpSpPr>
      <xdr:grpSpPr bwMode="auto">
        <a:xfrm>
          <a:off x="7546975" y="91017726"/>
          <a:ext cx="800100" cy="576000"/>
          <a:chOff x="6281787" y="9525000"/>
          <a:chExt cx="223788" cy="228600"/>
        </a:xfrm>
      </xdr:grpSpPr>
      <xdr:cxnSp macro="">
        <xdr:nvCxnSpPr>
          <xdr:cNvPr id="213" name="5 Conector recto de flecha">
            <a:extLst>
              <a:ext uri="{FF2B5EF4-FFF2-40B4-BE49-F238E27FC236}">
                <a16:creationId xmlns:a16="http://schemas.microsoft.com/office/drawing/2014/main" id="{00000000-0008-0000-0100-0000D5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4" name="Conector recto 6">
            <a:extLst>
              <a:ext uri="{FF2B5EF4-FFF2-40B4-BE49-F238E27FC236}">
                <a16:creationId xmlns:a16="http://schemas.microsoft.com/office/drawing/2014/main" id="{00000000-0008-0000-0100-0000D6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15</xdr:col>
      <xdr:colOff>209550</xdr:colOff>
      <xdr:row>421</xdr:row>
      <xdr:rowOff>76200</xdr:rowOff>
    </xdr:from>
    <xdr:to>
      <xdr:col>16</xdr:col>
      <xdr:colOff>834450</xdr:colOff>
      <xdr:row>425</xdr:row>
      <xdr:rowOff>34200</xdr:rowOff>
    </xdr:to>
    <xdr:cxnSp macro="">
      <xdr:nvCxnSpPr>
        <xdr:cNvPr id="215" name="Conector angular 3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CxnSpPr>
          <a:cxnSpLocks noChangeShapeType="1"/>
        </xdr:cNvCxnSpPr>
      </xdr:nvCxnSpPr>
      <xdr:spPr bwMode="auto">
        <a:xfrm>
          <a:off x="7343775" y="82486500"/>
          <a:ext cx="1044000" cy="720000"/>
        </a:xfrm>
        <a:prstGeom prst="bentConnector3">
          <a:avLst>
            <a:gd name="adj1" fmla="val 0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180975</xdr:colOff>
      <xdr:row>451</xdr:row>
      <xdr:rowOff>95250</xdr:rowOff>
    </xdr:from>
    <xdr:to>
      <xdr:col>19</xdr:col>
      <xdr:colOff>235200</xdr:colOff>
      <xdr:row>451</xdr:row>
      <xdr:rowOff>95250</xdr:rowOff>
    </xdr:to>
    <xdr:cxnSp macro="">
      <xdr:nvCxnSpPr>
        <xdr:cNvPr id="216" name="Conector recto de flecha 3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CxnSpPr>
          <a:cxnSpLocks noChangeShapeType="1"/>
        </xdr:cNvCxnSpPr>
      </xdr:nvCxnSpPr>
      <xdr:spPr bwMode="auto">
        <a:xfrm>
          <a:off x="9086850" y="88182450"/>
          <a:ext cx="540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171450</xdr:colOff>
      <xdr:row>452</xdr:row>
      <xdr:rowOff>76200</xdr:rowOff>
    </xdr:from>
    <xdr:to>
      <xdr:col>16</xdr:col>
      <xdr:colOff>652350</xdr:colOff>
      <xdr:row>455</xdr:row>
      <xdr:rowOff>116700</xdr:rowOff>
    </xdr:to>
    <xdr:grpSp>
      <xdr:nvGrpSpPr>
        <xdr:cNvPr id="217" name="Grupo 48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GrpSpPr>
          <a:grpSpLocks/>
        </xdr:cNvGrpSpPr>
      </xdr:nvGrpSpPr>
      <xdr:grpSpPr bwMode="auto">
        <a:xfrm>
          <a:off x="7499350" y="87617300"/>
          <a:ext cx="919050" cy="612000"/>
          <a:chOff x="6281787" y="9525000"/>
          <a:chExt cx="223788" cy="228600"/>
        </a:xfrm>
      </xdr:grpSpPr>
      <xdr:cxnSp macro="">
        <xdr:nvCxnSpPr>
          <xdr:cNvPr id="218" name="5 Conector recto de flecha">
            <a:extLst>
              <a:ext uri="{FF2B5EF4-FFF2-40B4-BE49-F238E27FC236}">
                <a16:creationId xmlns:a16="http://schemas.microsoft.com/office/drawing/2014/main" id="{00000000-0008-0000-0100-0000DA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" name="Conector recto 6">
            <a:extLst>
              <a:ext uri="{FF2B5EF4-FFF2-40B4-BE49-F238E27FC236}">
                <a16:creationId xmlns:a16="http://schemas.microsoft.com/office/drawing/2014/main" id="{00000000-0008-0000-0100-0000DB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4</xdr:col>
      <xdr:colOff>219075</xdr:colOff>
      <xdr:row>519</xdr:row>
      <xdr:rowOff>57151</xdr:rowOff>
    </xdr:from>
    <xdr:to>
      <xdr:col>5</xdr:col>
      <xdr:colOff>581025</xdr:colOff>
      <xdr:row>521</xdr:row>
      <xdr:rowOff>151</xdr:rowOff>
    </xdr:to>
    <xdr:grpSp>
      <xdr:nvGrpSpPr>
        <xdr:cNvPr id="220" name="Grupo 48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GrpSpPr>
          <a:grpSpLocks/>
        </xdr:cNvGrpSpPr>
      </xdr:nvGrpSpPr>
      <xdr:grpSpPr bwMode="auto">
        <a:xfrm>
          <a:off x="1419225" y="100533201"/>
          <a:ext cx="812800" cy="324000"/>
          <a:chOff x="6281787" y="9525000"/>
          <a:chExt cx="223788" cy="228600"/>
        </a:xfrm>
      </xdr:grpSpPr>
      <xdr:cxnSp macro="">
        <xdr:nvCxnSpPr>
          <xdr:cNvPr id="221" name="5 Conector recto de flecha">
            <a:extLst>
              <a:ext uri="{FF2B5EF4-FFF2-40B4-BE49-F238E27FC236}">
                <a16:creationId xmlns:a16="http://schemas.microsoft.com/office/drawing/2014/main" id="{00000000-0008-0000-0100-0000DD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2" name="Conector recto 6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7</xdr:col>
      <xdr:colOff>95250</xdr:colOff>
      <xdr:row>504</xdr:row>
      <xdr:rowOff>95250</xdr:rowOff>
    </xdr:from>
    <xdr:to>
      <xdr:col>7</xdr:col>
      <xdr:colOff>455250</xdr:colOff>
      <xdr:row>504</xdr:row>
      <xdr:rowOff>95250</xdr:rowOff>
    </xdr:to>
    <xdr:cxnSp macro="">
      <xdr:nvCxnSpPr>
        <xdr:cNvPr id="223" name="Conector recto de flecha 3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CxnSpPr>
          <a:cxnSpLocks noChangeShapeType="1"/>
        </xdr:cNvCxnSpPr>
      </xdr:nvCxnSpPr>
      <xdr:spPr bwMode="auto">
        <a:xfrm>
          <a:off x="3190875" y="98450400"/>
          <a:ext cx="360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4</xdr:row>
          <xdr:rowOff>38100</xdr:rowOff>
        </xdr:from>
        <xdr:to>
          <xdr:col>11</xdr:col>
          <xdr:colOff>355600</xdr:colOff>
          <xdr:row>4</xdr:row>
          <xdr:rowOff>342900</xdr:rowOff>
        </xdr:to>
        <xdr:sp macro="" textlink="">
          <xdr:nvSpPr>
            <xdr:cNvPr id="78855" name="Button 7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02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4</xdr:row>
          <xdr:rowOff>38100</xdr:rowOff>
        </xdr:from>
        <xdr:to>
          <xdr:col>14</xdr:col>
          <xdr:colOff>228600</xdr:colOff>
          <xdr:row>4</xdr:row>
          <xdr:rowOff>342900</xdr:rowOff>
        </xdr:to>
        <xdr:sp macro="" textlink="">
          <xdr:nvSpPr>
            <xdr:cNvPr id="78856" name="Button 8" hidden="1">
              <a:extLst>
                <a:ext uri="{63B3BB69-23CF-44E3-9099-C40C66FF867C}">
                  <a14:compatExt spid="_x0000_s78856"/>
                </a:ext>
                <a:ext uri="{FF2B5EF4-FFF2-40B4-BE49-F238E27FC236}">
                  <a16:creationId xmlns:a16="http://schemas.microsoft.com/office/drawing/2014/main" id="{00000000-0008-0000-0200-00000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4</xdr:row>
          <xdr:rowOff>38100</xdr:rowOff>
        </xdr:from>
        <xdr:to>
          <xdr:col>16</xdr:col>
          <xdr:colOff>819150</xdr:colOff>
          <xdr:row>4</xdr:row>
          <xdr:rowOff>342900</xdr:rowOff>
        </xdr:to>
        <xdr:sp macro="" textlink="">
          <xdr:nvSpPr>
            <xdr:cNvPr id="78857" name="Button 9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02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190500</xdr:colOff>
      <xdr:row>0</xdr:row>
      <xdr:rowOff>47624</xdr:rowOff>
    </xdr:from>
    <xdr:to>
      <xdr:col>5</xdr:col>
      <xdr:colOff>30997</xdr:colOff>
      <xdr:row>2</xdr:row>
      <xdr:rowOff>215174</xdr:rowOff>
    </xdr:to>
    <xdr:pic>
      <xdr:nvPicPr>
        <xdr:cNvPr id="115" name="Imagen 2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918"/>
        <a:stretch>
          <a:fillRect/>
        </a:stretch>
      </xdr:blipFill>
      <xdr:spPr bwMode="auto">
        <a:xfrm>
          <a:off x="990600" y="47624"/>
          <a:ext cx="1402597" cy="72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202</xdr:row>
          <xdr:rowOff>38100</xdr:rowOff>
        </xdr:from>
        <xdr:to>
          <xdr:col>11</xdr:col>
          <xdr:colOff>355600</xdr:colOff>
          <xdr:row>202</xdr:row>
          <xdr:rowOff>342900</xdr:rowOff>
        </xdr:to>
        <xdr:sp macro="" textlink="">
          <xdr:nvSpPr>
            <xdr:cNvPr id="78858" name="Button 10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02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469900</xdr:colOff>
          <xdr:row>202</xdr:row>
          <xdr:rowOff>38100</xdr:rowOff>
        </xdr:from>
        <xdr:to>
          <xdr:col>14</xdr:col>
          <xdr:colOff>228600</xdr:colOff>
          <xdr:row>202</xdr:row>
          <xdr:rowOff>342900</xdr:rowOff>
        </xdr:to>
        <xdr:sp macro="" textlink="">
          <xdr:nvSpPr>
            <xdr:cNvPr id="78859" name="Button 11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02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336550</xdr:colOff>
          <xdr:row>202</xdr:row>
          <xdr:rowOff>38100</xdr:rowOff>
        </xdr:from>
        <xdr:to>
          <xdr:col>16</xdr:col>
          <xdr:colOff>812800</xdr:colOff>
          <xdr:row>202</xdr:row>
          <xdr:rowOff>342900</xdr:rowOff>
        </xdr:to>
        <xdr:sp macro="" textlink="">
          <xdr:nvSpPr>
            <xdr:cNvPr id="78860" name="Button 12" hidden="1">
              <a:extLst>
                <a:ext uri="{63B3BB69-23CF-44E3-9099-C40C66FF867C}">
                  <a14:compatExt spid="_x0000_s78860"/>
                </a:ext>
                <a:ext uri="{FF2B5EF4-FFF2-40B4-BE49-F238E27FC236}">
                  <a16:creationId xmlns:a16="http://schemas.microsoft.com/office/drawing/2014/main" id="{00000000-0008-0000-0200-00000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85725</xdr:colOff>
      <xdr:row>28</xdr:row>
      <xdr:rowOff>47625</xdr:rowOff>
    </xdr:from>
    <xdr:to>
      <xdr:col>5</xdr:col>
      <xdr:colOff>171450</xdr:colOff>
      <xdr:row>30</xdr:row>
      <xdr:rowOff>180975</xdr:rowOff>
    </xdr:to>
    <xdr:sp macro="" textlink="">
      <xdr:nvSpPr>
        <xdr:cNvPr id="34" name="Cerrar llave 1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/>
        </xdr:cNvSpPr>
      </xdr:nvSpPr>
      <xdr:spPr bwMode="auto">
        <a:xfrm flipH="1">
          <a:off x="1647825" y="5629275"/>
          <a:ext cx="85725" cy="514350"/>
        </a:xfrm>
        <a:prstGeom prst="rightBrace">
          <a:avLst>
            <a:gd name="adj1" fmla="val 10889"/>
            <a:gd name="adj2" fmla="val 50000"/>
          </a:avLst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180975</xdr:colOff>
      <xdr:row>32</xdr:row>
      <xdr:rowOff>95250</xdr:rowOff>
    </xdr:from>
    <xdr:to>
      <xdr:col>5</xdr:col>
      <xdr:colOff>704850</xdr:colOff>
      <xdr:row>32</xdr:row>
      <xdr:rowOff>95250</xdr:rowOff>
    </xdr:to>
    <xdr:cxnSp macro="">
      <xdr:nvCxnSpPr>
        <xdr:cNvPr id="35" name="6 Conector recto de flecha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cxnSpLocks noChangeShapeType="1"/>
        </xdr:cNvCxnSpPr>
      </xdr:nvCxnSpPr>
      <xdr:spPr bwMode="auto">
        <a:xfrm>
          <a:off x="1743075" y="6438900"/>
          <a:ext cx="523875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47625</xdr:colOff>
      <xdr:row>38</xdr:row>
      <xdr:rowOff>123825</xdr:rowOff>
    </xdr:from>
    <xdr:to>
      <xdr:col>18</xdr:col>
      <xdr:colOff>161925</xdr:colOff>
      <xdr:row>42</xdr:row>
      <xdr:rowOff>38100</xdr:rowOff>
    </xdr:to>
    <xdr:sp macro="" textlink="">
      <xdr:nvSpPr>
        <xdr:cNvPr id="37" name="Cerrar llave 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/>
        </xdr:cNvSpPr>
      </xdr:nvSpPr>
      <xdr:spPr bwMode="auto">
        <a:xfrm>
          <a:off x="8715375" y="7543800"/>
          <a:ext cx="114300" cy="676275"/>
        </a:xfrm>
        <a:prstGeom prst="rightBrace">
          <a:avLst>
            <a:gd name="adj1" fmla="val 12929"/>
            <a:gd name="adj2" fmla="val 50000"/>
          </a:avLst>
        </a:prstGeom>
        <a:noFill/>
        <a:ln w="12700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180975</xdr:colOff>
      <xdr:row>39</xdr:row>
      <xdr:rowOff>47625</xdr:rowOff>
    </xdr:from>
    <xdr:to>
      <xdr:col>16</xdr:col>
      <xdr:colOff>76200</xdr:colOff>
      <xdr:row>40</xdr:row>
      <xdr:rowOff>142875</xdr:rowOff>
    </xdr:to>
    <xdr:cxnSp macro="">
      <xdr:nvCxnSpPr>
        <xdr:cNvPr id="38" name="Conector angular 33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cxnSpLocks noChangeShapeType="1"/>
        </xdr:cNvCxnSpPr>
      </xdr:nvCxnSpPr>
      <xdr:spPr bwMode="auto">
        <a:xfrm>
          <a:off x="7077075" y="7658100"/>
          <a:ext cx="314325" cy="285750"/>
        </a:xfrm>
        <a:prstGeom prst="bentConnector3">
          <a:avLst>
            <a:gd name="adj1" fmla="val -1426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133350</xdr:colOff>
      <xdr:row>30</xdr:row>
      <xdr:rowOff>123825</xdr:rowOff>
    </xdr:from>
    <xdr:to>
      <xdr:col>17</xdr:col>
      <xdr:colOff>9525</xdr:colOff>
      <xdr:row>31</xdr:row>
      <xdr:rowOff>104775</xdr:rowOff>
    </xdr:to>
    <xdr:cxnSp macro="">
      <xdr:nvCxnSpPr>
        <xdr:cNvPr id="39" name="AutoShape 11213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cxnSpLocks noChangeShapeType="1"/>
        </xdr:cNvCxnSpPr>
      </xdr:nvCxnSpPr>
      <xdr:spPr bwMode="auto">
        <a:xfrm flipV="1">
          <a:off x="7448550" y="6086475"/>
          <a:ext cx="809625" cy="171450"/>
        </a:xfrm>
        <a:prstGeom prst="bentConnector3">
          <a:avLst>
            <a:gd name="adj1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123825</xdr:colOff>
      <xdr:row>75</xdr:row>
      <xdr:rowOff>38100</xdr:rowOff>
    </xdr:from>
    <xdr:to>
      <xdr:col>5</xdr:col>
      <xdr:colOff>57150</xdr:colOff>
      <xdr:row>77</xdr:row>
      <xdr:rowOff>19050</xdr:rowOff>
    </xdr:to>
    <xdr:cxnSp macro="">
      <xdr:nvCxnSpPr>
        <xdr:cNvPr id="40" name="Conector angular 3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cxnSpLocks noChangeShapeType="1"/>
        </xdr:cNvCxnSpPr>
      </xdr:nvCxnSpPr>
      <xdr:spPr bwMode="auto">
        <a:xfrm>
          <a:off x="1371600" y="14430375"/>
          <a:ext cx="247650" cy="361950"/>
        </a:xfrm>
        <a:prstGeom prst="bentConnector3">
          <a:avLst>
            <a:gd name="adj1" fmla="val 109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142875</xdr:colOff>
      <xdr:row>142</xdr:row>
      <xdr:rowOff>57150</xdr:rowOff>
    </xdr:from>
    <xdr:to>
      <xdr:col>4</xdr:col>
      <xdr:colOff>142875</xdr:colOff>
      <xdr:row>143</xdr:row>
      <xdr:rowOff>152400</xdr:rowOff>
    </xdr:to>
    <xdr:sp macro="" textlink="">
      <xdr:nvSpPr>
        <xdr:cNvPr id="41" name="Line 2034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>
          <a:spLocks noChangeShapeType="1"/>
        </xdr:cNvSpPr>
      </xdr:nvSpPr>
      <xdr:spPr bwMode="auto">
        <a:xfrm>
          <a:off x="1390650" y="26936700"/>
          <a:ext cx="0" cy="285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200025</xdr:colOff>
      <xdr:row>142</xdr:row>
      <xdr:rowOff>66675</xdr:rowOff>
    </xdr:from>
    <xdr:to>
      <xdr:col>16</xdr:col>
      <xdr:colOff>257175</xdr:colOff>
      <xdr:row>143</xdr:row>
      <xdr:rowOff>57150</xdr:rowOff>
    </xdr:to>
    <xdr:cxnSp macro="">
      <xdr:nvCxnSpPr>
        <xdr:cNvPr id="42" name="Conector angular 3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cxnSpLocks noChangeShapeType="1"/>
        </xdr:cNvCxnSpPr>
      </xdr:nvCxnSpPr>
      <xdr:spPr bwMode="auto">
        <a:xfrm>
          <a:off x="6686550" y="26946225"/>
          <a:ext cx="885825" cy="180975"/>
        </a:xfrm>
        <a:prstGeom prst="bentConnector3">
          <a:avLst>
            <a:gd name="adj1" fmla="val -1111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200025</xdr:colOff>
      <xdr:row>152</xdr:row>
      <xdr:rowOff>57150</xdr:rowOff>
    </xdr:from>
    <xdr:to>
      <xdr:col>15</xdr:col>
      <xdr:colOff>200025</xdr:colOff>
      <xdr:row>154</xdr:row>
      <xdr:rowOff>38100</xdr:rowOff>
    </xdr:to>
    <xdr:sp macro="" textlink="">
      <xdr:nvSpPr>
        <xdr:cNvPr id="43" name="Line 2034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>
          <a:spLocks noChangeShapeType="1"/>
        </xdr:cNvSpPr>
      </xdr:nvSpPr>
      <xdr:spPr bwMode="auto">
        <a:xfrm>
          <a:off x="7096125" y="28708350"/>
          <a:ext cx="0" cy="285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180975</xdr:colOff>
      <xdr:row>74</xdr:row>
      <xdr:rowOff>95250</xdr:rowOff>
    </xdr:from>
    <xdr:to>
      <xdr:col>8</xdr:col>
      <xdr:colOff>228600</xdr:colOff>
      <xdr:row>74</xdr:row>
      <xdr:rowOff>95250</xdr:rowOff>
    </xdr:to>
    <xdr:cxnSp macro="">
      <xdr:nvCxnSpPr>
        <xdr:cNvPr id="44" name="6 Conector recto de flecha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cxnSpLocks noChangeShapeType="1"/>
        </xdr:cNvCxnSpPr>
      </xdr:nvCxnSpPr>
      <xdr:spPr bwMode="auto">
        <a:xfrm>
          <a:off x="3114675" y="14297025"/>
          <a:ext cx="561975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150397</xdr:colOff>
      <xdr:row>59</xdr:row>
      <xdr:rowOff>64166</xdr:rowOff>
    </xdr:from>
    <xdr:to>
      <xdr:col>5</xdr:col>
      <xdr:colOff>83722</xdr:colOff>
      <xdr:row>60</xdr:row>
      <xdr:rowOff>99191</xdr:rowOff>
    </xdr:to>
    <xdr:cxnSp macro="">
      <xdr:nvCxnSpPr>
        <xdr:cNvPr id="45" name="Conector angular 3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cxnSpLocks noChangeShapeType="1"/>
        </xdr:cNvCxnSpPr>
      </xdr:nvCxnSpPr>
      <xdr:spPr bwMode="auto">
        <a:xfrm>
          <a:off x="1398172" y="11484641"/>
          <a:ext cx="247650" cy="225525"/>
        </a:xfrm>
        <a:prstGeom prst="bentConnector3">
          <a:avLst>
            <a:gd name="adj1" fmla="val 109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133350</xdr:colOff>
      <xdr:row>58</xdr:row>
      <xdr:rowOff>104775</xdr:rowOff>
    </xdr:from>
    <xdr:to>
      <xdr:col>17</xdr:col>
      <xdr:colOff>381000</xdr:colOff>
      <xdr:row>59</xdr:row>
      <xdr:rowOff>238125</xdr:rowOff>
    </xdr:to>
    <xdr:cxnSp macro="">
      <xdr:nvCxnSpPr>
        <xdr:cNvPr id="46" name="Conector angular 23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>
          <a:cxnSpLocks noChangeShapeType="1"/>
        </xdr:cNvCxnSpPr>
      </xdr:nvCxnSpPr>
      <xdr:spPr bwMode="auto">
        <a:xfrm>
          <a:off x="7448550" y="11334750"/>
          <a:ext cx="1181100" cy="276225"/>
        </a:xfrm>
        <a:prstGeom prst="bentConnector3">
          <a:avLst>
            <a:gd name="adj1" fmla="val 50000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133350</xdr:colOff>
      <xdr:row>90</xdr:row>
      <xdr:rowOff>104775</xdr:rowOff>
    </xdr:from>
    <xdr:to>
      <xdr:col>5</xdr:col>
      <xdr:colOff>853350</xdr:colOff>
      <xdr:row>92</xdr:row>
      <xdr:rowOff>57150</xdr:rowOff>
    </xdr:to>
    <xdr:cxnSp macro="">
      <xdr:nvCxnSpPr>
        <xdr:cNvPr id="47" name="Conector angular 23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cxnSpLocks noChangeShapeType="1"/>
        </xdr:cNvCxnSpPr>
      </xdr:nvCxnSpPr>
      <xdr:spPr bwMode="auto">
        <a:xfrm>
          <a:off x="1695450" y="17316450"/>
          <a:ext cx="720000" cy="333375"/>
        </a:xfrm>
        <a:prstGeom prst="bentConnector3">
          <a:avLst>
            <a:gd name="adj1" fmla="val 50000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247650</xdr:colOff>
      <xdr:row>17</xdr:row>
      <xdr:rowOff>123824</xdr:rowOff>
    </xdr:from>
    <xdr:to>
      <xdr:col>17</xdr:col>
      <xdr:colOff>119925</xdr:colOff>
      <xdr:row>17</xdr:row>
      <xdr:rowOff>123824</xdr:rowOff>
    </xdr:to>
    <xdr:cxnSp macro="">
      <xdr:nvCxnSpPr>
        <xdr:cNvPr id="48" name="5 Conector recto de flecha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7562850" y="3762374"/>
          <a:ext cx="805725" cy="0"/>
        </a:xfrm>
        <a:prstGeom prst="straightConnector1">
          <a:avLst/>
        </a:prstGeom>
        <a:ln>
          <a:solidFill>
            <a:schemeClr val="tx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123825</xdr:colOff>
      <xdr:row>115</xdr:row>
      <xdr:rowOff>47625</xdr:rowOff>
    </xdr:from>
    <xdr:to>
      <xdr:col>5</xdr:col>
      <xdr:colOff>76200</xdr:colOff>
      <xdr:row>116</xdr:row>
      <xdr:rowOff>109125</xdr:rowOff>
    </xdr:to>
    <xdr:cxnSp macro="">
      <xdr:nvCxnSpPr>
        <xdr:cNvPr id="49" name="Conector angular 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cxnSpLocks noChangeShapeType="1"/>
        </xdr:cNvCxnSpPr>
      </xdr:nvCxnSpPr>
      <xdr:spPr bwMode="auto">
        <a:xfrm>
          <a:off x="1371600" y="22002750"/>
          <a:ext cx="266700" cy="252000"/>
        </a:xfrm>
        <a:prstGeom prst="bentConnector3">
          <a:avLst>
            <a:gd name="adj1" fmla="val 109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219075</xdr:colOff>
      <xdr:row>126</xdr:row>
      <xdr:rowOff>66675</xdr:rowOff>
    </xdr:from>
    <xdr:to>
      <xdr:col>7</xdr:col>
      <xdr:colOff>219075</xdr:colOff>
      <xdr:row>127</xdr:row>
      <xdr:rowOff>164175</xdr:rowOff>
    </xdr:to>
    <xdr:cxnSp macro="">
      <xdr:nvCxnSpPr>
        <xdr:cNvPr id="50" name="Conector recto de flecha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 bwMode="auto">
        <a:xfrm>
          <a:off x="3152775" y="24022050"/>
          <a:ext cx="0" cy="288000"/>
        </a:xfrm>
        <a:prstGeom prst="straightConnector1">
          <a:avLst/>
        </a:prstGeom>
        <a:solidFill>
          <a:srgbClr val="090000"/>
        </a:solidFill>
        <a:ln w="9525" cap="flat" cmpd="sng" algn="ctr">
          <a:solidFill>
            <a:sysClr val="windowText" lastClr="000000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  <xdr:twoCellAnchor>
    <xdr:from>
      <xdr:col>16</xdr:col>
      <xdr:colOff>104775</xdr:colOff>
      <xdr:row>91</xdr:row>
      <xdr:rowOff>104775</xdr:rowOff>
    </xdr:from>
    <xdr:to>
      <xdr:col>16</xdr:col>
      <xdr:colOff>536775</xdr:colOff>
      <xdr:row>91</xdr:row>
      <xdr:rowOff>104775</xdr:rowOff>
    </xdr:to>
    <xdr:cxnSp macro="">
      <xdr:nvCxnSpPr>
        <xdr:cNvPr id="51" name="6 Conector recto de flecha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cxnSpLocks noChangeShapeType="1"/>
        </xdr:cNvCxnSpPr>
      </xdr:nvCxnSpPr>
      <xdr:spPr bwMode="auto">
        <a:xfrm>
          <a:off x="7419975" y="17506950"/>
          <a:ext cx="432000" cy="0"/>
        </a:xfrm>
        <a:prstGeom prst="straightConnector1">
          <a:avLst/>
        </a:prstGeom>
        <a:noFill/>
        <a:ln w="3175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104775</xdr:colOff>
      <xdr:row>93</xdr:row>
      <xdr:rowOff>104775</xdr:rowOff>
    </xdr:from>
    <xdr:to>
      <xdr:col>16</xdr:col>
      <xdr:colOff>536775</xdr:colOff>
      <xdr:row>93</xdr:row>
      <xdr:rowOff>104775</xdr:rowOff>
    </xdr:to>
    <xdr:cxnSp macro="">
      <xdr:nvCxnSpPr>
        <xdr:cNvPr id="52" name="6 Conector recto de flecha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cxnSpLocks noChangeShapeType="1"/>
        </xdr:cNvCxnSpPr>
      </xdr:nvCxnSpPr>
      <xdr:spPr bwMode="auto">
        <a:xfrm>
          <a:off x="7419975" y="17887950"/>
          <a:ext cx="432000" cy="0"/>
        </a:xfrm>
        <a:prstGeom prst="straightConnector1">
          <a:avLst/>
        </a:prstGeom>
        <a:noFill/>
        <a:ln w="3175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180975</xdr:colOff>
      <xdr:row>106</xdr:row>
      <xdr:rowOff>76200</xdr:rowOff>
    </xdr:from>
    <xdr:to>
      <xdr:col>16</xdr:col>
      <xdr:colOff>157875</xdr:colOff>
      <xdr:row>107</xdr:row>
      <xdr:rowOff>137700</xdr:rowOff>
    </xdr:to>
    <xdr:cxnSp macro="">
      <xdr:nvCxnSpPr>
        <xdr:cNvPr id="53" name="Conector angular 3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>
          <a:cxnSpLocks noChangeShapeType="1"/>
        </xdr:cNvCxnSpPr>
      </xdr:nvCxnSpPr>
      <xdr:spPr bwMode="auto">
        <a:xfrm>
          <a:off x="7077075" y="20316825"/>
          <a:ext cx="396000" cy="252000"/>
        </a:xfrm>
        <a:prstGeom prst="bentConnector3">
          <a:avLst>
            <a:gd name="adj1" fmla="val 109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200025</xdr:colOff>
      <xdr:row>124</xdr:row>
      <xdr:rowOff>57150</xdr:rowOff>
    </xdr:from>
    <xdr:to>
      <xdr:col>16</xdr:col>
      <xdr:colOff>176925</xdr:colOff>
      <xdr:row>125</xdr:row>
      <xdr:rowOff>118650</xdr:rowOff>
    </xdr:to>
    <xdr:cxnSp macro="">
      <xdr:nvCxnSpPr>
        <xdr:cNvPr id="54" name="Conector angular 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>
          <a:cxnSpLocks noChangeShapeType="1"/>
        </xdr:cNvCxnSpPr>
      </xdr:nvCxnSpPr>
      <xdr:spPr bwMode="auto">
        <a:xfrm>
          <a:off x="7096125" y="23631525"/>
          <a:ext cx="396000" cy="252000"/>
        </a:xfrm>
        <a:prstGeom prst="bentConnector3">
          <a:avLst>
            <a:gd name="adj1" fmla="val 109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219075</xdr:colOff>
      <xdr:row>167</xdr:row>
      <xdr:rowOff>66675</xdr:rowOff>
    </xdr:from>
    <xdr:to>
      <xdr:col>7</xdr:col>
      <xdr:colOff>219075</xdr:colOff>
      <xdr:row>168</xdr:row>
      <xdr:rowOff>164175</xdr:rowOff>
    </xdr:to>
    <xdr:cxnSp macro="">
      <xdr:nvCxnSpPr>
        <xdr:cNvPr id="55" name="Conector recto de flecha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 bwMode="auto">
        <a:xfrm>
          <a:off x="3152775" y="38804850"/>
          <a:ext cx="0" cy="240375"/>
        </a:xfrm>
        <a:prstGeom prst="straightConnector1">
          <a:avLst/>
        </a:prstGeom>
        <a:solidFill>
          <a:srgbClr val="090000"/>
        </a:solidFill>
        <a:ln w="9525" cap="flat" cmpd="sng" algn="ctr">
          <a:solidFill>
            <a:sysClr val="windowText" lastClr="000000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  <xdr:twoCellAnchor>
    <xdr:from>
      <xdr:col>8</xdr:col>
      <xdr:colOff>152400</xdr:colOff>
      <xdr:row>166</xdr:row>
      <xdr:rowOff>95250</xdr:rowOff>
    </xdr:from>
    <xdr:to>
      <xdr:col>9</xdr:col>
      <xdr:colOff>247650</xdr:colOff>
      <xdr:row>166</xdr:row>
      <xdr:rowOff>95250</xdr:rowOff>
    </xdr:to>
    <xdr:cxnSp macro="">
      <xdr:nvCxnSpPr>
        <xdr:cNvPr id="56" name="6 Conector recto de flecha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>
          <a:cxnSpLocks noChangeShapeType="1"/>
        </xdr:cNvCxnSpPr>
      </xdr:nvCxnSpPr>
      <xdr:spPr bwMode="auto">
        <a:xfrm>
          <a:off x="3600450" y="38652450"/>
          <a:ext cx="561975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133350</xdr:colOff>
      <xdr:row>181</xdr:row>
      <xdr:rowOff>114300</xdr:rowOff>
    </xdr:from>
    <xdr:to>
      <xdr:col>5</xdr:col>
      <xdr:colOff>695325</xdr:colOff>
      <xdr:row>181</xdr:row>
      <xdr:rowOff>114300</xdr:rowOff>
    </xdr:to>
    <xdr:cxnSp macro="">
      <xdr:nvCxnSpPr>
        <xdr:cNvPr id="57" name="6 Conector recto de flecha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>
          <a:cxnSpLocks noChangeShapeType="1"/>
        </xdr:cNvCxnSpPr>
      </xdr:nvCxnSpPr>
      <xdr:spPr bwMode="auto">
        <a:xfrm>
          <a:off x="1695450" y="41176575"/>
          <a:ext cx="561975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133350</xdr:colOff>
      <xdr:row>187</xdr:row>
      <xdr:rowOff>114300</xdr:rowOff>
    </xdr:from>
    <xdr:to>
      <xdr:col>5</xdr:col>
      <xdr:colOff>695325</xdr:colOff>
      <xdr:row>187</xdr:row>
      <xdr:rowOff>114300</xdr:rowOff>
    </xdr:to>
    <xdr:cxnSp macro="">
      <xdr:nvCxnSpPr>
        <xdr:cNvPr id="58" name="6 Conector recto de flecha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>
          <a:cxnSpLocks noChangeShapeType="1"/>
        </xdr:cNvCxnSpPr>
      </xdr:nvCxnSpPr>
      <xdr:spPr bwMode="auto">
        <a:xfrm>
          <a:off x="1695450" y="42148125"/>
          <a:ext cx="561975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219075</xdr:colOff>
      <xdr:row>167</xdr:row>
      <xdr:rowOff>66675</xdr:rowOff>
    </xdr:from>
    <xdr:to>
      <xdr:col>18</xdr:col>
      <xdr:colOff>219075</xdr:colOff>
      <xdr:row>168</xdr:row>
      <xdr:rowOff>164175</xdr:rowOff>
    </xdr:to>
    <xdr:cxnSp macro="">
      <xdr:nvCxnSpPr>
        <xdr:cNvPr id="59" name="Conector recto de flecha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 bwMode="auto">
        <a:xfrm>
          <a:off x="8886825" y="38804850"/>
          <a:ext cx="0" cy="240375"/>
        </a:xfrm>
        <a:prstGeom prst="straightConnector1">
          <a:avLst/>
        </a:prstGeom>
        <a:solidFill>
          <a:srgbClr val="090000"/>
        </a:solidFill>
        <a:ln w="9525" cap="flat" cmpd="sng" algn="ctr">
          <a:solidFill>
            <a:sysClr val="windowText" lastClr="000000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  <xdr:twoCellAnchor>
    <xdr:from>
      <xdr:col>19</xdr:col>
      <xdr:colOff>152400</xdr:colOff>
      <xdr:row>166</xdr:row>
      <xdr:rowOff>95250</xdr:rowOff>
    </xdr:from>
    <xdr:to>
      <xdr:col>20</xdr:col>
      <xdr:colOff>247650</xdr:colOff>
      <xdr:row>166</xdr:row>
      <xdr:rowOff>95250</xdr:rowOff>
    </xdr:to>
    <xdr:cxnSp macro="">
      <xdr:nvCxnSpPr>
        <xdr:cNvPr id="60" name="6 Conector recto de flecha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>
          <a:cxnSpLocks noChangeShapeType="1"/>
        </xdr:cNvCxnSpPr>
      </xdr:nvCxnSpPr>
      <xdr:spPr bwMode="auto">
        <a:xfrm>
          <a:off x="9305925" y="38652450"/>
          <a:ext cx="514350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133350</xdr:colOff>
      <xdr:row>181</xdr:row>
      <xdr:rowOff>114300</xdr:rowOff>
    </xdr:from>
    <xdr:to>
      <xdr:col>16</xdr:col>
      <xdr:colOff>695325</xdr:colOff>
      <xdr:row>181</xdr:row>
      <xdr:rowOff>114300</xdr:rowOff>
    </xdr:to>
    <xdr:cxnSp macro="">
      <xdr:nvCxnSpPr>
        <xdr:cNvPr id="61" name="6 Conector recto de flecha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cxnSpLocks noChangeShapeType="1"/>
        </xdr:cNvCxnSpPr>
      </xdr:nvCxnSpPr>
      <xdr:spPr bwMode="auto">
        <a:xfrm>
          <a:off x="7448550" y="41176575"/>
          <a:ext cx="561975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133350</xdr:colOff>
      <xdr:row>187</xdr:row>
      <xdr:rowOff>114300</xdr:rowOff>
    </xdr:from>
    <xdr:to>
      <xdr:col>16</xdr:col>
      <xdr:colOff>695325</xdr:colOff>
      <xdr:row>187</xdr:row>
      <xdr:rowOff>114300</xdr:rowOff>
    </xdr:to>
    <xdr:cxnSp macro="">
      <xdr:nvCxnSpPr>
        <xdr:cNvPr id="62" name="6 Conector recto de flecha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>
          <a:cxnSpLocks noChangeShapeType="1"/>
        </xdr:cNvCxnSpPr>
      </xdr:nvCxnSpPr>
      <xdr:spPr bwMode="auto">
        <a:xfrm>
          <a:off x="7448550" y="42148125"/>
          <a:ext cx="561975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257175</xdr:colOff>
      <xdr:row>189</xdr:row>
      <xdr:rowOff>38100</xdr:rowOff>
    </xdr:from>
    <xdr:to>
      <xdr:col>7</xdr:col>
      <xdr:colOff>76200</xdr:colOff>
      <xdr:row>193</xdr:row>
      <xdr:rowOff>2249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GrpSpPr/>
      </xdr:nvGrpSpPr>
      <xdr:grpSpPr>
        <a:xfrm>
          <a:off x="1565275" y="34925000"/>
          <a:ext cx="1590675" cy="548349"/>
          <a:chOff x="1400175" y="44777025"/>
          <a:chExt cx="1619250" cy="573749"/>
        </a:xfrm>
      </xdr:grpSpPr>
      <xdr:cxnSp macro="">
        <xdr:nvCxnSpPr>
          <xdr:cNvPr id="64" name="Conector recto de flecha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CxnSpPr/>
        </xdr:nvCxnSpPr>
        <xdr:spPr bwMode="auto">
          <a:xfrm>
            <a:off x="1400175" y="45062774"/>
            <a:ext cx="0" cy="288000"/>
          </a:xfrm>
          <a:prstGeom prst="straightConnector1">
            <a:avLst/>
          </a:prstGeom>
          <a:solidFill>
            <a:srgbClr val="090000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cxnSp macro="">
        <xdr:nvCxnSpPr>
          <xdr:cNvPr id="65" name="Conector recto 64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CxnSpPr/>
        </xdr:nvCxnSpPr>
        <xdr:spPr bwMode="auto">
          <a:xfrm>
            <a:off x="1400175" y="45062775"/>
            <a:ext cx="1609725" cy="0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66" name="Conector recto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CxnSpPr/>
        </xdr:nvCxnSpPr>
        <xdr:spPr bwMode="auto">
          <a:xfrm>
            <a:off x="3019425" y="44777025"/>
            <a:ext cx="0" cy="288000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oval" w="med" len="med"/>
            <a:tailEnd type="none" w="med" len="med"/>
          </a:ln>
          <a:effectLst/>
        </xdr:spPr>
      </xdr:cxnSp>
    </xdr:grpSp>
    <xdr:clientData/>
  </xdr:twoCellAnchor>
  <xdr:twoCellAnchor>
    <xdr:from>
      <xdr:col>15</xdr:col>
      <xdr:colOff>200025</xdr:colOff>
      <xdr:row>189</xdr:row>
      <xdr:rowOff>38100</xdr:rowOff>
    </xdr:from>
    <xdr:to>
      <xdr:col>18</xdr:col>
      <xdr:colOff>47625</xdr:colOff>
      <xdr:row>193</xdr:row>
      <xdr:rowOff>2249</xdr:rowOff>
    </xdr:to>
    <xdr:grpSp>
      <xdr:nvGrpSpPr>
        <xdr:cNvPr id="67" name="Grup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pSpPr/>
      </xdr:nvGrpSpPr>
      <xdr:grpSpPr>
        <a:xfrm>
          <a:off x="7439025" y="34925000"/>
          <a:ext cx="1701800" cy="548349"/>
          <a:chOff x="1400175" y="44777025"/>
          <a:chExt cx="1619250" cy="573749"/>
        </a:xfrm>
      </xdr:grpSpPr>
      <xdr:cxnSp macro="">
        <xdr:nvCxnSpPr>
          <xdr:cNvPr id="68" name="Conector recto de flecha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CxnSpPr/>
        </xdr:nvCxnSpPr>
        <xdr:spPr bwMode="auto">
          <a:xfrm>
            <a:off x="1400175" y="45062774"/>
            <a:ext cx="0" cy="288000"/>
          </a:xfrm>
          <a:prstGeom prst="straightConnector1">
            <a:avLst/>
          </a:prstGeom>
          <a:solidFill>
            <a:srgbClr val="090000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triangle"/>
          </a:ln>
          <a:effectLst/>
        </xdr:spPr>
      </xdr:cxnSp>
      <xdr:cxnSp macro="">
        <xdr:nvCxnSpPr>
          <xdr:cNvPr id="69" name="Conector recto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CxnSpPr/>
        </xdr:nvCxnSpPr>
        <xdr:spPr bwMode="auto">
          <a:xfrm>
            <a:off x="1400175" y="45062775"/>
            <a:ext cx="1609725" cy="0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70" name="Conector recto 69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CxnSpPr/>
        </xdr:nvCxnSpPr>
        <xdr:spPr bwMode="auto">
          <a:xfrm>
            <a:off x="3019425" y="44777025"/>
            <a:ext cx="0" cy="288000"/>
          </a:xfrm>
          <a:prstGeom prst="line">
            <a:avLst/>
          </a:prstGeom>
          <a:solidFill>
            <a:srgbClr val="090000"/>
          </a:solidFill>
          <a:ln w="9525" cap="flat" cmpd="sng" algn="ctr">
            <a:solidFill>
              <a:sysClr val="windowText" lastClr="000000"/>
            </a:solidFill>
            <a:prstDash val="solid"/>
            <a:round/>
            <a:headEnd type="oval" w="med" len="med"/>
            <a:tailEnd type="none" w="med" len="med"/>
          </a:ln>
          <a:effectLst/>
        </xdr:spPr>
      </xdr:cxnSp>
    </xdr:grpSp>
    <xdr:clientData/>
  </xdr:twoCellAnchor>
  <xdr:twoCellAnchor>
    <xdr:from>
      <xdr:col>15</xdr:col>
      <xdr:colOff>180975</xdr:colOff>
      <xdr:row>71</xdr:row>
      <xdr:rowOff>95250</xdr:rowOff>
    </xdr:from>
    <xdr:to>
      <xdr:col>16</xdr:col>
      <xdr:colOff>769875</xdr:colOff>
      <xdr:row>74</xdr:row>
      <xdr:rowOff>137850</xdr:rowOff>
    </xdr:to>
    <xdr:cxnSp macro="">
      <xdr:nvCxnSpPr>
        <xdr:cNvPr id="76" name="Conector angular 3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cxnSpLocks noChangeShapeType="1"/>
        </xdr:cNvCxnSpPr>
      </xdr:nvCxnSpPr>
      <xdr:spPr bwMode="auto">
        <a:xfrm>
          <a:off x="7077075" y="13763625"/>
          <a:ext cx="1008000" cy="576000"/>
        </a:xfrm>
        <a:prstGeom prst="bentConnector3">
          <a:avLst>
            <a:gd name="adj1" fmla="val 1093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4</xdr:row>
          <xdr:rowOff>38100</xdr:rowOff>
        </xdr:from>
        <xdr:to>
          <xdr:col>8</xdr:col>
          <xdr:colOff>374650</xdr:colOff>
          <xdr:row>4</xdr:row>
          <xdr:rowOff>342900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</xdr:row>
          <xdr:rowOff>38100</xdr:rowOff>
        </xdr:from>
        <xdr:to>
          <xdr:col>11</xdr:col>
          <xdr:colOff>323850</xdr:colOff>
          <xdr:row>4</xdr:row>
          <xdr:rowOff>342900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38100</xdr:rowOff>
        </xdr:from>
        <xdr:to>
          <xdr:col>14</xdr:col>
          <xdr:colOff>279400</xdr:colOff>
          <xdr:row>4</xdr:row>
          <xdr:rowOff>342900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95</xdr:row>
          <xdr:rowOff>38100</xdr:rowOff>
        </xdr:from>
        <xdr:to>
          <xdr:col>8</xdr:col>
          <xdr:colOff>355600</xdr:colOff>
          <xdr:row>95</xdr:row>
          <xdr:rowOff>342900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3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95</xdr:row>
          <xdr:rowOff>38100</xdr:rowOff>
        </xdr:from>
        <xdr:to>
          <xdr:col>11</xdr:col>
          <xdr:colOff>323850</xdr:colOff>
          <xdr:row>95</xdr:row>
          <xdr:rowOff>342900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3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95</xdr:row>
          <xdr:rowOff>38100</xdr:rowOff>
        </xdr:from>
        <xdr:to>
          <xdr:col>14</xdr:col>
          <xdr:colOff>266700</xdr:colOff>
          <xdr:row>95</xdr:row>
          <xdr:rowOff>342900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3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266700</xdr:colOff>
      <xdr:row>0</xdr:row>
      <xdr:rowOff>47625</xdr:rowOff>
    </xdr:from>
    <xdr:to>
      <xdr:col>4</xdr:col>
      <xdr:colOff>26778</xdr:colOff>
      <xdr:row>3</xdr:row>
      <xdr:rowOff>123825</xdr:rowOff>
    </xdr:to>
    <xdr:pic>
      <xdr:nvPicPr>
        <xdr:cNvPr id="63810" name="Imagen 2">
          <a:extLst>
            <a:ext uri="{FF2B5EF4-FFF2-40B4-BE49-F238E27FC236}">
              <a16:creationId xmlns:a16="http://schemas.microsoft.com/office/drawing/2014/main" id="{00000000-0008-0000-0300-000042F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918"/>
        <a:stretch>
          <a:fillRect/>
        </a:stretch>
      </xdr:blipFill>
      <xdr:spPr bwMode="auto">
        <a:xfrm>
          <a:off x="962025" y="47625"/>
          <a:ext cx="1436478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304800</xdr:colOff>
      <xdr:row>86</xdr:row>
      <xdr:rowOff>57150</xdr:rowOff>
    </xdr:from>
    <xdr:to>
      <xdr:col>6</xdr:col>
      <xdr:colOff>304800</xdr:colOff>
      <xdr:row>86</xdr:row>
      <xdr:rowOff>417150</xdr:rowOff>
    </xdr:to>
    <xdr:cxnSp macro="">
      <xdr:nvCxnSpPr>
        <xdr:cNvPr id="10" name="Conector recto de flecha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>
          <a:off x="3819525" y="16992600"/>
          <a:ext cx="0" cy="360000"/>
        </a:xfrm>
        <a:prstGeom prst="straightConnector1">
          <a:avLst/>
        </a:prstGeom>
        <a:solidFill>
          <a:srgbClr val="090000"/>
        </a:solidFill>
        <a:ln w="12700" cap="flat" cmpd="sng" algn="ctr">
          <a:solidFill>
            <a:schemeClr val="tx1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  <xdr:twoCellAnchor>
    <xdr:from>
      <xdr:col>11</xdr:col>
      <xdr:colOff>152401</xdr:colOff>
      <xdr:row>85</xdr:row>
      <xdr:rowOff>104775</xdr:rowOff>
    </xdr:from>
    <xdr:to>
      <xdr:col>12</xdr:col>
      <xdr:colOff>228600</xdr:colOff>
      <xdr:row>85</xdr:row>
      <xdr:rowOff>104775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 bwMode="auto">
        <a:xfrm>
          <a:off x="6343651" y="16849725"/>
          <a:ext cx="590549" cy="0"/>
        </a:xfrm>
        <a:prstGeom prst="straightConnector1">
          <a:avLst/>
        </a:prstGeom>
        <a:solidFill>
          <a:srgbClr val="090000"/>
        </a:solidFill>
        <a:ln w="12700" cap="flat" cmpd="sng" algn="ctr">
          <a:solidFill>
            <a:schemeClr val="tx1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685800</xdr:colOff>
          <xdr:row>4</xdr:row>
          <xdr:rowOff>38100</xdr:rowOff>
        </xdr:from>
        <xdr:to>
          <xdr:col>17</xdr:col>
          <xdr:colOff>1066800</xdr:colOff>
          <xdr:row>4</xdr:row>
          <xdr:rowOff>342900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419100</xdr:colOff>
          <xdr:row>4</xdr:row>
          <xdr:rowOff>38100</xdr:rowOff>
        </xdr:from>
        <xdr:to>
          <xdr:col>20</xdr:col>
          <xdr:colOff>552450</xdr:colOff>
          <xdr:row>4</xdr:row>
          <xdr:rowOff>342900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1200150</xdr:colOff>
          <xdr:row>4</xdr:row>
          <xdr:rowOff>38100</xdr:rowOff>
        </xdr:from>
        <xdr:to>
          <xdr:col>21</xdr:col>
          <xdr:colOff>698500</xdr:colOff>
          <xdr:row>4</xdr:row>
          <xdr:rowOff>342900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4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19050</xdr:colOff>
      <xdr:row>0</xdr:row>
      <xdr:rowOff>104775</xdr:rowOff>
    </xdr:from>
    <xdr:to>
      <xdr:col>12</xdr:col>
      <xdr:colOff>996672</xdr:colOff>
      <xdr:row>3</xdr:row>
      <xdr:rowOff>142875</xdr:rowOff>
    </xdr:to>
    <xdr:pic>
      <xdr:nvPicPr>
        <xdr:cNvPr id="78930" name="Imagen 2">
          <a:extLst>
            <a:ext uri="{FF2B5EF4-FFF2-40B4-BE49-F238E27FC236}">
              <a16:creationId xmlns:a16="http://schemas.microsoft.com/office/drawing/2014/main" id="{00000000-0008-0000-0400-00005234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918"/>
        <a:stretch>
          <a:fillRect/>
        </a:stretch>
      </xdr:blipFill>
      <xdr:spPr bwMode="auto">
        <a:xfrm>
          <a:off x="295275" y="104775"/>
          <a:ext cx="14287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4</xdr:row>
          <xdr:rowOff>38100</xdr:rowOff>
        </xdr:from>
        <xdr:to>
          <xdr:col>12</xdr:col>
          <xdr:colOff>133350</xdr:colOff>
          <xdr:row>4</xdr:row>
          <xdr:rowOff>342900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323850</xdr:colOff>
          <xdr:row>4</xdr:row>
          <xdr:rowOff>38100</xdr:rowOff>
        </xdr:from>
        <xdr:to>
          <xdr:col>13</xdr:col>
          <xdr:colOff>685800</xdr:colOff>
          <xdr:row>4</xdr:row>
          <xdr:rowOff>342900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857250</xdr:colOff>
          <xdr:row>4</xdr:row>
          <xdr:rowOff>38100</xdr:rowOff>
        </xdr:from>
        <xdr:to>
          <xdr:col>15</xdr:col>
          <xdr:colOff>95250</xdr:colOff>
          <xdr:row>4</xdr:row>
          <xdr:rowOff>342900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5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19050</xdr:colOff>
      <xdr:row>0</xdr:row>
      <xdr:rowOff>66675</xdr:rowOff>
    </xdr:from>
    <xdr:to>
      <xdr:col>7</xdr:col>
      <xdr:colOff>495300</xdr:colOff>
      <xdr:row>3</xdr:row>
      <xdr:rowOff>123825</xdr:rowOff>
    </xdr:to>
    <xdr:pic>
      <xdr:nvPicPr>
        <xdr:cNvPr id="74243" name="Imagen 7">
          <a:extLst>
            <a:ext uri="{FF2B5EF4-FFF2-40B4-BE49-F238E27FC236}">
              <a16:creationId xmlns:a16="http://schemas.microsoft.com/office/drawing/2014/main" id="{00000000-0008-0000-0500-0000032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408"/>
        <a:stretch>
          <a:fillRect/>
        </a:stretch>
      </xdr:blipFill>
      <xdr:spPr bwMode="auto">
        <a:xfrm>
          <a:off x="2447925" y="66675"/>
          <a:ext cx="1228725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114300</xdr:colOff>
      <xdr:row>20</xdr:row>
      <xdr:rowOff>104775</xdr:rowOff>
    </xdr:from>
    <xdr:to>
      <xdr:col>12</xdr:col>
      <xdr:colOff>352425</xdr:colOff>
      <xdr:row>20</xdr:row>
      <xdr:rowOff>104775</xdr:rowOff>
    </xdr:to>
    <xdr:cxnSp macro="">
      <xdr:nvCxnSpPr>
        <xdr:cNvPr id="74244" name="5 Conector recto de flecha">
          <a:extLst>
            <a:ext uri="{FF2B5EF4-FFF2-40B4-BE49-F238E27FC236}">
              <a16:creationId xmlns:a16="http://schemas.microsoft.com/office/drawing/2014/main" id="{00000000-0008-0000-0500-000004220100}"/>
            </a:ext>
          </a:extLst>
        </xdr:cNvPr>
        <xdr:cNvCxnSpPr>
          <a:cxnSpLocks noChangeShapeType="1"/>
        </xdr:cNvCxnSpPr>
      </xdr:nvCxnSpPr>
      <xdr:spPr bwMode="auto">
        <a:xfrm>
          <a:off x="3286125" y="4238625"/>
          <a:ext cx="685800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114300</xdr:colOff>
      <xdr:row>22</xdr:row>
      <xdr:rowOff>104775</xdr:rowOff>
    </xdr:from>
    <xdr:to>
      <xdr:col>12</xdr:col>
      <xdr:colOff>352425</xdr:colOff>
      <xdr:row>22</xdr:row>
      <xdr:rowOff>104775</xdr:rowOff>
    </xdr:to>
    <xdr:cxnSp macro="">
      <xdr:nvCxnSpPr>
        <xdr:cNvPr id="74245" name="5 Conector recto de flecha">
          <a:extLst>
            <a:ext uri="{FF2B5EF4-FFF2-40B4-BE49-F238E27FC236}">
              <a16:creationId xmlns:a16="http://schemas.microsoft.com/office/drawing/2014/main" id="{00000000-0008-0000-0500-000005220100}"/>
            </a:ext>
          </a:extLst>
        </xdr:cNvPr>
        <xdr:cNvCxnSpPr>
          <a:cxnSpLocks noChangeShapeType="1"/>
        </xdr:cNvCxnSpPr>
      </xdr:nvCxnSpPr>
      <xdr:spPr bwMode="auto">
        <a:xfrm>
          <a:off x="3286125" y="4572000"/>
          <a:ext cx="685800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584200</xdr:colOff>
          <xdr:row>18</xdr:row>
          <xdr:rowOff>50800</xdr:rowOff>
        </xdr:from>
        <xdr:to>
          <xdr:col>17</xdr:col>
          <xdr:colOff>1022350</xdr:colOff>
          <xdr:row>18</xdr:row>
          <xdr:rowOff>336550</xdr:rowOff>
        </xdr:to>
        <xdr:sp macro="" textlink="">
          <xdr:nvSpPr>
            <xdr:cNvPr id="18648" name="Button 216" hidden="1">
              <a:extLst>
                <a:ext uri="{63B3BB69-23CF-44E3-9099-C40C66FF867C}">
                  <a14:compatExt spid="_x0000_s18648"/>
                </a:ext>
                <a:ext uri="{FF2B5EF4-FFF2-40B4-BE49-F238E27FC236}">
                  <a16:creationId xmlns:a16="http://schemas.microsoft.com/office/drawing/2014/main" id="{00000000-0008-0000-0500-0000D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s-PE" sz="1200" b="0" i="1" u="none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Verificar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523875</xdr:colOff>
      <xdr:row>18</xdr:row>
      <xdr:rowOff>209550</xdr:rowOff>
    </xdr:from>
    <xdr:to>
      <xdr:col>16</xdr:col>
      <xdr:colOff>428625</xdr:colOff>
      <xdr:row>18</xdr:row>
      <xdr:rowOff>209550</xdr:rowOff>
    </xdr:to>
    <xdr:cxnSp macro="">
      <xdr:nvCxnSpPr>
        <xdr:cNvPr id="74246" name="5 Conector recto de flecha">
          <a:extLst>
            <a:ext uri="{FF2B5EF4-FFF2-40B4-BE49-F238E27FC236}">
              <a16:creationId xmlns:a16="http://schemas.microsoft.com/office/drawing/2014/main" id="{00000000-0008-0000-0500-000006220100}"/>
            </a:ext>
          </a:extLst>
        </xdr:cNvPr>
        <xdr:cNvCxnSpPr>
          <a:cxnSpLocks noChangeShapeType="1"/>
        </xdr:cNvCxnSpPr>
      </xdr:nvCxnSpPr>
      <xdr:spPr bwMode="auto">
        <a:xfrm>
          <a:off x="7153275" y="3790950"/>
          <a:ext cx="685800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457200</xdr:colOff>
      <xdr:row>8</xdr:row>
      <xdr:rowOff>104775</xdr:rowOff>
    </xdr:from>
    <xdr:to>
      <xdr:col>8</xdr:col>
      <xdr:colOff>583575</xdr:colOff>
      <xdr:row>9</xdr:row>
      <xdr:rowOff>480750</xdr:rowOff>
    </xdr:to>
    <xdr:cxnSp macro="">
      <xdr:nvCxnSpPr>
        <xdr:cNvPr id="4" name="Conector angular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 bwMode="auto">
        <a:xfrm>
          <a:off x="3638550" y="1895475"/>
          <a:ext cx="936000" cy="576000"/>
        </a:xfrm>
        <a:prstGeom prst="bentConnector3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  <xdr:twoCellAnchor>
    <xdr:from>
      <xdr:col>8</xdr:col>
      <xdr:colOff>704850</xdr:colOff>
      <xdr:row>8</xdr:row>
      <xdr:rowOff>0</xdr:rowOff>
    </xdr:from>
    <xdr:to>
      <xdr:col>8</xdr:col>
      <xdr:colOff>884850</xdr:colOff>
      <xdr:row>13</xdr:row>
      <xdr:rowOff>63075</xdr:rowOff>
    </xdr:to>
    <xdr:sp macro="" textlink="">
      <xdr:nvSpPr>
        <xdr:cNvPr id="6" name="Abrir llav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4695825" y="1790700"/>
          <a:ext cx="180000" cy="1368000"/>
        </a:xfrm>
        <a:prstGeom prst="leftBrace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P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4</xdr:row>
          <xdr:rowOff>38100</xdr:rowOff>
        </xdr:from>
        <xdr:to>
          <xdr:col>7</xdr:col>
          <xdr:colOff>1193800</xdr:colOff>
          <xdr:row>4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1346200</xdr:colOff>
          <xdr:row>4</xdr:row>
          <xdr:rowOff>38100</xdr:rowOff>
        </xdr:from>
        <xdr:to>
          <xdr:col>9</xdr:col>
          <xdr:colOff>412750</xdr:colOff>
          <xdr:row>4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4</xdr:row>
          <xdr:rowOff>38100</xdr:rowOff>
        </xdr:from>
        <xdr:to>
          <xdr:col>11</xdr:col>
          <xdr:colOff>165100</xdr:colOff>
          <xdr:row>4</xdr:row>
          <xdr:rowOff>342900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0</xdr:row>
      <xdr:rowOff>133350</xdr:rowOff>
    </xdr:from>
    <xdr:to>
      <xdr:col>3</xdr:col>
      <xdr:colOff>881160</xdr:colOff>
      <xdr:row>3</xdr:row>
      <xdr:rowOff>123825</xdr:rowOff>
    </xdr:to>
    <xdr:pic>
      <xdr:nvPicPr>
        <xdr:cNvPr id="55021" name="Imagen 7">
          <a:extLst>
            <a:ext uri="{FF2B5EF4-FFF2-40B4-BE49-F238E27FC236}">
              <a16:creationId xmlns:a16="http://schemas.microsoft.com/office/drawing/2014/main" id="{00000000-0008-0000-0600-0000EDD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408"/>
        <a:stretch>
          <a:fillRect/>
        </a:stretch>
      </xdr:blipFill>
      <xdr:spPr bwMode="auto">
        <a:xfrm>
          <a:off x="310437" y="133350"/>
          <a:ext cx="1231641" cy="787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142876</xdr:colOff>
      <xdr:row>12</xdr:row>
      <xdr:rowOff>75812</xdr:rowOff>
    </xdr:from>
    <xdr:to>
      <xdr:col>7</xdr:col>
      <xdr:colOff>227855</xdr:colOff>
      <xdr:row>13</xdr:row>
      <xdr:rowOff>107143</xdr:rowOff>
    </xdr:to>
    <xdr:grpSp>
      <xdr:nvGrpSpPr>
        <xdr:cNvPr id="11" name="Grupo 4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3764968" y="2738924"/>
          <a:ext cx="415438" cy="219239"/>
          <a:chOff x="6281787" y="9525000"/>
          <a:chExt cx="223788" cy="228600"/>
        </a:xfrm>
      </xdr:grpSpPr>
      <xdr:cxnSp macro="">
        <xdr:nvCxnSpPr>
          <xdr:cNvPr id="12" name="5 Conector recto de flecha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Conector recto 6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12</xdr:col>
      <xdr:colOff>204107</xdr:colOff>
      <xdr:row>12</xdr:row>
      <xdr:rowOff>87475</xdr:rowOff>
    </xdr:from>
    <xdr:to>
      <xdr:col>12</xdr:col>
      <xdr:colOff>204107</xdr:colOff>
      <xdr:row>14</xdr:row>
      <xdr:rowOff>6138</xdr:rowOff>
    </xdr:to>
    <xdr:cxnSp macro="">
      <xdr:nvCxnSpPr>
        <xdr:cNvPr id="17" name="Conector recto de flecha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CxnSpPr/>
      </xdr:nvCxnSpPr>
      <xdr:spPr bwMode="auto">
        <a:xfrm>
          <a:off x="8290638" y="2750587"/>
          <a:ext cx="0" cy="288000"/>
        </a:xfrm>
        <a:prstGeom prst="straightConnector1">
          <a:avLst/>
        </a:prstGeom>
        <a:solidFill>
          <a:srgbClr val="090000"/>
        </a:solidFill>
        <a:ln w="9525" cap="flat" cmpd="sng" algn="ctr">
          <a:solidFill>
            <a:sysClr val="windowText" lastClr="000000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4</xdr:row>
          <xdr:rowOff>38100</xdr:rowOff>
        </xdr:from>
        <xdr:to>
          <xdr:col>10</xdr:col>
          <xdr:colOff>165100</xdr:colOff>
          <xdr:row>4</xdr:row>
          <xdr:rowOff>342900</xdr:rowOff>
        </xdr:to>
        <xdr:sp macro="" textlink="">
          <xdr:nvSpPr>
            <xdr:cNvPr id="12338" name="Button 50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7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298450</xdr:colOff>
          <xdr:row>4</xdr:row>
          <xdr:rowOff>38100</xdr:rowOff>
        </xdr:from>
        <xdr:to>
          <xdr:col>14</xdr:col>
          <xdr:colOff>19050</xdr:colOff>
          <xdr:row>4</xdr:row>
          <xdr:rowOff>342900</xdr:rowOff>
        </xdr:to>
        <xdr:sp macro="" textlink="">
          <xdr:nvSpPr>
            <xdr:cNvPr id="12339" name="Button 51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7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4</xdr:row>
          <xdr:rowOff>38100</xdr:rowOff>
        </xdr:from>
        <xdr:to>
          <xdr:col>17</xdr:col>
          <xdr:colOff>165100</xdr:colOff>
          <xdr:row>4</xdr:row>
          <xdr:rowOff>342900</xdr:rowOff>
        </xdr:to>
        <xdr:sp macro="" textlink="">
          <xdr:nvSpPr>
            <xdr:cNvPr id="12340" name="Button 52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7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28575</xdr:colOff>
      <xdr:row>0</xdr:row>
      <xdr:rowOff>85725</xdr:rowOff>
    </xdr:from>
    <xdr:to>
      <xdr:col>4</xdr:col>
      <xdr:colOff>304800</xdr:colOff>
      <xdr:row>3</xdr:row>
      <xdr:rowOff>123825</xdr:rowOff>
    </xdr:to>
    <xdr:pic>
      <xdr:nvPicPr>
        <xdr:cNvPr id="75700" name="Imagen 7">
          <a:extLst>
            <a:ext uri="{FF2B5EF4-FFF2-40B4-BE49-F238E27FC236}">
              <a16:creationId xmlns:a16="http://schemas.microsoft.com/office/drawing/2014/main" id="{00000000-0008-0000-0700-0000B427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408"/>
        <a:stretch>
          <a:fillRect/>
        </a:stretch>
      </xdr:blipFill>
      <xdr:spPr bwMode="auto">
        <a:xfrm>
          <a:off x="257175" y="85725"/>
          <a:ext cx="1228725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260350</xdr:colOff>
          <xdr:row>146</xdr:row>
          <xdr:rowOff>38100</xdr:rowOff>
        </xdr:from>
        <xdr:to>
          <xdr:col>13</xdr:col>
          <xdr:colOff>361950</xdr:colOff>
          <xdr:row>146</xdr:row>
          <xdr:rowOff>342900</xdr:rowOff>
        </xdr:to>
        <xdr:sp macro="" textlink="">
          <xdr:nvSpPr>
            <xdr:cNvPr id="38726" name="Button 1862" hidden="1">
              <a:extLst>
                <a:ext uri="{63B3BB69-23CF-44E3-9099-C40C66FF867C}">
                  <a14:compatExt spid="_x0000_s38726"/>
                </a:ext>
                <a:ext uri="{FF2B5EF4-FFF2-40B4-BE49-F238E27FC236}">
                  <a16:creationId xmlns:a16="http://schemas.microsoft.com/office/drawing/2014/main" id="{00000000-0008-0000-0700-0000469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</xdr:colOff>
          <xdr:row>146</xdr:row>
          <xdr:rowOff>38100</xdr:rowOff>
        </xdr:from>
        <xdr:to>
          <xdr:col>17</xdr:col>
          <xdr:colOff>38100</xdr:colOff>
          <xdr:row>146</xdr:row>
          <xdr:rowOff>342900</xdr:rowOff>
        </xdr:to>
        <xdr:sp macro="" textlink="">
          <xdr:nvSpPr>
            <xdr:cNvPr id="75654" name="Button 4998" hidden="1">
              <a:extLst>
                <a:ext uri="{63B3BB69-23CF-44E3-9099-C40C66FF867C}">
                  <a14:compatExt spid="_x0000_s75654"/>
                </a:ext>
                <a:ext uri="{FF2B5EF4-FFF2-40B4-BE49-F238E27FC236}">
                  <a16:creationId xmlns:a16="http://schemas.microsoft.com/office/drawing/2014/main" id="{00000000-0008-0000-0700-0000862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260350</xdr:colOff>
          <xdr:row>146</xdr:row>
          <xdr:rowOff>38100</xdr:rowOff>
        </xdr:from>
        <xdr:to>
          <xdr:col>9</xdr:col>
          <xdr:colOff>590550</xdr:colOff>
          <xdr:row>146</xdr:row>
          <xdr:rowOff>342900</xdr:rowOff>
        </xdr:to>
        <xdr:sp macro="" textlink="">
          <xdr:nvSpPr>
            <xdr:cNvPr id="75655" name="Button 4999" hidden="1">
              <a:extLst>
                <a:ext uri="{63B3BB69-23CF-44E3-9099-C40C66FF867C}">
                  <a14:compatExt spid="_x0000_s75655"/>
                </a:ext>
                <a:ext uri="{FF2B5EF4-FFF2-40B4-BE49-F238E27FC236}">
                  <a16:creationId xmlns:a16="http://schemas.microsoft.com/office/drawing/2014/main" id="{00000000-0008-0000-0700-0000872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142875</xdr:colOff>
      <xdr:row>133</xdr:row>
      <xdr:rowOff>114300</xdr:rowOff>
    </xdr:from>
    <xdr:to>
      <xdr:col>3</xdr:col>
      <xdr:colOff>142875</xdr:colOff>
      <xdr:row>135</xdr:row>
      <xdr:rowOff>47625</xdr:rowOff>
    </xdr:to>
    <xdr:sp macro="" textlink="">
      <xdr:nvSpPr>
        <xdr:cNvPr id="20" name="Line 2033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ShapeType="1"/>
        </xdr:cNvSpPr>
      </xdr:nvSpPr>
      <xdr:spPr bwMode="auto">
        <a:xfrm>
          <a:off x="1019175" y="25727025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133350</xdr:colOff>
      <xdr:row>129</xdr:row>
      <xdr:rowOff>85725</xdr:rowOff>
    </xdr:from>
    <xdr:to>
      <xdr:col>15</xdr:col>
      <xdr:colOff>600075</xdr:colOff>
      <xdr:row>130</xdr:row>
      <xdr:rowOff>19050</xdr:rowOff>
    </xdr:to>
    <xdr:cxnSp macro="">
      <xdr:nvCxnSpPr>
        <xdr:cNvPr id="23" name="Conector angular 6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>
          <a:cxnSpLocks noChangeShapeType="1"/>
        </xdr:cNvCxnSpPr>
      </xdr:nvCxnSpPr>
      <xdr:spPr bwMode="auto">
        <a:xfrm>
          <a:off x="5943600" y="24936450"/>
          <a:ext cx="466725" cy="123825"/>
        </a:xfrm>
        <a:prstGeom prst="bentConnector3">
          <a:avLst>
            <a:gd name="adj1" fmla="val 50000"/>
          </a:avLst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142875</xdr:colOff>
      <xdr:row>138</xdr:row>
      <xdr:rowOff>57150</xdr:rowOff>
    </xdr:from>
    <xdr:to>
      <xdr:col>14</xdr:col>
      <xdr:colOff>142875</xdr:colOff>
      <xdr:row>139</xdr:row>
      <xdr:rowOff>142875</xdr:rowOff>
    </xdr:to>
    <xdr:sp macro="" textlink="">
      <xdr:nvSpPr>
        <xdr:cNvPr id="24" name="Line 2033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ShapeType="1"/>
        </xdr:cNvSpPr>
      </xdr:nvSpPr>
      <xdr:spPr bwMode="auto">
        <a:xfrm>
          <a:off x="5667375" y="26622375"/>
          <a:ext cx="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114300</xdr:colOff>
      <xdr:row>43</xdr:row>
      <xdr:rowOff>104775</xdr:rowOff>
    </xdr:from>
    <xdr:to>
      <xdr:col>7</xdr:col>
      <xdr:colOff>295275</xdr:colOff>
      <xdr:row>43</xdr:row>
      <xdr:rowOff>104775</xdr:rowOff>
    </xdr:to>
    <xdr:cxnSp macro="">
      <xdr:nvCxnSpPr>
        <xdr:cNvPr id="31" name="5 Conector recto de flecha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cxnSpLocks noChangeShapeType="1"/>
        </xdr:cNvCxnSpPr>
      </xdr:nvCxnSpPr>
      <xdr:spPr bwMode="auto">
        <a:xfrm>
          <a:off x="2276475" y="8648700"/>
          <a:ext cx="628650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180975</xdr:colOff>
      <xdr:row>64</xdr:row>
      <xdr:rowOff>104775</xdr:rowOff>
    </xdr:from>
    <xdr:to>
      <xdr:col>7</xdr:col>
      <xdr:colOff>247650</xdr:colOff>
      <xdr:row>64</xdr:row>
      <xdr:rowOff>104775</xdr:rowOff>
    </xdr:to>
    <xdr:cxnSp macro="">
      <xdr:nvCxnSpPr>
        <xdr:cNvPr id="32" name="5 Conector recto de flecha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CxnSpPr>
          <a:cxnSpLocks noChangeShapeType="1"/>
        </xdr:cNvCxnSpPr>
      </xdr:nvCxnSpPr>
      <xdr:spPr bwMode="auto">
        <a:xfrm>
          <a:off x="2343150" y="12744450"/>
          <a:ext cx="514350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114300</xdr:colOff>
      <xdr:row>40</xdr:row>
      <xdr:rowOff>104775</xdr:rowOff>
    </xdr:from>
    <xdr:to>
      <xdr:col>7</xdr:col>
      <xdr:colOff>295275</xdr:colOff>
      <xdr:row>40</xdr:row>
      <xdr:rowOff>104775</xdr:rowOff>
    </xdr:to>
    <xdr:cxnSp macro="">
      <xdr:nvCxnSpPr>
        <xdr:cNvPr id="33" name="5 Conector recto de flecha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>
          <a:cxnSpLocks noChangeShapeType="1"/>
        </xdr:cNvCxnSpPr>
      </xdr:nvCxnSpPr>
      <xdr:spPr bwMode="auto">
        <a:xfrm>
          <a:off x="2276475" y="8077200"/>
          <a:ext cx="628650" cy="0"/>
        </a:xfrm>
        <a:prstGeom prst="straightConnector1">
          <a:avLst/>
        </a:prstGeom>
        <a:noFill/>
        <a:ln w="6350" algn="ctr">
          <a:solidFill>
            <a:srgbClr val="000000"/>
          </a:solidFill>
          <a:miter lim="800000"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123825</xdr:colOff>
      <xdr:row>51</xdr:row>
      <xdr:rowOff>19050</xdr:rowOff>
    </xdr:from>
    <xdr:to>
      <xdr:col>16</xdr:col>
      <xdr:colOff>123825</xdr:colOff>
      <xdr:row>55</xdr:row>
      <xdr:rowOff>49050</xdr:rowOff>
    </xdr:to>
    <xdr:sp macro="" textlink="">
      <xdr:nvSpPr>
        <xdr:cNvPr id="34" name="Line 1269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6648450" y="10239375"/>
          <a:ext cx="0" cy="792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400050</xdr:colOff>
      <xdr:row>41</xdr:row>
      <xdr:rowOff>104775</xdr:rowOff>
    </xdr:from>
    <xdr:to>
      <xdr:col>19</xdr:col>
      <xdr:colOff>312375</xdr:colOff>
      <xdr:row>42</xdr:row>
      <xdr:rowOff>58275</xdr:rowOff>
    </xdr:to>
    <xdr:cxnSp macro="">
      <xdr:nvCxnSpPr>
        <xdr:cNvPr id="35" name="Conector: angular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CxnSpPr/>
      </xdr:nvCxnSpPr>
      <xdr:spPr bwMode="auto">
        <a:xfrm flipV="1">
          <a:off x="7658100" y="8267700"/>
          <a:ext cx="360000" cy="144000"/>
        </a:xfrm>
        <a:prstGeom prst="bentConnector3">
          <a:avLst>
            <a:gd name="adj1" fmla="val 50000"/>
          </a:avLst>
        </a:prstGeom>
        <a:solidFill>
          <a:srgbClr val="090000"/>
        </a:solidFill>
        <a:ln w="9525" cap="flat" cmpd="sng" algn="ctr">
          <a:solidFill>
            <a:schemeClr val="tx1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  <xdr:twoCellAnchor>
    <xdr:from>
      <xdr:col>14</xdr:col>
      <xdr:colOff>66675</xdr:colOff>
      <xdr:row>41</xdr:row>
      <xdr:rowOff>85725</xdr:rowOff>
    </xdr:from>
    <xdr:to>
      <xdr:col>15</xdr:col>
      <xdr:colOff>140925</xdr:colOff>
      <xdr:row>42</xdr:row>
      <xdr:rowOff>39225</xdr:rowOff>
    </xdr:to>
    <xdr:cxnSp macro="">
      <xdr:nvCxnSpPr>
        <xdr:cNvPr id="36" name="Conector: angula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/>
      </xdr:nvCxnSpPr>
      <xdr:spPr bwMode="auto">
        <a:xfrm>
          <a:off x="5591175" y="8248650"/>
          <a:ext cx="360000" cy="144000"/>
        </a:xfrm>
        <a:prstGeom prst="bentConnector3">
          <a:avLst>
            <a:gd name="adj1" fmla="val 50000"/>
          </a:avLst>
        </a:prstGeom>
        <a:solidFill>
          <a:srgbClr val="090000"/>
        </a:solidFill>
        <a:ln w="9525" cap="flat" cmpd="sng" algn="ctr">
          <a:solidFill>
            <a:schemeClr val="tx1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984250</xdr:colOff>
          <xdr:row>4</xdr:row>
          <xdr:rowOff>38100</xdr:rowOff>
        </xdr:from>
        <xdr:to>
          <xdr:col>12</xdr:col>
          <xdr:colOff>647700</xdr:colOff>
          <xdr:row>4</xdr:row>
          <xdr:rowOff>342900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8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857250</xdr:colOff>
          <xdr:row>4</xdr:row>
          <xdr:rowOff>38100</xdr:rowOff>
        </xdr:from>
        <xdr:to>
          <xdr:col>16</xdr:col>
          <xdr:colOff>361950</xdr:colOff>
          <xdr:row>4</xdr:row>
          <xdr:rowOff>342900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8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4</xdr:row>
          <xdr:rowOff>38100</xdr:rowOff>
        </xdr:from>
        <xdr:to>
          <xdr:col>19</xdr:col>
          <xdr:colOff>165100</xdr:colOff>
          <xdr:row>4</xdr:row>
          <xdr:rowOff>342900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8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38100</xdr:colOff>
      <xdr:row>0</xdr:row>
      <xdr:rowOff>66675</xdr:rowOff>
    </xdr:from>
    <xdr:to>
      <xdr:col>5</xdr:col>
      <xdr:colOff>161925</xdr:colOff>
      <xdr:row>3</xdr:row>
      <xdr:rowOff>161925</xdr:rowOff>
    </xdr:to>
    <xdr:pic>
      <xdr:nvPicPr>
        <xdr:cNvPr id="67425" name="Imagen 7">
          <a:extLst>
            <a:ext uri="{FF2B5EF4-FFF2-40B4-BE49-F238E27FC236}">
              <a16:creationId xmlns:a16="http://schemas.microsoft.com/office/drawing/2014/main" id="{00000000-0008-0000-0800-00006107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408"/>
        <a:stretch>
          <a:fillRect/>
        </a:stretch>
      </xdr:blipFill>
      <xdr:spPr bwMode="auto">
        <a:xfrm>
          <a:off x="647700" y="66675"/>
          <a:ext cx="1228725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205317</xdr:colOff>
      <xdr:row>13</xdr:row>
      <xdr:rowOff>76200</xdr:rowOff>
    </xdr:from>
    <xdr:to>
      <xdr:col>5</xdr:col>
      <xdr:colOff>205317</xdr:colOff>
      <xdr:row>14</xdr:row>
      <xdr:rowOff>123825</xdr:rowOff>
    </xdr:to>
    <xdr:sp macro="" textlink="">
      <xdr:nvSpPr>
        <xdr:cNvPr id="30" name="Line 2033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ShapeType="1"/>
        </xdr:cNvSpPr>
      </xdr:nvSpPr>
      <xdr:spPr bwMode="auto">
        <a:xfrm>
          <a:off x="1691217" y="2838450"/>
          <a:ext cx="0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274104</xdr:colOff>
      <xdr:row>12</xdr:row>
      <xdr:rowOff>104775</xdr:rowOff>
    </xdr:from>
    <xdr:to>
      <xdr:col>10</xdr:col>
      <xdr:colOff>794804</xdr:colOff>
      <xdr:row>12</xdr:row>
      <xdr:rowOff>104775</xdr:rowOff>
    </xdr:to>
    <xdr:cxnSp macro="">
      <xdr:nvCxnSpPr>
        <xdr:cNvPr id="31" name="Conector recto de flecha 3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>
          <a:cxnSpLocks noChangeShapeType="1"/>
        </xdr:cNvCxnSpPr>
      </xdr:nvCxnSpPr>
      <xdr:spPr bwMode="auto">
        <a:xfrm flipV="1">
          <a:off x="4188879" y="2676525"/>
          <a:ext cx="5207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142876</xdr:colOff>
      <xdr:row>78</xdr:row>
      <xdr:rowOff>56097</xdr:rowOff>
    </xdr:from>
    <xdr:to>
      <xdr:col>5</xdr:col>
      <xdr:colOff>142876</xdr:colOff>
      <xdr:row>79</xdr:row>
      <xdr:rowOff>153597</xdr:rowOff>
    </xdr:to>
    <xdr:sp macro="" textlink="">
      <xdr:nvSpPr>
        <xdr:cNvPr id="32" name="Line 2033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ShapeType="1"/>
        </xdr:cNvSpPr>
      </xdr:nvSpPr>
      <xdr:spPr bwMode="auto">
        <a:xfrm flipH="1">
          <a:off x="1628776" y="15238947"/>
          <a:ext cx="0" cy="288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137582</xdr:colOff>
      <xdr:row>169</xdr:row>
      <xdr:rowOff>123825</xdr:rowOff>
    </xdr:from>
    <xdr:to>
      <xdr:col>9</xdr:col>
      <xdr:colOff>374007</xdr:colOff>
      <xdr:row>169</xdr:row>
      <xdr:rowOff>123825</xdr:rowOff>
    </xdr:to>
    <xdr:cxnSp macro="">
      <xdr:nvCxnSpPr>
        <xdr:cNvPr id="33" name="Conector recto de flecha 3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>
          <a:cxnSpLocks noChangeShapeType="1"/>
        </xdr:cNvCxnSpPr>
      </xdr:nvCxnSpPr>
      <xdr:spPr bwMode="auto">
        <a:xfrm flipV="1">
          <a:off x="2937932" y="32775525"/>
          <a:ext cx="9031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133350</xdr:colOff>
      <xdr:row>164</xdr:row>
      <xdr:rowOff>95250</xdr:rowOff>
    </xdr:from>
    <xdr:to>
      <xdr:col>21</xdr:col>
      <xdr:colOff>752475</xdr:colOff>
      <xdr:row>164</xdr:row>
      <xdr:rowOff>104775</xdr:rowOff>
    </xdr:to>
    <xdr:cxnSp macro="">
      <xdr:nvCxnSpPr>
        <xdr:cNvPr id="34" name="Conector recto de flecha 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CxnSpPr>
          <a:cxnSpLocks noChangeShapeType="1"/>
        </xdr:cNvCxnSpPr>
      </xdr:nvCxnSpPr>
      <xdr:spPr bwMode="auto">
        <a:xfrm>
          <a:off x="10334625" y="31794450"/>
          <a:ext cx="619125" cy="9525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4</xdr:col>
      <xdr:colOff>154779</xdr:colOff>
      <xdr:row>215</xdr:row>
      <xdr:rowOff>55559</xdr:rowOff>
    </xdr:from>
    <xdr:ext cx="88386" cy="828000"/>
    <xdr:sp macro="" textlink="">
      <xdr:nvSpPr>
        <xdr:cNvPr id="35" name="Shape 1676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>
        <a:xfrm>
          <a:off x="1212054" y="41565509"/>
          <a:ext cx="88386" cy="828000"/>
        </a:xfrm>
        <a:custGeom>
          <a:avLst/>
          <a:gdLst/>
          <a:ahLst/>
          <a:cxnLst/>
          <a:rect l="0" t="0" r="0" b="0"/>
          <a:pathLst>
            <a:path h="496570">
              <a:moveTo>
                <a:pt x="0" y="0"/>
              </a:moveTo>
              <a:lnTo>
                <a:pt x="0" y="496138"/>
              </a:lnTo>
            </a:path>
          </a:pathLst>
        </a:custGeom>
        <a:ln w="10083">
          <a:solidFill>
            <a:srgbClr val="231F20"/>
          </a:solidFill>
          <a:headEnd type="oval"/>
        </a:ln>
      </xdr:spPr>
    </xdr:sp>
    <xdr:clientData/>
  </xdr:oneCellAnchor>
  <xdr:twoCellAnchor>
    <xdr:from>
      <xdr:col>17</xdr:col>
      <xdr:colOff>185207</xdr:colOff>
      <xdr:row>188</xdr:row>
      <xdr:rowOff>47625</xdr:rowOff>
    </xdr:from>
    <xdr:to>
      <xdr:col>17</xdr:col>
      <xdr:colOff>185207</xdr:colOff>
      <xdr:row>189</xdr:row>
      <xdr:rowOff>145125</xdr:rowOff>
    </xdr:to>
    <xdr:cxnSp macro="">
      <xdr:nvCxnSpPr>
        <xdr:cNvPr id="36" name="Conector recto de flecha 3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>
          <a:cxnSpLocks noChangeShapeType="1"/>
        </xdr:cNvCxnSpPr>
      </xdr:nvCxnSpPr>
      <xdr:spPr bwMode="auto">
        <a:xfrm>
          <a:off x="8033807" y="36414075"/>
          <a:ext cx="0" cy="28800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382057</xdr:colOff>
      <xdr:row>135</xdr:row>
      <xdr:rowOff>42335</xdr:rowOff>
    </xdr:from>
    <xdr:to>
      <xdr:col>19</xdr:col>
      <xdr:colOff>634057</xdr:colOff>
      <xdr:row>136</xdr:row>
      <xdr:rowOff>175835</xdr:rowOff>
    </xdr:to>
    <xdr:grpSp>
      <xdr:nvGrpSpPr>
        <xdr:cNvPr id="37" name="Grupo 48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GrpSpPr>
          <a:grpSpLocks/>
        </xdr:cNvGrpSpPr>
      </xdr:nvGrpSpPr>
      <xdr:grpSpPr bwMode="auto">
        <a:xfrm>
          <a:off x="9773707" y="26242435"/>
          <a:ext cx="252000" cy="324000"/>
          <a:chOff x="6281787" y="9525000"/>
          <a:chExt cx="223788" cy="228600"/>
        </a:xfrm>
      </xdr:grpSpPr>
      <xdr:cxnSp macro="">
        <xdr:nvCxnSpPr>
          <xdr:cNvPr id="38" name="5 Conector recto de flecha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Conector recto 6">
            <a:extLst>
              <a:ext uri="{FF2B5EF4-FFF2-40B4-BE49-F238E27FC236}">
                <a16:creationId xmlns:a16="http://schemas.microsoft.com/office/drawing/2014/main" id="{00000000-0008-0000-0800-000027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20</xdr:col>
      <xdr:colOff>251885</xdr:colOff>
      <xdr:row>217</xdr:row>
      <xdr:rowOff>77262</xdr:rowOff>
    </xdr:from>
    <xdr:to>
      <xdr:col>20</xdr:col>
      <xdr:colOff>251885</xdr:colOff>
      <xdr:row>218</xdr:row>
      <xdr:rowOff>174762</xdr:rowOff>
    </xdr:to>
    <xdr:cxnSp macro="">
      <xdr:nvCxnSpPr>
        <xdr:cNvPr id="40" name="Conector recto de flecha 3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CxnSpPr>
          <a:cxnSpLocks noChangeShapeType="1"/>
        </xdr:cNvCxnSpPr>
      </xdr:nvCxnSpPr>
      <xdr:spPr bwMode="auto">
        <a:xfrm>
          <a:off x="9938810" y="41968212"/>
          <a:ext cx="0" cy="28800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492124</xdr:colOff>
      <xdr:row>153</xdr:row>
      <xdr:rowOff>43395</xdr:rowOff>
    </xdr:from>
    <xdr:to>
      <xdr:col>19</xdr:col>
      <xdr:colOff>481924</xdr:colOff>
      <xdr:row>154</xdr:row>
      <xdr:rowOff>6420</xdr:rowOff>
    </xdr:to>
    <xdr:grpSp>
      <xdr:nvGrpSpPr>
        <xdr:cNvPr id="41" name="Grupo 48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GrpSpPr>
          <a:grpSpLocks/>
        </xdr:cNvGrpSpPr>
      </xdr:nvGrpSpPr>
      <xdr:grpSpPr bwMode="auto">
        <a:xfrm>
          <a:off x="9007474" y="29659795"/>
          <a:ext cx="866100" cy="140825"/>
          <a:chOff x="6281787" y="9525000"/>
          <a:chExt cx="223788" cy="228600"/>
        </a:xfrm>
      </xdr:grpSpPr>
      <xdr:cxnSp macro="">
        <xdr:nvCxnSpPr>
          <xdr:cNvPr id="42" name="5 Conector recto de flecha">
            <a:extLst>
              <a:ext uri="{FF2B5EF4-FFF2-40B4-BE49-F238E27FC236}">
                <a16:creationId xmlns:a16="http://schemas.microsoft.com/office/drawing/2014/main" id="{00000000-0008-0000-0800-00002A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ector recto 6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4</xdr:col>
      <xdr:colOff>179910</xdr:colOff>
      <xdr:row>199</xdr:row>
      <xdr:rowOff>63498</xdr:rowOff>
    </xdr:from>
    <xdr:to>
      <xdr:col>5</xdr:col>
      <xdr:colOff>188577</xdr:colOff>
      <xdr:row>200</xdr:row>
      <xdr:rowOff>88998</xdr:rowOff>
    </xdr:to>
    <xdr:grpSp>
      <xdr:nvGrpSpPr>
        <xdr:cNvPr id="44" name="Grupo 48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GrpSpPr>
          <a:grpSpLocks/>
        </xdr:cNvGrpSpPr>
      </xdr:nvGrpSpPr>
      <xdr:grpSpPr bwMode="auto">
        <a:xfrm>
          <a:off x="1202260" y="38474648"/>
          <a:ext cx="459517" cy="216000"/>
          <a:chOff x="6281787" y="9525000"/>
          <a:chExt cx="223788" cy="228600"/>
        </a:xfrm>
      </xdr:grpSpPr>
      <xdr:cxnSp macro="">
        <xdr:nvCxnSpPr>
          <xdr:cNvPr id="45" name="5 Conector recto de flecha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ector recto 6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21</xdr:col>
      <xdr:colOff>194735</xdr:colOff>
      <xdr:row>78</xdr:row>
      <xdr:rowOff>95250</xdr:rowOff>
    </xdr:from>
    <xdr:to>
      <xdr:col>21</xdr:col>
      <xdr:colOff>698735</xdr:colOff>
      <xdr:row>78</xdr:row>
      <xdr:rowOff>95250</xdr:rowOff>
    </xdr:to>
    <xdr:cxnSp macro="">
      <xdr:nvCxnSpPr>
        <xdr:cNvPr id="47" name="Conector recto de flecha 3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CxnSpPr>
          <a:cxnSpLocks noChangeShapeType="1"/>
        </xdr:cNvCxnSpPr>
      </xdr:nvCxnSpPr>
      <xdr:spPr bwMode="auto">
        <a:xfrm>
          <a:off x="10396010" y="15278100"/>
          <a:ext cx="504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190500</xdr:colOff>
      <xdr:row>165</xdr:row>
      <xdr:rowOff>74083</xdr:rowOff>
    </xdr:from>
    <xdr:to>
      <xdr:col>17</xdr:col>
      <xdr:colOff>190502</xdr:colOff>
      <xdr:row>166</xdr:row>
      <xdr:rowOff>171583</xdr:rowOff>
    </xdr:to>
    <xdr:sp macro="" textlink="">
      <xdr:nvSpPr>
        <xdr:cNvPr id="48" name="Line 2033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ShapeType="1"/>
        </xdr:cNvSpPr>
      </xdr:nvSpPr>
      <xdr:spPr bwMode="auto">
        <a:xfrm>
          <a:off x="8039100" y="31963783"/>
          <a:ext cx="2" cy="288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95250</xdr:colOff>
      <xdr:row>131</xdr:row>
      <xdr:rowOff>95250</xdr:rowOff>
    </xdr:from>
    <xdr:to>
      <xdr:col>18</xdr:col>
      <xdr:colOff>743250</xdr:colOff>
      <xdr:row>131</xdr:row>
      <xdr:rowOff>95250</xdr:rowOff>
    </xdr:to>
    <xdr:cxnSp macro="">
      <xdr:nvCxnSpPr>
        <xdr:cNvPr id="49" name="Conector recto de flecha 3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CxnSpPr>
          <a:cxnSpLocks noChangeShapeType="1"/>
        </xdr:cNvCxnSpPr>
      </xdr:nvCxnSpPr>
      <xdr:spPr bwMode="auto">
        <a:xfrm flipV="1">
          <a:off x="8296275" y="25517475"/>
          <a:ext cx="648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158749</xdr:colOff>
      <xdr:row>231</xdr:row>
      <xdr:rowOff>105834</xdr:rowOff>
    </xdr:from>
    <xdr:to>
      <xdr:col>18</xdr:col>
      <xdr:colOff>673499</xdr:colOff>
      <xdr:row>233</xdr:row>
      <xdr:rowOff>1209</xdr:rowOff>
    </xdr:to>
    <xdr:grpSp>
      <xdr:nvGrpSpPr>
        <xdr:cNvPr id="50" name="Grupo 48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GrpSpPr>
          <a:grpSpLocks/>
        </xdr:cNvGrpSpPr>
      </xdr:nvGrpSpPr>
      <xdr:grpSpPr bwMode="auto">
        <a:xfrm>
          <a:off x="8305799" y="44651084"/>
          <a:ext cx="883050" cy="276375"/>
          <a:chOff x="6281787" y="9525000"/>
          <a:chExt cx="223788" cy="228600"/>
        </a:xfrm>
      </xdr:grpSpPr>
      <xdr:cxnSp macro="">
        <xdr:nvCxnSpPr>
          <xdr:cNvPr id="51" name="5 Conector recto de flecha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ector recto 6">
            <a:extLst>
              <a:ext uri="{FF2B5EF4-FFF2-40B4-BE49-F238E27FC236}">
                <a16:creationId xmlns:a16="http://schemas.microsoft.com/office/drawing/2014/main" id="{00000000-0008-0000-0800-000034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4</xdr:col>
      <xdr:colOff>158750</xdr:colOff>
      <xdr:row>217</xdr:row>
      <xdr:rowOff>95249</xdr:rowOff>
    </xdr:from>
    <xdr:to>
      <xdr:col>5</xdr:col>
      <xdr:colOff>300833</xdr:colOff>
      <xdr:row>217</xdr:row>
      <xdr:rowOff>95249</xdr:rowOff>
    </xdr:to>
    <xdr:cxnSp macro="">
      <xdr:nvCxnSpPr>
        <xdr:cNvPr id="53" name="Conector recto de flecha 3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>
          <a:cxnSpLocks noChangeShapeType="1"/>
        </xdr:cNvCxnSpPr>
      </xdr:nvCxnSpPr>
      <xdr:spPr bwMode="auto">
        <a:xfrm flipV="1">
          <a:off x="1216025" y="41986199"/>
          <a:ext cx="570708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158750</xdr:colOff>
      <xdr:row>219</xdr:row>
      <xdr:rowOff>116416</xdr:rowOff>
    </xdr:from>
    <xdr:to>
      <xdr:col>5</xdr:col>
      <xdr:colOff>300833</xdr:colOff>
      <xdr:row>219</xdr:row>
      <xdr:rowOff>116416</xdr:rowOff>
    </xdr:to>
    <xdr:cxnSp macro="">
      <xdr:nvCxnSpPr>
        <xdr:cNvPr id="54" name="Conector recto de flecha 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>
          <a:cxnSpLocks noChangeShapeType="1"/>
        </xdr:cNvCxnSpPr>
      </xdr:nvCxnSpPr>
      <xdr:spPr bwMode="auto">
        <a:xfrm flipV="1">
          <a:off x="1216025" y="42388366"/>
          <a:ext cx="570708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158750</xdr:colOff>
      <xdr:row>227</xdr:row>
      <xdr:rowOff>95250</xdr:rowOff>
    </xdr:from>
    <xdr:to>
      <xdr:col>5</xdr:col>
      <xdr:colOff>192833</xdr:colOff>
      <xdr:row>230</xdr:row>
      <xdr:rowOff>27750</xdr:rowOff>
    </xdr:to>
    <xdr:grpSp>
      <xdr:nvGrpSpPr>
        <xdr:cNvPr id="55" name="Grupo 48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>
          <a:grpSpLocks/>
        </xdr:cNvGrpSpPr>
      </xdr:nvGrpSpPr>
      <xdr:grpSpPr bwMode="auto">
        <a:xfrm>
          <a:off x="1181100" y="43878500"/>
          <a:ext cx="484933" cy="504000"/>
          <a:chOff x="6281787" y="9525000"/>
          <a:chExt cx="223788" cy="228600"/>
        </a:xfrm>
      </xdr:grpSpPr>
      <xdr:cxnSp macro="">
        <xdr:nvCxnSpPr>
          <xdr:cNvPr id="56" name="5 Conector recto de flecha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ector recto 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4</xdr:col>
      <xdr:colOff>169333</xdr:colOff>
      <xdr:row>246</xdr:row>
      <xdr:rowOff>95250</xdr:rowOff>
    </xdr:from>
    <xdr:to>
      <xdr:col>5</xdr:col>
      <xdr:colOff>203416</xdr:colOff>
      <xdr:row>248</xdr:row>
      <xdr:rowOff>91250</xdr:rowOff>
    </xdr:to>
    <xdr:grpSp>
      <xdr:nvGrpSpPr>
        <xdr:cNvPr id="58" name="Grupo 48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GrpSpPr>
          <a:grpSpLocks/>
        </xdr:cNvGrpSpPr>
      </xdr:nvGrpSpPr>
      <xdr:grpSpPr bwMode="auto">
        <a:xfrm>
          <a:off x="1191683" y="47561500"/>
          <a:ext cx="484933" cy="364300"/>
          <a:chOff x="6281787" y="9525000"/>
          <a:chExt cx="223788" cy="228600"/>
        </a:xfrm>
      </xdr:grpSpPr>
      <xdr:cxnSp macro="">
        <xdr:nvCxnSpPr>
          <xdr:cNvPr id="59" name="5 Conector recto de flecha">
            <a:extLst>
              <a:ext uri="{FF2B5EF4-FFF2-40B4-BE49-F238E27FC236}">
                <a16:creationId xmlns:a16="http://schemas.microsoft.com/office/drawing/2014/main" id="{00000000-0008-0000-0800-00003B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Conector recto 6">
            <a:extLst>
              <a:ext uri="{FF2B5EF4-FFF2-40B4-BE49-F238E27FC236}">
                <a16:creationId xmlns:a16="http://schemas.microsoft.com/office/drawing/2014/main" id="{00000000-0008-0000-0800-00003C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10</xdr:col>
      <xdr:colOff>230715</xdr:colOff>
      <xdr:row>289</xdr:row>
      <xdr:rowOff>113242</xdr:rowOff>
    </xdr:from>
    <xdr:to>
      <xdr:col>10</xdr:col>
      <xdr:colOff>734715</xdr:colOff>
      <xdr:row>289</xdr:row>
      <xdr:rowOff>113242</xdr:rowOff>
    </xdr:to>
    <xdr:cxnSp macro="">
      <xdr:nvCxnSpPr>
        <xdr:cNvPr id="61" name="Conector recto de flecha 3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>
          <a:cxnSpLocks noChangeShapeType="1"/>
        </xdr:cNvCxnSpPr>
      </xdr:nvCxnSpPr>
      <xdr:spPr bwMode="auto">
        <a:xfrm flipV="1">
          <a:off x="4145490" y="55901167"/>
          <a:ext cx="504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179917</xdr:colOff>
      <xdr:row>290</xdr:row>
      <xdr:rowOff>74084</xdr:rowOff>
    </xdr:from>
    <xdr:to>
      <xdr:col>5</xdr:col>
      <xdr:colOff>3292</xdr:colOff>
      <xdr:row>298</xdr:row>
      <xdr:rowOff>105834</xdr:rowOff>
    </xdr:to>
    <xdr:grpSp>
      <xdr:nvGrpSpPr>
        <xdr:cNvPr id="62" name="Grupo 48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GrpSpPr>
          <a:grpSpLocks/>
        </xdr:cNvGrpSpPr>
      </xdr:nvGrpSpPr>
      <xdr:grpSpPr bwMode="auto">
        <a:xfrm>
          <a:off x="1202267" y="55947734"/>
          <a:ext cx="274225" cy="1555750"/>
          <a:chOff x="6281787" y="9525000"/>
          <a:chExt cx="223788" cy="228600"/>
        </a:xfrm>
      </xdr:grpSpPr>
      <xdr:cxnSp macro="">
        <xdr:nvCxnSpPr>
          <xdr:cNvPr id="63" name="5 Conector recto de flecha">
            <a:extLst>
              <a:ext uri="{FF2B5EF4-FFF2-40B4-BE49-F238E27FC236}">
                <a16:creationId xmlns:a16="http://schemas.microsoft.com/office/drawing/2014/main" id="{00000000-0008-0000-0800-00003F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ector recto 6">
            <a:extLst>
              <a:ext uri="{FF2B5EF4-FFF2-40B4-BE49-F238E27FC236}">
                <a16:creationId xmlns:a16="http://schemas.microsoft.com/office/drawing/2014/main" id="{00000000-0008-0000-0800-00004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4</xdr:col>
      <xdr:colOff>179912</xdr:colOff>
      <xdr:row>292</xdr:row>
      <xdr:rowOff>95247</xdr:rowOff>
    </xdr:from>
    <xdr:to>
      <xdr:col>4</xdr:col>
      <xdr:colOff>431912</xdr:colOff>
      <xdr:row>292</xdr:row>
      <xdr:rowOff>95247</xdr:rowOff>
    </xdr:to>
    <xdr:cxnSp macro="">
      <xdr:nvCxnSpPr>
        <xdr:cNvPr id="65" name="Conector recto de flecha 3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>
          <a:cxnSpLocks noChangeShapeType="1"/>
        </xdr:cNvCxnSpPr>
      </xdr:nvCxnSpPr>
      <xdr:spPr bwMode="auto">
        <a:xfrm flipV="1">
          <a:off x="1237187" y="56454672"/>
          <a:ext cx="252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179912</xdr:colOff>
      <xdr:row>295</xdr:row>
      <xdr:rowOff>95247</xdr:rowOff>
    </xdr:from>
    <xdr:to>
      <xdr:col>4</xdr:col>
      <xdr:colOff>431912</xdr:colOff>
      <xdr:row>295</xdr:row>
      <xdr:rowOff>95247</xdr:rowOff>
    </xdr:to>
    <xdr:cxnSp macro="">
      <xdr:nvCxnSpPr>
        <xdr:cNvPr id="66" name="Conector recto de flecha 3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>
          <a:cxnSpLocks noChangeShapeType="1"/>
        </xdr:cNvCxnSpPr>
      </xdr:nvCxnSpPr>
      <xdr:spPr bwMode="auto">
        <a:xfrm flipV="1">
          <a:off x="1237187" y="57026172"/>
          <a:ext cx="252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169333</xdr:colOff>
      <xdr:row>245</xdr:row>
      <xdr:rowOff>84667</xdr:rowOff>
    </xdr:from>
    <xdr:to>
      <xdr:col>18</xdr:col>
      <xdr:colOff>216083</xdr:colOff>
      <xdr:row>247</xdr:row>
      <xdr:rowOff>99667</xdr:rowOff>
    </xdr:to>
    <xdr:grpSp>
      <xdr:nvGrpSpPr>
        <xdr:cNvPr id="67" name="Grupo 48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8316383" y="47360417"/>
          <a:ext cx="415050" cy="383300"/>
          <a:chOff x="6281787" y="9525000"/>
          <a:chExt cx="223788" cy="228600"/>
        </a:xfrm>
      </xdr:grpSpPr>
      <xdr:cxnSp macro="">
        <xdr:nvCxnSpPr>
          <xdr:cNvPr id="68" name="5 Conector recto de flecha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ector recto 6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17</xdr:col>
      <xdr:colOff>158750</xdr:colOff>
      <xdr:row>282</xdr:row>
      <xdr:rowOff>63500</xdr:rowOff>
    </xdr:from>
    <xdr:to>
      <xdr:col>17</xdr:col>
      <xdr:colOff>158750</xdr:colOff>
      <xdr:row>283</xdr:row>
      <xdr:rowOff>161000</xdr:rowOff>
    </xdr:to>
    <xdr:cxnSp macro="">
      <xdr:nvCxnSpPr>
        <xdr:cNvPr id="70" name="Conector recto de flecha 3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CxnSpPr>
          <a:cxnSpLocks noChangeShapeType="1"/>
        </xdr:cNvCxnSpPr>
      </xdr:nvCxnSpPr>
      <xdr:spPr bwMode="auto">
        <a:xfrm>
          <a:off x="8007350" y="54517925"/>
          <a:ext cx="0" cy="28800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204259</xdr:colOff>
      <xdr:row>304</xdr:row>
      <xdr:rowOff>84667</xdr:rowOff>
    </xdr:from>
    <xdr:to>
      <xdr:col>5</xdr:col>
      <xdr:colOff>135634</xdr:colOff>
      <xdr:row>306</xdr:row>
      <xdr:rowOff>31750</xdr:rowOff>
    </xdr:to>
    <xdr:grpSp>
      <xdr:nvGrpSpPr>
        <xdr:cNvPr id="71" name="Grupo 48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GrpSpPr>
          <a:grpSpLocks/>
        </xdr:cNvGrpSpPr>
      </xdr:nvGrpSpPr>
      <xdr:grpSpPr bwMode="auto">
        <a:xfrm>
          <a:off x="1226609" y="58625317"/>
          <a:ext cx="382225" cy="328083"/>
          <a:chOff x="6281787" y="9525000"/>
          <a:chExt cx="223788" cy="228600"/>
        </a:xfrm>
      </xdr:grpSpPr>
      <xdr:cxnSp macro="">
        <xdr:nvCxnSpPr>
          <xdr:cNvPr id="72" name="5 Conector recto de flecha">
            <a:extLst>
              <a:ext uri="{FF2B5EF4-FFF2-40B4-BE49-F238E27FC236}">
                <a16:creationId xmlns:a16="http://schemas.microsoft.com/office/drawing/2014/main" id="{00000000-0008-0000-0800-000048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ector recto 6">
            <a:extLst>
              <a:ext uri="{FF2B5EF4-FFF2-40B4-BE49-F238E27FC236}">
                <a16:creationId xmlns:a16="http://schemas.microsoft.com/office/drawing/2014/main" id="{00000000-0008-0000-0800-00004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8</xdr:col>
      <xdr:colOff>142875</xdr:colOff>
      <xdr:row>307</xdr:row>
      <xdr:rowOff>104775</xdr:rowOff>
    </xdr:from>
    <xdr:to>
      <xdr:col>8</xdr:col>
      <xdr:colOff>538875</xdr:colOff>
      <xdr:row>308</xdr:row>
      <xdr:rowOff>130275</xdr:rowOff>
    </xdr:to>
    <xdr:grpSp>
      <xdr:nvGrpSpPr>
        <xdr:cNvPr id="74" name="Grupo 48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GrpSpPr>
          <a:grpSpLocks/>
        </xdr:cNvGrpSpPr>
      </xdr:nvGrpSpPr>
      <xdr:grpSpPr bwMode="auto">
        <a:xfrm>
          <a:off x="2994025" y="59216925"/>
          <a:ext cx="396000" cy="216000"/>
          <a:chOff x="6281787" y="9525000"/>
          <a:chExt cx="223788" cy="228600"/>
        </a:xfrm>
      </xdr:grpSpPr>
      <xdr:cxnSp macro="">
        <xdr:nvCxnSpPr>
          <xdr:cNvPr id="75" name="5 Conector recto de flecha">
            <a:extLst>
              <a:ext uri="{FF2B5EF4-FFF2-40B4-BE49-F238E27FC236}">
                <a16:creationId xmlns:a16="http://schemas.microsoft.com/office/drawing/2014/main" id="{00000000-0008-0000-0800-00004B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Conector recto 6">
            <a:extLst>
              <a:ext uri="{FF2B5EF4-FFF2-40B4-BE49-F238E27FC236}">
                <a16:creationId xmlns:a16="http://schemas.microsoft.com/office/drawing/2014/main" id="{00000000-0008-0000-0800-00004C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xdr:twoCellAnchor>
    <xdr:from>
      <xdr:col>21</xdr:col>
      <xdr:colOff>173565</xdr:colOff>
      <xdr:row>294</xdr:row>
      <xdr:rowOff>113242</xdr:rowOff>
    </xdr:from>
    <xdr:to>
      <xdr:col>21</xdr:col>
      <xdr:colOff>677565</xdr:colOff>
      <xdr:row>294</xdr:row>
      <xdr:rowOff>113242</xdr:rowOff>
    </xdr:to>
    <xdr:cxnSp macro="">
      <xdr:nvCxnSpPr>
        <xdr:cNvPr id="77" name="Conector recto de flecha 3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>
          <a:cxnSpLocks noChangeShapeType="1"/>
        </xdr:cNvCxnSpPr>
      </xdr:nvCxnSpPr>
      <xdr:spPr bwMode="auto">
        <a:xfrm flipV="1">
          <a:off x="10374840" y="56853667"/>
          <a:ext cx="5040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133350</xdr:colOff>
      <xdr:row>188</xdr:row>
      <xdr:rowOff>76200</xdr:rowOff>
    </xdr:from>
    <xdr:to>
      <xdr:col>4</xdr:col>
      <xdr:colOff>385350</xdr:colOff>
      <xdr:row>189</xdr:row>
      <xdr:rowOff>101700</xdr:rowOff>
    </xdr:to>
    <xdr:grpSp>
      <xdr:nvGrpSpPr>
        <xdr:cNvPr id="78" name="Grupo 48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GrpSpPr>
          <a:grpSpLocks/>
        </xdr:cNvGrpSpPr>
      </xdr:nvGrpSpPr>
      <xdr:grpSpPr bwMode="auto">
        <a:xfrm>
          <a:off x="1155700" y="36391850"/>
          <a:ext cx="252000" cy="216000"/>
          <a:chOff x="6281787" y="9525000"/>
          <a:chExt cx="223788" cy="228600"/>
        </a:xfrm>
      </xdr:grpSpPr>
      <xdr:cxnSp macro="">
        <xdr:nvCxnSpPr>
          <xdr:cNvPr id="79" name="5 Conector recto de flecha">
            <a:extLst>
              <a:ext uri="{FF2B5EF4-FFF2-40B4-BE49-F238E27FC236}">
                <a16:creationId xmlns:a16="http://schemas.microsoft.com/office/drawing/2014/main" id="{00000000-0008-0000-0800-00004F000000}"/>
              </a:ext>
            </a:extLst>
          </xdr:cNvPr>
          <xdr:cNvCxnSpPr/>
        </xdr:nvCxnSpPr>
        <xdr:spPr bwMode="auto">
          <a:xfrm>
            <a:off x="6281787" y="9753600"/>
            <a:ext cx="223788" cy="0"/>
          </a:xfrm>
          <a:prstGeom prst="straightConnector1">
            <a:avLst/>
          </a:prstGeom>
          <a:ln w="952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ector recto 6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281787" y="9525000"/>
            <a:ext cx="0" cy="228600"/>
          </a:xfrm>
          <a:prstGeom prst="line">
            <a:avLst/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oval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1022350</xdr:colOff>
          <xdr:row>312</xdr:row>
          <xdr:rowOff>38100</xdr:rowOff>
        </xdr:from>
        <xdr:to>
          <xdr:col>12</xdr:col>
          <xdr:colOff>685800</xdr:colOff>
          <xdr:row>312</xdr:row>
          <xdr:rowOff>342900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8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312</xdr:row>
          <xdr:rowOff>38100</xdr:rowOff>
        </xdr:from>
        <xdr:to>
          <xdr:col>16</xdr:col>
          <xdr:colOff>400050</xdr:colOff>
          <xdr:row>312</xdr:row>
          <xdr:rowOff>342900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8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312</xdr:row>
          <xdr:rowOff>38100</xdr:rowOff>
        </xdr:from>
        <xdr:to>
          <xdr:col>19</xdr:col>
          <xdr:colOff>203200</xdr:colOff>
          <xdr:row>312</xdr:row>
          <xdr:rowOff>342900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8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1022350</xdr:colOff>
          <xdr:row>4</xdr:row>
          <xdr:rowOff>38100</xdr:rowOff>
        </xdr:from>
        <xdr:to>
          <xdr:col>9</xdr:col>
          <xdr:colOff>19050</xdr:colOff>
          <xdr:row>4</xdr:row>
          <xdr:rowOff>342900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</xdr:row>
          <xdr:rowOff>38100</xdr:rowOff>
        </xdr:from>
        <xdr:to>
          <xdr:col>11</xdr:col>
          <xdr:colOff>355600</xdr:colOff>
          <xdr:row>4</xdr:row>
          <xdr:rowOff>342900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514350</xdr:colOff>
          <xdr:row>4</xdr:row>
          <xdr:rowOff>38100</xdr:rowOff>
        </xdr:from>
        <xdr:to>
          <xdr:col>14</xdr:col>
          <xdr:colOff>152400</xdr:colOff>
          <xdr:row>4</xdr:row>
          <xdr:rowOff>342900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123825</xdr:rowOff>
    </xdr:from>
    <xdr:to>
      <xdr:col>3</xdr:col>
      <xdr:colOff>561975</xdr:colOff>
      <xdr:row>3</xdr:row>
      <xdr:rowOff>161925</xdr:rowOff>
    </xdr:to>
    <xdr:pic>
      <xdr:nvPicPr>
        <xdr:cNvPr id="81050" name="Imagen 7">
          <a:extLst>
            <a:ext uri="{FF2B5EF4-FFF2-40B4-BE49-F238E27FC236}">
              <a16:creationId xmlns:a16="http://schemas.microsoft.com/office/drawing/2014/main" id="{00000000-0008-0000-0900-00009A3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408"/>
        <a:stretch>
          <a:fillRect/>
        </a:stretch>
      </xdr:blipFill>
      <xdr:spPr bwMode="auto">
        <a:xfrm>
          <a:off x="228600" y="123825"/>
          <a:ext cx="1228725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69</xdr:row>
          <xdr:rowOff>38100</xdr:rowOff>
        </xdr:from>
        <xdr:to>
          <xdr:col>11</xdr:col>
          <xdr:colOff>361950</xdr:colOff>
          <xdr:row>69</xdr:row>
          <xdr:rowOff>342900</xdr:rowOff>
        </xdr:to>
        <xdr:sp macro="" textlink="">
          <xdr:nvSpPr>
            <xdr:cNvPr id="35772" name="Button 956" hidden="1">
              <a:extLst>
                <a:ext uri="{63B3BB69-23CF-44E3-9099-C40C66FF867C}">
                  <a14:compatExt spid="_x0000_s35772"/>
                </a:ext>
                <a:ext uri="{FF2B5EF4-FFF2-40B4-BE49-F238E27FC236}">
                  <a16:creationId xmlns:a16="http://schemas.microsoft.com/office/drawing/2014/main" id="{00000000-0008-0000-0900-0000BC8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69</xdr:row>
          <xdr:rowOff>38100</xdr:rowOff>
        </xdr:from>
        <xdr:to>
          <xdr:col>14</xdr:col>
          <xdr:colOff>133350</xdr:colOff>
          <xdr:row>69</xdr:row>
          <xdr:rowOff>342900</xdr:rowOff>
        </xdr:to>
        <xdr:sp macro="" textlink="">
          <xdr:nvSpPr>
            <xdr:cNvPr id="71544" name="Button 2936" hidden="1">
              <a:extLst>
                <a:ext uri="{63B3BB69-23CF-44E3-9099-C40C66FF867C}">
                  <a14:compatExt spid="_x0000_s71544"/>
                </a:ext>
                <a:ext uri="{FF2B5EF4-FFF2-40B4-BE49-F238E27FC236}">
                  <a16:creationId xmlns:a16="http://schemas.microsoft.com/office/drawing/2014/main" id="{00000000-0008-0000-0900-0000781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1066800</xdr:colOff>
          <xdr:row>69</xdr:row>
          <xdr:rowOff>38100</xdr:rowOff>
        </xdr:from>
        <xdr:to>
          <xdr:col>9</xdr:col>
          <xdr:colOff>69850</xdr:colOff>
          <xdr:row>69</xdr:row>
          <xdr:rowOff>342900</xdr:rowOff>
        </xdr:to>
        <xdr:sp macro="" textlink="">
          <xdr:nvSpPr>
            <xdr:cNvPr id="71545" name="Button 2937" hidden="1">
              <a:extLst>
                <a:ext uri="{63B3BB69-23CF-44E3-9099-C40C66FF867C}">
                  <a14:compatExt spid="_x0000_s71545"/>
                </a:ext>
                <a:ext uri="{FF2B5EF4-FFF2-40B4-BE49-F238E27FC236}">
                  <a16:creationId xmlns:a16="http://schemas.microsoft.com/office/drawing/2014/main" id="{00000000-0008-0000-0900-0000791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3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142875</xdr:colOff>
      <xdr:row>32</xdr:row>
      <xdr:rowOff>66675</xdr:rowOff>
    </xdr:from>
    <xdr:to>
      <xdr:col>14</xdr:col>
      <xdr:colOff>142875</xdr:colOff>
      <xdr:row>33</xdr:row>
      <xdr:rowOff>180975</xdr:rowOff>
    </xdr:to>
    <xdr:sp macro="" textlink="">
      <xdr:nvSpPr>
        <xdr:cNvPr id="18" name="Line 130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ShapeType="1"/>
        </xdr:cNvSpPr>
      </xdr:nvSpPr>
      <xdr:spPr bwMode="auto">
        <a:xfrm>
          <a:off x="7067550" y="6334125"/>
          <a:ext cx="0" cy="295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133350</xdr:colOff>
      <xdr:row>31</xdr:row>
      <xdr:rowOff>85725</xdr:rowOff>
    </xdr:from>
    <xdr:to>
      <xdr:col>15</xdr:col>
      <xdr:colOff>565350</xdr:colOff>
      <xdr:row>31</xdr:row>
      <xdr:rowOff>85725</xdr:rowOff>
    </xdr:to>
    <xdr:cxnSp macro="">
      <xdr:nvCxnSpPr>
        <xdr:cNvPr id="21" name="5 Conector recto de flecha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CxnSpPr/>
      </xdr:nvCxnSpPr>
      <xdr:spPr>
        <a:xfrm>
          <a:off x="7343775" y="6172200"/>
          <a:ext cx="432000" cy="0"/>
        </a:xfrm>
        <a:prstGeom prst="straightConnector1">
          <a:avLst/>
        </a:prstGeom>
        <a:ln>
          <a:solidFill>
            <a:schemeClr val="tx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97192</xdr:colOff>
      <xdr:row>15</xdr:row>
      <xdr:rowOff>194387</xdr:rowOff>
    </xdr:from>
    <xdr:to>
      <xdr:col>7</xdr:col>
      <xdr:colOff>457192</xdr:colOff>
      <xdr:row>16</xdr:row>
      <xdr:rowOff>116632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CxnSpPr/>
      </xdr:nvCxnSpPr>
      <xdr:spPr bwMode="auto">
        <a:xfrm flipV="1">
          <a:off x="3372626" y="3430943"/>
          <a:ext cx="360000" cy="116633"/>
        </a:xfrm>
        <a:prstGeom prst="bentConnector3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oval" w="med" len="med"/>
          <a:tailEnd type="triangle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5</xdr:row>
      <xdr:rowOff>28575</xdr:rowOff>
    </xdr:from>
    <xdr:to>
      <xdr:col>3</xdr:col>
      <xdr:colOff>285750</xdr:colOff>
      <xdr:row>6</xdr:row>
      <xdr:rowOff>28575</xdr:rowOff>
    </xdr:to>
    <xdr:pic>
      <xdr:nvPicPr>
        <xdr:cNvPr id="68865" name="Picture 14" descr="300714_fadedblue_textbox">
          <a:extLst>
            <a:ext uri="{FF2B5EF4-FFF2-40B4-BE49-F238E27FC236}">
              <a16:creationId xmlns:a16="http://schemas.microsoft.com/office/drawing/2014/main" id="{00000000-0008-0000-0A00-0000010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6000" contrast="-6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609725"/>
          <a:ext cx="615315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7</xdr:row>
      <xdr:rowOff>19050</xdr:rowOff>
    </xdr:from>
    <xdr:to>
      <xdr:col>3</xdr:col>
      <xdr:colOff>266700</xdr:colOff>
      <xdr:row>8</xdr:row>
      <xdr:rowOff>19050</xdr:rowOff>
    </xdr:to>
    <xdr:pic>
      <xdr:nvPicPr>
        <xdr:cNvPr id="68866" name="Picture 14" descr="300714_fadedblue_textbox">
          <a:extLst>
            <a:ext uri="{FF2B5EF4-FFF2-40B4-BE49-F238E27FC236}">
              <a16:creationId xmlns:a16="http://schemas.microsoft.com/office/drawing/2014/main" id="{00000000-0008-0000-0A00-0000020D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6000" contrast="-6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2800350"/>
          <a:ext cx="6105525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622300</xdr:colOff>
          <xdr:row>5</xdr:row>
          <xdr:rowOff>190500</xdr:rowOff>
        </xdr:from>
        <xdr:to>
          <xdr:col>2</xdr:col>
          <xdr:colOff>3505200</xdr:colOff>
          <xdr:row>5</xdr:row>
          <xdr:rowOff>622300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400" b="1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Enviar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622300</xdr:colOff>
          <xdr:row>7</xdr:row>
          <xdr:rowOff>171450</xdr:rowOff>
        </xdr:from>
        <xdr:to>
          <xdr:col>2</xdr:col>
          <xdr:colOff>3505200</xdr:colOff>
          <xdr:row>7</xdr:row>
          <xdr:rowOff>603250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400" b="1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Tablero de Control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622300</xdr:colOff>
          <xdr:row>9</xdr:row>
          <xdr:rowOff>323850</xdr:rowOff>
        </xdr:from>
        <xdr:to>
          <xdr:col>2</xdr:col>
          <xdr:colOff>1936750</xdr:colOff>
          <xdr:row>10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A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4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2190750</xdr:colOff>
          <xdr:row>9</xdr:row>
          <xdr:rowOff>323850</xdr:rowOff>
        </xdr:from>
        <xdr:to>
          <xdr:col>2</xdr:col>
          <xdr:colOff>3505200</xdr:colOff>
          <xdr:row>10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A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PE" sz="1400" b="0" i="1" u="none" strike="noStrike" baseline="0">
                  <a:solidFill>
                    <a:srgbClr val="0000FF"/>
                  </a:solidFill>
                  <a:latin typeface="Cambria"/>
                  <a:ea typeface="Cambri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0"/>
  <sheetViews>
    <sheetView showGridLines="0" workbookViewId="0">
      <selection activeCell="N23" sqref="N23"/>
    </sheetView>
  </sheetViews>
  <sheetFormatPr baseColWidth="10" defaultColWidth="11.453125" defaultRowHeight="12.5" x14ac:dyDescent="0.25"/>
  <cols>
    <col min="1" max="1" width="5.7265625" customWidth="1"/>
    <col min="2" max="9" width="12.7265625" customWidth="1"/>
    <col min="10" max="10" width="5.7265625" customWidth="1"/>
  </cols>
  <sheetData>
    <row r="1" spans="1:10" ht="15" thickBot="1" x14ac:dyDescent="0.4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15" customHeight="1" x14ac:dyDescent="0.35">
      <c r="A2" s="1"/>
      <c r="B2" s="2"/>
      <c r="C2" s="3"/>
      <c r="D2" s="1575" t="s">
        <v>655</v>
      </c>
      <c r="E2" s="1575"/>
      <c r="F2" s="1575"/>
      <c r="G2" s="1575"/>
      <c r="H2" s="3"/>
      <c r="I2" s="4"/>
      <c r="J2" s="1"/>
    </row>
    <row r="3" spans="1:10" ht="15" customHeight="1" x14ac:dyDescent="0.35">
      <c r="A3" s="1"/>
      <c r="B3" s="5"/>
      <c r="C3" s="6"/>
      <c r="D3" s="1576"/>
      <c r="E3" s="1576"/>
      <c r="F3" s="1576"/>
      <c r="G3" s="1576"/>
      <c r="H3" s="6"/>
      <c r="I3" s="7"/>
      <c r="J3" s="1"/>
    </row>
    <row r="4" spans="1:10" ht="14.5" x14ac:dyDescent="0.35">
      <c r="A4" s="1"/>
      <c r="B4" s="5"/>
      <c r="C4" s="6"/>
      <c r="D4" s="6"/>
      <c r="E4" s="6"/>
      <c r="F4" s="6"/>
      <c r="G4" s="6"/>
      <c r="H4" s="6"/>
      <c r="I4" s="7"/>
      <c r="J4" s="1"/>
    </row>
    <row r="5" spans="1:10" ht="14.5" x14ac:dyDescent="0.35">
      <c r="A5" s="1"/>
      <c r="B5" s="1577" t="s">
        <v>656</v>
      </c>
      <c r="C5" s="1578"/>
      <c r="D5" s="1578"/>
      <c r="E5" s="1578"/>
      <c r="F5" s="1578"/>
      <c r="G5" s="1578"/>
      <c r="H5" s="1578"/>
      <c r="I5" s="1579"/>
      <c r="J5" s="1"/>
    </row>
    <row r="6" spans="1:10" ht="14.5" x14ac:dyDescent="0.35">
      <c r="A6" s="1"/>
      <c r="B6" s="1577"/>
      <c r="C6" s="1578"/>
      <c r="D6" s="1578"/>
      <c r="E6" s="1578"/>
      <c r="F6" s="1578"/>
      <c r="G6" s="1578"/>
      <c r="H6" s="1578"/>
      <c r="I6" s="1579"/>
      <c r="J6" s="1"/>
    </row>
    <row r="7" spans="1:10" ht="14.5" x14ac:dyDescent="0.35">
      <c r="A7" s="1"/>
      <c r="B7" s="1577"/>
      <c r="C7" s="1578"/>
      <c r="D7" s="1578"/>
      <c r="E7" s="1578"/>
      <c r="F7" s="1578"/>
      <c r="G7" s="1578"/>
      <c r="H7" s="1578"/>
      <c r="I7" s="1579"/>
      <c r="J7" s="1"/>
    </row>
    <row r="8" spans="1:10" ht="15" thickBot="1" x14ac:dyDescent="0.4">
      <c r="A8" s="1"/>
      <c r="B8" s="8"/>
      <c r="C8" s="9"/>
      <c r="D8" s="9"/>
      <c r="E8" s="9"/>
      <c r="F8" s="9"/>
      <c r="G8" s="9"/>
      <c r="H8" s="9"/>
      <c r="I8" s="10"/>
      <c r="J8" s="1"/>
    </row>
    <row r="9" spans="1:10" ht="14.5" x14ac:dyDescent="0.35">
      <c r="A9" s="1"/>
      <c r="B9" s="1"/>
      <c r="C9" s="1"/>
      <c r="D9" s="1"/>
      <c r="E9" s="1"/>
      <c r="F9" s="1"/>
      <c r="G9" s="1"/>
      <c r="H9" s="1"/>
      <c r="I9" s="1"/>
      <c r="J9" s="1"/>
    </row>
    <row r="10" spans="1:10" ht="14.5" x14ac:dyDescent="0.35">
      <c r="A10" s="1"/>
      <c r="B10" s="1580" t="s">
        <v>658</v>
      </c>
      <c r="C10" s="1580"/>
      <c r="D10" s="1580"/>
      <c r="E10" s="1580"/>
      <c r="F10" s="1580"/>
      <c r="G10" s="1580"/>
      <c r="H10" s="1580"/>
      <c r="I10" s="1580"/>
      <c r="J10" s="1"/>
    </row>
    <row r="11" spans="1:10" ht="14.5" x14ac:dyDescent="0.35">
      <c r="A11" s="1"/>
      <c r="B11" s="1580"/>
      <c r="C11" s="1580"/>
      <c r="D11" s="1580"/>
      <c r="E11" s="1580"/>
      <c r="F11" s="1580"/>
      <c r="G11" s="1580"/>
      <c r="H11" s="1580"/>
      <c r="I11" s="1580"/>
      <c r="J11" s="1"/>
    </row>
    <row r="12" spans="1:10" ht="14.5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ht="14.5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ht="14.5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ht="14.5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ht="14.5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ht="14.5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ht="14.5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ht="14.5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ht="14.5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ht="14.5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ht="14.5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ht="14.5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ht="14.5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ht="14.5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ht="14.5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ht="14.5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ht="14.5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ht="14.5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ht="14.5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ht="14.5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ht="14.5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ht="14.5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ht="14.5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ht="14.5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ht="14.5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ht="14.5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ht="14.5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ht="14.5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ht="14.5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ht="14.5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ht="14.5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ht="14.5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ht="14.5" x14ac:dyDescent="0.35">
      <c r="A44" s="1"/>
      <c r="B44" s="1580" t="s">
        <v>659</v>
      </c>
      <c r="C44" s="1580"/>
      <c r="D44" s="1580"/>
      <c r="E44" s="1580"/>
      <c r="F44" s="1580"/>
      <c r="G44" s="1580"/>
      <c r="H44" s="1580"/>
      <c r="I44" s="1580"/>
      <c r="J44" s="1"/>
    </row>
    <row r="45" spans="1:10" ht="14.5" x14ac:dyDescent="0.35">
      <c r="A45" s="1"/>
      <c r="B45" s="1580"/>
      <c r="C45" s="1580"/>
      <c r="D45" s="1580"/>
      <c r="E45" s="1580"/>
      <c r="F45" s="1580"/>
      <c r="G45" s="1580"/>
      <c r="H45" s="1580"/>
      <c r="I45" s="1580"/>
      <c r="J45" s="1"/>
    </row>
    <row r="46" spans="1:10" ht="14.5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ht="14.5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ht="14.5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ht="14.5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ht="14.5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ht="14.5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ht="14.5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ht="14.5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ht="14.5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ht="14.5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ht="14.5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ht="14.5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ht="14.5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ht="14.5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ht="14.5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ht="14.5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ht="14.5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ht="14.5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ht="14.5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ht="14.5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ht="14.5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ht="14.5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ht="14.5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ht="14.5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ht="14.5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ht="14.5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ht="14.5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ht="14.5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ht="14.5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ht="14.5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ht="14.5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ht="14.5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ht="14.5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ht="14.5" x14ac:dyDescent="0.35">
      <c r="A79" s="1"/>
      <c r="B79" s="1581" t="s">
        <v>657</v>
      </c>
      <c r="C79" s="1581"/>
      <c r="D79" s="1581"/>
      <c r="E79" s="1581"/>
      <c r="F79" s="1581"/>
      <c r="G79" s="1581"/>
      <c r="H79" s="1581"/>
      <c r="I79" s="1581"/>
      <c r="J79" s="1"/>
    </row>
    <row r="80" spans="1:10" ht="14.5" x14ac:dyDescent="0.35">
      <c r="A80" s="1"/>
      <c r="B80" s="1581"/>
      <c r="C80" s="1581"/>
      <c r="D80" s="1581"/>
      <c r="E80" s="1581"/>
      <c r="F80" s="1581"/>
      <c r="G80" s="1581"/>
      <c r="H80" s="1581"/>
      <c r="I80" s="1581"/>
      <c r="J80" s="1"/>
    </row>
  </sheetData>
  <mergeCells count="5">
    <mergeCell ref="D2:G3"/>
    <mergeCell ref="B5:I7"/>
    <mergeCell ref="B44:I45"/>
    <mergeCell ref="B79:I80"/>
    <mergeCell ref="B10:I11"/>
  </mergeCells>
  <phoneticPr fontId="0" type="noConversion"/>
  <pageMargins left="0.75" right="0.75" top="1" bottom="1" header="0" footer="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X652"/>
  <sheetViews>
    <sheetView showGridLines="0" showRowColHeaders="0" tabSelected="1" topLeftCell="B212" zoomScaleNormal="100" workbookViewId="0">
      <selection activeCell="AA16" sqref="AA16"/>
    </sheetView>
  </sheetViews>
  <sheetFormatPr baseColWidth="10" defaultColWidth="11.453125" defaultRowHeight="11.5" x14ac:dyDescent="0.25"/>
  <cols>
    <col min="1" max="1" width="12" style="58" hidden="1" customWidth="1"/>
    <col min="2" max="2" width="3.453125" style="21" customWidth="1"/>
    <col min="3" max="3" width="7.453125" style="21" customWidth="1"/>
    <col min="4" max="4" width="6.26953125" style="21" customWidth="1"/>
    <col min="5" max="5" width="6.453125" style="21" customWidth="1"/>
    <col min="6" max="6" width="13.1796875" style="21" customWidth="1"/>
    <col min="7" max="7" width="7.453125" style="21" customWidth="1"/>
    <col min="8" max="8" width="7.7265625" style="21" customWidth="1"/>
    <col min="9" max="9" width="7" style="21" customWidth="1"/>
    <col min="10" max="10" width="5.81640625" style="21" customWidth="1"/>
    <col min="11" max="11" width="10.7265625" style="21" customWidth="1"/>
    <col min="12" max="12" width="9.1796875" style="21" customWidth="1"/>
    <col min="13" max="13" width="7.7265625" style="21" customWidth="1"/>
    <col min="14" max="14" width="6.26953125" style="21" customWidth="1"/>
    <col min="15" max="15" width="6.1796875" style="21" customWidth="1"/>
    <col min="16" max="16" width="6.26953125" style="21" customWidth="1"/>
    <col min="17" max="17" width="14" style="21" customWidth="1"/>
    <col min="18" max="18" width="6.26953125" style="21" customWidth="1"/>
    <col min="19" max="19" width="7.26953125" style="21" customWidth="1"/>
    <col min="20" max="21" width="6.26953125" style="21" customWidth="1"/>
    <col min="22" max="22" width="10.7265625" style="21" customWidth="1"/>
    <col min="23" max="23" width="8.7265625" style="21" customWidth="1"/>
    <col min="24" max="24" width="7.453125" style="21" customWidth="1"/>
    <col min="25" max="25" width="3.7265625" style="21" customWidth="1"/>
    <col min="26" max="16384" width="11.453125" style="21"/>
  </cols>
  <sheetData>
    <row r="1" spans="3:24" ht="25" customHeight="1" x14ac:dyDescent="0.25">
      <c r="T1" s="313"/>
      <c r="U1" s="313"/>
      <c r="W1" s="371"/>
      <c r="X1" s="371"/>
    </row>
    <row r="2" spans="3:24" ht="25.5" customHeight="1" x14ac:dyDescent="0.5">
      <c r="C2" s="320"/>
      <c r="D2" s="320"/>
      <c r="E2" s="320"/>
      <c r="F2" s="1502"/>
      <c r="G2" s="870" t="s">
        <v>945</v>
      </c>
      <c r="H2" s="870"/>
      <c r="I2" s="870"/>
      <c r="J2" s="870"/>
      <c r="K2" s="870"/>
      <c r="L2" s="870"/>
      <c r="M2" s="870"/>
      <c r="N2" s="870"/>
      <c r="O2" s="870"/>
      <c r="P2" s="870"/>
      <c r="Q2" s="870"/>
      <c r="R2" s="870"/>
      <c r="S2" s="870"/>
      <c r="T2" s="870"/>
      <c r="U2" s="1502"/>
      <c r="V2" s="1587" t="s">
        <v>946</v>
      </c>
      <c r="W2" s="1587"/>
      <c r="X2" s="371"/>
    </row>
    <row r="3" spans="3:24" ht="22.5" customHeight="1" x14ac:dyDescent="0.25">
      <c r="C3" s="365"/>
      <c r="D3" s="365"/>
      <c r="E3" s="365"/>
      <c r="F3" s="1503"/>
      <c r="G3" s="1504" t="s">
        <v>713</v>
      </c>
      <c r="H3" s="1504"/>
      <c r="I3" s="1504"/>
      <c r="J3" s="1504"/>
      <c r="K3" s="1504"/>
      <c r="L3" s="1504"/>
      <c r="M3" s="1504"/>
      <c r="N3" s="1504"/>
      <c r="O3" s="1504"/>
      <c r="P3" s="1504"/>
      <c r="Q3" s="1504"/>
      <c r="R3" s="1504"/>
      <c r="S3" s="1504"/>
      <c r="T3" s="1504"/>
      <c r="U3" s="1503"/>
      <c r="V3" s="1588" t="s">
        <v>715</v>
      </c>
      <c r="W3" s="1588"/>
      <c r="X3" s="371"/>
    </row>
    <row r="4" spans="3:24" ht="22.5" customHeight="1" x14ac:dyDescent="0.25">
      <c r="C4" s="365"/>
      <c r="D4" s="365"/>
      <c r="E4" s="365"/>
      <c r="F4" s="1503"/>
      <c r="G4" s="1504" t="s">
        <v>714</v>
      </c>
      <c r="H4" s="1504"/>
      <c r="I4" s="1504"/>
      <c r="J4" s="1504"/>
      <c r="K4" s="1504"/>
      <c r="L4" s="1504"/>
      <c r="M4" s="1504"/>
      <c r="N4" s="1504"/>
      <c r="O4" s="1504"/>
      <c r="P4" s="1504"/>
      <c r="Q4" s="1504"/>
      <c r="R4" s="1504"/>
      <c r="S4" s="1504"/>
      <c r="T4" s="1504"/>
      <c r="U4" s="1503"/>
      <c r="V4" s="1588"/>
      <c r="W4" s="1588"/>
      <c r="X4" s="371"/>
    </row>
    <row r="5" spans="3:24" ht="15.75" customHeight="1" x14ac:dyDescent="0.3">
      <c r="C5" s="21" t="s">
        <v>660</v>
      </c>
      <c r="D5" s="23" t="s">
        <v>2019</v>
      </c>
      <c r="F5" s="23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316"/>
      <c r="U5" s="316"/>
      <c r="V5" s="1589"/>
      <c r="W5" s="1589"/>
    </row>
    <row r="6" spans="3:24" ht="25" customHeight="1" thickBot="1" x14ac:dyDescent="0.3">
      <c r="C6" s="22" t="s">
        <v>661</v>
      </c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</row>
    <row r="7" spans="3:24" ht="143.25" customHeight="1" x14ac:dyDescent="0.25"/>
    <row r="8" spans="3:24" ht="30" customHeight="1" thickBot="1" x14ac:dyDescent="0.3"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</row>
    <row r="9" spans="3:24" ht="8.15" customHeight="1" x14ac:dyDescent="0.25"/>
    <row r="10" spans="3:24" ht="25" customHeight="1" x14ac:dyDescent="0.25">
      <c r="C10" s="1582" t="s">
        <v>662</v>
      </c>
      <c r="D10" s="1583"/>
      <c r="E10" s="1583"/>
      <c r="F10" s="1583"/>
      <c r="G10" s="1583"/>
      <c r="H10" s="1583"/>
      <c r="I10" s="1583"/>
      <c r="J10" s="1583"/>
      <c r="K10" s="1583"/>
      <c r="L10" s="1583"/>
      <c r="M10" s="1583"/>
      <c r="N10" s="1583"/>
      <c r="O10" s="1583"/>
      <c r="P10" s="1583"/>
      <c r="Q10" s="1583"/>
      <c r="R10" s="1583"/>
      <c r="S10" s="1583"/>
      <c r="T10" s="1583"/>
      <c r="U10" s="1583"/>
      <c r="V10" s="1583"/>
      <c r="W10" s="1583"/>
      <c r="X10" s="1584"/>
    </row>
    <row r="11" spans="3:24" ht="8.15" customHeight="1" x14ac:dyDescent="0.25"/>
    <row r="12" spans="3:24" x14ac:dyDescent="0.25"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</row>
    <row r="13" spans="3:24" ht="16" customHeight="1" x14ac:dyDescent="0.25">
      <c r="C13" s="60"/>
      <c r="D13" s="60" t="s">
        <v>44</v>
      </c>
      <c r="E13" s="59"/>
      <c r="F13" s="59"/>
      <c r="G13" s="59"/>
      <c r="H13" s="59"/>
      <c r="I13" s="59"/>
      <c r="J13" s="1585"/>
      <c r="K13" s="1586"/>
      <c r="L13" s="59"/>
      <c r="M13" s="60"/>
      <c r="N13" s="59"/>
      <c r="O13" s="59"/>
      <c r="P13" s="62"/>
      <c r="Q13" s="60"/>
      <c r="R13" s="60"/>
      <c r="S13" s="61"/>
      <c r="T13" s="61" t="s">
        <v>240</v>
      </c>
      <c r="U13" s="61"/>
      <c r="V13" s="1509" t="s">
        <v>2007</v>
      </c>
      <c r="W13" s="59"/>
      <c r="X13" s="59"/>
    </row>
    <row r="14" spans="3:24" ht="7" customHeight="1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63"/>
      <c r="Q14" s="59"/>
      <c r="R14" s="59"/>
      <c r="S14" s="59"/>
      <c r="T14" s="59"/>
      <c r="U14" s="59"/>
      <c r="V14" s="59"/>
      <c r="W14" s="59"/>
      <c r="X14" s="59"/>
    </row>
    <row r="15" spans="3:24" ht="16" customHeight="1" x14ac:dyDescent="0.25">
      <c r="C15" s="60"/>
      <c r="D15" s="60" t="s">
        <v>105</v>
      </c>
      <c r="E15" s="59"/>
      <c r="F15" s="59"/>
      <c r="G15" s="59"/>
      <c r="H15" s="59"/>
      <c r="I15" s="59"/>
      <c r="J15" s="1602"/>
      <c r="K15" s="1603"/>
      <c r="L15" s="1603"/>
      <c r="M15" s="1603"/>
      <c r="N15" s="1603"/>
      <c r="O15" s="1603"/>
      <c r="P15" s="1603"/>
      <c r="Q15" s="1603"/>
      <c r="R15" s="1603"/>
      <c r="S15" s="1603"/>
      <c r="T15" s="1603"/>
      <c r="U15" s="1603"/>
      <c r="V15" s="1603"/>
      <c r="W15" s="1604"/>
      <c r="X15" s="59"/>
    </row>
    <row r="16" spans="3:24" ht="7" customHeight="1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63"/>
      <c r="Q16" s="59"/>
      <c r="R16" s="59"/>
      <c r="S16" s="59"/>
      <c r="T16" s="59"/>
      <c r="U16" s="59"/>
      <c r="V16" s="59"/>
      <c r="W16" s="59"/>
      <c r="X16" s="59"/>
    </row>
    <row r="17" spans="1:24" ht="16" customHeight="1" x14ac:dyDescent="0.25">
      <c r="C17" s="60"/>
      <c r="D17" s="60" t="s">
        <v>43</v>
      </c>
      <c r="E17" s="59"/>
      <c r="F17" s="59"/>
      <c r="G17" s="59"/>
      <c r="H17" s="59"/>
      <c r="I17" s="59"/>
      <c r="J17" s="1585"/>
      <c r="K17" s="1586"/>
      <c r="L17" s="59"/>
      <c r="M17" s="60"/>
      <c r="N17" s="59"/>
      <c r="O17" s="59" t="s">
        <v>926</v>
      </c>
      <c r="P17" s="59"/>
      <c r="Q17" s="59"/>
      <c r="R17" s="59"/>
      <c r="S17" s="59"/>
      <c r="T17" s="59"/>
      <c r="U17" s="59"/>
      <c r="V17" s="59"/>
      <c r="W17" s="59"/>
      <c r="X17" s="59"/>
    </row>
    <row r="18" spans="1:24" ht="7" customHeight="1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63"/>
      <c r="Q18" s="59"/>
      <c r="R18" s="59"/>
      <c r="S18" s="59"/>
      <c r="T18" s="59"/>
      <c r="U18" s="59"/>
      <c r="V18" s="59"/>
      <c r="W18" s="59"/>
      <c r="X18" s="59"/>
    </row>
    <row r="19" spans="1:24" ht="16" customHeight="1" x14ac:dyDescent="0.25">
      <c r="C19" s="60"/>
      <c r="D19" s="60" t="s">
        <v>106</v>
      </c>
      <c r="E19" s="59"/>
      <c r="F19" s="59"/>
      <c r="G19" s="59"/>
      <c r="H19" s="59"/>
      <c r="I19" s="59"/>
      <c r="J19" s="1599"/>
      <c r="K19" s="1600"/>
      <c r="L19" s="1600"/>
      <c r="M19" s="1600"/>
      <c r="N19" s="1600"/>
      <c r="O19" s="1600"/>
      <c r="P19" s="1600"/>
      <c r="Q19" s="1601"/>
      <c r="R19" s="280"/>
      <c r="S19" s="61" t="s">
        <v>947</v>
      </c>
      <c r="T19" s="1599"/>
      <c r="U19" s="1600"/>
      <c r="V19" s="1600"/>
      <c r="W19" s="1601"/>
      <c r="X19" s="59"/>
    </row>
    <row r="20" spans="1:24" x14ac:dyDescent="0.25">
      <c r="C20" s="64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63"/>
      <c r="Q20" s="59"/>
      <c r="R20" s="59"/>
      <c r="S20" s="59"/>
      <c r="T20" s="59"/>
      <c r="U20" s="59"/>
      <c r="V20" s="59"/>
      <c r="W20" s="59"/>
      <c r="X20" s="59"/>
    </row>
    <row r="21" spans="1:24" ht="3" customHeight="1" x14ac:dyDescent="0.25">
      <c r="C21" s="64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63"/>
      <c r="Q21" s="59"/>
      <c r="R21" s="59"/>
      <c r="S21" s="59"/>
      <c r="T21" s="59"/>
      <c r="U21" s="59"/>
      <c r="V21" s="59"/>
      <c r="W21" s="59"/>
      <c r="X21" s="59"/>
    </row>
    <row r="22" spans="1:24" ht="3" customHeight="1" x14ac:dyDescent="0.25">
      <c r="C22" s="64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63"/>
      <c r="Q22" s="59"/>
      <c r="R22" s="59"/>
      <c r="S22" s="59"/>
      <c r="T22" s="59"/>
      <c r="U22" s="59"/>
      <c r="V22" s="59"/>
      <c r="W22" s="59"/>
      <c r="X22" s="59"/>
    </row>
    <row r="23" spans="1:24" ht="3" customHeight="1" x14ac:dyDescent="0.25">
      <c r="C23" s="64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63"/>
      <c r="Q23" s="59"/>
      <c r="R23" s="59"/>
      <c r="S23" s="59"/>
      <c r="T23" s="59"/>
      <c r="U23" s="59"/>
      <c r="V23" s="59"/>
      <c r="W23" s="59"/>
      <c r="X23" s="59"/>
    </row>
    <row r="24" spans="1:24" ht="3" customHeight="1" x14ac:dyDescent="0.25">
      <c r="C24" s="64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63"/>
      <c r="Q24" s="59"/>
      <c r="R24" s="59"/>
      <c r="S24" s="59"/>
      <c r="T24" s="59"/>
      <c r="U24" s="59"/>
      <c r="V24" s="59"/>
      <c r="W24" s="59"/>
      <c r="X24" s="59"/>
    </row>
    <row r="25" spans="1:24" ht="3" customHeight="1" x14ac:dyDescent="0.25">
      <c r="C25" s="64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63"/>
      <c r="Q25" s="59"/>
      <c r="R25" s="59"/>
      <c r="S25" s="59"/>
      <c r="T25" s="59"/>
      <c r="U25" s="59"/>
      <c r="V25" s="59"/>
      <c r="W25" s="59"/>
      <c r="X25" s="59"/>
    </row>
    <row r="26" spans="1:24" ht="3" customHeight="1" x14ac:dyDescent="0.25">
      <c r="C26" s="64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63"/>
      <c r="Q26" s="59"/>
      <c r="R26" s="59"/>
      <c r="S26" s="59"/>
      <c r="T26" s="59"/>
      <c r="U26" s="59"/>
      <c r="V26" s="59"/>
      <c r="W26" s="59"/>
      <c r="X26" s="59"/>
    </row>
    <row r="28" spans="1:24" x14ac:dyDescent="0.25">
      <c r="A28" s="1067" t="s">
        <v>108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</row>
    <row r="29" spans="1:24" ht="16" customHeight="1" x14ac:dyDescent="0.25">
      <c r="A29" s="1066" t="str">
        <f>CONCATENATE(J29,O29,T29)</f>
        <v/>
      </c>
      <c r="C29" s="177"/>
      <c r="D29" s="92" t="s">
        <v>663</v>
      </c>
      <c r="E29" s="88"/>
      <c r="F29" s="88"/>
      <c r="G29" s="88"/>
      <c r="H29" s="88"/>
      <c r="I29" s="88"/>
      <c r="J29" s="321"/>
      <c r="K29" s="86" t="s">
        <v>664</v>
      </c>
      <c r="L29" s="59"/>
      <c r="M29" s="59"/>
      <c r="N29" s="59"/>
      <c r="O29" s="321" t="s">
        <v>672</v>
      </c>
      <c r="P29" s="86" t="s">
        <v>665</v>
      </c>
      <c r="Q29" s="63"/>
      <c r="R29" s="63"/>
      <c r="S29" s="63"/>
      <c r="T29" s="321" t="s">
        <v>672</v>
      </c>
      <c r="U29" s="86" t="s">
        <v>666</v>
      </c>
      <c r="V29" s="86"/>
      <c r="W29" s="63"/>
      <c r="X29" s="59"/>
    </row>
    <row r="30" spans="1:24" x14ac:dyDescent="0.25"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</row>
    <row r="31" spans="1:24" ht="8.15" customHeight="1" x14ac:dyDescent="0.25"/>
    <row r="32" spans="1:24" ht="24.75" customHeight="1" x14ac:dyDescent="0.25">
      <c r="C32" s="1596" t="s">
        <v>647</v>
      </c>
      <c r="D32" s="1597"/>
      <c r="E32" s="1597"/>
      <c r="F32" s="1597"/>
      <c r="G32" s="1597"/>
      <c r="H32" s="1597"/>
      <c r="I32" s="1597"/>
      <c r="J32" s="1597"/>
      <c r="K32" s="1597"/>
      <c r="L32" s="1597"/>
      <c r="M32" s="1597"/>
      <c r="N32" s="1597"/>
      <c r="O32" s="1597"/>
      <c r="P32" s="1597"/>
      <c r="Q32" s="1597"/>
      <c r="R32" s="1597"/>
      <c r="S32" s="1597"/>
      <c r="T32" s="1597"/>
      <c r="U32" s="1597"/>
      <c r="V32" s="1597"/>
      <c r="W32" s="1597"/>
      <c r="X32" s="1598"/>
    </row>
    <row r="33" spans="1:24" ht="8.15" customHeight="1" x14ac:dyDescent="0.25"/>
    <row r="34" spans="1:24" ht="20.149999999999999" customHeight="1" x14ac:dyDescent="0.25">
      <c r="A34" s="66"/>
      <c r="C34" s="67" t="s">
        <v>648</v>
      </c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1:24" ht="20.149999999999999" customHeight="1" x14ac:dyDescent="0.25">
      <c r="C35" s="366" t="s">
        <v>948</v>
      </c>
      <c r="D35" s="372"/>
      <c r="E35" s="372"/>
      <c r="F35" s="373"/>
      <c r="G35" s="373"/>
      <c r="H35" s="373"/>
      <c r="I35" s="373"/>
      <c r="J35" s="373"/>
      <c r="K35" s="373"/>
      <c r="L35" s="373"/>
      <c r="M35" s="373"/>
      <c r="N35" s="374" t="s">
        <v>949</v>
      </c>
      <c r="O35" s="372"/>
      <c r="P35" s="372"/>
      <c r="Q35" s="372"/>
      <c r="R35" s="373"/>
      <c r="S35" s="373"/>
      <c r="T35" s="373"/>
      <c r="U35" s="373"/>
      <c r="V35" s="373"/>
      <c r="W35" s="375"/>
      <c r="X35" s="489"/>
    </row>
    <row r="36" spans="1:24" ht="12.5" x14ac:dyDescent="0.25">
      <c r="C36" s="68"/>
      <c r="D36" s="59"/>
      <c r="E36" s="59"/>
      <c r="F36" s="65"/>
      <c r="G36" s="65"/>
      <c r="H36" s="65"/>
      <c r="I36" s="65"/>
      <c r="J36" s="65"/>
      <c r="K36" s="65"/>
      <c r="L36" s="65"/>
      <c r="M36" s="65"/>
      <c r="N36" s="188"/>
      <c r="O36" s="59"/>
      <c r="P36" s="59"/>
      <c r="Q36" s="59"/>
      <c r="R36" s="65"/>
      <c r="S36" s="65"/>
      <c r="T36" s="65"/>
      <c r="U36" s="65"/>
      <c r="V36" s="65"/>
      <c r="W36" s="201"/>
      <c r="X36" s="490"/>
    </row>
    <row r="37" spans="1:24" ht="15" customHeight="1" x14ac:dyDescent="0.25">
      <c r="C37" s="59"/>
      <c r="D37" s="63" t="s">
        <v>615</v>
      </c>
      <c r="E37" s="59"/>
      <c r="F37" s="65"/>
      <c r="G37" s="65"/>
      <c r="H37" s="65"/>
      <c r="I37" s="69" t="s">
        <v>667</v>
      </c>
      <c r="J37" s="65"/>
      <c r="K37" s="69" t="s">
        <v>668</v>
      </c>
      <c r="L37" s="65"/>
      <c r="M37" s="65"/>
      <c r="N37" s="188"/>
      <c r="O37" s="376"/>
      <c r="P37" s="1605" t="s">
        <v>950</v>
      </c>
      <c r="Q37" s="1605"/>
      <c r="R37" s="1606"/>
      <c r="S37" s="377" t="s">
        <v>951</v>
      </c>
      <c r="T37" s="378" t="s">
        <v>952</v>
      </c>
      <c r="U37" s="379"/>
      <c r="V37" s="1609" t="s">
        <v>953</v>
      </c>
      <c r="W37" s="495" t="s">
        <v>50</v>
      </c>
      <c r="X37" s="490"/>
    </row>
    <row r="38" spans="1:24" ht="15" customHeight="1" x14ac:dyDescent="0.3">
      <c r="C38" s="59"/>
      <c r="D38" s="380" t="s">
        <v>954</v>
      </c>
      <c r="E38" s="63"/>
      <c r="F38" s="65"/>
      <c r="G38" s="65"/>
      <c r="H38" s="65"/>
      <c r="I38" s="381"/>
      <c r="J38" s="382" t="s">
        <v>669</v>
      </c>
      <c r="K38" s="1611"/>
      <c r="L38" s="1612"/>
      <c r="M38" s="65"/>
      <c r="N38" s="188"/>
      <c r="O38" s="383"/>
      <c r="P38" s="1607"/>
      <c r="Q38" s="1607"/>
      <c r="R38" s="1608"/>
      <c r="S38" s="384" t="s">
        <v>838</v>
      </c>
      <c r="T38" s="1613" t="s">
        <v>838</v>
      </c>
      <c r="U38" s="1614"/>
      <c r="V38" s="1610"/>
      <c r="W38" s="495" t="s">
        <v>51</v>
      </c>
      <c r="X38" s="490"/>
    </row>
    <row r="39" spans="1:24" ht="15" customHeight="1" x14ac:dyDescent="0.25">
      <c r="C39" s="59"/>
      <c r="D39" s="59"/>
      <c r="E39" s="59"/>
      <c r="F39" s="65"/>
      <c r="G39" s="65"/>
      <c r="H39" s="65"/>
      <c r="I39" s="65"/>
      <c r="J39" s="65"/>
      <c r="K39" s="65"/>
      <c r="L39" s="65"/>
      <c r="M39" s="65"/>
      <c r="N39" s="188"/>
      <c r="O39" s="385">
        <v>1</v>
      </c>
      <c r="P39" s="386" t="s">
        <v>955</v>
      </c>
      <c r="Q39" s="387"/>
      <c r="R39" s="388" t="s">
        <v>672</v>
      </c>
      <c r="S39" s="389"/>
      <c r="T39" s="1640"/>
      <c r="U39" s="1641"/>
      <c r="V39" s="390"/>
      <c r="W39" s="201"/>
      <c r="X39" s="490"/>
    </row>
    <row r="40" spans="1:24" ht="15" customHeight="1" x14ac:dyDescent="0.25">
      <c r="C40" s="59"/>
      <c r="D40" s="63" t="s">
        <v>924</v>
      </c>
      <c r="E40" s="59"/>
      <c r="F40" s="65"/>
      <c r="G40" s="65"/>
      <c r="H40" s="65"/>
      <c r="I40" s="69" t="s">
        <v>667</v>
      </c>
      <c r="J40" s="59"/>
      <c r="K40" s="69" t="s">
        <v>668</v>
      </c>
      <c r="L40" s="65"/>
      <c r="M40" s="65"/>
      <c r="N40" s="188"/>
      <c r="O40" s="391">
        <v>2</v>
      </c>
      <c r="P40" s="392" t="s">
        <v>956</v>
      </c>
      <c r="Q40" s="388"/>
      <c r="R40" s="388" t="s">
        <v>672</v>
      </c>
      <c r="S40" s="393"/>
      <c r="T40" s="1623"/>
      <c r="U40" s="1624"/>
      <c r="V40" s="394"/>
      <c r="W40" s="201"/>
      <c r="X40" s="490"/>
    </row>
    <row r="41" spans="1:24" ht="15" customHeight="1" x14ac:dyDescent="0.3">
      <c r="C41" s="59"/>
      <c r="D41" s="151" t="s">
        <v>957</v>
      </c>
      <c r="E41" s="59"/>
      <c r="F41" s="65"/>
      <c r="G41" s="65"/>
      <c r="H41" s="65"/>
      <c r="I41" s="381"/>
      <c r="J41" s="382" t="s">
        <v>669</v>
      </c>
      <c r="K41" s="1611"/>
      <c r="L41" s="1612"/>
      <c r="M41" s="65"/>
      <c r="N41" s="188"/>
      <c r="O41" s="391">
        <v>3</v>
      </c>
      <c r="P41" s="392" t="s">
        <v>958</v>
      </c>
      <c r="Q41" s="388"/>
      <c r="R41" s="388" t="s">
        <v>672</v>
      </c>
      <c r="S41" s="393"/>
      <c r="T41" s="1623"/>
      <c r="U41" s="1624"/>
      <c r="V41" s="394"/>
      <c r="W41" s="201"/>
      <c r="X41" s="490"/>
    </row>
    <row r="42" spans="1:24" ht="15" customHeight="1" x14ac:dyDescent="0.25">
      <c r="C42" s="59"/>
      <c r="D42" s="59"/>
      <c r="E42" s="59"/>
      <c r="F42" s="65"/>
      <c r="G42" s="65"/>
      <c r="H42" s="65"/>
      <c r="I42" s="65"/>
      <c r="J42" s="65"/>
      <c r="K42" s="65"/>
      <c r="L42" s="65"/>
      <c r="M42" s="65"/>
      <c r="N42" s="188"/>
      <c r="O42" s="395">
        <v>4</v>
      </c>
      <c r="P42" s="396" t="s">
        <v>959</v>
      </c>
      <c r="Q42" s="397"/>
      <c r="R42" s="397"/>
      <c r="S42" s="398"/>
      <c r="T42" s="1625"/>
      <c r="U42" s="1626"/>
      <c r="V42" s="399"/>
      <c r="W42" s="201"/>
      <c r="X42" s="490"/>
    </row>
    <row r="43" spans="1:24" ht="15" customHeight="1" x14ac:dyDescent="0.25">
      <c r="C43" s="400" t="s">
        <v>960</v>
      </c>
      <c r="D43" s="59"/>
      <c r="E43" s="59"/>
      <c r="F43" s="65"/>
      <c r="G43" s="65"/>
      <c r="H43" s="65"/>
      <c r="I43" s="65"/>
      <c r="J43" s="65"/>
      <c r="K43" s="65"/>
      <c r="L43" s="65"/>
      <c r="M43" s="65"/>
      <c r="N43" s="188"/>
      <c r="O43" s="59"/>
      <c r="P43" s="59"/>
      <c r="Q43" s="59"/>
      <c r="R43" s="59" t="s">
        <v>672</v>
      </c>
      <c r="S43" s="401">
        <f>COUNTIF(S39:S42,"SI")+COUNTIF(S39:S42,"NO")</f>
        <v>0</v>
      </c>
      <c r="T43" s="59"/>
      <c r="U43" s="402"/>
      <c r="V43" s="59"/>
      <c r="W43" s="201"/>
      <c r="X43" s="490"/>
    </row>
    <row r="44" spans="1:24" ht="15" customHeight="1" x14ac:dyDescent="0.25">
      <c r="C44" s="59"/>
      <c r="D44" s="59"/>
      <c r="E44" s="1627" t="s">
        <v>961</v>
      </c>
      <c r="F44" s="1628"/>
      <c r="G44" s="403"/>
      <c r="H44" s="1633" t="s">
        <v>962</v>
      </c>
      <c r="I44" s="1634"/>
      <c r="J44" s="1634"/>
      <c r="K44" s="1635"/>
      <c r="L44" s="65"/>
      <c r="M44" s="65"/>
      <c r="N44" s="173" t="s">
        <v>963</v>
      </c>
      <c r="O44" s="59"/>
      <c r="P44" s="59"/>
      <c r="Q44" s="59"/>
      <c r="R44" s="65"/>
      <c r="S44" s="59"/>
      <c r="T44" s="59"/>
      <c r="U44" s="59"/>
      <c r="V44" s="59"/>
      <c r="W44" s="201"/>
      <c r="X44" s="490"/>
    </row>
    <row r="45" spans="1:24" ht="15" customHeight="1" x14ac:dyDescent="0.25">
      <c r="C45" s="59"/>
      <c r="D45" s="59"/>
      <c r="E45" s="1629"/>
      <c r="F45" s="1630"/>
      <c r="G45" s="404"/>
      <c r="H45" s="1636" t="s">
        <v>964</v>
      </c>
      <c r="I45" s="1637"/>
      <c r="J45" s="1638" t="s">
        <v>965</v>
      </c>
      <c r="K45" s="1639"/>
      <c r="L45" s="65"/>
      <c r="M45" s="65"/>
      <c r="N45" s="188"/>
      <c r="O45" s="70" t="s">
        <v>966</v>
      </c>
      <c r="P45" s="59"/>
      <c r="Q45" s="59"/>
      <c r="R45" s="65"/>
      <c r="S45" s="65"/>
      <c r="T45" s="65"/>
      <c r="U45" s="65"/>
      <c r="V45" s="65"/>
      <c r="W45" s="201"/>
      <c r="X45" s="490"/>
    </row>
    <row r="46" spans="1:24" ht="15" customHeight="1" x14ac:dyDescent="0.25">
      <c r="C46" s="59"/>
      <c r="D46" s="59"/>
      <c r="E46" s="1631"/>
      <c r="F46" s="1632"/>
      <c r="G46" s="405">
        <f>SUM(G47:G49)</f>
        <v>0</v>
      </c>
      <c r="H46" s="406" t="s">
        <v>967</v>
      </c>
      <c r="I46" s="407" t="s">
        <v>968</v>
      </c>
      <c r="J46" s="408" t="s">
        <v>967</v>
      </c>
      <c r="K46" s="407" t="s">
        <v>968</v>
      </c>
      <c r="L46" s="65"/>
      <c r="M46" s="65"/>
      <c r="N46" s="188"/>
      <c r="O46" s="59"/>
      <c r="P46" s="59"/>
      <c r="Q46" s="59"/>
      <c r="R46" s="409" t="s">
        <v>969</v>
      </c>
      <c r="S46" s="65"/>
      <c r="T46" s="65"/>
      <c r="U46" s="65"/>
      <c r="V46" s="65"/>
      <c r="W46" s="201"/>
      <c r="X46" s="490"/>
    </row>
    <row r="47" spans="1:24" ht="15" customHeight="1" x14ac:dyDescent="0.25">
      <c r="A47" s="97" t="s">
        <v>681</v>
      </c>
      <c r="C47" s="59"/>
      <c r="D47" s="59"/>
      <c r="E47" s="385">
        <v>1</v>
      </c>
      <c r="F47" s="410" t="s">
        <v>905</v>
      </c>
      <c r="G47" s="411">
        <f>COUNT(H47:K47)</f>
        <v>0</v>
      </c>
      <c r="H47" s="412"/>
      <c r="I47" s="412"/>
      <c r="J47" s="413"/>
      <c r="K47" s="412"/>
      <c r="L47" s="414">
        <f>IF(OR(H47="",I47="",J47="",K47=""),1,0)</f>
        <v>1</v>
      </c>
      <c r="M47" s="65"/>
      <c r="N47" s="188"/>
      <c r="O47" s="415" t="s">
        <v>74</v>
      </c>
      <c r="P47" s="416"/>
      <c r="Q47" s="73"/>
      <c r="R47" s="1613"/>
      <c r="S47" s="1674"/>
      <c r="T47" s="1674"/>
      <c r="U47" s="1470"/>
      <c r="V47" s="384" t="s">
        <v>838</v>
      </c>
      <c r="W47" s="201"/>
      <c r="X47" s="490"/>
    </row>
    <row r="48" spans="1:24" ht="15" customHeight="1" x14ac:dyDescent="0.25">
      <c r="A48" s="97" t="s">
        <v>682</v>
      </c>
      <c r="C48" s="59"/>
      <c r="D48" s="59"/>
      <c r="E48" s="391">
        <v>2</v>
      </c>
      <c r="F48" s="417" t="s">
        <v>906</v>
      </c>
      <c r="G48" s="418">
        <f>COUNT(H48:K48)</f>
        <v>0</v>
      </c>
      <c r="H48" s="419"/>
      <c r="I48" s="419"/>
      <c r="J48" s="420"/>
      <c r="K48" s="419"/>
      <c r="L48" s="414">
        <f>IF(OR(H48="",I48="",J48="",K48=""),1,0)</f>
        <v>1</v>
      </c>
      <c r="M48" s="65"/>
      <c r="N48" s="188"/>
      <c r="O48" s="59"/>
      <c r="P48" s="59"/>
      <c r="Q48" s="59"/>
      <c r="R48" s="385">
        <v>1</v>
      </c>
      <c r="S48" s="386" t="s">
        <v>970</v>
      </c>
      <c r="T48" s="421"/>
      <c r="U48" s="421" t="s">
        <v>672</v>
      </c>
      <c r="V48" s="422"/>
      <c r="W48" s="201"/>
      <c r="X48" s="490"/>
    </row>
    <row r="49" spans="1:24" ht="15" customHeight="1" x14ac:dyDescent="0.25">
      <c r="A49" s="95" t="s">
        <v>683</v>
      </c>
      <c r="C49" s="59"/>
      <c r="D49" s="59"/>
      <c r="E49" s="395">
        <v>3</v>
      </c>
      <c r="F49" s="423" t="s">
        <v>907</v>
      </c>
      <c r="G49" s="424">
        <f>COUNT(H49:K49)</f>
        <v>0</v>
      </c>
      <c r="H49" s="425"/>
      <c r="I49" s="425"/>
      <c r="J49" s="426"/>
      <c r="K49" s="425"/>
      <c r="L49" s="414">
        <f>IF(OR(H49="",I49="",J49="",K49=""),1,0)</f>
        <v>1</v>
      </c>
      <c r="M49" s="65"/>
      <c r="N49" s="188"/>
      <c r="O49" s="59"/>
      <c r="P49" s="59"/>
      <c r="Q49" s="59"/>
      <c r="R49" s="391">
        <v>2</v>
      </c>
      <c r="S49" s="392" t="s">
        <v>971</v>
      </c>
      <c r="T49" s="319"/>
      <c r="U49" s="319" t="s">
        <v>672</v>
      </c>
      <c r="V49" s="427"/>
      <c r="W49" s="201"/>
      <c r="X49" s="490"/>
    </row>
    <row r="50" spans="1:24" ht="15" customHeight="1" x14ac:dyDescent="0.25">
      <c r="C50" s="59"/>
      <c r="D50" s="59"/>
      <c r="E50" s="59"/>
      <c r="F50" s="65"/>
      <c r="G50" s="65"/>
      <c r="H50" s="65"/>
      <c r="I50" s="65"/>
      <c r="J50" s="65"/>
      <c r="K50" s="65"/>
      <c r="L50" s="65"/>
      <c r="M50" s="65"/>
      <c r="N50" s="188"/>
      <c r="O50" s="415" t="s">
        <v>42</v>
      </c>
      <c r="P50" s="416"/>
      <c r="Q50" s="59"/>
      <c r="R50" s="395">
        <v>3</v>
      </c>
      <c r="S50" s="396" t="s">
        <v>972</v>
      </c>
      <c r="T50" s="428"/>
      <c r="U50" s="428" t="s">
        <v>672</v>
      </c>
      <c r="V50" s="429"/>
      <c r="W50" s="201"/>
      <c r="X50" s="490"/>
    </row>
    <row r="51" spans="1:24" ht="15" customHeight="1" thickBot="1" x14ac:dyDescent="0.3">
      <c r="C51" s="484"/>
      <c r="D51" s="484"/>
      <c r="E51" s="484"/>
      <c r="F51" s="485"/>
      <c r="G51" s="485"/>
      <c r="H51" s="485"/>
      <c r="I51" s="485"/>
      <c r="J51" s="485"/>
      <c r="K51" s="485"/>
      <c r="L51" s="485"/>
      <c r="M51" s="485"/>
      <c r="N51" s="496"/>
      <c r="O51" s="484"/>
      <c r="P51" s="484"/>
      <c r="Q51" s="484"/>
      <c r="R51" s="485"/>
      <c r="S51" s="485"/>
      <c r="T51" s="485"/>
      <c r="U51" s="485"/>
      <c r="V51" s="497">
        <f>COUNTIF(V48:V50,"SI")+COUNTIF(V48:V50,"NO")</f>
        <v>0</v>
      </c>
      <c r="W51" s="488"/>
      <c r="X51" s="494"/>
    </row>
    <row r="52" spans="1:24" ht="16" customHeight="1" x14ac:dyDescent="0.25"/>
    <row r="53" spans="1:24" ht="19.5" customHeight="1" x14ac:dyDescent="0.25">
      <c r="A53" s="94" t="s">
        <v>700</v>
      </c>
      <c r="C53" s="1675" t="s">
        <v>973</v>
      </c>
      <c r="D53" s="1675"/>
      <c r="E53" s="1675"/>
      <c r="F53" s="1675"/>
      <c r="G53" s="1675"/>
      <c r="H53" s="1675"/>
      <c r="I53" s="1675"/>
      <c r="J53" s="1675"/>
      <c r="K53" s="1675"/>
      <c r="L53" s="1675"/>
      <c r="M53" s="1675"/>
      <c r="N53" s="374" t="s">
        <v>974</v>
      </c>
      <c r="O53" s="372"/>
      <c r="P53" s="372"/>
      <c r="Q53" s="373"/>
      <c r="R53" s="373"/>
      <c r="S53" s="373"/>
      <c r="T53" s="373"/>
      <c r="U53" s="373"/>
      <c r="V53" s="373"/>
      <c r="W53" s="373"/>
      <c r="X53" s="489"/>
    </row>
    <row r="54" spans="1:24" ht="15" customHeight="1" x14ac:dyDescent="0.25">
      <c r="A54" s="66" t="s">
        <v>701</v>
      </c>
      <c r="C54" s="59"/>
      <c r="D54" s="70" t="s">
        <v>975</v>
      </c>
      <c r="E54" s="70"/>
      <c r="F54" s="70"/>
      <c r="G54" s="430" t="s">
        <v>976</v>
      </c>
      <c r="H54" s="70"/>
      <c r="I54" s="70"/>
      <c r="J54" s="70"/>
      <c r="K54" s="70"/>
      <c r="L54" s="70"/>
      <c r="M54" s="70"/>
      <c r="N54" s="302"/>
      <c r="O54" s="60" t="s">
        <v>977</v>
      </c>
      <c r="P54" s="59"/>
      <c r="Q54" s="65"/>
      <c r="R54" s="65"/>
      <c r="S54" s="65"/>
      <c r="T54" s="65"/>
      <c r="U54" s="65"/>
      <c r="V54" s="65"/>
      <c r="W54" s="65"/>
      <c r="X54" s="490"/>
    </row>
    <row r="55" spans="1:24" ht="15" customHeight="1" x14ac:dyDescent="0.25">
      <c r="A55" s="66" t="s">
        <v>702</v>
      </c>
      <c r="C55" s="59"/>
      <c r="D55" s="179"/>
      <c r="E55" s="88"/>
      <c r="F55" s="88"/>
      <c r="G55" s="88"/>
      <c r="H55" s="88"/>
      <c r="I55" s="88"/>
      <c r="J55" s="88"/>
      <c r="K55" s="88"/>
      <c r="L55" s="88"/>
      <c r="M55" s="65"/>
      <c r="N55" s="302"/>
      <c r="O55" s="59"/>
      <c r="P55" s="59"/>
      <c r="Q55" s="65"/>
      <c r="R55" s="65"/>
      <c r="S55" s="65"/>
      <c r="T55" s="65"/>
      <c r="U55" s="65"/>
      <c r="V55" s="65"/>
      <c r="W55" s="65"/>
      <c r="X55" s="490"/>
    </row>
    <row r="56" spans="1:24" ht="15" customHeight="1" x14ac:dyDescent="0.25">
      <c r="A56" s="66" t="s">
        <v>703</v>
      </c>
      <c r="C56" s="59"/>
      <c r="D56" s="416"/>
      <c r="E56" s="86" t="s">
        <v>262</v>
      </c>
      <c r="F56" s="76"/>
      <c r="G56" s="416"/>
      <c r="H56" s="86" t="s">
        <v>1999</v>
      </c>
      <c r="I56" s="88"/>
      <c r="J56" s="416"/>
      <c r="K56" s="86" t="s">
        <v>2000</v>
      </c>
      <c r="L56" s="88"/>
      <c r="M56" s="65"/>
      <c r="N56" s="302"/>
      <c r="O56" s="416"/>
      <c r="P56" s="72" t="s">
        <v>256</v>
      </c>
      <c r="Q56" s="59"/>
      <c r="R56" s="59"/>
      <c r="S56" s="65"/>
      <c r="T56" s="65"/>
      <c r="U56" s="65"/>
      <c r="V56" s="65"/>
      <c r="W56" s="65"/>
      <c r="X56" s="490"/>
    </row>
    <row r="57" spans="1:24" ht="15" customHeight="1" x14ac:dyDescent="0.25">
      <c r="A57" s="66" t="s">
        <v>704</v>
      </c>
      <c r="C57" s="59"/>
      <c r="D57" s="59"/>
      <c r="E57" s="59"/>
      <c r="F57" s="65"/>
      <c r="G57" s="65"/>
      <c r="H57" s="65"/>
      <c r="I57" s="65"/>
      <c r="J57" s="65"/>
      <c r="K57" s="65"/>
      <c r="L57" s="65"/>
      <c r="M57" s="65"/>
      <c r="N57" s="302"/>
      <c r="O57" s="416"/>
      <c r="P57" s="72" t="s">
        <v>257</v>
      </c>
      <c r="Q57" s="59"/>
      <c r="R57" s="59"/>
      <c r="S57" s="65"/>
      <c r="T57" s="65"/>
      <c r="U57" s="65"/>
      <c r="V57" s="65"/>
      <c r="W57" s="65"/>
      <c r="X57" s="490"/>
    </row>
    <row r="58" spans="1:24" ht="15" customHeight="1" x14ac:dyDescent="0.25">
      <c r="A58" s="66" t="s">
        <v>705</v>
      </c>
      <c r="C58" s="68" t="s">
        <v>978</v>
      </c>
      <c r="D58" s="88"/>
      <c r="E58" s="59"/>
      <c r="F58" s="59"/>
      <c r="G58" s="65"/>
      <c r="H58" s="65"/>
      <c r="I58" s="65"/>
      <c r="J58" s="65"/>
      <c r="K58" s="65"/>
      <c r="L58" s="65"/>
      <c r="M58" s="431"/>
      <c r="N58" s="302"/>
      <c r="O58" s="416"/>
      <c r="P58" s="72" t="s">
        <v>358</v>
      </c>
      <c r="Q58" s="63"/>
      <c r="R58" s="63"/>
      <c r="S58" s="65"/>
      <c r="T58" s="65"/>
      <c r="U58" s="65"/>
      <c r="V58" s="65"/>
      <c r="W58" s="65"/>
      <c r="X58" s="490"/>
    </row>
    <row r="59" spans="1:24" ht="15" customHeight="1" x14ac:dyDescent="0.25">
      <c r="A59" s="66" t="s">
        <v>706</v>
      </c>
      <c r="C59" s="88"/>
      <c r="D59" s="432" t="s">
        <v>396</v>
      </c>
      <c r="E59" s="59"/>
      <c r="F59" s="59"/>
      <c r="G59" s="65"/>
      <c r="H59" s="65"/>
      <c r="I59" s="65"/>
      <c r="J59" s="65"/>
      <c r="K59" s="65"/>
      <c r="L59" s="65"/>
      <c r="M59" s="65"/>
      <c r="N59" s="302"/>
      <c r="O59" s="416"/>
      <c r="P59" s="72" t="s">
        <v>359</v>
      </c>
      <c r="Q59" s="63"/>
      <c r="R59" s="63"/>
      <c r="S59" s="65"/>
      <c r="T59" s="65"/>
      <c r="U59" s="65"/>
      <c r="V59" s="65"/>
      <c r="W59" s="65"/>
      <c r="X59" s="490"/>
    </row>
    <row r="60" spans="1:24" ht="15" customHeight="1" x14ac:dyDescent="0.25">
      <c r="A60" s="66" t="s">
        <v>707</v>
      </c>
      <c r="C60" s="65"/>
      <c r="D60" s="59"/>
      <c r="E60" s="59"/>
      <c r="F60" s="59"/>
      <c r="G60" s="65"/>
      <c r="H60" s="65"/>
      <c r="I60" s="65"/>
      <c r="J60" s="65"/>
      <c r="K60" s="65"/>
      <c r="L60" s="65"/>
      <c r="M60" s="65"/>
      <c r="N60" s="302"/>
      <c r="O60" s="416"/>
      <c r="P60" s="72" t="s">
        <v>360</v>
      </c>
      <c r="Q60" s="63"/>
      <c r="R60" s="63"/>
      <c r="S60" s="65"/>
      <c r="T60" s="65"/>
      <c r="U60" s="65"/>
      <c r="V60" s="65"/>
      <c r="W60" s="65"/>
      <c r="X60" s="490"/>
    </row>
    <row r="61" spans="1:24" ht="15" customHeight="1" x14ac:dyDescent="0.25">
      <c r="A61" s="66" t="s">
        <v>708</v>
      </c>
      <c r="C61" s="65"/>
      <c r="D61" s="1676" t="s">
        <v>979</v>
      </c>
      <c r="E61" s="1676"/>
      <c r="F61" s="1676"/>
      <c r="G61" s="201" t="s">
        <v>673</v>
      </c>
      <c r="H61" s="201" t="s">
        <v>674</v>
      </c>
      <c r="I61" s="201" t="s">
        <v>675</v>
      </c>
      <c r="J61" s="201" t="s">
        <v>676</v>
      </c>
      <c r="K61" s="201" t="s">
        <v>677</v>
      </c>
      <c r="L61" s="201" t="s">
        <v>678</v>
      </c>
      <c r="M61" s="65"/>
      <c r="N61" s="302"/>
      <c r="O61" s="416"/>
      <c r="P61" s="72" t="s">
        <v>361</v>
      </c>
      <c r="Q61" s="63"/>
      <c r="R61" s="63"/>
      <c r="S61" s="65"/>
      <c r="T61" s="65"/>
      <c r="U61" s="65"/>
      <c r="V61" s="65"/>
      <c r="W61" s="65"/>
      <c r="X61" s="490"/>
    </row>
    <row r="62" spans="1:24" ht="15" customHeight="1" x14ac:dyDescent="0.25">
      <c r="A62" s="66" t="s">
        <v>709</v>
      </c>
      <c r="C62" s="65"/>
      <c r="D62" s="277" t="s">
        <v>254</v>
      </c>
      <c r="E62" s="277"/>
      <c r="F62" s="433"/>
      <c r="G62" s="434"/>
      <c r="H62" s="435"/>
      <c r="I62" s="435"/>
      <c r="J62" s="435"/>
      <c r="K62" s="435"/>
      <c r="L62" s="435"/>
      <c r="M62" s="436">
        <f>SUM(G62:L62)</f>
        <v>0</v>
      </c>
      <c r="N62" s="302"/>
      <c r="O62" s="59"/>
      <c r="P62" s="59"/>
      <c r="Q62" s="65"/>
      <c r="R62" s="65"/>
      <c r="S62" s="65"/>
      <c r="T62" s="65"/>
      <c r="U62" s="65"/>
      <c r="V62" s="65"/>
      <c r="W62" s="65"/>
      <c r="X62" s="490"/>
    </row>
    <row r="63" spans="1:24" ht="15" customHeight="1" x14ac:dyDescent="0.25">
      <c r="A63" s="66" t="s">
        <v>710</v>
      </c>
      <c r="C63" s="65"/>
      <c r="D63" s="59"/>
      <c r="E63" s="59"/>
      <c r="F63" s="63"/>
      <c r="G63" s="63"/>
      <c r="H63" s="63"/>
      <c r="I63" s="63"/>
      <c r="J63" s="63"/>
      <c r="K63" s="68"/>
      <c r="L63" s="68"/>
      <c r="M63" s="201"/>
      <c r="N63" s="301" t="s">
        <v>980</v>
      </c>
      <c r="O63" s="59"/>
      <c r="P63" s="59"/>
      <c r="Q63" s="65"/>
      <c r="R63" s="65"/>
      <c r="S63" s="65"/>
      <c r="T63" s="65"/>
      <c r="U63" s="65"/>
      <c r="V63" s="65"/>
      <c r="W63" s="65"/>
      <c r="X63" s="490"/>
    </row>
    <row r="64" spans="1:24" ht="15" customHeight="1" x14ac:dyDescent="0.25">
      <c r="A64" s="66" t="s">
        <v>711</v>
      </c>
      <c r="C64" s="65"/>
      <c r="D64" s="277" t="s">
        <v>255</v>
      </c>
      <c r="E64" s="277"/>
      <c r="F64" s="433"/>
      <c r="G64" s="434"/>
      <c r="H64" s="435"/>
      <c r="I64" s="435"/>
      <c r="J64" s="435"/>
      <c r="K64" s="435"/>
      <c r="L64" s="435"/>
      <c r="M64" s="436">
        <f>SUM(G64:L64)</f>
        <v>0</v>
      </c>
      <c r="N64" s="302"/>
      <c r="O64" s="59"/>
      <c r="P64" s="59"/>
      <c r="Q64" s="65"/>
      <c r="R64" s="65"/>
      <c r="S64" s="65"/>
      <c r="T64" s="65"/>
      <c r="U64" s="65"/>
      <c r="V64" s="65"/>
      <c r="W64" s="65"/>
      <c r="X64" s="490"/>
    </row>
    <row r="65" spans="1:24" ht="15" customHeight="1" x14ac:dyDescent="0.25">
      <c r="A65" s="66" t="s">
        <v>712</v>
      </c>
      <c r="C65" s="65"/>
      <c r="D65" s="59"/>
      <c r="E65" s="59"/>
      <c r="F65" s="59"/>
      <c r="G65" s="65"/>
      <c r="H65" s="65"/>
      <c r="I65" s="65"/>
      <c r="J65" s="65"/>
      <c r="K65" s="65"/>
      <c r="L65" s="65"/>
      <c r="M65" s="201"/>
      <c r="N65" s="302"/>
      <c r="O65" s="415" t="s">
        <v>74</v>
      </c>
      <c r="P65" s="437"/>
      <c r="Q65" s="438" t="s">
        <v>56</v>
      </c>
      <c r="R65" s="437"/>
      <c r="S65" s="65"/>
      <c r="T65" s="65"/>
      <c r="U65" s="55"/>
      <c r="V65" s="65"/>
      <c r="W65" s="65"/>
      <c r="X65" s="490"/>
    </row>
    <row r="66" spans="1:24" ht="15" customHeight="1" x14ac:dyDescent="0.25">
      <c r="A66" s="66" t="s">
        <v>701</v>
      </c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302"/>
      <c r="O66" s="59"/>
      <c r="P66" s="65"/>
      <c r="Q66" s="65"/>
      <c r="R66" s="65"/>
      <c r="S66" s="65"/>
      <c r="T66" s="65"/>
      <c r="U66" s="65"/>
      <c r="V66" s="65"/>
      <c r="W66" s="65"/>
      <c r="X66" s="490"/>
    </row>
    <row r="67" spans="1:24" ht="15" customHeight="1" x14ac:dyDescent="0.25">
      <c r="A67" s="66" t="s">
        <v>702</v>
      </c>
      <c r="C67" s="68" t="s">
        <v>981</v>
      </c>
      <c r="D67" s="88"/>
      <c r="E67" s="59"/>
      <c r="F67" s="59"/>
      <c r="G67" s="65"/>
      <c r="H67" s="65"/>
      <c r="I67" s="65"/>
      <c r="J67" s="65"/>
      <c r="K67" s="65"/>
      <c r="L67" s="65"/>
      <c r="M67" s="65"/>
      <c r="N67" s="302"/>
      <c r="O67" s="59"/>
      <c r="P67" s="65"/>
      <c r="Q67" s="74" t="s">
        <v>357</v>
      </c>
      <c r="R67" s="75"/>
      <c r="S67" s="65"/>
      <c r="T67" s="65"/>
      <c r="U67" s="65"/>
      <c r="V67" s="65"/>
      <c r="W67" s="65"/>
      <c r="X67" s="490"/>
    </row>
    <row r="68" spans="1:24" ht="15" customHeight="1" x14ac:dyDescent="0.25">
      <c r="A68" s="66" t="s">
        <v>703</v>
      </c>
      <c r="C68" s="88"/>
      <c r="D68" s="432" t="s">
        <v>982</v>
      </c>
      <c r="E68" s="59"/>
      <c r="F68" s="59"/>
      <c r="G68" s="65"/>
      <c r="H68" s="65"/>
      <c r="I68" s="65"/>
      <c r="J68" s="65"/>
      <c r="K68" s="65"/>
      <c r="L68" s="65"/>
      <c r="M68" s="65"/>
      <c r="N68" s="302"/>
      <c r="O68" s="70"/>
      <c r="P68" s="65"/>
      <c r="Q68" s="438" t="s">
        <v>286</v>
      </c>
      <c r="R68" s="437"/>
      <c r="S68" s="65"/>
      <c r="T68" s="415" t="s">
        <v>671</v>
      </c>
      <c r="U68" s="437"/>
      <c r="V68" s="65"/>
      <c r="W68" s="65"/>
      <c r="X68" s="490"/>
    </row>
    <row r="69" spans="1:24" ht="15" customHeight="1" x14ac:dyDescent="0.25">
      <c r="A69" s="66" t="s">
        <v>704</v>
      </c>
      <c r="C69" s="65"/>
      <c r="D69" s="59"/>
      <c r="E69" s="59"/>
      <c r="F69" s="59"/>
      <c r="G69" s="65"/>
      <c r="H69" s="65"/>
      <c r="I69" s="65"/>
      <c r="J69" s="65"/>
      <c r="K69" s="65"/>
      <c r="L69" s="65"/>
      <c r="M69" s="65"/>
      <c r="N69" s="302"/>
      <c r="O69" s="59"/>
      <c r="P69" s="59"/>
      <c r="Q69" s="65"/>
      <c r="R69" s="65"/>
      <c r="S69" s="65"/>
      <c r="T69" s="65"/>
      <c r="U69" s="65"/>
      <c r="V69" s="65"/>
      <c r="W69" s="65"/>
      <c r="X69" s="490"/>
    </row>
    <row r="70" spans="1:24" ht="15" customHeight="1" x14ac:dyDescent="0.25">
      <c r="C70" s="65"/>
      <c r="D70" s="1676" t="s">
        <v>979</v>
      </c>
      <c r="E70" s="1676"/>
      <c r="F70" s="1676"/>
      <c r="G70" s="201" t="s">
        <v>673</v>
      </c>
      <c r="H70" s="201" t="s">
        <v>674</v>
      </c>
      <c r="I70" s="201" t="s">
        <v>675</v>
      </c>
      <c r="J70" s="201" t="s">
        <v>676</v>
      </c>
      <c r="K70" s="201" t="s">
        <v>677</v>
      </c>
      <c r="L70" s="201" t="s">
        <v>678</v>
      </c>
      <c r="M70" s="65"/>
      <c r="N70" s="301" t="s">
        <v>983</v>
      </c>
      <c r="O70" s="59"/>
      <c r="P70" s="59"/>
      <c r="Q70" s="65"/>
      <c r="R70" s="65"/>
      <c r="S70" s="65"/>
      <c r="T70" s="65"/>
      <c r="U70" s="65"/>
      <c r="V70" s="65"/>
      <c r="W70" s="65"/>
      <c r="X70" s="490"/>
    </row>
    <row r="71" spans="1:24" ht="15" customHeight="1" x14ac:dyDescent="0.25">
      <c r="C71" s="65"/>
      <c r="D71" s="277" t="s">
        <v>254</v>
      </c>
      <c r="E71" s="277"/>
      <c r="F71" s="433"/>
      <c r="G71" s="434"/>
      <c r="H71" s="435"/>
      <c r="I71" s="435"/>
      <c r="J71" s="435"/>
      <c r="K71" s="435"/>
      <c r="L71" s="435"/>
      <c r="M71" s="436">
        <f>SUM(G71:L71)</f>
        <v>0</v>
      </c>
      <c r="N71" s="302"/>
      <c r="O71" s="60" t="s">
        <v>984</v>
      </c>
      <c r="P71" s="59"/>
      <c r="Q71" s="65"/>
      <c r="R71" s="65"/>
      <c r="S71" s="65"/>
      <c r="T71" s="65"/>
      <c r="U71" s="65"/>
      <c r="V71" s="65"/>
      <c r="W71" s="65"/>
      <c r="X71" s="490"/>
    </row>
    <row r="72" spans="1:24" ht="15" customHeight="1" x14ac:dyDescent="0.25">
      <c r="C72" s="65"/>
      <c r="D72" s="59"/>
      <c r="E72" s="59"/>
      <c r="F72" s="63"/>
      <c r="G72" s="63"/>
      <c r="H72" s="63"/>
      <c r="I72" s="63"/>
      <c r="J72" s="63"/>
      <c r="K72" s="68"/>
      <c r="L72" s="68"/>
      <c r="M72" s="65"/>
      <c r="N72" s="302"/>
      <c r="O72" s="60" t="s">
        <v>985</v>
      </c>
      <c r="P72" s="59"/>
      <c r="Q72" s="65"/>
      <c r="R72" s="65"/>
      <c r="S72" s="65"/>
      <c r="T72" s="65"/>
      <c r="U72" s="65"/>
      <c r="V72" s="65"/>
      <c r="W72" s="65"/>
      <c r="X72" s="490"/>
    </row>
    <row r="73" spans="1:24" ht="15" customHeight="1" x14ac:dyDescent="0.25">
      <c r="C73" s="65"/>
      <c r="D73" s="277" t="s">
        <v>255</v>
      </c>
      <c r="E73" s="277"/>
      <c r="F73" s="433"/>
      <c r="G73" s="434"/>
      <c r="H73" s="435"/>
      <c r="I73" s="435"/>
      <c r="J73" s="435"/>
      <c r="K73" s="435"/>
      <c r="L73" s="435"/>
      <c r="M73" s="436">
        <f>SUM(G73:L73)</f>
        <v>0</v>
      </c>
      <c r="N73" s="302"/>
      <c r="O73" s="59"/>
      <c r="P73" s="277"/>
      <c r="Q73" s="59"/>
      <c r="R73" s="59"/>
      <c r="S73" s="59"/>
      <c r="T73" s="65"/>
      <c r="U73" s="65"/>
      <c r="V73" s="65"/>
      <c r="W73" s="65"/>
      <c r="X73" s="490"/>
    </row>
    <row r="74" spans="1:24" ht="15" customHeight="1" x14ac:dyDescent="0.25">
      <c r="C74" s="65"/>
      <c r="D74" s="59"/>
      <c r="E74" s="59"/>
      <c r="F74" s="59"/>
      <c r="G74" s="65"/>
      <c r="H74" s="65"/>
      <c r="I74" s="65"/>
      <c r="J74" s="65"/>
      <c r="K74" s="65"/>
      <c r="L74" s="201"/>
      <c r="M74" s="65"/>
      <c r="N74" s="302"/>
      <c r="O74" s="415" t="s">
        <v>74</v>
      </c>
      <c r="P74" s="437"/>
      <c r="Q74" s="438" t="s">
        <v>56</v>
      </c>
      <c r="R74" s="437"/>
      <c r="S74" s="59"/>
      <c r="T74" s="65"/>
      <c r="U74" s="65"/>
      <c r="V74" s="65"/>
      <c r="W74" s="65"/>
      <c r="X74" s="490"/>
    </row>
    <row r="75" spans="1:24" ht="15" customHeight="1" x14ac:dyDescent="0.25">
      <c r="C75" s="65"/>
      <c r="D75" s="59"/>
      <c r="E75" s="59"/>
      <c r="F75" s="59"/>
      <c r="G75" s="65"/>
      <c r="H75" s="65"/>
      <c r="I75" s="65"/>
      <c r="J75" s="65"/>
      <c r="K75" s="65"/>
      <c r="L75" s="201"/>
      <c r="M75" s="65"/>
      <c r="N75" s="302"/>
      <c r="O75" s="59"/>
      <c r="P75" s="59"/>
      <c r="Q75" s="59"/>
      <c r="R75" s="59"/>
      <c r="S75" s="59"/>
      <c r="T75" s="65"/>
      <c r="U75" s="65"/>
      <c r="V75" s="65"/>
      <c r="W75" s="65"/>
      <c r="X75" s="490"/>
    </row>
    <row r="76" spans="1:24" ht="16.5" customHeight="1" x14ac:dyDescent="0.25">
      <c r="A76" s="75"/>
      <c r="C76" s="68" t="s">
        <v>986</v>
      </c>
      <c r="D76" s="59"/>
      <c r="E76" s="59"/>
      <c r="F76" s="65"/>
      <c r="G76" s="65"/>
      <c r="H76" s="65"/>
      <c r="I76" s="65"/>
      <c r="J76" s="65"/>
      <c r="K76" s="65"/>
      <c r="L76" s="65"/>
      <c r="M76" s="65"/>
      <c r="N76" s="301" t="s">
        <v>987</v>
      </c>
      <c r="O76" s="88"/>
      <c r="P76" s="59"/>
      <c r="Q76" s="59"/>
      <c r="R76" s="65"/>
      <c r="S76" s="65"/>
      <c r="T76" s="65"/>
      <c r="U76" s="65"/>
      <c r="V76" s="65"/>
      <c r="W76" s="201"/>
      <c r="X76" s="490"/>
    </row>
    <row r="77" spans="1:24" ht="12.5" x14ac:dyDescent="0.25">
      <c r="A77" s="498"/>
      <c r="C77" s="59"/>
      <c r="D77" s="60" t="s">
        <v>988</v>
      </c>
      <c r="E77" s="59"/>
      <c r="F77" s="65"/>
      <c r="G77" s="65"/>
      <c r="H77" s="65"/>
      <c r="I77" s="65"/>
      <c r="J77" s="65"/>
      <c r="K77" s="65"/>
      <c r="L77" s="65"/>
      <c r="M77" s="65"/>
      <c r="N77" s="439"/>
      <c r="O77" s="280" t="s">
        <v>989</v>
      </c>
      <c r="P77" s="63"/>
      <c r="Q77" s="63"/>
      <c r="R77" s="440"/>
      <c r="S77" s="440"/>
      <c r="T77" s="440"/>
      <c r="U77" s="440"/>
      <c r="V77" s="440"/>
      <c r="W77" s="201"/>
      <c r="X77" s="491"/>
    </row>
    <row r="78" spans="1:24" ht="12.5" x14ac:dyDescent="0.25">
      <c r="A78" s="498"/>
      <c r="C78" s="59"/>
      <c r="D78" s="60" t="s">
        <v>990</v>
      </c>
      <c r="E78" s="59"/>
      <c r="F78" s="65"/>
      <c r="G78" s="65"/>
      <c r="H78" s="65"/>
      <c r="I78" s="65"/>
      <c r="J78" s="65"/>
      <c r="K78" s="65"/>
      <c r="L78" s="65"/>
      <c r="M78" s="65"/>
      <c r="N78" s="441"/>
      <c r="O78" s="59"/>
      <c r="P78" s="59"/>
      <c r="Q78" s="59"/>
      <c r="R78" s="65"/>
      <c r="S78" s="65"/>
      <c r="T78" s="65"/>
      <c r="U78" s="65"/>
      <c r="V78" s="65"/>
      <c r="W78" s="201"/>
      <c r="X78" s="490"/>
    </row>
    <row r="79" spans="1:24" ht="15" customHeight="1" x14ac:dyDescent="0.25">
      <c r="A79" s="498"/>
      <c r="C79" s="59"/>
      <c r="D79" s="60"/>
      <c r="E79" s="59"/>
      <c r="F79" s="65"/>
      <c r="G79" s="65"/>
      <c r="H79" s="65"/>
      <c r="I79" s="65"/>
      <c r="J79" s="65"/>
      <c r="K79" s="65"/>
      <c r="L79" s="65"/>
      <c r="M79" s="65"/>
      <c r="N79" s="441"/>
      <c r="O79" s="442"/>
      <c r="P79" s="76" t="s">
        <v>743</v>
      </c>
      <c r="Q79" s="88"/>
      <c r="R79" s="88"/>
      <c r="S79" s="88"/>
      <c r="T79" s="88"/>
      <c r="U79" s="88"/>
      <c r="V79" s="88"/>
      <c r="W79" s="68"/>
      <c r="X79" s="490"/>
    </row>
    <row r="80" spans="1:24" ht="15" customHeight="1" x14ac:dyDescent="0.25">
      <c r="A80" s="498"/>
      <c r="C80" s="59"/>
      <c r="D80" s="416"/>
      <c r="E80" s="415" t="s">
        <v>74</v>
      </c>
      <c r="F80" s="55"/>
      <c r="G80" s="55" t="s">
        <v>991</v>
      </c>
      <c r="H80" s="63"/>
      <c r="I80" s="63"/>
      <c r="J80" s="65"/>
      <c r="K80" s="65"/>
      <c r="L80" s="65"/>
      <c r="M80" s="65"/>
      <c r="N80" s="441"/>
      <c r="O80" s="416"/>
      <c r="P80" s="76" t="s">
        <v>744</v>
      </c>
      <c r="Q80" s="88"/>
      <c r="R80" s="88"/>
      <c r="S80" s="88"/>
      <c r="T80" s="88"/>
      <c r="U80" s="88"/>
      <c r="V80" s="88"/>
      <c r="W80" s="68"/>
      <c r="X80" s="490"/>
    </row>
    <row r="81" spans="1:24" ht="15" customHeight="1" x14ac:dyDescent="0.25">
      <c r="A81" s="498"/>
      <c r="C81" s="59"/>
      <c r="D81" s="63"/>
      <c r="E81" s="72"/>
      <c r="F81" s="63"/>
      <c r="G81" s="63"/>
      <c r="H81" s="63"/>
      <c r="I81" s="63"/>
      <c r="J81" s="63"/>
      <c r="K81" s="68"/>
      <c r="L81" s="68"/>
      <c r="M81" s="65"/>
      <c r="N81" s="441"/>
      <c r="O81" s="416"/>
      <c r="P81" s="76" t="s">
        <v>745</v>
      </c>
      <c r="Q81" s="88"/>
      <c r="R81" s="88"/>
      <c r="S81" s="88"/>
      <c r="T81" s="88"/>
      <c r="U81" s="88"/>
      <c r="V81" s="59"/>
      <c r="W81" s="59"/>
      <c r="X81" s="492"/>
    </row>
    <row r="82" spans="1:24" ht="15" customHeight="1" x14ac:dyDescent="0.25">
      <c r="A82" s="498"/>
      <c r="C82" s="59"/>
      <c r="D82" s="416"/>
      <c r="E82" s="415" t="s">
        <v>671</v>
      </c>
      <c r="F82" s="63"/>
      <c r="G82" s="210" t="s">
        <v>992</v>
      </c>
      <c r="H82" s="63"/>
      <c r="I82" s="63"/>
      <c r="J82" s="63"/>
      <c r="K82" s="68"/>
      <c r="L82" s="68"/>
      <c r="M82" s="65"/>
      <c r="N82" s="441"/>
      <c r="O82" s="437"/>
      <c r="P82" s="76" t="s">
        <v>993</v>
      </c>
      <c r="Q82" s="88"/>
      <c r="R82" s="88"/>
      <c r="S82" s="88"/>
      <c r="T82" s="88"/>
      <c r="U82" s="88"/>
      <c r="V82" s="88"/>
      <c r="W82" s="68"/>
      <c r="X82" s="490"/>
    </row>
    <row r="83" spans="1:24" ht="15" customHeight="1" x14ac:dyDescent="0.25">
      <c r="A83" s="498"/>
      <c r="C83" s="59"/>
      <c r="D83" s="60"/>
      <c r="E83" s="59"/>
      <c r="F83" s="65"/>
      <c r="G83" s="443" t="s">
        <v>994</v>
      </c>
      <c r="H83" s="65"/>
      <c r="I83" s="65"/>
      <c r="J83" s="65"/>
      <c r="K83" s="68"/>
      <c r="L83" s="68"/>
      <c r="M83" s="65"/>
      <c r="N83" s="441"/>
      <c r="O83" s="437"/>
      <c r="P83" s="76" t="s">
        <v>995</v>
      </c>
      <c r="Q83" s="88"/>
      <c r="R83" s="88"/>
      <c r="S83" s="88"/>
      <c r="T83" s="88"/>
      <c r="U83" s="88"/>
      <c r="V83" s="88"/>
      <c r="W83" s="68"/>
      <c r="X83" s="490"/>
    </row>
    <row r="84" spans="1:24" ht="15" customHeight="1" x14ac:dyDescent="0.25">
      <c r="A84" s="498"/>
      <c r="C84" s="59"/>
      <c r="D84" s="63"/>
      <c r="E84" s="63"/>
      <c r="F84" s="63"/>
      <c r="G84" s="63"/>
      <c r="H84" s="63"/>
      <c r="I84" s="63"/>
      <c r="J84" s="63"/>
      <c r="K84" s="68"/>
      <c r="L84" s="68"/>
      <c r="M84" s="65"/>
      <c r="N84" s="441"/>
      <c r="O84" s="437"/>
      <c r="P84" s="76" t="s">
        <v>996</v>
      </c>
      <c r="Q84" s="444"/>
      <c r="R84" s="1677"/>
      <c r="S84" s="1677"/>
      <c r="T84" s="1677"/>
      <c r="U84" s="1677"/>
      <c r="V84" s="1677"/>
      <c r="W84" s="1678"/>
      <c r="X84" s="490"/>
    </row>
    <row r="85" spans="1:24" ht="15" customHeight="1" x14ac:dyDescent="0.25">
      <c r="A85" s="498"/>
      <c r="C85" s="59"/>
      <c r="D85" s="59"/>
      <c r="E85" s="63"/>
      <c r="F85" s="72"/>
      <c r="G85" s="72"/>
      <c r="H85" s="63"/>
      <c r="I85" s="63"/>
      <c r="J85" s="63"/>
      <c r="K85" s="63"/>
      <c r="L85" s="68"/>
      <c r="M85" s="68"/>
      <c r="N85" s="441"/>
      <c r="O85" s="437"/>
      <c r="P85" s="76" t="s">
        <v>409</v>
      </c>
      <c r="Q85" s="88"/>
      <c r="R85" s="88"/>
      <c r="S85" s="88"/>
      <c r="T85" s="88"/>
      <c r="U85" s="88"/>
      <c r="V85" s="88"/>
      <c r="W85" s="68"/>
      <c r="X85" s="490"/>
    </row>
    <row r="86" spans="1:24" ht="15" customHeight="1" x14ac:dyDescent="0.25">
      <c r="A86" s="498"/>
      <c r="C86" s="59"/>
      <c r="D86" s="59"/>
      <c r="E86" s="416"/>
      <c r="F86" s="72" t="s">
        <v>253</v>
      </c>
      <c r="G86" s="72"/>
      <c r="H86" s="63"/>
      <c r="I86" s="63"/>
      <c r="J86" s="63"/>
      <c r="K86" s="63"/>
      <c r="L86" s="68"/>
      <c r="M86" s="68"/>
      <c r="N86" s="441"/>
      <c r="O86" s="59"/>
      <c r="P86" s="59"/>
      <c r="Q86" s="59"/>
      <c r="R86" s="65"/>
      <c r="S86" s="65"/>
      <c r="T86" s="65"/>
      <c r="U86" s="65"/>
      <c r="V86" s="65"/>
      <c r="W86" s="201"/>
      <c r="X86" s="490"/>
    </row>
    <row r="87" spans="1:24" ht="15" customHeight="1" x14ac:dyDescent="0.25">
      <c r="A87" s="498"/>
      <c r="C87" s="59"/>
      <c r="D87" s="59"/>
      <c r="E87" s="416"/>
      <c r="F87" s="72" t="s">
        <v>285</v>
      </c>
      <c r="G87" s="72"/>
      <c r="H87" s="63"/>
      <c r="I87" s="63"/>
      <c r="J87" s="63"/>
      <c r="K87" s="63"/>
      <c r="L87" s="68"/>
      <c r="M87" s="65"/>
      <c r="N87" s="301" t="s">
        <v>997</v>
      </c>
      <c r="O87" s="65"/>
      <c r="P87" s="59"/>
      <c r="Q87" s="59"/>
      <c r="R87" s="65"/>
      <c r="S87" s="65"/>
      <c r="T87" s="65"/>
      <c r="U87" s="65"/>
      <c r="V87" s="65"/>
      <c r="W87" s="201"/>
      <c r="X87" s="490"/>
    </row>
    <row r="88" spans="1:24" ht="15" customHeight="1" x14ac:dyDescent="0.25">
      <c r="A88" s="498"/>
      <c r="C88" s="59"/>
      <c r="D88" s="59"/>
      <c r="E88" s="416"/>
      <c r="F88" s="72" t="s">
        <v>345</v>
      </c>
      <c r="G88" s="72"/>
      <c r="H88" s="72"/>
      <c r="I88" s="72"/>
      <c r="J88" s="72"/>
      <c r="K88" s="72"/>
      <c r="L88" s="72"/>
      <c r="M88" s="65"/>
      <c r="N88" s="441"/>
      <c r="O88" s="70" t="s">
        <v>998</v>
      </c>
      <c r="P88" s="59"/>
      <c r="Q88" s="59"/>
      <c r="R88" s="65"/>
      <c r="S88" s="65"/>
      <c r="T88" s="65"/>
      <c r="U88" s="65"/>
      <c r="V88" s="65"/>
      <c r="W88" s="201"/>
      <c r="X88" s="490"/>
    </row>
    <row r="89" spans="1:24" ht="15" customHeight="1" x14ac:dyDescent="0.25">
      <c r="A89" s="498"/>
      <c r="C89" s="59"/>
      <c r="D89" s="59"/>
      <c r="E89" s="416"/>
      <c r="F89" s="72" t="s">
        <v>288</v>
      </c>
      <c r="G89" s="1681"/>
      <c r="H89" s="1681"/>
      <c r="I89" s="1681"/>
      <c r="J89" s="1681"/>
      <c r="K89" s="1682"/>
      <c r="L89" s="65"/>
      <c r="M89" s="65"/>
      <c r="N89" s="441"/>
      <c r="O89" s="59"/>
      <c r="P89" s="59"/>
      <c r="Q89" s="59"/>
      <c r="R89" s="65"/>
      <c r="S89" s="65"/>
      <c r="T89" s="65"/>
      <c r="U89" s="65"/>
      <c r="V89" s="65"/>
      <c r="W89" s="201"/>
      <c r="X89" s="490"/>
    </row>
    <row r="90" spans="1:24" ht="15" customHeight="1" x14ac:dyDescent="0.25">
      <c r="A90" s="498"/>
      <c r="C90" s="59"/>
      <c r="D90" s="59"/>
      <c r="E90" s="59"/>
      <c r="F90" s="65"/>
      <c r="G90" s="65"/>
      <c r="H90" s="65"/>
      <c r="I90" s="65"/>
      <c r="J90" s="65"/>
      <c r="K90" s="65"/>
      <c r="L90" s="65"/>
      <c r="M90" s="65"/>
      <c r="N90" s="441"/>
      <c r="O90" s="415" t="s">
        <v>74</v>
      </c>
      <c r="P90" s="416"/>
      <c r="Q90" s="438" t="s">
        <v>42</v>
      </c>
      <c r="R90" s="416"/>
      <c r="S90" s="68"/>
      <c r="T90" s="68"/>
      <c r="U90" s="68"/>
      <c r="V90" s="68"/>
      <c r="W90" s="204"/>
      <c r="X90" s="493"/>
    </row>
    <row r="91" spans="1:24" ht="15" customHeight="1" x14ac:dyDescent="0.25">
      <c r="A91" s="498"/>
      <c r="C91" s="68" t="s">
        <v>999</v>
      </c>
      <c r="D91" s="59"/>
      <c r="E91" s="59"/>
      <c r="F91" s="65"/>
      <c r="G91" s="65"/>
      <c r="H91" s="65"/>
      <c r="I91" s="65"/>
      <c r="J91" s="65"/>
      <c r="K91" s="65"/>
      <c r="L91" s="65"/>
      <c r="M91" s="65"/>
      <c r="N91" s="441"/>
      <c r="O91" s="59"/>
      <c r="P91" s="59"/>
      <c r="Q91" s="59"/>
      <c r="R91" s="65"/>
      <c r="S91" s="88"/>
      <c r="T91" s="79"/>
      <c r="U91" s="65"/>
      <c r="V91" s="182"/>
      <c r="W91" s="204"/>
      <c r="X91" s="493"/>
    </row>
    <row r="92" spans="1:24" ht="15" customHeight="1" x14ac:dyDescent="0.25">
      <c r="A92" s="498"/>
      <c r="C92" s="59"/>
      <c r="D92" s="60" t="s">
        <v>1000</v>
      </c>
      <c r="E92" s="59"/>
      <c r="F92" s="65"/>
      <c r="G92" s="65"/>
      <c r="H92" s="65"/>
      <c r="I92" s="65"/>
      <c r="J92" s="65"/>
      <c r="K92" s="65"/>
      <c r="L92" s="65"/>
      <c r="M92" s="65"/>
      <c r="N92" s="441"/>
      <c r="O92" s="59"/>
      <c r="P92" s="59"/>
      <c r="Q92" s="183" t="s">
        <v>746</v>
      </c>
      <c r="R92" s="65"/>
      <c r="S92" s="65"/>
      <c r="T92" s="65"/>
      <c r="U92" s="65"/>
      <c r="V92" s="65"/>
      <c r="W92" s="201"/>
      <c r="X92" s="490"/>
    </row>
    <row r="93" spans="1:24" ht="15" customHeight="1" x14ac:dyDescent="0.25">
      <c r="A93" s="498"/>
      <c r="C93" s="59"/>
      <c r="D93" s="445" t="s">
        <v>1001</v>
      </c>
      <c r="E93" s="59"/>
      <c r="F93" s="65"/>
      <c r="G93" s="65"/>
      <c r="H93" s="65"/>
      <c r="I93" s="65"/>
      <c r="J93" s="65"/>
      <c r="K93" s="65"/>
      <c r="L93" s="65"/>
      <c r="M93" s="65"/>
      <c r="N93" s="441"/>
      <c r="O93" s="59"/>
      <c r="P93" s="59"/>
      <c r="Q93" s="59"/>
      <c r="R93" s="65"/>
      <c r="S93" s="65"/>
      <c r="T93" s="65"/>
      <c r="U93" s="65"/>
      <c r="V93" s="65"/>
      <c r="W93" s="201"/>
      <c r="X93" s="490"/>
    </row>
    <row r="94" spans="1:24" ht="15" customHeight="1" thickBot="1" x14ac:dyDescent="0.3">
      <c r="A94" s="498"/>
      <c r="C94" s="59"/>
      <c r="D94" s="59"/>
      <c r="E94" s="59"/>
      <c r="F94" s="65"/>
      <c r="G94" s="65"/>
      <c r="H94" s="65"/>
      <c r="I94" s="65"/>
      <c r="J94" s="65"/>
      <c r="K94" s="65"/>
      <c r="L94" s="65"/>
      <c r="M94" s="65"/>
      <c r="N94" s="441"/>
      <c r="O94" s="59"/>
      <c r="P94" s="59"/>
      <c r="Q94" s="438" t="s">
        <v>286</v>
      </c>
      <c r="R94" s="416"/>
      <c r="S94" s="65"/>
      <c r="T94" s="415" t="s">
        <v>42</v>
      </c>
      <c r="U94" s="416"/>
      <c r="V94" s="65"/>
      <c r="W94" s="201"/>
      <c r="X94" s="490"/>
    </row>
    <row r="95" spans="1:24" ht="15" customHeight="1" x14ac:dyDescent="0.25">
      <c r="A95" s="498"/>
      <c r="C95" s="59"/>
      <c r="D95" s="446" t="s">
        <v>356</v>
      </c>
      <c r="E95" s="1683" t="s">
        <v>355</v>
      </c>
      <c r="F95" s="1684"/>
      <c r="G95" s="1684"/>
      <c r="H95" s="1684"/>
      <c r="I95" s="1684"/>
      <c r="J95" s="1684"/>
      <c r="K95" s="447"/>
      <c r="L95" s="448" t="s">
        <v>354</v>
      </c>
      <c r="M95" s="65"/>
      <c r="N95" s="441"/>
      <c r="O95" s="59"/>
      <c r="P95" s="59"/>
      <c r="Q95" s="59"/>
      <c r="R95" s="65"/>
      <c r="S95" s="65"/>
      <c r="T95" s="65"/>
      <c r="U95" s="65"/>
      <c r="V95" s="65"/>
      <c r="W95" s="201"/>
      <c r="X95" s="490"/>
    </row>
    <row r="96" spans="1:24" ht="15" customHeight="1" x14ac:dyDescent="0.25">
      <c r="A96" s="498"/>
      <c r="C96" s="449">
        <f>COUNTIF(L96:L107,"NO")</f>
        <v>0</v>
      </c>
      <c r="D96" s="450">
        <v>1</v>
      </c>
      <c r="E96" s="451" t="s">
        <v>346</v>
      </c>
      <c r="F96" s="452"/>
      <c r="G96" s="452"/>
      <c r="H96" s="452"/>
      <c r="I96" s="452"/>
      <c r="J96" s="452"/>
      <c r="K96" s="453"/>
      <c r="L96" s="454"/>
      <c r="M96" s="65"/>
      <c r="N96" s="301" t="s">
        <v>1002</v>
      </c>
      <c r="O96" s="59"/>
      <c r="P96" s="59"/>
      <c r="Q96" s="59"/>
      <c r="R96" s="65"/>
      <c r="S96" s="65"/>
      <c r="T96" s="65"/>
      <c r="U96" s="65"/>
      <c r="V96" s="65"/>
      <c r="W96" s="201"/>
      <c r="X96" s="490"/>
    </row>
    <row r="97" spans="1:24" ht="15" customHeight="1" x14ac:dyDescent="0.25">
      <c r="A97" s="498"/>
      <c r="C97" s="59"/>
      <c r="D97" s="455">
        <v>2</v>
      </c>
      <c r="E97" s="456" t="s">
        <v>1003</v>
      </c>
      <c r="F97" s="457"/>
      <c r="G97" s="457"/>
      <c r="H97" s="457"/>
      <c r="I97" s="457"/>
      <c r="J97" s="457"/>
      <c r="K97" s="458"/>
      <c r="L97" s="459"/>
      <c r="M97" s="65"/>
      <c r="N97" s="441"/>
      <c r="O97" s="70" t="s">
        <v>1004</v>
      </c>
      <c r="P97" s="59"/>
      <c r="Q97" s="59"/>
      <c r="R97" s="65"/>
      <c r="S97" s="65"/>
      <c r="T97" s="65"/>
      <c r="U97" s="65"/>
      <c r="V97" s="65"/>
      <c r="W97" s="201"/>
      <c r="X97" s="490"/>
    </row>
    <row r="98" spans="1:24" ht="15" customHeight="1" x14ac:dyDescent="0.25">
      <c r="A98" s="498"/>
      <c r="C98" s="59"/>
      <c r="D98" s="455">
        <v>3</v>
      </c>
      <c r="E98" s="456" t="s">
        <v>347</v>
      </c>
      <c r="F98" s="457"/>
      <c r="G98" s="457"/>
      <c r="H98" s="457"/>
      <c r="I98" s="457"/>
      <c r="J98" s="457"/>
      <c r="K98" s="458"/>
      <c r="L98" s="459"/>
      <c r="M98" s="65"/>
      <c r="N98" s="441"/>
      <c r="O98" s="59"/>
      <c r="P98" s="59"/>
      <c r="Q98" s="59"/>
      <c r="R98" s="65"/>
      <c r="S98" s="65"/>
      <c r="T98" s="65"/>
      <c r="U98" s="65"/>
      <c r="V98" s="65"/>
      <c r="W98" s="201"/>
      <c r="X98" s="490"/>
    </row>
    <row r="99" spans="1:24" ht="15" customHeight="1" x14ac:dyDescent="0.3">
      <c r="A99" s="498"/>
      <c r="C99" s="59"/>
      <c r="D99" s="455">
        <v>4</v>
      </c>
      <c r="E99" s="460" t="s">
        <v>348</v>
      </c>
      <c r="F99" s="461"/>
      <c r="G99" s="461"/>
      <c r="H99" s="461"/>
      <c r="I99" s="461"/>
      <c r="J99" s="461"/>
      <c r="K99" s="462"/>
      <c r="L99" s="459"/>
      <c r="M99" s="65"/>
      <c r="N99" s="441"/>
      <c r="O99" s="415" t="s">
        <v>74</v>
      </c>
      <c r="P99" s="416"/>
      <c r="Q99" s="438" t="s">
        <v>42</v>
      </c>
      <c r="R99" s="416"/>
      <c r="S99" s="65"/>
      <c r="T99" s="1685" t="s">
        <v>1005</v>
      </c>
      <c r="U99" s="1686"/>
      <c r="V99" s="416"/>
      <c r="W99" s="201"/>
      <c r="X99" s="490"/>
    </row>
    <row r="100" spans="1:24" ht="25" customHeight="1" x14ac:dyDescent="0.25">
      <c r="A100" s="498"/>
      <c r="C100" s="59"/>
      <c r="D100" s="455">
        <v>5</v>
      </c>
      <c r="E100" s="1687" t="s">
        <v>1006</v>
      </c>
      <c r="F100" s="1688"/>
      <c r="G100" s="1688"/>
      <c r="H100" s="1688"/>
      <c r="I100" s="1688"/>
      <c r="J100" s="1688"/>
      <c r="K100" s="1689"/>
      <c r="L100" s="459"/>
      <c r="M100" s="65"/>
      <c r="N100" s="441"/>
      <c r="O100" s="59"/>
      <c r="P100" s="59"/>
      <c r="Q100" s="59"/>
      <c r="R100" s="65"/>
      <c r="S100" s="65"/>
      <c r="T100" s="65"/>
      <c r="U100" s="65"/>
      <c r="V100" s="65"/>
      <c r="W100" s="201"/>
      <c r="X100" s="490"/>
    </row>
    <row r="101" spans="1:24" ht="15" customHeight="1" x14ac:dyDescent="0.25">
      <c r="A101" s="498"/>
      <c r="C101" s="59"/>
      <c r="D101" s="455">
        <v>6</v>
      </c>
      <c r="E101" s="456" t="s">
        <v>349</v>
      </c>
      <c r="F101" s="457"/>
      <c r="G101" s="457"/>
      <c r="H101" s="457"/>
      <c r="I101" s="457"/>
      <c r="J101" s="457"/>
      <c r="K101" s="458"/>
      <c r="L101" s="459"/>
      <c r="M101" s="65"/>
      <c r="N101" s="441"/>
      <c r="O101" s="59"/>
      <c r="P101" s="59"/>
      <c r="Q101" s="59"/>
      <c r="R101" s="65"/>
      <c r="S101" s="55" t="s">
        <v>1007</v>
      </c>
      <c r="T101" s="65"/>
      <c r="U101" s="65"/>
      <c r="V101" s="65"/>
      <c r="W101" s="201"/>
      <c r="X101" s="490"/>
    </row>
    <row r="102" spans="1:24" ht="15" customHeight="1" x14ac:dyDescent="0.25">
      <c r="A102" s="498"/>
      <c r="C102" s="59"/>
      <c r="D102" s="455">
        <v>7</v>
      </c>
      <c r="E102" s="456" t="s">
        <v>353</v>
      </c>
      <c r="F102" s="457"/>
      <c r="G102" s="457"/>
      <c r="H102" s="457"/>
      <c r="I102" s="457"/>
      <c r="J102" s="457"/>
      <c r="K102" s="458"/>
      <c r="L102" s="459"/>
      <c r="M102" s="65"/>
      <c r="N102" s="441"/>
      <c r="O102" s="59"/>
      <c r="P102" s="59"/>
      <c r="Q102" s="59"/>
      <c r="R102" s="65"/>
      <c r="S102" s="55"/>
      <c r="T102" s="65"/>
      <c r="U102" s="65"/>
      <c r="V102" s="65"/>
      <c r="W102" s="201"/>
      <c r="X102" s="490"/>
    </row>
    <row r="103" spans="1:24" ht="25" customHeight="1" x14ac:dyDescent="0.25">
      <c r="A103" s="498"/>
      <c r="C103" s="59"/>
      <c r="D103" s="455">
        <v>8</v>
      </c>
      <c r="E103" s="1687" t="s">
        <v>1008</v>
      </c>
      <c r="F103" s="1688"/>
      <c r="G103" s="1688"/>
      <c r="H103" s="1688"/>
      <c r="I103" s="1688"/>
      <c r="J103" s="1688"/>
      <c r="K103" s="1689"/>
      <c r="L103" s="459"/>
      <c r="M103" s="65"/>
      <c r="N103" s="301" t="s">
        <v>1009</v>
      </c>
      <c r="O103" s="59"/>
      <c r="P103" s="59"/>
      <c r="Q103" s="59"/>
      <c r="R103" s="65"/>
      <c r="S103" s="65"/>
      <c r="T103" s="65"/>
      <c r="U103" s="65"/>
      <c r="V103" s="65"/>
      <c r="W103" s="201"/>
      <c r="X103" s="490"/>
    </row>
    <row r="104" spans="1:24" ht="15" customHeight="1" x14ac:dyDescent="0.25">
      <c r="A104" s="498"/>
      <c r="C104" s="59"/>
      <c r="D104" s="455">
        <v>9</v>
      </c>
      <c r="E104" s="463" t="s">
        <v>352</v>
      </c>
      <c r="F104" s="457"/>
      <c r="G104" s="457"/>
      <c r="H104" s="457"/>
      <c r="I104" s="457"/>
      <c r="J104" s="457"/>
      <c r="K104" s="458"/>
      <c r="L104" s="459"/>
      <c r="M104" s="65"/>
      <c r="N104" s="441"/>
      <c r="O104" s="432" t="s">
        <v>1010</v>
      </c>
      <c r="P104" s="59"/>
      <c r="Q104" s="59"/>
      <c r="R104" s="65"/>
      <c r="S104" s="65"/>
      <c r="T104" s="65"/>
      <c r="U104" s="65"/>
      <c r="V104" s="65"/>
      <c r="W104" s="201"/>
      <c r="X104" s="490"/>
    </row>
    <row r="105" spans="1:24" ht="15" customHeight="1" thickBot="1" x14ac:dyDescent="0.3">
      <c r="A105" s="498"/>
      <c r="C105" s="59"/>
      <c r="D105" s="455">
        <v>10</v>
      </c>
      <c r="E105" s="456" t="s">
        <v>351</v>
      </c>
      <c r="F105" s="457"/>
      <c r="G105" s="457"/>
      <c r="H105" s="457"/>
      <c r="I105" s="457"/>
      <c r="J105" s="457"/>
      <c r="K105" s="458"/>
      <c r="L105" s="459"/>
      <c r="M105" s="65"/>
      <c r="N105" s="301"/>
      <c r="O105" s="88"/>
      <c r="P105" s="59"/>
      <c r="Q105" s="59"/>
      <c r="R105" s="65"/>
      <c r="S105" s="65"/>
      <c r="T105" s="65"/>
      <c r="U105" s="65"/>
      <c r="V105" s="65"/>
      <c r="W105" s="201"/>
      <c r="X105" s="490"/>
    </row>
    <row r="106" spans="1:24" ht="25" customHeight="1" x14ac:dyDescent="0.25">
      <c r="A106" s="498"/>
      <c r="C106" s="59"/>
      <c r="D106" s="455">
        <v>11</v>
      </c>
      <c r="E106" s="1687" t="s">
        <v>1011</v>
      </c>
      <c r="F106" s="1688"/>
      <c r="G106" s="1688"/>
      <c r="H106" s="1688"/>
      <c r="I106" s="1688"/>
      <c r="J106" s="1688"/>
      <c r="K106" s="1689"/>
      <c r="L106" s="459"/>
      <c r="M106" s="65"/>
      <c r="N106" s="441"/>
      <c r="O106" s="1690" t="s">
        <v>250</v>
      </c>
      <c r="P106" s="1691"/>
      <c r="Q106" s="1691"/>
      <c r="R106" s="1691"/>
      <c r="S106" s="464">
        <f>COUNTIF(T107:U112,"X")</f>
        <v>0</v>
      </c>
      <c r="T106" s="465" t="s">
        <v>50</v>
      </c>
      <c r="U106" s="466" t="s">
        <v>51</v>
      </c>
      <c r="V106" s="1679" t="s">
        <v>1012</v>
      </c>
      <c r="W106" s="1680"/>
      <c r="X106" s="490"/>
    </row>
    <row r="107" spans="1:24" ht="15" customHeight="1" thickBot="1" x14ac:dyDescent="0.3">
      <c r="A107" s="498"/>
      <c r="C107" s="59"/>
      <c r="D107" s="467">
        <v>12</v>
      </c>
      <c r="E107" s="468" t="s">
        <v>350</v>
      </c>
      <c r="F107" s="469"/>
      <c r="G107" s="1692"/>
      <c r="H107" s="1693"/>
      <c r="I107" s="1693"/>
      <c r="J107" s="1693"/>
      <c r="K107" s="1694"/>
      <c r="L107" s="470"/>
      <c r="M107" s="65"/>
      <c r="N107" s="441"/>
      <c r="O107" s="471">
        <v>1</v>
      </c>
      <c r="P107" s="421" t="s">
        <v>1013</v>
      </c>
      <c r="Q107" s="387"/>
      <c r="R107" s="387"/>
      <c r="S107" s="472"/>
      <c r="T107" s="473"/>
      <c r="U107" s="474"/>
      <c r="V107" s="1670"/>
      <c r="W107" s="1671"/>
      <c r="X107" s="490"/>
    </row>
    <row r="108" spans="1:24" ht="15" customHeight="1" x14ac:dyDescent="0.25">
      <c r="A108" s="498"/>
      <c r="C108" s="59"/>
      <c r="D108" s="59"/>
      <c r="E108" s="59"/>
      <c r="F108" s="65"/>
      <c r="G108" s="65"/>
      <c r="H108" s="65"/>
      <c r="I108" s="65"/>
      <c r="J108" s="65"/>
      <c r="K108" s="65"/>
      <c r="L108" s="475">
        <f>COUNTIF(L96:L107,"SI")+COUNTIF(L96:L107,"NO")</f>
        <v>0</v>
      </c>
      <c r="M108" s="65"/>
      <c r="N108" s="441"/>
      <c r="O108" s="476">
        <v>2</v>
      </c>
      <c r="P108" s="319" t="s">
        <v>1014</v>
      </c>
      <c r="Q108" s="388"/>
      <c r="R108" s="388"/>
      <c r="S108" s="477"/>
      <c r="T108" s="478"/>
      <c r="U108" s="479"/>
      <c r="V108" s="1672"/>
      <c r="W108" s="1673"/>
      <c r="X108" s="490"/>
    </row>
    <row r="109" spans="1:24" ht="15" customHeight="1" x14ac:dyDescent="0.25">
      <c r="A109" s="94"/>
      <c r="C109" s="68" t="s">
        <v>1015</v>
      </c>
      <c r="D109" s="59"/>
      <c r="E109" s="59"/>
      <c r="F109" s="65"/>
      <c r="G109" s="65"/>
      <c r="H109" s="65"/>
      <c r="I109" s="65"/>
      <c r="J109" s="65"/>
      <c r="K109" s="65"/>
      <c r="L109" s="65"/>
      <c r="M109" s="65"/>
      <c r="N109" s="441"/>
      <c r="O109" s="476">
        <v>3</v>
      </c>
      <c r="P109" s="319" t="s">
        <v>1016</v>
      </c>
      <c r="Q109" s="388"/>
      <c r="R109" s="388"/>
      <c r="S109" s="477"/>
      <c r="T109" s="478"/>
      <c r="U109" s="479"/>
      <c r="V109" s="1672"/>
      <c r="W109" s="1673"/>
      <c r="X109" s="490"/>
    </row>
    <row r="110" spans="1:24" ht="15" customHeight="1" x14ac:dyDescent="0.25">
      <c r="A110" s="96"/>
      <c r="C110" s="59"/>
      <c r="D110" s="60" t="s">
        <v>1017</v>
      </c>
      <c r="E110" s="59"/>
      <c r="F110" s="65"/>
      <c r="G110" s="65"/>
      <c r="H110" s="65"/>
      <c r="I110" s="65"/>
      <c r="J110" s="65"/>
      <c r="K110" s="65"/>
      <c r="L110" s="65"/>
      <c r="M110" s="65"/>
      <c r="N110" s="441"/>
      <c r="O110" s="476">
        <v>4</v>
      </c>
      <c r="P110" s="319" t="s">
        <v>1018</v>
      </c>
      <c r="Q110" s="388"/>
      <c r="R110" s="388"/>
      <c r="S110" s="477"/>
      <c r="T110" s="478"/>
      <c r="U110" s="479"/>
      <c r="V110" s="1672"/>
      <c r="W110" s="1673"/>
      <c r="X110" s="490"/>
    </row>
    <row r="111" spans="1:24" ht="15" customHeight="1" x14ac:dyDescent="0.25">
      <c r="A111" s="96"/>
      <c r="C111" s="59"/>
      <c r="D111" s="60"/>
      <c r="E111" s="59"/>
      <c r="F111" s="65"/>
      <c r="G111" s="65"/>
      <c r="H111" s="65"/>
      <c r="I111" s="65"/>
      <c r="J111" s="65"/>
      <c r="K111" s="65"/>
      <c r="L111" s="65"/>
      <c r="M111" s="65"/>
      <c r="N111" s="441"/>
      <c r="O111" s="476">
        <v>5</v>
      </c>
      <c r="P111" s="319" t="s">
        <v>1019</v>
      </c>
      <c r="Q111" s="388"/>
      <c r="R111" s="388"/>
      <c r="S111" s="477"/>
      <c r="T111" s="478"/>
      <c r="U111" s="479"/>
      <c r="V111" s="1672"/>
      <c r="W111" s="1673"/>
      <c r="X111" s="490"/>
    </row>
    <row r="112" spans="1:24" ht="15" customHeight="1" thickBot="1" x14ac:dyDescent="0.3">
      <c r="A112" s="96"/>
      <c r="C112" s="59"/>
      <c r="D112" s="415" t="s">
        <v>74</v>
      </c>
      <c r="E112" s="416"/>
      <c r="F112" s="438" t="s">
        <v>42</v>
      </c>
      <c r="G112" s="416"/>
      <c r="H112" s="65"/>
      <c r="I112" s="65"/>
      <c r="J112" s="65"/>
      <c r="K112" s="65"/>
      <c r="L112" s="65"/>
      <c r="M112" s="65"/>
      <c r="N112" s="441"/>
      <c r="O112" s="480">
        <v>6</v>
      </c>
      <c r="P112" s="481" t="s">
        <v>288</v>
      </c>
      <c r="Q112" s="1645"/>
      <c r="R112" s="1646"/>
      <c r="S112" s="1646"/>
      <c r="T112" s="482"/>
      <c r="U112" s="483"/>
      <c r="V112" s="1695"/>
      <c r="W112" s="1696"/>
      <c r="X112" s="490"/>
    </row>
    <row r="113" spans="1:24" ht="15" customHeight="1" thickBot="1" x14ac:dyDescent="0.3">
      <c r="A113" s="96"/>
      <c r="C113" s="484"/>
      <c r="D113" s="484"/>
      <c r="E113" s="484"/>
      <c r="F113" s="484"/>
      <c r="G113" s="484"/>
      <c r="H113" s="485"/>
      <c r="I113" s="485"/>
      <c r="J113" s="485"/>
      <c r="K113" s="485"/>
      <c r="L113" s="485"/>
      <c r="M113" s="485"/>
      <c r="N113" s="486"/>
      <c r="O113" s="484"/>
      <c r="P113" s="484"/>
      <c r="Q113" s="484"/>
      <c r="R113" s="485"/>
      <c r="S113" s="487"/>
      <c r="T113" s="485"/>
      <c r="U113" s="485"/>
      <c r="V113" s="485"/>
      <c r="W113" s="488"/>
      <c r="X113" s="494"/>
    </row>
    <row r="114" spans="1:24" ht="10" customHeight="1" x14ac:dyDescent="0.25">
      <c r="A114" s="96"/>
    </row>
    <row r="115" spans="1:24" ht="15" customHeight="1" x14ac:dyDescent="0.25">
      <c r="A115" s="96"/>
      <c r="C115" s="366" t="s">
        <v>1020</v>
      </c>
      <c r="D115" s="499"/>
      <c r="E115" s="372"/>
      <c r="F115" s="372"/>
      <c r="G115" s="373"/>
      <c r="H115" s="500"/>
      <c r="I115" s="373"/>
      <c r="J115" s="373"/>
      <c r="K115" s="373"/>
      <c r="L115" s="375"/>
      <c r="M115" s="373"/>
      <c r="N115" s="501" t="s">
        <v>1021</v>
      </c>
      <c r="O115" s="502"/>
      <c r="P115" s="502"/>
      <c r="Q115" s="502"/>
      <c r="R115" s="502"/>
      <c r="S115" s="502"/>
      <c r="T115" s="502"/>
      <c r="U115" s="502"/>
      <c r="V115" s="502"/>
      <c r="W115" s="502"/>
      <c r="X115" s="502"/>
    </row>
    <row r="116" spans="1:24" ht="15" customHeight="1" x14ac:dyDescent="0.25">
      <c r="A116" s="96"/>
      <c r="C116" s="65"/>
      <c r="D116" s="432" t="s">
        <v>1022</v>
      </c>
      <c r="E116" s="59"/>
      <c r="F116" s="59"/>
      <c r="G116" s="65"/>
      <c r="H116" s="65"/>
      <c r="I116" s="65"/>
      <c r="J116" s="65"/>
      <c r="K116" s="65"/>
      <c r="L116" s="201"/>
      <c r="M116" s="65"/>
      <c r="N116" s="503"/>
      <c r="O116" s="504" t="s">
        <v>752</v>
      </c>
      <c r="P116" s="505"/>
      <c r="Q116" s="505"/>
      <c r="R116" s="505"/>
      <c r="S116" s="505"/>
      <c r="T116" s="505"/>
      <c r="U116" s="505"/>
      <c r="V116" s="505"/>
      <c r="W116" s="505"/>
      <c r="X116" s="506"/>
    </row>
    <row r="117" spans="1:24" ht="15" customHeight="1" thickBot="1" x14ac:dyDescent="0.3">
      <c r="A117" s="96"/>
      <c r="C117" s="68"/>
      <c r="D117" s="88"/>
      <c r="E117" s="59"/>
      <c r="F117" s="59"/>
      <c r="G117" s="65"/>
      <c r="H117" s="65"/>
      <c r="I117" s="65"/>
      <c r="J117" s="65"/>
      <c r="K117" s="65"/>
      <c r="L117" s="201"/>
      <c r="M117" s="65"/>
      <c r="N117" s="507"/>
      <c r="O117" s="504" t="s">
        <v>753</v>
      </c>
      <c r="P117" s="505"/>
      <c r="Q117" s="505"/>
      <c r="R117" s="505"/>
      <c r="S117" s="505"/>
      <c r="T117" s="505"/>
      <c r="U117" s="505"/>
      <c r="V117" s="505"/>
      <c r="W117" s="505"/>
      <c r="X117" s="65"/>
    </row>
    <row r="118" spans="1:24" ht="15" customHeight="1" x14ac:dyDescent="0.25">
      <c r="A118" s="96"/>
      <c r="C118" s="65"/>
      <c r="D118" s="1690" t="s">
        <v>250</v>
      </c>
      <c r="E118" s="1691"/>
      <c r="F118" s="1691"/>
      <c r="G118" s="1691"/>
      <c r="H118" s="464">
        <f>COUNTIF(I119:J122,"X")</f>
        <v>0</v>
      </c>
      <c r="I118" s="465" t="s">
        <v>1023</v>
      </c>
      <c r="J118" s="466" t="s">
        <v>1024</v>
      </c>
      <c r="K118" s="1679" t="s">
        <v>1025</v>
      </c>
      <c r="L118" s="1680"/>
      <c r="M118" s="65"/>
      <c r="N118" s="503"/>
      <c r="O118" s="505"/>
      <c r="P118" s="505"/>
      <c r="Q118" s="505"/>
      <c r="R118" s="505"/>
      <c r="S118" s="505"/>
      <c r="T118" s="505"/>
      <c r="U118" s="505"/>
      <c r="V118" s="505"/>
      <c r="W118" s="505"/>
      <c r="X118" s="65"/>
    </row>
    <row r="119" spans="1:24" ht="15" customHeight="1" x14ac:dyDescent="0.25">
      <c r="A119" s="96"/>
      <c r="C119" s="65"/>
      <c r="D119" s="508">
        <v>1</v>
      </c>
      <c r="E119" s="509" t="s">
        <v>1026</v>
      </c>
      <c r="F119" s="509"/>
      <c r="G119" s="509"/>
      <c r="H119" s="510"/>
      <c r="I119" s="473"/>
      <c r="J119" s="474"/>
      <c r="K119" s="1697"/>
      <c r="L119" s="1698"/>
      <c r="M119" s="65"/>
      <c r="N119" s="503"/>
      <c r="O119" s="415" t="s">
        <v>74</v>
      </c>
      <c r="P119" s="437"/>
      <c r="Q119" s="438" t="s">
        <v>42</v>
      </c>
      <c r="R119" s="437"/>
      <c r="S119" s="505"/>
      <c r="T119" s="505"/>
      <c r="U119" s="505"/>
      <c r="V119" s="505"/>
      <c r="W119" s="505"/>
      <c r="X119" s="65"/>
    </row>
    <row r="120" spans="1:24" ht="15" customHeight="1" x14ac:dyDescent="0.25">
      <c r="A120" s="96"/>
      <c r="C120" s="65"/>
      <c r="D120" s="476">
        <v>2</v>
      </c>
      <c r="E120" s="388" t="s">
        <v>1027</v>
      </c>
      <c r="F120" s="388"/>
      <c r="G120" s="388"/>
      <c r="H120" s="477"/>
      <c r="I120" s="478"/>
      <c r="J120" s="479"/>
      <c r="K120" s="1654"/>
      <c r="L120" s="1655"/>
      <c r="M120" s="65"/>
      <c r="N120" s="503"/>
      <c r="O120" s="505"/>
      <c r="P120" s="505"/>
      <c r="Q120" s="505"/>
      <c r="R120" s="63"/>
      <c r="S120" s="63"/>
      <c r="T120" s="65"/>
      <c r="U120" s="65"/>
      <c r="V120" s="65"/>
      <c r="W120" s="65"/>
      <c r="X120" s="65"/>
    </row>
    <row r="121" spans="1:24" ht="15" customHeight="1" x14ac:dyDescent="0.25">
      <c r="A121" s="96"/>
      <c r="C121" s="65"/>
      <c r="D121" s="476">
        <v>3</v>
      </c>
      <c r="E121" s="388" t="s">
        <v>1028</v>
      </c>
      <c r="F121" s="388"/>
      <c r="G121" s="388"/>
      <c r="H121" s="477"/>
      <c r="I121" s="478"/>
      <c r="J121" s="479"/>
      <c r="K121" s="1654"/>
      <c r="L121" s="1655"/>
      <c r="M121" s="65"/>
      <c r="N121" s="503"/>
      <c r="O121" s="505"/>
      <c r="P121" s="505"/>
      <c r="Q121" s="511" t="s">
        <v>1029</v>
      </c>
      <c r="R121" s="505"/>
      <c r="S121" s="505"/>
      <c r="T121" s="505"/>
      <c r="U121" s="505"/>
      <c r="V121" s="505"/>
      <c r="W121" s="505"/>
      <c r="X121" s="65"/>
    </row>
    <row r="122" spans="1:24" ht="15" customHeight="1" thickBot="1" x14ac:dyDescent="0.3">
      <c r="A122" s="96"/>
      <c r="C122" s="65"/>
      <c r="D122" s="480">
        <v>4</v>
      </c>
      <c r="E122" s="512" t="s">
        <v>1030</v>
      </c>
      <c r="F122" s="512"/>
      <c r="G122" s="512"/>
      <c r="H122" s="513"/>
      <c r="I122" s="482"/>
      <c r="J122" s="483"/>
      <c r="K122" s="1656"/>
      <c r="L122" s="1657"/>
      <c r="M122" s="65"/>
      <c r="N122" s="503"/>
      <c r="O122" s="505"/>
      <c r="P122" s="443" t="s">
        <v>1031</v>
      </c>
      <c r="Q122" s="505"/>
      <c r="R122" s="505"/>
      <c r="S122" s="505"/>
      <c r="T122" s="505"/>
      <c r="U122" s="505"/>
      <c r="V122" s="505"/>
      <c r="W122" s="505"/>
      <c r="X122" s="505"/>
    </row>
    <row r="123" spans="1:24" ht="15" customHeight="1" x14ac:dyDescent="0.25">
      <c r="A123" s="96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507"/>
      <c r="O123" s="505"/>
      <c r="P123" s="416"/>
      <c r="Q123" s="514" t="s">
        <v>1032</v>
      </c>
      <c r="R123" s="506"/>
      <c r="S123" s="506"/>
      <c r="T123" s="506"/>
      <c r="U123" s="506"/>
      <c r="V123" s="506"/>
      <c r="W123" s="506"/>
      <c r="X123" s="505"/>
    </row>
    <row r="124" spans="1:24" ht="15" customHeight="1" x14ac:dyDescent="0.25">
      <c r="A124" s="96"/>
      <c r="C124" s="68" t="s">
        <v>1033</v>
      </c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503"/>
      <c r="O124" s="504"/>
      <c r="P124" s="416"/>
      <c r="Q124" s="514" t="s">
        <v>1034</v>
      </c>
      <c r="R124" s="59"/>
      <c r="S124" s="59"/>
      <c r="T124" s="65"/>
      <c r="U124" s="65"/>
      <c r="V124" s="65"/>
      <c r="W124" s="65"/>
      <c r="X124" s="505"/>
    </row>
    <row r="125" spans="1:24" ht="15" customHeight="1" thickBot="1" x14ac:dyDescent="0.3">
      <c r="C125" s="68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507"/>
      <c r="O125" s="504"/>
      <c r="P125" s="416"/>
      <c r="Q125" s="514" t="s">
        <v>754</v>
      </c>
      <c r="R125" s="63"/>
      <c r="S125" s="63"/>
      <c r="T125" s="65"/>
      <c r="U125" s="65"/>
      <c r="V125" s="65"/>
      <c r="W125" s="65"/>
      <c r="X125" s="505"/>
    </row>
    <row r="126" spans="1:24" ht="15" customHeight="1" x14ac:dyDescent="0.25">
      <c r="C126" s="68"/>
      <c r="D126" s="1658" t="s">
        <v>245</v>
      </c>
      <c r="E126" s="1659"/>
      <c r="F126" s="1659"/>
      <c r="G126" s="515"/>
      <c r="H126" s="1471" t="s">
        <v>246</v>
      </c>
      <c r="I126" s="1662" t="s">
        <v>249</v>
      </c>
      <c r="J126" s="1662"/>
      <c r="K126" s="1663" t="s">
        <v>248</v>
      </c>
      <c r="L126" s="1664"/>
      <c r="M126" s="65"/>
      <c r="N126" s="503"/>
      <c r="O126" s="504"/>
      <c r="P126" s="416"/>
      <c r="Q126" s="514" t="s">
        <v>1035</v>
      </c>
      <c r="R126" s="63"/>
      <c r="S126" s="63"/>
      <c r="T126" s="65"/>
      <c r="U126" s="65"/>
      <c r="V126" s="65"/>
      <c r="W126" s="65"/>
      <c r="X126" s="505"/>
    </row>
    <row r="127" spans="1:24" ht="15" customHeight="1" x14ac:dyDescent="0.25">
      <c r="C127" s="65"/>
      <c r="D127" s="1660"/>
      <c r="E127" s="1661"/>
      <c r="F127" s="1661"/>
      <c r="G127" s="516">
        <f>COUNTIF(H128:H130,"X")</f>
        <v>0</v>
      </c>
      <c r="H127" s="1472" t="s">
        <v>247</v>
      </c>
      <c r="I127" s="1665" t="s">
        <v>2008</v>
      </c>
      <c r="J127" s="1665"/>
      <c r="K127" s="517" t="s">
        <v>680</v>
      </c>
      <c r="L127" s="518" t="s">
        <v>700</v>
      </c>
      <c r="M127" s="65"/>
      <c r="N127" s="503"/>
      <c r="O127" s="504"/>
      <c r="P127" s="416"/>
      <c r="Q127" s="514" t="s">
        <v>1036</v>
      </c>
      <c r="R127" s="1681"/>
      <c r="S127" s="1681"/>
      <c r="T127" s="1681"/>
      <c r="U127" s="1681"/>
      <c r="V127" s="1681"/>
      <c r="W127" s="1682"/>
      <c r="X127" s="505"/>
    </row>
    <row r="128" spans="1:24" ht="15" customHeight="1" x14ac:dyDescent="0.25">
      <c r="C128" s="65"/>
      <c r="D128" s="519">
        <v>1</v>
      </c>
      <c r="E128" s="520" t="s">
        <v>1037</v>
      </c>
      <c r="F128" s="521"/>
      <c r="G128" s="522"/>
      <c r="H128" s="523"/>
      <c r="I128" s="1714"/>
      <c r="J128" s="1714"/>
      <c r="K128" s="1473"/>
      <c r="L128" s="524"/>
      <c r="M128" s="65"/>
      <c r="N128" s="503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</row>
    <row r="129" spans="3:24" ht="15" customHeight="1" x14ac:dyDescent="0.25">
      <c r="C129" s="65"/>
      <c r="D129" s="525">
        <v>2</v>
      </c>
      <c r="E129" s="388" t="s">
        <v>1038</v>
      </c>
      <c r="F129" s="526"/>
      <c r="G129" s="527"/>
      <c r="H129" s="528"/>
      <c r="I129" s="1715"/>
      <c r="J129" s="1715"/>
      <c r="K129" s="1474"/>
      <c r="L129" s="529"/>
      <c r="M129" s="65"/>
      <c r="N129" s="301" t="s">
        <v>1039</v>
      </c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</row>
    <row r="130" spans="3:24" ht="15" customHeight="1" thickBot="1" x14ac:dyDescent="0.3">
      <c r="C130" s="65"/>
      <c r="D130" s="530">
        <v>3</v>
      </c>
      <c r="E130" s="512" t="s">
        <v>409</v>
      </c>
      <c r="F130" s="531"/>
      <c r="G130" s="532"/>
      <c r="H130" s="533"/>
      <c r="I130" s="1716"/>
      <c r="J130" s="1717"/>
      <c r="K130" s="1717"/>
      <c r="L130" s="1718"/>
      <c r="M130" s="65"/>
      <c r="N130" s="301"/>
      <c r="O130" s="504" t="s">
        <v>1040</v>
      </c>
      <c r="P130" s="505"/>
      <c r="Q130" s="505"/>
      <c r="R130" s="505"/>
      <c r="S130" s="505"/>
      <c r="T130" s="505"/>
      <c r="U130" s="505"/>
      <c r="V130" s="505"/>
      <c r="W130" s="505"/>
      <c r="X130" s="505"/>
    </row>
    <row r="131" spans="3:24" ht="15" customHeight="1" x14ac:dyDescent="0.25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301"/>
      <c r="O131" s="369" t="s">
        <v>1041</v>
      </c>
      <c r="P131" s="505"/>
      <c r="Q131" s="505"/>
      <c r="R131" s="505"/>
      <c r="S131" s="505"/>
      <c r="T131" s="505"/>
      <c r="U131" s="505"/>
      <c r="V131" s="505"/>
      <c r="W131" s="505"/>
      <c r="X131" s="505"/>
    </row>
    <row r="132" spans="3:24" ht="15" customHeight="1" thickBot="1" x14ac:dyDescent="0.3">
      <c r="C132" s="534" t="s">
        <v>1042</v>
      </c>
      <c r="D132" s="505"/>
      <c r="E132" s="432"/>
      <c r="F132" s="432"/>
      <c r="G132" s="432"/>
      <c r="H132" s="432"/>
      <c r="I132" s="432"/>
      <c r="J132" s="432"/>
      <c r="K132" s="432"/>
      <c r="L132" s="432"/>
      <c r="M132" s="65"/>
      <c r="N132" s="503"/>
      <c r="O132" s="369"/>
      <c r="P132" s="505"/>
      <c r="Q132" s="505"/>
      <c r="R132" s="505"/>
      <c r="S132" s="505"/>
      <c r="T132" s="505"/>
      <c r="U132" s="505"/>
      <c r="V132" s="505"/>
      <c r="W132" s="505"/>
      <c r="X132" s="505"/>
    </row>
    <row r="133" spans="3:24" ht="15" customHeight="1" x14ac:dyDescent="0.25">
      <c r="C133" s="534"/>
      <c r="D133" s="535" t="s">
        <v>1043</v>
      </c>
      <c r="E133" s="536"/>
      <c r="F133" s="536"/>
      <c r="G133" s="537"/>
      <c r="H133" s="537"/>
      <c r="I133" s="537"/>
      <c r="J133" s="537"/>
      <c r="K133" s="537"/>
      <c r="L133" s="538"/>
      <c r="M133" s="65"/>
      <c r="N133" s="503"/>
      <c r="O133" s="1719" t="s">
        <v>250</v>
      </c>
      <c r="P133" s="1720"/>
      <c r="Q133" s="1720"/>
      <c r="R133" s="1720"/>
      <c r="S133" s="539"/>
      <c r="T133" s="539"/>
      <c r="U133" s="540">
        <f>COUNTIF(V134:V136,"SI")+COUNTIF(V134:V136,"NO")</f>
        <v>0</v>
      </c>
      <c r="V133" s="541" t="s">
        <v>354</v>
      </c>
      <c r="W133" s="505"/>
      <c r="X133" s="505"/>
    </row>
    <row r="134" spans="3:24" ht="15" customHeight="1" x14ac:dyDescent="0.25">
      <c r="C134" s="534"/>
      <c r="D134" s="535"/>
      <c r="E134" s="536"/>
      <c r="F134" s="536"/>
      <c r="G134" s="537"/>
      <c r="H134" s="537"/>
      <c r="I134" s="537"/>
      <c r="J134" s="537"/>
      <c r="K134" s="537"/>
      <c r="L134" s="538"/>
      <c r="M134" s="65"/>
      <c r="N134" s="503"/>
      <c r="O134" s="471">
        <v>1</v>
      </c>
      <c r="P134" s="387" t="s">
        <v>1044</v>
      </c>
      <c r="Q134" s="387"/>
      <c r="R134" s="387"/>
      <c r="S134" s="387"/>
      <c r="T134" s="387"/>
      <c r="U134" s="387"/>
      <c r="V134" s="542"/>
      <c r="W134" s="505"/>
      <c r="X134" s="505"/>
    </row>
    <row r="135" spans="3:24" ht="15" customHeight="1" x14ac:dyDescent="0.25">
      <c r="C135" s="534"/>
      <c r="D135" s="415" t="s">
        <v>74</v>
      </c>
      <c r="E135" s="437" t="s">
        <v>672</v>
      </c>
      <c r="F135" s="438" t="s">
        <v>42</v>
      </c>
      <c r="G135" s="437"/>
      <c r="H135" s="505"/>
      <c r="I135" s="505"/>
      <c r="J135" s="543" t="s">
        <v>1045</v>
      </c>
      <c r="K135" s="505"/>
      <c r="L135" s="505"/>
      <c r="M135" s="537"/>
      <c r="N135" s="503"/>
      <c r="O135" s="476">
        <v>2</v>
      </c>
      <c r="P135" s="388" t="s">
        <v>1046</v>
      </c>
      <c r="Q135" s="388"/>
      <c r="R135" s="388"/>
      <c r="S135" s="388"/>
      <c r="T135" s="388"/>
      <c r="U135" s="388"/>
      <c r="V135" s="544"/>
      <c r="W135" s="505"/>
      <c r="X135" s="505"/>
    </row>
    <row r="136" spans="3:24" ht="15" customHeight="1" thickBot="1" x14ac:dyDescent="0.3">
      <c r="C136" s="65"/>
      <c r="D136" s="59"/>
      <c r="E136" s="59"/>
      <c r="F136" s="59"/>
      <c r="G136" s="65"/>
      <c r="H136" s="65"/>
      <c r="I136" s="65"/>
      <c r="J136" s="65"/>
      <c r="K136" s="545"/>
      <c r="L136" s="201"/>
      <c r="M136" s="65"/>
      <c r="N136" s="503"/>
      <c r="O136" s="480">
        <v>3</v>
      </c>
      <c r="P136" s="512" t="s">
        <v>1047</v>
      </c>
      <c r="Q136" s="512"/>
      <c r="R136" s="512"/>
      <c r="S136" s="512"/>
      <c r="T136" s="512"/>
      <c r="U136" s="512"/>
      <c r="V136" s="546"/>
      <c r="W136" s="505"/>
      <c r="X136" s="505"/>
    </row>
    <row r="137" spans="3:24" ht="15" customHeight="1" x14ac:dyDescent="0.25">
      <c r="C137" s="68" t="s">
        <v>1048</v>
      </c>
      <c r="D137" s="59"/>
      <c r="E137" s="59"/>
      <c r="F137" s="65"/>
      <c r="G137" s="65"/>
      <c r="H137" s="65"/>
      <c r="I137" s="65"/>
      <c r="J137" s="65"/>
      <c r="K137" s="65"/>
      <c r="L137" s="65"/>
      <c r="M137" s="65"/>
      <c r="N137" s="503"/>
      <c r="O137" s="59"/>
      <c r="P137" s="59"/>
      <c r="Q137" s="59"/>
      <c r="R137" s="65"/>
      <c r="S137" s="65"/>
      <c r="T137" s="65"/>
      <c r="U137" s="65"/>
      <c r="V137" s="545"/>
      <c r="W137" s="505"/>
      <c r="X137" s="506"/>
    </row>
    <row r="138" spans="3:24" ht="15" customHeight="1" x14ac:dyDescent="0.25">
      <c r="C138" s="547"/>
      <c r="D138" s="548" t="s">
        <v>1049</v>
      </c>
      <c r="E138" s="505"/>
      <c r="F138" s="505"/>
      <c r="G138" s="505"/>
      <c r="H138" s="505"/>
      <c r="I138" s="505"/>
      <c r="J138" s="505"/>
      <c r="K138" s="55"/>
      <c r="L138" s="63"/>
      <c r="M138" s="505"/>
      <c r="N138" s="503"/>
      <c r="O138" s="505"/>
      <c r="P138" s="505"/>
      <c r="Q138" s="505"/>
      <c r="R138" s="505"/>
      <c r="S138" s="505"/>
      <c r="T138" s="505"/>
      <c r="U138" s="505"/>
      <c r="V138" s="505"/>
      <c r="W138" s="505"/>
      <c r="X138" s="65"/>
    </row>
    <row r="139" spans="3:24" ht="15" customHeight="1" x14ac:dyDescent="0.25">
      <c r="C139" s="549"/>
      <c r="D139" s="550"/>
      <c r="E139" s="505"/>
      <c r="F139" s="505"/>
      <c r="G139" s="505"/>
      <c r="H139" s="505"/>
      <c r="I139" s="505"/>
      <c r="J139" s="55"/>
      <c r="K139" s="55"/>
      <c r="L139" s="63"/>
      <c r="M139" s="505"/>
      <c r="N139" s="301" t="s">
        <v>1050</v>
      </c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</row>
    <row r="140" spans="3:24" ht="15" customHeight="1" x14ac:dyDescent="0.25">
      <c r="C140" s="549"/>
      <c r="D140" s="415" t="s">
        <v>74</v>
      </c>
      <c r="E140" s="437" t="s">
        <v>672</v>
      </c>
      <c r="F140" s="438" t="s">
        <v>42</v>
      </c>
      <c r="G140" s="437" t="s">
        <v>672</v>
      </c>
      <c r="H140" s="505"/>
      <c r="I140" s="505"/>
      <c r="J140" s="505"/>
      <c r="K140" s="505"/>
      <c r="L140" s="505"/>
      <c r="M140" s="505"/>
      <c r="N140" s="503"/>
      <c r="O140" s="548" t="s">
        <v>1051</v>
      </c>
      <c r="P140" s="505"/>
      <c r="Q140" s="505"/>
      <c r="R140" s="505"/>
      <c r="S140" s="505"/>
      <c r="T140" s="505"/>
      <c r="U140" s="505"/>
      <c r="V140" s="505"/>
      <c r="W140" s="505"/>
      <c r="X140" s="505"/>
    </row>
    <row r="141" spans="3:24" ht="15" customHeight="1" x14ac:dyDescent="0.25">
      <c r="C141" s="547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3"/>
      <c r="O141" s="548" t="s">
        <v>1052</v>
      </c>
      <c r="P141" s="505"/>
      <c r="Q141" s="505"/>
      <c r="R141" s="505"/>
      <c r="S141" s="505"/>
      <c r="T141" s="505"/>
      <c r="U141" s="505"/>
      <c r="V141" s="505"/>
      <c r="W141" s="505"/>
      <c r="X141" s="65"/>
    </row>
    <row r="142" spans="3:24" ht="15" customHeight="1" x14ac:dyDescent="0.25">
      <c r="C142" s="547"/>
      <c r="D142" s="548"/>
      <c r="E142" s="505"/>
      <c r="F142" s="511" t="s">
        <v>747</v>
      </c>
      <c r="G142" s="505"/>
      <c r="H142" s="505"/>
      <c r="I142" s="505"/>
      <c r="J142" s="505"/>
      <c r="K142" s="505"/>
      <c r="L142" s="505"/>
      <c r="M142" s="505"/>
      <c r="N142" s="503"/>
      <c r="O142" s="548"/>
      <c r="P142" s="505"/>
      <c r="Q142" s="505"/>
      <c r="R142" s="505"/>
      <c r="S142" s="505"/>
      <c r="T142" s="505"/>
      <c r="U142" s="505"/>
      <c r="V142" s="505"/>
      <c r="W142" s="505"/>
      <c r="X142" s="65"/>
    </row>
    <row r="143" spans="3:24" ht="15" customHeight="1" x14ac:dyDescent="0.25">
      <c r="C143" s="505"/>
      <c r="D143" s="505"/>
      <c r="E143" s="443" t="s">
        <v>1031</v>
      </c>
      <c r="F143" s="505"/>
      <c r="G143" s="505"/>
      <c r="H143" s="505"/>
      <c r="I143" s="505"/>
      <c r="J143" s="505"/>
      <c r="K143" s="505"/>
      <c r="L143" s="505"/>
      <c r="M143" s="505"/>
      <c r="N143" s="503"/>
      <c r="O143" s="415" t="s">
        <v>74</v>
      </c>
      <c r="P143" s="437"/>
      <c r="Q143" s="438" t="s">
        <v>42</v>
      </c>
      <c r="R143" s="437"/>
      <c r="S143" s="63"/>
      <c r="T143" s="65"/>
      <c r="U143" s="65"/>
      <c r="V143" s="65"/>
      <c r="W143" s="65"/>
      <c r="X143" s="65"/>
    </row>
    <row r="144" spans="3:24" ht="15" customHeight="1" x14ac:dyDescent="0.25">
      <c r="C144" s="505"/>
      <c r="D144" s="505"/>
      <c r="E144" s="416" t="s">
        <v>672</v>
      </c>
      <c r="F144" s="514" t="s">
        <v>748</v>
      </c>
      <c r="G144" s="506"/>
      <c r="H144" s="506"/>
      <c r="I144" s="506"/>
      <c r="J144" s="506"/>
      <c r="K144" s="506"/>
      <c r="L144" s="506"/>
      <c r="M144" s="505"/>
      <c r="N144" s="503"/>
      <c r="O144" s="505"/>
      <c r="P144" s="505"/>
      <c r="Q144" s="505"/>
      <c r="R144" s="505"/>
      <c r="S144" s="505"/>
      <c r="T144" s="505"/>
      <c r="U144" s="505"/>
      <c r="V144" s="505"/>
      <c r="W144" s="505"/>
      <c r="X144" s="65"/>
    </row>
    <row r="145" spans="1:24" s="558" customFormat="1" ht="15" customHeight="1" x14ac:dyDescent="0.25">
      <c r="A145" s="557"/>
      <c r="B145" s="21"/>
      <c r="C145" s="505"/>
      <c r="D145" s="505"/>
      <c r="E145" s="416" t="s">
        <v>672</v>
      </c>
      <c r="F145" s="514" t="s">
        <v>749</v>
      </c>
      <c r="G145" s="59"/>
      <c r="H145" s="59"/>
      <c r="I145" s="65"/>
      <c r="J145" s="65"/>
      <c r="K145" s="65"/>
      <c r="L145" s="65"/>
      <c r="M145" s="505"/>
      <c r="N145" s="503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</row>
    <row r="146" spans="1:24" ht="15" customHeight="1" x14ac:dyDescent="0.25">
      <c r="C146" s="505"/>
      <c r="D146" s="505"/>
      <c r="E146" s="416" t="s">
        <v>672</v>
      </c>
      <c r="F146" s="514" t="s">
        <v>750</v>
      </c>
      <c r="G146" s="63"/>
      <c r="H146" s="63"/>
      <c r="I146" s="65"/>
      <c r="J146" s="65"/>
      <c r="K146" s="65"/>
      <c r="L146" s="65"/>
      <c r="M146" s="505"/>
      <c r="N146" s="503"/>
      <c r="O146" s="505"/>
      <c r="P146" s="505"/>
      <c r="Q146" s="551" t="s">
        <v>1053</v>
      </c>
      <c r="R146" s="505"/>
      <c r="S146" s="505"/>
      <c r="T146" s="552"/>
      <c r="U146" s="553"/>
      <c r="V146" s="434"/>
      <c r="W146" s="505"/>
      <c r="X146" s="505"/>
    </row>
    <row r="147" spans="1:24" ht="15" customHeight="1" x14ac:dyDescent="0.25">
      <c r="C147" s="505"/>
      <c r="D147" s="505"/>
      <c r="E147" s="416" t="s">
        <v>672</v>
      </c>
      <c r="F147" s="514" t="s">
        <v>751</v>
      </c>
      <c r="G147" s="63"/>
      <c r="H147" s="63"/>
      <c r="I147" s="65"/>
      <c r="J147" s="65"/>
      <c r="K147" s="65"/>
      <c r="L147" s="65"/>
      <c r="M147" s="505"/>
      <c r="N147" s="503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</row>
    <row r="148" spans="1:24" ht="15" customHeight="1" x14ac:dyDescent="0.25">
      <c r="C148" s="505"/>
      <c r="D148" s="505"/>
      <c r="E148" s="416" t="s">
        <v>672</v>
      </c>
      <c r="F148" s="514" t="s">
        <v>1036</v>
      </c>
      <c r="G148" s="1681"/>
      <c r="H148" s="1681"/>
      <c r="I148" s="1681"/>
      <c r="J148" s="1681"/>
      <c r="K148" s="1681"/>
      <c r="L148" s="1682"/>
      <c r="M148" s="505"/>
      <c r="N148" s="503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</row>
    <row r="149" spans="1:24" ht="15" customHeight="1" thickBot="1" x14ac:dyDescent="0.3">
      <c r="C149" s="554"/>
      <c r="D149" s="554"/>
      <c r="E149" s="554"/>
      <c r="F149" s="554"/>
      <c r="G149" s="554"/>
      <c r="H149" s="554"/>
      <c r="I149" s="554"/>
      <c r="J149" s="554"/>
      <c r="K149" s="554"/>
      <c r="L149" s="554"/>
      <c r="M149" s="554"/>
      <c r="N149" s="555"/>
      <c r="O149" s="556"/>
      <c r="P149" s="484"/>
      <c r="Q149" s="484"/>
      <c r="R149" s="485"/>
      <c r="S149" s="485"/>
      <c r="T149" s="485"/>
      <c r="U149" s="485"/>
      <c r="V149" s="485"/>
      <c r="W149" s="488"/>
      <c r="X149" s="485"/>
    </row>
    <row r="151" spans="1:24" ht="20.149999999999999" customHeight="1" x14ac:dyDescent="0.25">
      <c r="C151" s="67" t="s">
        <v>553</v>
      </c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</row>
    <row r="152" spans="1:24" ht="15" customHeight="1" x14ac:dyDescent="0.25">
      <c r="C152" s="366" t="s">
        <v>1054</v>
      </c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74" t="s">
        <v>1055</v>
      </c>
      <c r="O152" s="559"/>
      <c r="P152" s="372"/>
      <c r="Q152" s="372"/>
      <c r="R152" s="372"/>
      <c r="S152" s="372"/>
      <c r="T152" s="372"/>
      <c r="U152" s="372"/>
      <c r="V152" s="372"/>
      <c r="W152" s="499"/>
      <c r="X152" s="373"/>
    </row>
    <row r="153" spans="1:24" ht="15" customHeight="1" x14ac:dyDescent="0.25">
      <c r="C153" s="68"/>
      <c r="D153" s="280" t="s">
        <v>1056</v>
      </c>
      <c r="E153" s="68"/>
      <c r="F153" s="68"/>
      <c r="G153" s="68"/>
      <c r="H153" s="68"/>
      <c r="I153" s="68"/>
      <c r="J153" s="68"/>
      <c r="K153" s="68"/>
      <c r="L153" s="68"/>
      <c r="M153" s="68"/>
      <c r="N153" s="301"/>
      <c r="O153" s="179" t="s">
        <v>1057</v>
      </c>
      <c r="P153" s="59"/>
      <c r="Q153" s="59"/>
      <c r="R153" s="560" t="s">
        <v>1031</v>
      </c>
      <c r="S153" s="59"/>
      <c r="T153" s="59"/>
      <c r="U153" s="59"/>
      <c r="V153" s="59"/>
      <c r="W153" s="88"/>
      <c r="X153" s="65"/>
    </row>
    <row r="154" spans="1:24" ht="15" customHeight="1" x14ac:dyDescent="0.25"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301"/>
      <c r="O154" s="437"/>
      <c r="P154" s="64" t="s">
        <v>781</v>
      </c>
      <c r="Q154" s="59"/>
      <c r="R154" s="59"/>
      <c r="S154" s="59"/>
      <c r="T154" s="59"/>
      <c r="U154" s="59"/>
      <c r="V154" s="59"/>
      <c r="W154" s="88"/>
      <c r="X154" s="65"/>
    </row>
    <row r="155" spans="1:24" ht="15" customHeight="1" x14ac:dyDescent="0.25">
      <c r="C155" s="68"/>
      <c r="D155" s="415" t="s">
        <v>74</v>
      </c>
      <c r="E155" s="437"/>
      <c r="F155" s="73" t="s">
        <v>56</v>
      </c>
      <c r="G155" s="437"/>
      <c r="H155" s="68"/>
      <c r="I155" s="68"/>
      <c r="J155" s="68"/>
      <c r="K155" s="68"/>
      <c r="L155" s="68"/>
      <c r="M155" s="68"/>
      <c r="N155" s="301"/>
      <c r="O155" s="437"/>
      <c r="P155" s="208" t="s">
        <v>782</v>
      </c>
      <c r="Q155" s="59"/>
      <c r="R155" s="59"/>
      <c r="S155" s="59"/>
      <c r="T155" s="59"/>
      <c r="U155" s="59"/>
      <c r="V155" s="59"/>
      <c r="W155" s="88"/>
      <c r="X155" s="65"/>
    </row>
    <row r="156" spans="1:24" ht="15" customHeight="1" x14ac:dyDescent="0.25"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203"/>
      <c r="N156" s="301"/>
      <c r="O156" s="437"/>
      <c r="P156" s="208" t="s">
        <v>825</v>
      </c>
      <c r="Q156" s="59"/>
      <c r="R156" s="59"/>
      <c r="S156" s="59"/>
      <c r="T156" s="59"/>
      <c r="U156" s="59"/>
      <c r="V156" s="59"/>
      <c r="W156" s="88"/>
      <c r="X156" s="65"/>
    </row>
    <row r="157" spans="1:24" ht="15" customHeight="1" x14ac:dyDescent="0.25">
      <c r="C157" s="68" t="s">
        <v>1058</v>
      </c>
      <c r="D157" s="70"/>
      <c r="E157" s="88"/>
      <c r="F157" s="88"/>
      <c r="G157" s="88"/>
      <c r="H157" s="88"/>
      <c r="I157" s="88"/>
      <c r="J157" s="88"/>
      <c r="K157" s="88"/>
      <c r="L157" s="88"/>
      <c r="M157" s="199"/>
      <c r="N157" s="301"/>
      <c r="O157" s="437"/>
      <c r="P157" s="208" t="s">
        <v>783</v>
      </c>
      <c r="Q157" s="59"/>
      <c r="R157" s="59"/>
      <c r="S157" s="59"/>
      <c r="T157" s="59"/>
      <c r="U157" s="59"/>
      <c r="V157" s="59"/>
      <c r="W157" s="88"/>
      <c r="X157" s="65"/>
    </row>
    <row r="158" spans="1:24" ht="15" customHeight="1" x14ac:dyDescent="0.25">
      <c r="C158" s="59"/>
      <c r="D158" s="70" t="s">
        <v>1059</v>
      </c>
      <c r="E158" s="88"/>
      <c r="F158" s="88"/>
      <c r="G158" s="88"/>
      <c r="H158" s="88"/>
      <c r="I158" s="88"/>
      <c r="J158" s="88"/>
      <c r="K158" s="88"/>
      <c r="L158" s="88"/>
      <c r="M158" s="88"/>
      <c r="N158" s="301"/>
      <c r="O158" s="437"/>
      <c r="P158" s="208" t="s">
        <v>784</v>
      </c>
      <c r="Q158" s="59"/>
      <c r="R158" s="59"/>
      <c r="S158" s="59"/>
      <c r="T158" s="59"/>
      <c r="U158" s="59"/>
      <c r="V158" s="59"/>
      <c r="W158" s="88"/>
      <c r="X158" s="65"/>
    </row>
    <row r="159" spans="1:24" ht="15" customHeight="1" x14ac:dyDescent="0.25">
      <c r="C159" s="59"/>
      <c r="D159" s="70"/>
      <c r="E159" s="88"/>
      <c r="F159" s="88"/>
      <c r="G159" s="88"/>
      <c r="H159" s="88"/>
      <c r="I159" s="88"/>
      <c r="J159" s="88"/>
      <c r="K159" s="88"/>
      <c r="L159" s="88"/>
      <c r="M159" s="88"/>
      <c r="N159" s="301"/>
      <c r="O159" s="437"/>
      <c r="P159" s="208" t="s">
        <v>288</v>
      </c>
      <c r="Q159" s="82" t="s">
        <v>1060</v>
      </c>
      <c r="R159" s="1647"/>
      <c r="S159" s="1647"/>
      <c r="T159" s="1647"/>
      <c r="U159" s="1647"/>
      <c r="V159" s="1650"/>
      <c r="W159" s="88"/>
      <c r="X159" s="65"/>
    </row>
    <row r="160" spans="1:24" ht="15" customHeight="1" x14ac:dyDescent="0.25">
      <c r="C160" s="68"/>
      <c r="D160" s="274" t="s">
        <v>1061</v>
      </c>
      <c r="E160" s="68"/>
      <c r="F160" s="68"/>
      <c r="G160" s="68"/>
      <c r="H160" s="68"/>
      <c r="I160" s="68"/>
      <c r="J160" s="68"/>
      <c r="K160" s="68"/>
      <c r="L160" s="68"/>
      <c r="M160" s="88"/>
      <c r="N160" s="301"/>
      <c r="O160" s="437"/>
      <c r="P160" s="208" t="s">
        <v>409</v>
      </c>
      <c r="Q160" s="59"/>
      <c r="R160" s="59"/>
      <c r="S160" s="59"/>
      <c r="T160" s="59"/>
      <c r="U160" s="59"/>
      <c r="V160" s="59"/>
      <c r="W160" s="88"/>
      <c r="X160" s="65"/>
    </row>
    <row r="161" spans="1:24" ht="44.5" customHeight="1" x14ac:dyDescent="0.25">
      <c r="C161" s="68"/>
      <c r="D161" s="1727" t="s">
        <v>1062</v>
      </c>
      <c r="E161" s="1728"/>
      <c r="F161" s="1728"/>
      <c r="G161" s="1729"/>
      <c r="H161" s="1721" t="s">
        <v>757</v>
      </c>
      <c r="I161" s="1733" t="s">
        <v>1063</v>
      </c>
      <c r="J161" s="1729"/>
      <c r="K161" s="1733" t="s">
        <v>756</v>
      </c>
      <c r="L161" s="1735"/>
      <c r="M161" s="88"/>
      <c r="N161" s="561" t="s">
        <v>1064</v>
      </c>
      <c r="O161" s="71"/>
      <c r="P161" s="59"/>
      <c r="Q161" s="59"/>
      <c r="R161" s="59"/>
      <c r="S161" s="59"/>
      <c r="T161" s="59"/>
      <c r="U161" s="59"/>
      <c r="V161" s="59"/>
      <c r="W161" s="88"/>
      <c r="X161" s="65"/>
    </row>
    <row r="162" spans="1:24" ht="15" customHeight="1" x14ac:dyDescent="0.25">
      <c r="C162" s="68"/>
      <c r="D162" s="1730"/>
      <c r="E162" s="1731"/>
      <c r="F162" s="1731"/>
      <c r="G162" s="1732"/>
      <c r="H162" s="1722"/>
      <c r="I162" s="1734"/>
      <c r="J162" s="1732"/>
      <c r="K162" s="1734"/>
      <c r="L162" s="1736"/>
      <c r="M162" s="88"/>
      <c r="N162" s="301"/>
      <c r="O162" s="1615" t="s">
        <v>724</v>
      </c>
      <c r="P162" s="1616"/>
      <c r="Q162" s="562" t="s">
        <v>1065</v>
      </c>
      <c r="R162" s="563"/>
      <c r="S162" s="563"/>
      <c r="T162" s="563"/>
      <c r="U162" s="563"/>
      <c r="V162" s="563"/>
      <c r="W162" s="564"/>
      <c r="X162" s="65"/>
    </row>
    <row r="163" spans="1:24" ht="12.5" x14ac:dyDescent="0.25">
      <c r="C163" s="68"/>
      <c r="D163" s="565"/>
      <c r="E163" s="566"/>
      <c r="F163" s="566"/>
      <c r="G163" s="566"/>
      <c r="H163" s="567" t="s">
        <v>755</v>
      </c>
      <c r="I163" s="1619" t="s">
        <v>755</v>
      </c>
      <c r="J163" s="1620"/>
      <c r="K163" s="1619"/>
      <c r="L163" s="1737"/>
      <c r="M163" s="88"/>
      <c r="N163" s="301"/>
      <c r="O163" s="1617"/>
      <c r="P163" s="1618"/>
      <c r="Q163" s="568" t="s">
        <v>673</v>
      </c>
      <c r="R163" s="568" t="s">
        <v>674</v>
      </c>
      <c r="S163" s="568" t="s">
        <v>675</v>
      </c>
      <c r="T163" s="568" t="s">
        <v>676</v>
      </c>
      <c r="U163" s="568" t="s">
        <v>677</v>
      </c>
      <c r="V163" s="568" t="s">
        <v>678</v>
      </c>
      <c r="W163" s="569" t="s">
        <v>716</v>
      </c>
      <c r="X163" s="65"/>
    </row>
    <row r="164" spans="1:24" ht="16" customHeight="1" x14ac:dyDescent="0.25">
      <c r="A164" s="264" t="s">
        <v>908</v>
      </c>
      <c r="C164" s="68"/>
      <c r="D164" s="570">
        <v>1</v>
      </c>
      <c r="E164" s="387" t="s">
        <v>1066</v>
      </c>
      <c r="F164" s="387"/>
      <c r="G164" s="387"/>
      <c r="H164" s="571"/>
      <c r="I164" s="1723"/>
      <c r="J164" s="1724"/>
      <c r="K164" s="1621"/>
      <c r="L164" s="1622"/>
      <c r="M164" s="88" t="s">
        <v>672</v>
      </c>
      <c r="N164" s="301"/>
      <c r="O164" s="572" t="s">
        <v>905</v>
      </c>
      <c r="P164" s="573"/>
      <c r="Q164" s="574"/>
      <c r="R164" s="574"/>
      <c r="S164" s="574"/>
      <c r="T164" s="574"/>
      <c r="U164" s="574"/>
      <c r="V164" s="574"/>
      <c r="W164" s="575">
        <f>SUM(Q164:V164)</f>
        <v>0</v>
      </c>
      <c r="X164" s="65"/>
    </row>
    <row r="165" spans="1:24" ht="16" customHeight="1" x14ac:dyDescent="0.25">
      <c r="A165" s="264" t="s">
        <v>909</v>
      </c>
      <c r="C165" s="68"/>
      <c r="D165" s="576">
        <v>2</v>
      </c>
      <c r="E165" s="397" t="s">
        <v>1067</v>
      </c>
      <c r="F165" s="397"/>
      <c r="G165" s="397"/>
      <c r="H165" s="577"/>
      <c r="I165" s="1725"/>
      <c r="J165" s="1726"/>
      <c r="K165" s="1699"/>
      <c r="L165" s="1700"/>
      <c r="M165" s="88" t="s">
        <v>672</v>
      </c>
      <c r="N165" s="301"/>
      <c r="O165" s="578" t="s">
        <v>906</v>
      </c>
      <c r="P165" s="579"/>
      <c r="Q165" s="580"/>
      <c r="R165" s="580"/>
      <c r="S165" s="580"/>
      <c r="T165" s="580"/>
      <c r="U165" s="580"/>
      <c r="V165" s="580"/>
      <c r="W165" s="581">
        <f>SUM(Q165:V165)</f>
        <v>0</v>
      </c>
      <c r="X165" s="65"/>
    </row>
    <row r="166" spans="1:24" ht="15.75" customHeight="1" x14ac:dyDescent="0.25">
      <c r="A166" s="264" t="s">
        <v>910</v>
      </c>
      <c r="C166" s="68"/>
      <c r="D166" s="68"/>
      <c r="E166" s="582">
        <f>COUNTIF(H164:H165,"SI")+COUNTIF(H164:H165,"NO")</f>
        <v>0</v>
      </c>
      <c r="F166" s="68"/>
      <c r="G166" s="68"/>
      <c r="H166" s="68"/>
      <c r="I166" s="68"/>
      <c r="J166" s="68"/>
      <c r="K166" s="68"/>
      <c r="L166" s="68"/>
      <c r="M166" s="203"/>
      <c r="N166" s="301"/>
      <c r="O166" s="71"/>
      <c r="P166" s="59"/>
      <c r="Q166" s="59"/>
      <c r="R166" s="59"/>
      <c r="S166" s="59"/>
      <c r="T166" s="59"/>
      <c r="U166" s="59"/>
      <c r="V166" s="59"/>
      <c r="W166" s="88"/>
      <c r="X166" s="65"/>
    </row>
    <row r="167" spans="1:24" ht="15" customHeight="1" x14ac:dyDescent="0.25">
      <c r="A167" s="264" t="s">
        <v>911</v>
      </c>
      <c r="C167" s="68" t="s">
        <v>1068</v>
      </c>
      <c r="D167" s="59"/>
      <c r="E167" s="88"/>
      <c r="F167" s="88"/>
      <c r="G167" s="88"/>
      <c r="H167" s="88"/>
      <c r="I167" s="88"/>
      <c r="J167" s="88"/>
      <c r="K167" s="88"/>
      <c r="L167" s="88"/>
      <c r="M167" s="199"/>
      <c r="N167" s="301" t="s">
        <v>1069</v>
      </c>
      <c r="O167" s="71"/>
      <c r="P167" s="59"/>
      <c r="Q167" s="59"/>
      <c r="R167" s="59"/>
      <c r="S167" s="59"/>
      <c r="T167" s="59"/>
      <c r="U167" s="59"/>
      <c r="V167" s="59"/>
      <c r="W167" s="88"/>
      <c r="X167" s="65"/>
    </row>
    <row r="168" spans="1:24" ht="15" customHeight="1" x14ac:dyDescent="0.25">
      <c r="A168" s="264" t="s">
        <v>912</v>
      </c>
      <c r="C168" s="68"/>
      <c r="D168" s="70" t="s">
        <v>60</v>
      </c>
      <c r="E168" s="88"/>
      <c r="F168" s="88"/>
      <c r="G168" s="88"/>
      <c r="H168" s="88"/>
      <c r="I168" s="88"/>
      <c r="J168" s="88"/>
      <c r="K168" s="88"/>
      <c r="L168" s="88"/>
      <c r="M168" s="88"/>
      <c r="N168" s="301"/>
      <c r="O168" s="179" t="s">
        <v>1070</v>
      </c>
      <c r="P168" s="59"/>
      <c r="Q168" s="59"/>
      <c r="R168" s="59"/>
      <c r="S168" s="59"/>
      <c r="T168" s="59"/>
      <c r="U168" s="59"/>
      <c r="V168" s="59"/>
      <c r="W168" s="88"/>
      <c r="X168" s="65"/>
    </row>
    <row r="169" spans="1:24" ht="15" customHeight="1" x14ac:dyDescent="0.25">
      <c r="A169" s="264" t="s">
        <v>913</v>
      </c>
      <c r="C169" s="88"/>
      <c r="D169" s="88"/>
      <c r="E169" s="88"/>
      <c r="F169" s="88"/>
      <c r="G169" s="88"/>
      <c r="H169" s="88"/>
      <c r="I169" s="88"/>
      <c r="J169" s="88"/>
      <c r="K169" s="88"/>
      <c r="L169" s="88"/>
      <c r="M169" s="88"/>
      <c r="N169" s="301"/>
      <c r="O169" s="179"/>
      <c r="P169" s="59"/>
      <c r="Q169" s="59"/>
      <c r="R169" s="59"/>
      <c r="S169" s="59"/>
      <c r="T169" s="59"/>
      <c r="U169" s="59"/>
      <c r="V169" s="59"/>
      <c r="W169" s="88"/>
      <c r="X169" s="65"/>
    </row>
    <row r="170" spans="1:24" ht="15" customHeight="1" x14ac:dyDescent="0.25">
      <c r="A170" s="264" t="s">
        <v>914</v>
      </c>
      <c r="C170" s="88"/>
      <c r="D170" s="415" t="s">
        <v>74</v>
      </c>
      <c r="E170" s="437"/>
      <c r="F170" s="73" t="s">
        <v>56</v>
      </c>
      <c r="G170" s="437"/>
      <c r="H170" s="59"/>
      <c r="I170" s="59"/>
      <c r="J170" s="55" t="s">
        <v>1071</v>
      </c>
      <c r="K170" s="59"/>
      <c r="L170" s="88"/>
      <c r="M170" s="88"/>
      <c r="N170" s="301"/>
      <c r="O170" s="415" t="s">
        <v>74</v>
      </c>
      <c r="P170" s="437"/>
      <c r="Q170" s="438" t="s">
        <v>56</v>
      </c>
      <c r="R170" s="437"/>
      <c r="S170" s="70"/>
      <c r="T170" s="81"/>
      <c r="U170" s="55" t="s">
        <v>1096</v>
      </c>
      <c r="V170" s="59"/>
      <c r="W170" s="88"/>
      <c r="X170" s="65"/>
    </row>
    <row r="171" spans="1:24" ht="15" customHeight="1" x14ac:dyDescent="0.25"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301"/>
      <c r="O171" s="59"/>
      <c r="P171" s="88"/>
      <c r="Q171" s="88"/>
      <c r="R171" s="88"/>
      <c r="S171" s="88"/>
      <c r="T171" s="88"/>
      <c r="U171" s="88"/>
      <c r="V171" s="59"/>
      <c r="W171" s="88"/>
      <c r="X171" s="65"/>
    </row>
    <row r="172" spans="1:24" ht="15" customHeight="1" x14ac:dyDescent="0.25">
      <c r="C172" s="68" t="s">
        <v>1072</v>
      </c>
      <c r="D172" s="59"/>
      <c r="E172" s="88"/>
      <c r="F172" s="88"/>
      <c r="G172" s="88"/>
      <c r="H172" s="88"/>
      <c r="I172" s="88"/>
      <c r="J172" s="88"/>
      <c r="K172" s="88"/>
      <c r="L172" s="88"/>
      <c r="M172" s="275"/>
      <c r="N172" s="301"/>
      <c r="O172" s="59"/>
      <c r="P172" s="88"/>
      <c r="Q172" s="305" t="s">
        <v>363</v>
      </c>
      <c r="R172" s="75"/>
      <c r="S172" s="88"/>
      <c r="T172" s="88"/>
      <c r="U172" s="88"/>
      <c r="V172" s="59"/>
      <c r="W172" s="88"/>
      <c r="X172" s="65"/>
    </row>
    <row r="173" spans="1:24" ht="15" customHeight="1" x14ac:dyDescent="0.25">
      <c r="C173" s="68"/>
      <c r="D173" s="70" t="s">
        <v>1073</v>
      </c>
      <c r="E173" s="88"/>
      <c r="F173" s="88"/>
      <c r="G173" s="88"/>
      <c r="H173" s="88"/>
      <c r="I173" s="88"/>
      <c r="J173" s="88"/>
      <c r="K173" s="88"/>
      <c r="L173" s="88"/>
      <c r="M173" s="275"/>
      <c r="N173" s="301"/>
      <c r="O173" s="70"/>
      <c r="P173" s="88"/>
      <c r="Q173" s="88"/>
      <c r="R173" s="88"/>
      <c r="S173" s="88"/>
      <c r="T173" s="88"/>
      <c r="U173" s="88"/>
      <c r="V173" s="59"/>
      <c r="W173" s="88"/>
      <c r="X173" s="65"/>
    </row>
    <row r="174" spans="1:24" ht="15" customHeight="1" x14ac:dyDescent="0.25">
      <c r="C174" s="88"/>
      <c r="D174" s="70" t="s">
        <v>1074</v>
      </c>
      <c r="E174" s="88"/>
      <c r="F174" s="88"/>
      <c r="G174" s="88"/>
      <c r="H174" s="88"/>
      <c r="I174" s="88"/>
      <c r="J174" s="88"/>
      <c r="K174" s="88"/>
      <c r="L174" s="88"/>
      <c r="M174" s="275"/>
      <c r="N174" s="301"/>
      <c r="O174" s="71"/>
      <c r="P174" s="71"/>
      <c r="Q174" s="438" t="s">
        <v>286</v>
      </c>
      <c r="R174" s="437"/>
      <c r="S174" s="88"/>
      <c r="T174" s="438" t="s">
        <v>671</v>
      </c>
      <c r="U174" s="437"/>
      <c r="V174" s="59"/>
      <c r="W174" s="88"/>
      <c r="X174" s="65"/>
    </row>
    <row r="175" spans="1:24" ht="15" customHeight="1" x14ac:dyDescent="0.25">
      <c r="C175" s="88"/>
      <c r="D175" s="70"/>
      <c r="E175" s="88"/>
      <c r="F175" s="88"/>
      <c r="G175" s="88"/>
      <c r="H175" s="88"/>
      <c r="I175" s="88"/>
      <c r="J175" s="88"/>
      <c r="K175" s="88"/>
      <c r="L175" s="88"/>
      <c r="M175" s="275"/>
      <c r="N175" s="301"/>
      <c r="O175" s="71"/>
      <c r="P175" s="71"/>
      <c r="Q175" s="71"/>
      <c r="R175" s="71"/>
      <c r="S175" s="71"/>
      <c r="T175" s="71"/>
      <c r="U175" s="71"/>
      <c r="V175" s="59"/>
      <c r="W175" s="88"/>
      <c r="X175" s="65"/>
    </row>
    <row r="176" spans="1:24" ht="15" customHeight="1" x14ac:dyDescent="0.25">
      <c r="C176" s="88"/>
      <c r="D176" s="415" t="s">
        <v>74</v>
      </c>
      <c r="E176" s="437"/>
      <c r="F176" s="73" t="s">
        <v>56</v>
      </c>
      <c r="G176" s="437"/>
      <c r="H176" s="59"/>
      <c r="I176" s="59"/>
      <c r="J176" s="55"/>
      <c r="K176" s="59"/>
      <c r="L176" s="88"/>
      <c r="M176" s="275"/>
      <c r="N176" s="301" t="s">
        <v>1075</v>
      </c>
      <c r="O176" s="71"/>
      <c r="P176" s="59"/>
      <c r="Q176" s="59"/>
      <c r="R176" s="59"/>
      <c r="S176" s="59"/>
      <c r="T176" s="59"/>
      <c r="U176" s="59"/>
      <c r="V176" s="59"/>
      <c r="W176" s="88"/>
      <c r="X176" s="65"/>
    </row>
    <row r="177" spans="1:24" ht="15" customHeight="1" x14ac:dyDescent="0.25">
      <c r="C177" s="88"/>
      <c r="D177" s="71"/>
      <c r="E177" s="71"/>
      <c r="F177" s="71"/>
      <c r="G177" s="71"/>
      <c r="H177" s="71"/>
      <c r="I177" s="59"/>
      <c r="J177" s="55"/>
      <c r="K177" s="59"/>
      <c r="L177" s="88"/>
      <c r="M177" s="199"/>
      <c r="N177" s="301"/>
      <c r="O177" s="179" t="s">
        <v>1076</v>
      </c>
      <c r="P177" s="59"/>
      <c r="Q177" s="59"/>
      <c r="R177" s="59"/>
      <c r="S177" s="59"/>
      <c r="T177" s="59"/>
      <c r="U177" s="59"/>
      <c r="V177" s="59"/>
      <c r="W177" s="88"/>
      <c r="X177" s="65"/>
    </row>
    <row r="178" spans="1:24" ht="15" customHeight="1" x14ac:dyDescent="0.25">
      <c r="C178" s="68" t="s">
        <v>1077</v>
      </c>
      <c r="D178" s="59"/>
      <c r="E178" s="88"/>
      <c r="F178" s="88"/>
      <c r="G178" s="88"/>
      <c r="H178" s="88"/>
      <c r="I178" s="88"/>
      <c r="J178" s="88"/>
      <c r="K178" s="88"/>
      <c r="L178" s="88"/>
      <c r="M178" s="199"/>
      <c r="N178" s="301"/>
      <c r="O178" s="71"/>
      <c r="P178" s="59"/>
      <c r="Q178" s="59"/>
      <c r="R178" s="59"/>
      <c r="S178" s="59"/>
      <c r="T178" s="59"/>
      <c r="U178" s="59"/>
      <c r="V178" s="59"/>
      <c r="W178" s="88"/>
      <c r="X178" s="65"/>
    </row>
    <row r="179" spans="1:24" ht="15" customHeight="1" x14ac:dyDescent="0.25">
      <c r="C179" s="88"/>
      <c r="D179" s="71" t="s">
        <v>672</v>
      </c>
      <c r="E179" s="71"/>
      <c r="F179" s="71"/>
      <c r="G179" s="71"/>
      <c r="H179" s="88"/>
      <c r="I179" s="88"/>
      <c r="J179" s="88"/>
      <c r="K179" s="88"/>
      <c r="L179" s="88"/>
      <c r="M179" s="275"/>
      <c r="N179" s="301"/>
      <c r="O179" s="415" t="s">
        <v>74</v>
      </c>
      <c r="P179" s="437"/>
      <c r="Q179" s="438" t="s">
        <v>56</v>
      </c>
      <c r="R179" s="437"/>
      <c r="S179" s="59"/>
      <c r="T179" s="59"/>
      <c r="U179" s="59"/>
      <c r="V179" s="59"/>
      <c r="W179" s="88"/>
      <c r="X179" s="65"/>
    </row>
    <row r="180" spans="1:24" ht="15" customHeight="1" x14ac:dyDescent="0.25">
      <c r="C180" s="88"/>
      <c r="D180" s="415" t="s">
        <v>74</v>
      </c>
      <c r="E180" s="437"/>
      <c r="F180" s="73" t="s">
        <v>56</v>
      </c>
      <c r="G180" s="437"/>
      <c r="H180" s="59"/>
      <c r="I180" s="59"/>
      <c r="J180" s="55"/>
      <c r="K180" s="59"/>
      <c r="L180" s="88"/>
      <c r="M180" s="275"/>
      <c r="N180" s="301"/>
      <c r="O180" s="71"/>
      <c r="P180" s="59"/>
      <c r="Q180" s="59"/>
      <c r="R180" s="59"/>
      <c r="S180" s="59"/>
      <c r="T180" s="59"/>
      <c r="U180" s="59"/>
      <c r="V180" s="59"/>
      <c r="W180" s="88"/>
      <c r="X180" s="65"/>
    </row>
    <row r="181" spans="1:24" ht="15" customHeight="1" x14ac:dyDescent="0.25">
      <c r="C181" s="71"/>
      <c r="D181" s="71"/>
      <c r="E181" s="71"/>
      <c r="F181" s="71"/>
      <c r="G181" s="71"/>
      <c r="H181" s="59"/>
      <c r="I181" s="55"/>
      <c r="J181" s="59"/>
      <c r="K181" s="88"/>
      <c r="L181" s="71"/>
      <c r="M181" s="71"/>
      <c r="N181" s="301" t="s">
        <v>1078</v>
      </c>
      <c r="O181" s="71"/>
      <c r="P181" s="88"/>
      <c r="Q181" s="88"/>
      <c r="R181" s="88"/>
      <c r="S181" s="88"/>
      <c r="T181" s="88"/>
      <c r="U181" s="88"/>
      <c r="V181" s="88"/>
      <c r="W181" s="88"/>
      <c r="X181" s="71"/>
    </row>
    <row r="182" spans="1:24" ht="15" customHeight="1" x14ac:dyDescent="0.25">
      <c r="C182" s="68" t="s">
        <v>1079</v>
      </c>
      <c r="D182" s="88"/>
      <c r="E182" s="88"/>
      <c r="F182" s="178"/>
      <c r="G182" s="88"/>
      <c r="H182" s="88"/>
      <c r="I182" s="88"/>
      <c r="J182" s="88"/>
      <c r="K182" s="88"/>
      <c r="L182" s="88"/>
      <c r="M182" s="278"/>
      <c r="N182" s="301"/>
      <c r="O182" s="179" t="s">
        <v>1080</v>
      </c>
      <c r="P182" s="88"/>
      <c r="Q182" s="88"/>
      <c r="R182" s="88"/>
      <c r="S182" s="88"/>
      <c r="T182" s="88"/>
      <c r="U182" s="88"/>
      <c r="V182" s="88"/>
      <c r="W182" s="88"/>
      <c r="X182" s="71"/>
    </row>
    <row r="183" spans="1:24" ht="15" customHeight="1" x14ac:dyDescent="0.25">
      <c r="C183" s="71"/>
      <c r="D183" s="443" t="s">
        <v>758</v>
      </c>
      <c r="E183" s="68"/>
      <c r="F183" s="68"/>
      <c r="G183" s="88"/>
      <c r="H183" s="59"/>
      <c r="I183" s="55"/>
      <c r="J183" s="59"/>
      <c r="K183" s="88"/>
      <c r="L183" s="71"/>
      <c r="M183" s="583"/>
      <c r="N183" s="186"/>
      <c r="O183" s="88"/>
      <c r="P183" s="88"/>
      <c r="Q183" s="88"/>
      <c r="R183" s="88"/>
      <c r="S183" s="88"/>
      <c r="T183" s="88"/>
      <c r="U183" s="88"/>
      <c r="V183" s="88"/>
      <c r="W183" s="88"/>
      <c r="X183" s="71"/>
    </row>
    <row r="184" spans="1:24" ht="15" customHeight="1" x14ac:dyDescent="0.25">
      <c r="C184" s="68"/>
      <c r="D184" s="437"/>
      <c r="E184" s="76" t="s">
        <v>57</v>
      </c>
      <c r="F184" s="88"/>
      <c r="G184" s="88"/>
      <c r="H184" s="88"/>
      <c r="I184" s="88"/>
      <c r="J184" s="88"/>
      <c r="K184" s="88"/>
      <c r="L184" s="88"/>
      <c r="M184" s="278"/>
      <c r="N184" s="186"/>
      <c r="O184" s="415" t="s">
        <v>74</v>
      </c>
      <c r="P184" s="437"/>
      <c r="Q184" s="438" t="s">
        <v>56</v>
      </c>
      <c r="R184" s="437"/>
      <c r="S184" s="88"/>
      <c r="T184" s="88"/>
      <c r="U184" s="88"/>
      <c r="V184" s="88"/>
      <c r="W184" s="88"/>
      <c r="X184" s="71"/>
    </row>
    <row r="185" spans="1:24" ht="15" customHeight="1" x14ac:dyDescent="0.25">
      <c r="C185" s="68"/>
      <c r="D185" s="437"/>
      <c r="E185" s="76" t="s">
        <v>58</v>
      </c>
      <c r="F185" s="88"/>
      <c r="G185" s="178"/>
      <c r="H185" s="59"/>
      <c r="I185" s="59"/>
      <c r="J185" s="88"/>
      <c r="K185" s="88"/>
      <c r="L185" s="88"/>
      <c r="M185" s="584"/>
      <c r="N185" s="186"/>
      <c r="O185" s="88"/>
      <c r="P185" s="88"/>
      <c r="Q185" s="88"/>
      <c r="R185" s="88"/>
      <c r="S185" s="88"/>
      <c r="T185" s="88"/>
      <c r="U185" s="88"/>
      <c r="V185" s="88"/>
      <c r="W185" s="88"/>
      <c r="X185" s="71"/>
    </row>
    <row r="186" spans="1:24" ht="15" customHeight="1" x14ac:dyDescent="0.25">
      <c r="C186" s="68"/>
      <c r="D186" s="437"/>
      <c r="E186" s="76" t="s">
        <v>59</v>
      </c>
      <c r="F186" s="88"/>
      <c r="G186" s="68"/>
      <c r="H186" s="68"/>
      <c r="I186" s="55" t="s">
        <v>1071</v>
      </c>
      <c r="J186" s="88"/>
      <c r="K186" s="88"/>
      <c r="L186" s="88"/>
      <c r="M186" s="584"/>
      <c r="N186" s="301" t="s">
        <v>1081</v>
      </c>
      <c r="O186" s="71"/>
      <c r="P186" s="88"/>
      <c r="Q186" s="88"/>
      <c r="R186" s="88"/>
      <c r="S186" s="88"/>
      <c r="T186" s="88"/>
      <c r="U186" s="88"/>
      <c r="V186" s="88"/>
      <c r="W186" s="88"/>
      <c r="X186" s="71"/>
    </row>
    <row r="187" spans="1:24" ht="15" customHeight="1" x14ac:dyDescent="0.25">
      <c r="C187" s="88"/>
      <c r="D187" s="88"/>
      <c r="E187" s="88"/>
      <c r="F187" s="88"/>
      <c r="G187" s="88"/>
      <c r="H187" s="88"/>
      <c r="I187" s="88"/>
      <c r="J187" s="88"/>
      <c r="K187" s="88"/>
      <c r="L187" s="88"/>
      <c r="M187" s="431"/>
      <c r="N187" s="301"/>
      <c r="O187" s="179" t="s">
        <v>1082</v>
      </c>
      <c r="P187" s="88"/>
      <c r="Q187" s="88"/>
      <c r="R187" s="88"/>
      <c r="S187" s="88"/>
      <c r="T187" s="88"/>
      <c r="U187" s="88"/>
      <c r="V187" s="88"/>
      <c r="W187" s="88"/>
      <c r="X187" s="71"/>
    </row>
    <row r="188" spans="1:24" ht="15" customHeight="1" x14ac:dyDescent="0.25">
      <c r="A188" s="618"/>
      <c r="C188" s="68" t="s">
        <v>1083</v>
      </c>
      <c r="D188" s="59"/>
      <c r="E188" s="88"/>
      <c r="F188" s="88"/>
      <c r="G188" s="88"/>
      <c r="H188" s="88"/>
      <c r="I188" s="88"/>
      <c r="J188" s="88"/>
      <c r="K188" s="88"/>
      <c r="L188" s="88"/>
      <c r="M188" s="279"/>
      <c r="N188" s="186"/>
      <c r="O188" s="88"/>
      <c r="P188" s="88"/>
      <c r="Q188" s="88"/>
      <c r="R188" s="88"/>
      <c r="S188" s="88"/>
      <c r="T188" s="88"/>
      <c r="U188" s="88"/>
      <c r="V188" s="88"/>
      <c r="W188" s="88"/>
      <c r="X188" s="71"/>
    </row>
    <row r="189" spans="1:24" ht="15" customHeight="1" thickBot="1" x14ac:dyDescent="0.3">
      <c r="A189" s="618"/>
      <c r="C189" s="88"/>
      <c r="D189" s="274" t="s">
        <v>1095</v>
      </c>
      <c r="E189" s="88"/>
      <c r="F189" s="88"/>
      <c r="G189" s="88"/>
      <c r="H189" s="88"/>
      <c r="I189" s="88"/>
      <c r="J189" s="88"/>
      <c r="K189" s="88"/>
      <c r="L189" s="88"/>
      <c r="M189" s="88"/>
      <c r="N189" s="186"/>
      <c r="O189" s="415" t="s">
        <v>74</v>
      </c>
      <c r="P189" s="437"/>
      <c r="Q189" s="438" t="s">
        <v>56</v>
      </c>
      <c r="R189" s="437"/>
      <c r="S189" s="70"/>
      <c r="T189" s="81"/>
      <c r="U189" s="55"/>
      <c r="V189" s="88"/>
      <c r="W189" s="88"/>
      <c r="X189" s="71"/>
    </row>
    <row r="190" spans="1:24" ht="15" customHeight="1" x14ac:dyDescent="0.25">
      <c r="C190" s="88"/>
      <c r="D190" s="585"/>
      <c r="E190" s="1701"/>
      <c r="F190" s="1702"/>
      <c r="G190" s="1702"/>
      <c r="H190" s="1702"/>
      <c r="I190" s="1702"/>
      <c r="J190" s="1703"/>
      <c r="K190" s="1704" t="s">
        <v>1084</v>
      </c>
      <c r="L190" s="1706" t="s">
        <v>1085</v>
      </c>
      <c r="M190" s="88"/>
      <c r="N190" s="186"/>
      <c r="O190" s="59"/>
      <c r="P190" s="88"/>
      <c r="Q190" s="88"/>
      <c r="R190" s="88"/>
      <c r="S190" s="88"/>
      <c r="T190" s="88"/>
      <c r="U190" s="88"/>
      <c r="V190" s="88"/>
      <c r="W190" s="88"/>
      <c r="X190" s="71"/>
    </row>
    <row r="191" spans="1:24" ht="15" customHeight="1" x14ac:dyDescent="0.25">
      <c r="C191" s="88"/>
      <c r="D191" s="586" t="s">
        <v>356</v>
      </c>
      <c r="E191" s="1708" t="s">
        <v>586</v>
      </c>
      <c r="F191" s="1709"/>
      <c r="G191" s="1709"/>
      <c r="H191" s="1709"/>
      <c r="I191" s="1709"/>
      <c r="J191" s="1710"/>
      <c r="K191" s="1705"/>
      <c r="L191" s="1707"/>
      <c r="M191" s="88"/>
      <c r="N191" s="186"/>
      <c r="O191" s="59"/>
      <c r="P191" s="88"/>
      <c r="Q191" s="74" t="s">
        <v>761</v>
      </c>
      <c r="R191" s="75"/>
      <c r="S191" s="88"/>
      <c r="T191" s="88"/>
      <c r="U191" s="88"/>
      <c r="V191" s="88"/>
      <c r="W191" s="88"/>
      <c r="X191" s="71"/>
    </row>
    <row r="192" spans="1:24" ht="15" customHeight="1" x14ac:dyDescent="0.25">
      <c r="A192" s="1567" t="s">
        <v>2010</v>
      </c>
      <c r="C192" s="88"/>
      <c r="D192" s="587"/>
      <c r="E192" s="1711"/>
      <c r="F192" s="1712"/>
      <c r="G192" s="1712"/>
      <c r="H192" s="1712"/>
      <c r="I192" s="1712"/>
      <c r="J192" s="1713"/>
      <c r="K192" s="1705"/>
      <c r="L192" s="1707"/>
      <c r="M192" s="88"/>
      <c r="N192" s="186"/>
      <c r="O192" s="70"/>
      <c r="P192" s="88"/>
      <c r="Q192" s="88"/>
      <c r="R192" s="88"/>
      <c r="S192" s="88"/>
      <c r="T192" s="88"/>
      <c r="U192" s="88"/>
      <c r="V192" s="88"/>
      <c r="W192" s="88"/>
      <c r="X192" s="71"/>
    </row>
    <row r="193" spans="1:24" ht="15" customHeight="1" x14ac:dyDescent="0.25">
      <c r="A193" s="58" t="s">
        <v>50</v>
      </c>
      <c r="C193" s="88"/>
      <c r="D193" s="588" t="str">
        <f>CONCATENATE(G170,D186)</f>
        <v/>
      </c>
      <c r="E193" s="1651"/>
      <c r="F193" s="1652"/>
      <c r="G193" s="1652"/>
      <c r="H193" s="1652"/>
      <c r="I193" s="1652"/>
      <c r="J193" s="1653"/>
      <c r="K193" s="589" t="s">
        <v>1086</v>
      </c>
      <c r="L193" s="590" t="s">
        <v>1086</v>
      </c>
      <c r="M193" s="88"/>
      <c r="N193" s="186"/>
      <c r="O193" s="71"/>
      <c r="P193" s="71"/>
      <c r="Q193" s="438" t="s">
        <v>286</v>
      </c>
      <c r="R193" s="437"/>
      <c r="S193" s="88"/>
      <c r="T193" s="415" t="s">
        <v>671</v>
      </c>
      <c r="U193" s="437"/>
      <c r="V193" s="88"/>
      <c r="W193" s="88"/>
      <c r="X193" s="71"/>
    </row>
    <row r="194" spans="1:24" ht="15" customHeight="1" x14ac:dyDescent="0.25">
      <c r="A194" s="58" t="s">
        <v>51</v>
      </c>
      <c r="C194" s="591">
        <f>COUNTIF(K194:K216,"NO")</f>
        <v>0</v>
      </c>
      <c r="D194" s="592">
        <v>1</v>
      </c>
      <c r="E194" s="593" t="s">
        <v>588</v>
      </c>
      <c r="F194" s="594"/>
      <c r="G194" s="594"/>
      <c r="H194" s="594"/>
      <c r="I194" s="594"/>
      <c r="J194" s="595"/>
      <c r="K194" s="596"/>
      <c r="L194" s="597"/>
      <c r="M194" s="88"/>
      <c r="N194" s="186"/>
      <c r="O194" s="88"/>
      <c r="P194" s="88"/>
      <c r="Q194" s="88"/>
      <c r="R194" s="88"/>
      <c r="S194" s="88"/>
      <c r="T194" s="88"/>
      <c r="U194" s="88"/>
      <c r="V194" s="88"/>
      <c r="W194" s="88"/>
      <c r="X194" s="71"/>
    </row>
    <row r="195" spans="1:24" ht="15" customHeight="1" x14ac:dyDescent="0.25">
      <c r="C195" s="88"/>
      <c r="D195" s="598">
        <v>2</v>
      </c>
      <c r="E195" s="599" t="s">
        <v>589</v>
      </c>
      <c r="F195" s="600"/>
      <c r="G195" s="600"/>
      <c r="H195" s="600"/>
      <c r="I195" s="600"/>
      <c r="J195" s="601"/>
      <c r="K195" s="602"/>
      <c r="L195" s="603"/>
      <c r="M195" s="88"/>
      <c r="N195" s="301" t="s">
        <v>1087</v>
      </c>
      <c r="O195" s="71"/>
      <c r="P195" s="88"/>
      <c r="Q195" s="88"/>
      <c r="R195" s="88"/>
      <c r="S195" s="88"/>
      <c r="T195" s="88"/>
      <c r="U195" s="88"/>
      <c r="V195" s="88"/>
      <c r="W195" s="88"/>
      <c r="X195" s="71"/>
    </row>
    <row r="196" spans="1:24" ht="15" customHeight="1" x14ac:dyDescent="0.25">
      <c r="C196" s="88"/>
      <c r="D196" s="598">
        <v>3</v>
      </c>
      <c r="E196" s="604" t="s">
        <v>590</v>
      </c>
      <c r="F196" s="605"/>
      <c r="G196" s="605"/>
      <c r="H196" s="605"/>
      <c r="I196" s="605"/>
      <c r="J196" s="606"/>
      <c r="K196" s="602"/>
      <c r="L196" s="603"/>
      <c r="M196" s="88"/>
      <c r="N196" s="301"/>
      <c r="O196" s="179" t="s">
        <v>762</v>
      </c>
      <c r="P196" s="88"/>
      <c r="Q196" s="88"/>
      <c r="R196" s="88"/>
      <c r="S196" s="88"/>
      <c r="T196" s="88"/>
      <c r="U196" s="88"/>
      <c r="V196" s="88"/>
      <c r="W196" s="88"/>
      <c r="X196" s="71"/>
    </row>
    <row r="197" spans="1:24" ht="15" customHeight="1" x14ac:dyDescent="0.25">
      <c r="C197" s="88"/>
      <c r="D197" s="598">
        <v>4</v>
      </c>
      <c r="E197" s="604" t="s">
        <v>591</v>
      </c>
      <c r="F197" s="605"/>
      <c r="G197" s="605"/>
      <c r="H197" s="605"/>
      <c r="I197" s="605"/>
      <c r="J197" s="606"/>
      <c r="K197" s="602"/>
      <c r="L197" s="603"/>
      <c r="M197" s="88"/>
      <c r="N197" s="186"/>
      <c r="O197" s="88"/>
      <c r="P197" s="88"/>
      <c r="Q197" s="88"/>
      <c r="R197" s="88"/>
      <c r="S197" s="88"/>
      <c r="T197" s="88"/>
      <c r="U197" s="88"/>
      <c r="V197" s="88"/>
      <c r="W197" s="88"/>
      <c r="X197" s="71"/>
    </row>
    <row r="198" spans="1:24" ht="15" customHeight="1" x14ac:dyDescent="0.25">
      <c r="C198" s="88"/>
      <c r="D198" s="598">
        <v>5</v>
      </c>
      <c r="E198" s="604" t="s">
        <v>592</v>
      </c>
      <c r="F198" s="605"/>
      <c r="G198" s="605"/>
      <c r="H198" s="605"/>
      <c r="I198" s="605"/>
      <c r="J198" s="606"/>
      <c r="K198" s="602"/>
      <c r="L198" s="603"/>
      <c r="M198" s="88"/>
      <c r="N198" s="186"/>
      <c r="O198" s="415" t="s">
        <v>74</v>
      </c>
      <c r="P198" s="437"/>
      <c r="Q198" s="438" t="s">
        <v>56</v>
      </c>
      <c r="R198" s="437"/>
      <c r="S198" s="70"/>
      <c r="T198" s="81"/>
      <c r="U198" s="55" t="s">
        <v>1088</v>
      </c>
      <c r="V198" s="88"/>
      <c r="W198" s="88"/>
      <c r="X198" s="71"/>
    </row>
    <row r="199" spans="1:24" ht="15" customHeight="1" x14ac:dyDescent="0.25">
      <c r="C199" s="88"/>
      <c r="D199" s="598">
        <v>6</v>
      </c>
      <c r="E199" s="604" t="s">
        <v>593</v>
      </c>
      <c r="F199" s="605"/>
      <c r="G199" s="605"/>
      <c r="H199" s="605"/>
      <c r="I199" s="605"/>
      <c r="J199" s="606"/>
      <c r="K199" s="602"/>
      <c r="L199" s="603"/>
      <c r="M199" s="88"/>
      <c r="N199" s="186"/>
      <c r="O199" s="59"/>
      <c r="P199" s="88"/>
      <c r="Q199" s="88"/>
      <c r="R199" s="88"/>
      <c r="S199" s="88"/>
      <c r="T199" s="88"/>
      <c r="U199" s="88"/>
      <c r="V199" s="88"/>
      <c r="W199" s="88"/>
      <c r="X199" s="71"/>
    </row>
    <row r="200" spans="1:24" ht="15" customHeight="1" x14ac:dyDescent="0.25">
      <c r="C200" s="88"/>
      <c r="D200" s="598">
        <v>7</v>
      </c>
      <c r="E200" s="604" t="s">
        <v>217</v>
      </c>
      <c r="F200" s="605"/>
      <c r="G200" s="605"/>
      <c r="H200" s="605"/>
      <c r="I200" s="605"/>
      <c r="J200" s="606"/>
      <c r="K200" s="602"/>
      <c r="L200" s="603"/>
      <c r="M200" s="88"/>
      <c r="N200" s="186"/>
      <c r="O200" s="59"/>
      <c r="P200" s="88"/>
      <c r="Q200" s="74" t="s">
        <v>603</v>
      </c>
      <c r="R200" s="75"/>
      <c r="S200" s="88"/>
      <c r="T200" s="88"/>
      <c r="U200" s="88"/>
      <c r="V200" s="88"/>
      <c r="W200" s="88"/>
      <c r="X200" s="71"/>
    </row>
    <row r="201" spans="1:24" ht="15" customHeight="1" x14ac:dyDescent="0.25">
      <c r="C201" s="88"/>
      <c r="D201" s="598">
        <v>8</v>
      </c>
      <c r="E201" s="604" t="s">
        <v>594</v>
      </c>
      <c r="F201" s="605"/>
      <c r="G201" s="605"/>
      <c r="H201" s="605"/>
      <c r="I201" s="605"/>
      <c r="J201" s="606"/>
      <c r="K201" s="602"/>
      <c r="L201" s="603"/>
      <c r="M201" s="88"/>
      <c r="N201" s="186"/>
      <c r="O201" s="70"/>
      <c r="P201" s="88"/>
      <c r="Q201" s="88"/>
      <c r="R201" s="88"/>
      <c r="S201" s="88"/>
      <c r="T201" s="88"/>
      <c r="U201" s="88"/>
      <c r="V201" s="88"/>
      <c r="W201" s="88"/>
      <c r="X201" s="71"/>
    </row>
    <row r="202" spans="1:24" ht="15" customHeight="1" x14ac:dyDescent="0.25">
      <c r="C202" s="88"/>
      <c r="D202" s="598">
        <v>9</v>
      </c>
      <c r="E202" s="604" t="s">
        <v>595</v>
      </c>
      <c r="F202" s="605"/>
      <c r="G202" s="605"/>
      <c r="H202" s="605"/>
      <c r="I202" s="605"/>
      <c r="J202" s="606"/>
      <c r="K202" s="602"/>
      <c r="L202" s="603"/>
      <c r="M202" s="88"/>
      <c r="N202" s="186"/>
      <c r="O202" s="71"/>
      <c r="P202" s="71"/>
      <c r="Q202" s="438" t="s">
        <v>286</v>
      </c>
      <c r="R202" s="437"/>
      <c r="S202" s="88"/>
      <c r="T202" s="415" t="s">
        <v>671</v>
      </c>
      <c r="U202" s="437"/>
      <c r="V202" s="88"/>
      <c r="W202" s="88"/>
      <c r="X202" s="71"/>
    </row>
    <row r="203" spans="1:24" ht="15" customHeight="1" x14ac:dyDescent="0.25">
      <c r="C203" s="88"/>
      <c r="D203" s="598">
        <v>10</v>
      </c>
      <c r="E203" s="604" t="s">
        <v>1089</v>
      </c>
      <c r="F203" s="605"/>
      <c r="G203" s="605"/>
      <c r="H203" s="605"/>
      <c r="I203" s="605"/>
      <c r="J203" s="606"/>
      <c r="K203" s="602"/>
      <c r="L203" s="603"/>
      <c r="M203" s="88"/>
      <c r="N203" s="186"/>
      <c r="O203" s="88"/>
      <c r="P203" s="88"/>
      <c r="Q203" s="88"/>
      <c r="R203" s="88"/>
      <c r="S203" s="88"/>
      <c r="T203" s="88"/>
      <c r="U203" s="88"/>
      <c r="V203" s="88"/>
      <c r="W203" s="88"/>
      <c r="X203" s="71"/>
    </row>
    <row r="204" spans="1:24" ht="15" customHeight="1" x14ac:dyDescent="0.25">
      <c r="C204" s="88"/>
      <c r="D204" s="598">
        <v>11</v>
      </c>
      <c r="E204" s="604" t="s">
        <v>596</v>
      </c>
      <c r="F204" s="605"/>
      <c r="G204" s="605"/>
      <c r="H204" s="605"/>
      <c r="I204" s="605"/>
      <c r="J204" s="606"/>
      <c r="K204" s="602"/>
      <c r="L204" s="603"/>
      <c r="M204" s="88"/>
      <c r="N204" s="301" t="s">
        <v>1090</v>
      </c>
      <c r="O204" s="88"/>
      <c r="P204" s="88"/>
      <c r="Q204" s="88"/>
      <c r="R204" s="88"/>
      <c r="S204" s="88"/>
      <c r="T204" s="88"/>
      <c r="U204" s="88"/>
      <c r="V204" s="88"/>
      <c r="W204" s="88"/>
      <c r="X204" s="71"/>
    </row>
    <row r="205" spans="1:24" ht="15" customHeight="1" x14ac:dyDescent="0.25">
      <c r="C205" s="88"/>
      <c r="D205" s="598">
        <v>12</v>
      </c>
      <c r="E205" s="604" t="s">
        <v>597</v>
      </c>
      <c r="F205" s="605"/>
      <c r="G205" s="605"/>
      <c r="H205" s="605"/>
      <c r="I205" s="605"/>
      <c r="J205" s="606"/>
      <c r="K205" s="602"/>
      <c r="L205" s="603"/>
      <c r="M205" s="88"/>
      <c r="N205" s="186"/>
      <c r="O205" s="88"/>
      <c r="P205" s="88"/>
      <c r="Q205" s="88"/>
      <c r="R205" s="88"/>
      <c r="S205" s="88"/>
      <c r="T205" s="88"/>
      <c r="U205" s="88"/>
      <c r="V205" s="88"/>
      <c r="W205" s="88"/>
      <c r="X205" s="71"/>
    </row>
    <row r="206" spans="1:24" ht="15" customHeight="1" x14ac:dyDescent="0.25">
      <c r="C206" s="88"/>
      <c r="D206" s="598">
        <v>13</v>
      </c>
      <c r="E206" s="604" t="s">
        <v>598</v>
      </c>
      <c r="F206" s="605"/>
      <c r="G206" s="605"/>
      <c r="H206" s="605"/>
      <c r="I206" s="605"/>
      <c r="J206" s="606"/>
      <c r="K206" s="602"/>
      <c r="L206" s="603"/>
      <c r="M206" s="88"/>
      <c r="N206" s="186"/>
      <c r="O206" s="415" t="s">
        <v>74</v>
      </c>
      <c r="P206" s="437"/>
      <c r="Q206" s="438" t="s">
        <v>56</v>
      </c>
      <c r="R206" s="437"/>
      <c r="S206" s="88"/>
      <c r="T206" s="88"/>
      <c r="U206" s="88"/>
      <c r="V206" s="88"/>
      <c r="W206" s="88"/>
      <c r="X206" s="71"/>
    </row>
    <row r="207" spans="1:24" ht="15" customHeight="1" x14ac:dyDescent="0.25">
      <c r="C207" s="88"/>
      <c r="D207" s="598">
        <v>14</v>
      </c>
      <c r="E207" s="604" t="s">
        <v>599</v>
      </c>
      <c r="F207" s="605"/>
      <c r="G207" s="605"/>
      <c r="H207" s="605"/>
      <c r="I207" s="605"/>
      <c r="J207" s="606"/>
      <c r="K207" s="602"/>
      <c r="L207" s="603"/>
      <c r="M207" s="88"/>
      <c r="N207" s="186"/>
      <c r="O207" s="59"/>
      <c r="P207" s="88"/>
      <c r="Q207" s="88"/>
      <c r="R207" s="88"/>
      <c r="S207" s="88"/>
      <c r="T207" s="88"/>
      <c r="U207" s="88"/>
      <c r="V207" s="88"/>
      <c r="W207" s="88"/>
      <c r="X207" s="71"/>
    </row>
    <row r="208" spans="1:24" ht="15" customHeight="1" x14ac:dyDescent="0.25">
      <c r="C208" s="88"/>
      <c r="D208" s="598">
        <v>15</v>
      </c>
      <c r="E208" s="604" t="s">
        <v>600</v>
      </c>
      <c r="F208" s="605"/>
      <c r="G208" s="605"/>
      <c r="H208" s="605"/>
      <c r="I208" s="605"/>
      <c r="J208" s="606"/>
      <c r="K208" s="602"/>
      <c r="L208" s="603"/>
      <c r="M208" s="88"/>
      <c r="N208" s="186"/>
      <c r="O208" s="88"/>
      <c r="P208" s="88"/>
      <c r="Q208" s="75" t="s">
        <v>1091</v>
      </c>
      <c r="R208" s="88"/>
      <c r="S208" s="88"/>
      <c r="T208" s="88"/>
      <c r="U208" s="88"/>
      <c r="V208" s="434"/>
      <c r="W208" s="88"/>
      <c r="X208" s="71"/>
    </row>
    <row r="209" spans="3:24" ht="15" customHeight="1" x14ac:dyDescent="0.25">
      <c r="C209" s="88"/>
      <c r="D209" s="598">
        <v>16</v>
      </c>
      <c r="E209" s="604" t="s">
        <v>601</v>
      </c>
      <c r="F209" s="605"/>
      <c r="G209" s="605"/>
      <c r="H209" s="605"/>
      <c r="I209" s="605"/>
      <c r="J209" s="606"/>
      <c r="K209" s="602"/>
      <c r="L209" s="603"/>
      <c r="M209" s="88"/>
      <c r="N209" s="186"/>
      <c r="O209" s="88"/>
      <c r="P209" s="88"/>
      <c r="Q209" s="88"/>
      <c r="R209" s="88"/>
      <c r="S209" s="88"/>
      <c r="T209" s="88"/>
      <c r="U209" s="88"/>
      <c r="V209" s="88"/>
      <c r="W209" s="88"/>
      <c r="X209" s="71"/>
    </row>
    <row r="210" spans="3:24" ht="15" customHeight="1" x14ac:dyDescent="0.25">
      <c r="C210" s="88"/>
      <c r="D210" s="598">
        <v>17</v>
      </c>
      <c r="E210" s="604" t="s">
        <v>602</v>
      </c>
      <c r="F210" s="605"/>
      <c r="G210" s="605"/>
      <c r="H210" s="605"/>
      <c r="I210" s="605"/>
      <c r="J210" s="606"/>
      <c r="K210" s="602"/>
      <c r="L210" s="603"/>
      <c r="M210" s="88"/>
      <c r="N210" s="186"/>
      <c r="O210" s="88"/>
      <c r="P210" s="88"/>
      <c r="Q210" s="75" t="s">
        <v>1092</v>
      </c>
      <c r="R210" s="88"/>
      <c r="S210" s="88"/>
      <c r="T210" s="88"/>
      <c r="U210" s="88"/>
      <c r="V210" s="88"/>
      <c r="W210" s="88"/>
      <c r="X210" s="71"/>
    </row>
    <row r="211" spans="3:24" ht="15" customHeight="1" x14ac:dyDescent="0.25">
      <c r="C211" s="88"/>
      <c r="D211" s="598">
        <v>18</v>
      </c>
      <c r="E211" s="604" t="s">
        <v>362</v>
      </c>
      <c r="F211" s="605"/>
      <c r="G211" s="605"/>
      <c r="H211" s="605"/>
      <c r="I211" s="605"/>
      <c r="J211" s="606"/>
      <c r="K211" s="602"/>
      <c r="L211" s="603"/>
      <c r="M211" s="88"/>
      <c r="N211" s="186"/>
      <c r="O211" s="88"/>
      <c r="P211" s="88"/>
      <c r="Q211" s="75"/>
      <c r="R211" s="88"/>
      <c r="S211" s="88"/>
      <c r="T211" s="88"/>
      <c r="U211" s="88"/>
      <c r="V211" s="88"/>
      <c r="W211" s="88"/>
      <c r="X211" s="71"/>
    </row>
    <row r="212" spans="3:24" ht="15" customHeight="1" x14ac:dyDescent="0.25">
      <c r="C212" s="88"/>
      <c r="D212" s="598">
        <v>19</v>
      </c>
      <c r="E212" s="604" t="s">
        <v>759</v>
      </c>
      <c r="F212" s="605"/>
      <c r="G212" s="605"/>
      <c r="H212" s="605"/>
      <c r="I212" s="605"/>
      <c r="J212" s="606"/>
      <c r="K212" s="602"/>
      <c r="L212" s="603"/>
      <c r="M212" s="88"/>
      <c r="N212" s="186"/>
      <c r="O212" s="88"/>
      <c r="P212" s="88"/>
      <c r="Q212" s="88"/>
      <c r="R212" s="88"/>
      <c r="S212" s="607" t="s">
        <v>241</v>
      </c>
      <c r="T212" s="1666" t="s">
        <v>242</v>
      </c>
      <c r="U212" s="1667"/>
      <c r="V212" s="608" t="s">
        <v>243</v>
      </c>
      <c r="W212" s="88"/>
      <c r="X212" s="71"/>
    </row>
    <row r="213" spans="3:24" ht="15" customHeight="1" x14ac:dyDescent="0.25">
      <c r="C213" s="88"/>
      <c r="D213" s="598">
        <v>20</v>
      </c>
      <c r="E213" s="604" t="s">
        <v>760</v>
      </c>
      <c r="F213" s="605"/>
      <c r="G213" s="605"/>
      <c r="H213" s="605"/>
      <c r="I213" s="605"/>
      <c r="J213" s="606"/>
      <c r="K213" s="602"/>
      <c r="L213" s="603"/>
      <c r="M213" s="88"/>
      <c r="N213" s="186"/>
      <c r="O213" s="88"/>
      <c r="P213" s="88"/>
      <c r="Q213" s="88"/>
      <c r="R213" s="88"/>
      <c r="S213" s="609"/>
      <c r="T213" s="1668"/>
      <c r="U213" s="1669"/>
      <c r="V213" s="1505">
        <v>2022</v>
      </c>
      <c r="W213" s="88"/>
      <c r="X213" s="71"/>
    </row>
    <row r="214" spans="3:24" ht="15" customHeight="1" x14ac:dyDescent="0.25">
      <c r="C214" s="88"/>
      <c r="D214" s="598">
        <v>21</v>
      </c>
      <c r="E214" s="604" t="s">
        <v>1093</v>
      </c>
      <c r="F214" s="605"/>
      <c r="G214" s="605"/>
      <c r="H214" s="605"/>
      <c r="I214" s="605"/>
      <c r="J214" s="606"/>
      <c r="K214" s="602"/>
      <c r="L214" s="603"/>
      <c r="M214" s="88"/>
      <c r="N214" s="186"/>
      <c r="O214" s="88"/>
      <c r="P214" s="88"/>
      <c r="Q214" s="88"/>
      <c r="R214" s="88"/>
      <c r="S214" s="88"/>
      <c r="T214" s="88"/>
      <c r="U214" s="88"/>
      <c r="V214" s="88"/>
      <c r="W214" s="88"/>
      <c r="X214" s="71"/>
    </row>
    <row r="215" spans="3:24" ht="15" customHeight="1" x14ac:dyDescent="0.25">
      <c r="C215" s="88"/>
      <c r="D215" s="598">
        <v>22</v>
      </c>
      <c r="E215" s="604" t="s">
        <v>1094</v>
      </c>
      <c r="F215" s="605"/>
      <c r="G215" s="605"/>
      <c r="H215" s="605"/>
      <c r="I215" s="605"/>
      <c r="J215" s="606"/>
      <c r="K215" s="602"/>
      <c r="L215" s="603"/>
      <c r="M215" s="88"/>
      <c r="N215" s="187"/>
      <c r="O215" s="71"/>
      <c r="P215" s="71"/>
      <c r="Q215" s="71"/>
      <c r="R215" s="71"/>
      <c r="S215" s="71"/>
      <c r="T215" s="71"/>
      <c r="U215" s="71"/>
      <c r="V215" s="71"/>
      <c r="W215" s="71"/>
      <c r="X215" s="71"/>
    </row>
    <row r="216" spans="3:24" ht="15" customHeight="1" thickBot="1" x14ac:dyDescent="0.3">
      <c r="C216" s="88"/>
      <c r="D216" s="610">
        <v>23</v>
      </c>
      <c r="E216" s="611" t="s">
        <v>288</v>
      </c>
      <c r="F216" s="1642"/>
      <c r="G216" s="1643"/>
      <c r="H216" s="1643"/>
      <c r="I216" s="1643"/>
      <c r="J216" s="1644"/>
      <c r="K216" s="612"/>
      <c r="L216" s="613"/>
      <c r="M216" s="88"/>
      <c r="N216" s="187"/>
      <c r="O216" s="71"/>
      <c r="P216" s="71"/>
      <c r="Q216" s="71"/>
      <c r="R216" s="71"/>
      <c r="S216" s="71"/>
      <c r="T216" s="71"/>
      <c r="U216" s="71"/>
      <c r="V216" s="71"/>
      <c r="W216" s="71"/>
      <c r="X216" s="71"/>
    </row>
    <row r="217" spans="3:24" ht="15" customHeight="1" thickBot="1" x14ac:dyDescent="0.3">
      <c r="C217" s="614"/>
      <c r="D217" s="614"/>
      <c r="E217" s="614"/>
      <c r="F217" s="614"/>
      <c r="G217" s="614"/>
      <c r="H217" s="614"/>
      <c r="I217" s="614"/>
      <c r="J217" s="614"/>
      <c r="K217" s="615">
        <f>COUNTIF(K194:K216,"SI")+COUNTIF(K194:K216,"NO")</f>
        <v>0</v>
      </c>
      <c r="L217" s="615">
        <f>COUNTIF(L194:L216,"SI")+COUNTIF(L194:L216,"NO")</f>
        <v>0</v>
      </c>
      <c r="M217" s="614"/>
      <c r="N217" s="616"/>
      <c r="O217" s="617"/>
      <c r="P217" s="617"/>
      <c r="Q217" s="617"/>
      <c r="R217" s="617"/>
      <c r="S217" s="617"/>
      <c r="T217" s="617"/>
      <c r="U217" s="617"/>
      <c r="V217" s="617"/>
      <c r="W217" s="617"/>
      <c r="X217" s="617"/>
    </row>
    <row r="218" spans="3:24" ht="16" customHeight="1" x14ac:dyDescent="0.25"/>
    <row r="219" spans="3:24" ht="15" customHeight="1" x14ac:dyDescent="0.25">
      <c r="C219" s="366" t="s">
        <v>1097</v>
      </c>
      <c r="D219" s="499"/>
      <c r="E219" s="499"/>
      <c r="F219" s="499"/>
      <c r="G219" s="499"/>
      <c r="H219" s="499"/>
      <c r="I219" s="499"/>
      <c r="J219" s="499"/>
      <c r="K219" s="499"/>
      <c r="L219" s="499"/>
      <c r="M219" s="499"/>
      <c r="N219" s="374" t="s">
        <v>1098</v>
      </c>
      <c r="O219" s="499"/>
      <c r="P219" s="499"/>
      <c r="Q219" s="499"/>
      <c r="R219" s="499"/>
      <c r="S219" s="499"/>
      <c r="T219" s="499"/>
      <c r="U219" s="499"/>
      <c r="V219" s="499"/>
      <c r="W219" s="499"/>
      <c r="X219" s="499"/>
    </row>
    <row r="220" spans="3:24" ht="15" customHeight="1" x14ac:dyDescent="0.25">
      <c r="C220" s="59"/>
      <c r="D220" s="60" t="s">
        <v>763</v>
      </c>
      <c r="E220" s="88"/>
      <c r="F220" s="88"/>
      <c r="G220" s="88"/>
      <c r="H220" s="88"/>
      <c r="I220" s="88"/>
      <c r="J220" s="88"/>
      <c r="K220" s="88"/>
      <c r="L220" s="88"/>
      <c r="M220" s="68"/>
      <c r="N220" s="303"/>
      <c r="O220" s="88"/>
      <c r="P220" s="88"/>
      <c r="Q220" s="88"/>
      <c r="R220" s="88"/>
      <c r="S220" s="88"/>
      <c r="T220" s="88"/>
      <c r="U220" s="88"/>
      <c r="V220" s="88"/>
      <c r="W220" s="88"/>
      <c r="X220" s="88"/>
    </row>
    <row r="221" spans="3:24" ht="15" customHeight="1" x14ac:dyDescent="0.25">
      <c r="C221" s="59"/>
      <c r="D221" s="88"/>
      <c r="E221" s="88"/>
      <c r="F221" s="88"/>
      <c r="G221" s="88"/>
      <c r="H221" s="88"/>
      <c r="I221" s="88"/>
      <c r="J221" s="88"/>
      <c r="K221" s="88"/>
      <c r="L221" s="88"/>
      <c r="M221" s="68"/>
      <c r="N221" s="303"/>
      <c r="O221" s="415" t="s">
        <v>74</v>
      </c>
      <c r="P221" s="437"/>
      <c r="Q221" s="76" t="s">
        <v>1099</v>
      </c>
      <c r="R221" s="86"/>
      <c r="S221" s="68"/>
      <c r="T221" s="68"/>
      <c r="U221" s="87"/>
      <c r="V221" s="434"/>
      <c r="W221" s="68"/>
      <c r="X221" s="88"/>
    </row>
    <row r="222" spans="3:24" ht="15" customHeight="1" x14ac:dyDescent="0.25">
      <c r="C222" s="59"/>
      <c r="D222" s="415" t="s">
        <v>55</v>
      </c>
      <c r="E222" s="437"/>
      <c r="F222" s="438" t="s">
        <v>56</v>
      </c>
      <c r="G222" s="437"/>
      <c r="H222" s="59"/>
      <c r="I222" s="182"/>
      <c r="J222" s="59"/>
      <c r="K222" s="59"/>
      <c r="L222" s="65"/>
      <c r="M222" s="68"/>
      <c r="N222" s="303"/>
      <c r="O222" s="71"/>
      <c r="P222" s="71"/>
      <c r="Q222" s="76"/>
      <c r="R222" s="86"/>
      <c r="S222" s="68"/>
      <c r="T222" s="68"/>
      <c r="U222" s="87"/>
      <c r="V222" s="71"/>
      <c r="W222" s="68"/>
      <c r="X222" s="88"/>
    </row>
    <row r="223" spans="3:24" ht="15" customHeight="1" x14ac:dyDescent="0.25">
      <c r="C223" s="59"/>
      <c r="D223" s="59"/>
      <c r="E223" s="59"/>
      <c r="F223" s="59"/>
      <c r="G223" s="59"/>
      <c r="H223" s="59"/>
      <c r="I223" s="59"/>
      <c r="J223" s="59"/>
      <c r="K223" s="59"/>
      <c r="L223" s="65"/>
      <c r="M223" s="68"/>
      <c r="N223" s="303"/>
      <c r="O223" s="71"/>
      <c r="P223" s="71"/>
      <c r="Q223" s="85"/>
      <c r="R223" s="86"/>
      <c r="S223" s="68"/>
      <c r="T223" s="68"/>
      <c r="U223" s="87"/>
      <c r="V223" s="71"/>
      <c r="W223" s="68"/>
      <c r="X223" s="88"/>
    </row>
    <row r="224" spans="3:24" ht="15" customHeight="1" x14ac:dyDescent="0.25">
      <c r="C224" s="59"/>
      <c r="D224" s="59"/>
      <c r="E224" s="59"/>
      <c r="F224" s="72" t="s">
        <v>604</v>
      </c>
      <c r="G224" s="59"/>
      <c r="H224" s="59"/>
      <c r="I224" s="59"/>
      <c r="J224" s="59"/>
      <c r="K224" s="59"/>
      <c r="L224" s="65"/>
      <c r="M224" s="68"/>
      <c r="N224" s="303"/>
      <c r="O224" s="415" t="s">
        <v>671</v>
      </c>
      <c r="P224" s="437"/>
      <c r="Q224" s="76" t="s">
        <v>1100</v>
      </c>
      <c r="R224" s="86"/>
      <c r="S224" s="68"/>
      <c r="T224" s="68"/>
      <c r="U224" s="68"/>
      <c r="V224" s="63"/>
      <c r="W224" s="63"/>
      <c r="X224" s="88"/>
    </row>
    <row r="225" spans="3:24" ht="15" customHeight="1" x14ac:dyDescent="0.25">
      <c r="C225" s="59"/>
      <c r="D225" s="59"/>
      <c r="E225" s="59"/>
      <c r="F225" s="438" t="s">
        <v>577</v>
      </c>
      <c r="G225" s="437"/>
      <c r="H225" s="59"/>
      <c r="I225" s="415" t="s">
        <v>56</v>
      </c>
      <c r="J225" s="437"/>
      <c r="K225" s="59"/>
      <c r="L225" s="65"/>
      <c r="M225" s="68"/>
      <c r="N225" s="303"/>
      <c r="O225" s="68"/>
      <c r="P225" s="68"/>
      <c r="Q225" s="85"/>
      <c r="R225" s="68"/>
      <c r="S225" s="68"/>
      <c r="T225" s="68"/>
      <c r="U225" s="68"/>
      <c r="V225" s="63"/>
      <c r="W225" s="63"/>
      <c r="X225" s="88"/>
    </row>
    <row r="226" spans="3:24" ht="15" customHeight="1" x14ac:dyDescent="0.25">
      <c r="C226" s="59"/>
      <c r="D226" s="59"/>
      <c r="E226" s="59"/>
      <c r="F226" s="59"/>
      <c r="G226" s="59"/>
      <c r="H226" s="59"/>
      <c r="I226" s="59"/>
      <c r="J226" s="59"/>
      <c r="K226" s="59"/>
      <c r="L226" s="65"/>
      <c r="M226" s="68"/>
      <c r="N226" s="303"/>
      <c r="O226" s="68"/>
      <c r="P226" s="68"/>
      <c r="Q226" s="619" t="s">
        <v>1101</v>
      </c>
      <c r="R226" s="68"/>
      <c r="S226" s="68"/>
      <c r="T226" s="68"/>
      <c r="U226" s="68"/>
      <c r="V226" s="63"/>
      <c r="W226" s="63"/>
      <c r="X226" s="88"/>
    </row>
    <row r="227" spans="3:24" ht="15" customHeight="1" x14ac:dyDescent="0.25">
      <c r="C227" s="68"/>
      <c r="D227" s="65"/>
      <c r="E227" s="65"/>
      <c r="F227" s="65"/>
      <c r="G227" s="65"/>
      <c r="H227" s="84" t="s">
        <v>764</v>
      </c>
      <c r="I227" s="65"/>
      <c r="J227" s="65"/>
      <c r="K227" s="65"/>
      <c r="L227" s="65"/>
      <c r="M227" s="68"/>
      <c r="N227" s="303"/>
      <c r="O227" s="68"/>
      <c r="P227" s="442"/>
      <c r="Q227" s="76" t="s">
        <v>767</v>
      </c>
      <c r="R227" s="86"/>
      <c r="S227" s="59"/>
      <c r="T227" s="59"/>
      <c r="U227" s="59"/>
      <c r="V227" s="59"/>
      <c r="W227" s="59"/>
      <c r="X227" s="88"/>
    </row>
    <row r="228" spans="3:24" ht="15" customHeight="1" x14ac:dyDescent="0.25">
      <c r="C228" s="59"/>
      <c r="D228" s="65"/>
      <c r="E228" s="65"/>
      <c r="F228" s="65"/>
      <c r="G228" s="65"/>
      <c r="H228" s="274" t="s">
        <v>742</v>
      </c>
      <c r="I228" s="65"/>
      <c r="J228" s="65"/>
      <c r="K228" s="65"/>
      <c r="L228" s="65"/>
      <c r="M228" s="68"/>
      <c r="N228" s="303"/>
      <c r="O228" s="68"/>
      <c r="P228" s="416"/>
      <c r="Q228" s="76" t="s">
        <v>244</v>
      </c>
      <c r="R228" s="86"/>
      <c r="S228" s="59"/>
      <c r="T228" s="59"/>
      <c r="U228" s="59"/>
      <c r="V228" s="59"/>
      <c r="W228" s="59"/>
      <c r="X228" s="88"/>
    </row>
    <row r="229" spans="3:24" ht="15" customHeight="1" x14ac:dyDescent="0.25">
      <c r="C229" s="88"/>
      <c r="D229" s="65"/>
      <c r="E229" s="65"/>
      <c r="F229" s="65"/>
      <c r="G229" s="437"/>
      <c r="H229" s="76" t="s">
        <v>605</v>
      </c>
      <c r="I229" s="65"/>
      <c r="J229" s="65"/>
      <c r="K229" s="65"/>
      <c r="L229" s="65"/>
      <c r="M229" s="68"/>
      <c r="N229" s="303"/>
      <c r="O229" s="68"/>
      <c r="P229" s="416"/>
      <c r="Q229" s="76" t="s">
        <v>608</v>
      </c>
      <c r="R229" s="86"/>
      <c r="S229" s="59"/>
      <c r="T229" s="59"/>
      <c r="U229" s="59"/>
      <c r="V229" s="59"/>
      <c r="W229" s="59"/>
      <c r="X229" s="88"/>
    </row>
    <row r="230" spans="3:24" ht="15" customHeight="1" x14ac:dyDescent="0.25">
      <c r="C230" s="88"/>
      <c r="D230" s="65"/>
      <c r="E230" s="65"/>
      <c r="F230" s="65"/>
      <c r="G230" s="437"/>
      <c r="H230" s="76" t="s">
        <v>606</v>
      </c>
      <c r="I230" s="65"/>
      <c r="J230" s="65"/>
      <c r="K230" s="65"/>
      <c r="L230" s="65"/>
      <c r="M230" s="68"/>
      <c r="N230" s="303"/>
      <c r="O230" s="68"/>
      <c r="P230" s="437"/>
      <c r="Q230" s="76" t="s">
        <v>288</v>
      </c>
      <c r="R230" s="1647"/>
      <c r="S230" s="1647"/>
      <c r="T230" s="1647"/>
      <c r="U230" s="1647"/>
      <c r="V230" s="1647"/>
      <c r="W230" s="1648"/>
      <c r="X230" s="88"/>
    </row>
    <row r="231" spans="3:24" ht="15" customHeight="1" x14ac:dyDescent="0.25">
      <c r="C231" s="88"/>
      <c r="D231" s="65"/>
      <c r="E231" s="65"/>
      <c r="F231" s="65"/>
      <c r="G231" s="437"/>
      <c r="H231" s="76" t="s">
        <v>607</v>
      </c>
      <c r="I231" s="65"/>
      <c r="J231" s="65"/>
      <c r="K231" s="65"/>
      <c r="L231" s="65"/>
      <c r="M231" s="68"/>
      <c r="N231" s="303"/>
      <c r="O231" s="88"/>
      <c r="P231" s="88" t="s">
        <v>672</v>
      </c>
      <c r="Q231" s="88"/>
      <c r="R231" s="88"/>
      <c r="S231" s="88"/>
      <c r="T231" s="88"/>
      <c r="U231" s="88"/>
      <c r="V231" s="88"/>
      <c r="W231" s="88"/>
      <c r="X231" s="88"/>
    </row>
    <row r="232" spans="3:24" ht="15" customHeight="1" x14ac:dyDescent="0.25">
      <c r="C232" s="88"/>
      <c r="D232" s="65"/>
      <c r="E232" s="65"/>
      <c r="F232" s="65"/>
      <c r="G232" s="437"/>
      <c r="H232" s="76" t="s">
        <v>288</v>
      </c>
      <c r="I232" s="1647"/>
      <c r="J232" s="1647"/>
      <c r="K232" s="1647"/>
      <c r="L232" s="1650"/>
      <c r="M232" s="68"/>
      <c r="N232" s="301" t="s">
        <v>1102</v>
      </c>
      <c r="O232" s="88"/>
      <c r="P232" s="88"/>
      <c r="Q232" s="88"/>
      <c r="R232" s="88"/>
      <c r="S232" s="88"/>
      <c r="T232" s="88"/>
      <c r="U232" s="88"/>
      <c r="V232" s="88"/>
      <c r="W232" s="88"/>
      <c r="X232" s="88"/>
    </row>
    <row r="233" spans="3:24" ht="15" customHeight="1" x14ac:dyDescent="0.25">
      <c r="C233" s="88"/>
      <c r="D233" s="71"/>
      <c r="E233" s="71"/>
      <c r="F233" s="71"/>
      <c r="G233" s="71"/>
      <c r="H233" s="71"/>
      <c r="I233" s="71"/>
      <c r="J233" s="71"/>
      <c r="K233" s="71"/>
      <c r="L233" s="71"/>
      <c r="M233" s="68"/>
      <c r="N233" s="303"/>
      <c r="O233" s="620" t="s">
        <v>1103</v>
      </c>
      <c r="P233" s="88"/>
      <c r="Q233" s="88"/>
      <c r="R233" s="88"/>
      <c r="S233" s="88"/>
      <c r="T233" s="88"/>
      <c r="U233" s="88"/>
      <c r="V233" s="88"/>
      <c r="W233" s="88"/>
      <c r="X233" s="88"/>
    </row>
    <row r="234" spans="3:24" ht="15" customHeight="1" x14ac:dyDescent="0.25">
      <c r="C234" s="68" t="s">
        <v>1104</v>
      </c>
      <c r="D234" s="88"/>
      <c r="E234" s="71"/>
      <c r="F234" s="71"/>
      <c r="G234" s="71"/>
      <c r="H234" s="71"/>
      <c r="I234" s="71"/>
      <c r="J234" s="71"/>
      <c r="K234" s="71"/>
      <c r="L234" s="71"/>
      <c r="M234" s="68"/>
      <c r="N234" s="303"/>
      <c r="O234" s="88"/>
      <c r="P234" s="88"/>
      <c r="Q234" s="621" t="s">
        <v>1105</v>
      </c>
      <c r="R234" s="88"/>
      <c r="S234" s="88"/>
      <c r="T234" s="88"/>
      <c r="U234" s="88"/>
      <c r="V234" s="88"/>
      <c r="W234" s="88"/>
      <c r="X234" s="88"/>
    </row>
    <row r="235" spans="3:24" ht="15" customHeight="1" x14ac:dyDescent="0.25">
      <c r="C235" s="59"/>
      <c r="D235" s="60" t="s">
        <v>1106</v>
      </c>
      <c r="E235" s="71"/>
      <c r="F235" s="71"/>
      <c r="G235" s="71"/>
      <c r="H235" s="71"/>
      <c r="I235" s="71"/>
      <c r="J235" s="71"/>
      <c r="K235" s="71"/>
      <c r="L235" s="71"/>
      <c r="M235" s="68"/>
      <c r="N235" s="303"/>
      <c r="O235" s="415" t="s">
        <v>55</v>
      </c>
      <c r="P235" s="416"/>
      <c r="Q235" s="621" t="s">
        <v>1107</v>
      </c>
      <c r="R235" s="177"/>
      <c r="S235" s="65"/>
      <c r="T235" s="177"/>
      <c r="U235" s="88"/>
      <c r="V235" s="434"/>
      <c r="W235" s="88"/>
      <c r="X235" s="88"/>
    </row>
    <row r="236" spans="3:24" ht="15" customHeight="1" x14ac:dyDescent="0.25">
      <c r="C236" s="88"/>
      <c r="D236" s="71"/>
      <c r="E236" s="71"/>
      <c r="F236" s="71"/>
      <c r="G236" s="71"/>
      <c r="H236" s="71"/>
      <c r="I236" s="71"/>
      <c r="J236" s="71"/>
      <c r="K236" s="71"/>
      <c r="L236" s="71"/>
      <c r="M236" s="68"/>
      <c r="N236" s="303"/>
      <c r="O236" s="88"/>
      <c r="P236" s="88"/>
      <c r="Q236" s="88"/>
      <c r="R236" s="177"/>
      <c r="S236" s="88"/>
      <c r="T236" s="88"/>
      <c r="U236" s="88"/>
      <c r="V236" s="88"/>
      <c r="W236" s="88"/>
      <c r="X236" s="88"/>
    </row>
    <row r="237" spans="3:24" ht="15" customHeight="1" x14ac:dyDescent="0.25">
      <c r="C237" s="88"/>
      <c r="D237" s="415" t="s">
        <v>55</v>
      </c>
      <c r="E237" s="437"/>
      <c r="F237" s="438" t="s">
        <v>56</v>
      </c>
      <c r="G237" s="437"/>
      <c r="H237" s="88"/>
      <c r="I237" s="88"/>
      <c r="J237" s="55" t="s">
        <v>1108</v>
      </c>
      <c r="K237" s="88"/>
      <c r="L237" s="88"/>
      <c r="M237" s="68"/>
      <c r="N237" s="303"/>
      <c r="O237" s="415" t="s">
        <v>671</v>
      </c>
      <c r="P237" s="437"/>
      <c r="Q237" s="88"/>
      <c r="R237" s="88"/>
      <c r="S237" s="88"/>
      <c r="T237" s="88"/>
      <c r="U237" s="88"/>
      <c r="V237" s="88"/>
      <c r="W237" s="88"/>
      <c r="X237" s="88"/>
    </row>
    <row r="238" spans="3:24" ht="15" customHeight="1" x14ac:dyDescent="0.25">
      <c r="C238" s="88"/>
      <c r="D238" s="88"/>
      <c r="E238" s="88"/>
      <c r="F238" s="88"/>
      <c r="G238" s="88"/>
      <c r="H238" s="88"/>
      <c r="I238" s="88"/>
      <c r="J238" s="88"/>
      <c r="K238" s="88"/>
      <c r="L238" s="88"/>
      <c r="M238" s="68"/>
      <c r="N238" s="303"/>
      <c r="O238" s="88"/>
      <c r="P238" s="88"/>
      <c r="Q238" s="88"/>
      <c r="R238" s="88"/>
      <c r="S238" s="88"/>
      <c r="T238" s="88"/>
      <c r="U238" s="88"/>
      <c r="V238" s="88"/>
      <c r="W238" s="88"/>
      <c r="X238" s="88"/>
    </row>
    <row r="239" spans="3:24" ht="15" customHeight="1" x14ac:dyDescent="0.25">
      <c r="C239" s="88"/>
      <c r="D239" s="88"/>
      <c r="E239" s="88"/>
      <c r="F239" s="72" t="s">
        <v>604</v>
      </c>
      <c r="G239" s="88"/>
      <c r="H239" s="59"/>
      <c r="I239" s="182"/>
      <c r="J239" s="59"/>
      <c r="K239" s="59"/>
      <c r="L239" s="65"/>
      <c r="M239" s="68"/>
      <c r="N239" s="301" t="s">
        <v>1109</v>
      </c>
      <c r="O239" s="71"/>
      <c r="P239" s="71"/>
      <c r="Q239" s="85"/>
      <c r="R239" s="86"/>
      <c r="S239" s="68"/>
      <c r="T239" s="68"/>
      <c r="U239" s="87"/>
      <c r="V239" s="71"/>
      <c r="W239" s="68"/>
      <c r="X239" s="88"/>
    </row>
    <row r="240" spans="3:24" ht="15" customHeight="1" x14ac:dyDescent="0.25">
      <c r="C240" s="88"/>
      <c r="D240" s="59"/>
      <c r="E240" s="59"/>
      <c r="F240" s="438" t="s">
        <v>577</v>
      </c>
      <c r="G240" s="437"/>
      <c r="H240" s="59"/>
      <c r="I240" s="415" t="s">
        <v>56</v>
      </c>
      <c r="J240" s="437"/>
      <c r="K240" s="59"/>
      <c r="L240" s="65"/>
      <c r="M240" s="68"/>
      <c r="N240" s="301"/>
      <c r="O240" s="70" t="s">
        <v>1110</v>
      </c>
      <c r="P240" s="71"/>
      <c r="Q240" s="85"/>
      <c r="R240" s="86"/>
      <c r="S240" s="68"/>
      <c r="T240" s="68"/>
      <c r="U240" s="87"/>
      <c r="V240" s="71"/>
      <c r="W240" s="68"/>
      <c r="X240" s="88"/>
    </row>
    <row r="241" spans="3:24" ht="15" customHeight="1" x14ac:dyDescent="0.25">
      <c r="C241" s="68"/>
      <c r="D241" s="59"/>
      <c r="E241" s="59"/>
      <c r="F241" s="59"/>
      <c r="G241" s="59"/>
      <c r="H241" s="59"/>
      <c r="I241" s="59"/>
      <c r="J241" s="59"/>
      <c r="K241" s="59"/>
      <c r="L241" s="65"/>
      <c r="M241" s="68"/>
      <c r="N241" s="301"/>
      <c r="O241" s="71"/>
      <c r="P241" s="71"/>
      <c r="Q241" s="85"/>
      <c r="R241" s="86"/>
      <c r="S241" s="68"/>
      <c r="T241" s="68"/>
      <c r="U241" s="87"/>
      <c r="V241" s="71"/>
      <c r="W241" s="68"/>
      <c r="X241" s="88"/>
    </row>
    <row r="242" spans="3:24" ht="15" customHeight="1" x14ac:dyDescent="0.25">
      <c r="C242" s="59"/>
      <c r="D242" s="59"/>
      <c r="E242" s="59"/>
      <c r="F242" s="59"/>
      <c r="G242" s="59"/>
      <c r="H242" s="84" t="s">
        <v>1111</v>
      </c>
      <c r="I242" s="59"/>
      <c r="J242" s="59"/>
      <c r="K242" s="59"/>
      <c r="L242" s="65"/>
      <c r="M242" s="68"/>
      <c r="N242" s="301"/>
      <c r="O242" s="415" t="s">
        <v>55</v>
      </c>
      <c r="P242" s="437"/>
      <c r="Q242" s="438" t="s">
        <v>56</v>
      </c>
      <c r="R242" s="437"/>
      <c r="S242" s="88"/>
      <c r="T242" s="88"/>
      <c r="U242" s="88"/>
      <c r="V242" s="71"/>
      <c r="W242" s="68"/>
      <c r="X242" s="88"/>
    </row>
    <row r="243" spans="3:24" ht="15" customHeight="1" x14ac:dyDescent="0.25">
      <c r="C243" s="59"/>
      <c r="D243" s="59"/>
      <c r="E243" s="59"/>
      <c r="F243" s="59"/>
      <c r="G243" s="59"/>
      <c r="H243" s="619" t="s">
        <v>1031</v>
      </c>
      <c r="I243" s="59"/>
      <c r="J243" s="59"/>
      <c r="K243" s="59"/>
      <c r="L243" s="65"/>
      <c r="M243" s="68"/>
      <c r="N243" s="301"/>
      <c r="O243" s="88"/>
      <c r="P243" s="88"/>
      <c r="Q243" s="88"/>
      <c r="R243" s="88"/>
      <c r="S243" s="88"/>
      <c r="T243" s="88"/>
      <c r="U243" s="88"/>
      <c r="V243" s="71"/>
      <c r="W243" s="68"/>
      <c r="X243" s="88"/>
    </row>
    <row r="244" spans="3:24" ht="15" customHeight="1" x14ac:dyDescent="0.25">
      <c r="C244" s="59"/>
      <c r="D244" s="59"/>
      <c r="E244" s="59"/>
      <c r="F244" s="59"/>
      <c r="G244" s="437"/>
      <c r="H244" s="76" t="s">
        <v>605</v>
      </c>
      <c r="I244" s="65"/>
      <c r="J244" s="65"/>
      <c r="K244" s="65"/>
      <c r="L244" s="65"/>
      <c r="M244" s="68"/>
      <c r="N244" s="301"/>
      <c r="O244" s="88"/>
      <c r="P244" s="88"/>
      <c r="Q244" s="72" t="s">
        <v>768</v>
      </c>
      <c r="R244" s="88"/>
      <c r="S244" s="59"/>
      <c r="T244" s="182"/>
      <c r="U244" s="59"/>
      <c r="V244" s="71"/>
      <c r="W244" s="68"/>
      <c r="X244" s="88"/>
    </row>
    <row r="245" spans="3:24" ht="15" customHeight="1" x14ac:dyDescent="0.25">
      <c r="C245" s="88"/>
      <c r="D245" s="65"/>
      <c r="E245" s="65"/>
      <c r="F245" s="65"/>
      <c r="G245" s="437"/>
      <c r="H245" s="76" t="s">
        <v>606</v>
      </c>
      <c r="I245" s="65"/>
      <c r="J245" s="65"/>
      <c r="K245" s="65"/>
      <c r="L245" s="65"/>
      <c r="M245" s="68"/>
      <c r="N245" s="301"/>
      <c r="O245" s="88"/>
      <c r="P245" s="88"/>
      <c r="Q245" s="72" t="s">
        <v>769</v>
      </c>
      <c r="R245" s="88"/>
      <c r="S245" s="59"/>
      <c r="T245" s="182"/>
      <c r="U245" s="59"/>
      <c r="V245" s="71"/>
      <c r="W245" s="68"/>
      <c r="X245" s="88"/>
    </row>
    <row r="246" spans="3:24" ht="15" customHeight="1" x14ac:dyDescent="0.25">
      <c r="C246" s="88"/>
      <c r="D246" s="65"/>
      <c r="E246" s="65"/>
      <c r="F246" s="65"/>
      <c r="G246" s="437"/>
      <c r="H246" s="76" t="s">
        <v>607</v>
      </c>
      <c r="I246" s="65"/>
      <c r="J246" s="65"/>
      <c r="K246" s="65"/>
      <c r="L246" s="65"/>
      <c r="M246" s="68"/>
      <c r="N246" s="301"/>
      <c r="O246" s="88"/>
      <c r="P246" s="88"/>
      <c r="Q246" s="72" t="s">
        <v>770</v>
      </c>
      <c r="R246" s="88"/>
      <c r="S246" s="59"/>
      <c r="T246" s="182"/>
      <c r="U246" s="59"/>
      <c r="V246" s="71"/>
      <c r="W246" s="68"/>
      <c r="X246" s="88"/>
    </row>
    <row r="247" spans="3:24" ht="15" customHeight="1" x14ac:dyDescent="0.25">
      <c r="C247" s="88"/>
      <c r="D247" s="65"/>
      <c r="E247" s="65"/>
      <c r="F247" s="65"/>
      <c r="G247" s="437"/>
      <c r="H247" s="76" t="s">
        <v>288</v>
      </c>
      <c r="I247" s="1647"/>
      <c r="J247" s="1647"/>
      <c r="K247" s="1647"/>
      <c r="L247" s="1650"/>
      <c r="M247" s="68"/>
      <c r="N247" s="301"/>
      <c r="O247" s="59"/>
      <c r="P247" s="59"/>
      <c r="Q247" s="59"/>
      <c r="R247" s="59"/>
      <c r="S247" s="59"/>
      <c r="T247" s="59"/>
      <c r="U247" s="59"/>
      <c r="V247" s="71"/>
      <c r="W247" s="68"/>
      <c r="X247" s="88"/>
    </row>
    <row r="248" spans="3:24" ht="15" customHeight="1" x14ac:dyDescent="0.25">
      <c r="C248" s="59"/>
      <c r="D248" s="71"/>
      <c r="E248" s="71"/>
      <c r="F248" s="71"/>
      <c r="G248" s="71"/>
      <c r="H248" s="71"/>
      <c r="I248" s="71"/>
      <c r="J248" s="71"/>
      <c r="K248" s="71"/>
      <c r="L248" s="71"/>
      <c r="M248" s="68"/>
      <c r="N248" s="301"/>
      <c r="O248" s="71"/>
      <c r="P248" s="71"/>
      <c r="Q248" s="438" t="s">
        <v>577</v>
      </c>
      <c r="R248" s="437"/>
      <c r="S248" s="59"/>
      <c r="T248" s="438" t="s">
        <v>56</v>
      </c>
      <c r="U248" s="437"/>
      <c r="V248" s="71"/>
      <c r="W248" s="68"/>
      <c r="X248" s="88"/>
    </row>
    <row r="249" spans="3:24" ht="15" customHeight="1" x14ac:dyDescent="0.25">
      <c r="C249" s="68" t="s">
        <v>1112</v>
      </c>
      <c r="D249" s="59"/>
      <c r="E249" s="273"/>
      <c r="F249" s="273"/>
      <c r="G249" s="68"/>
      <c r="H249" s="68"/>
      <c r="I249" s="68"/>
      <c r="J249" s="68"/>
      <c r="K249" s="68"/>
      <c r="L249" s="68"/>
      <c r="M249" s="68"/>
      <c r="N249" s="303"/>
      <c r="O249" s="88"/>
      <c r="P249" s="88"/>
      <c r="Q249" s="88"/>
      <c r="R249" s="88"/>
      <c r="S249" s="88"/>
      <c r="T249" s="88"/>
      <c r="U249" s="88"/>
      <c r="V249" s="88"/>
      <c r="W249" s="88"/>
      <c r="X249" s="88"/>
    </row>
    <row r="250" spans="3:24" ht="15" customHeight="1" x14ac:dyDescent="0.25">
      <c r="C250" s="68"/>
      <c r="D250" s="70" t="s">
        <v>1113</v>
      </c>
      <c r="E250" s="273"/>
      <c r="F250" s="273"/>
      <c r="G250" s="68"/>
      <c r="H250" s="68"/>
      <c r="I250" s="68"/>
      <c r="J250" s="68"/>
      <c r="K250" s="68"/>
      <c r="L250" s="68"/>
      <c r="M250" s="68"/>
      <c r="N250" s="301" t="s">
        <v>1114</v>
      </c>
      <c r="O250" s="88"/>
      <c r="P250" s="88"/>
      <c r="Q250" s="88"/>
      <c r="R250" s="88"/>
      <c r="S250" s="88"/>
      <c r="T250" s="88"/>
      <c r="U250" s="88"/>
      <c r="V250" s="88"/>
      <c r="W250" s="88"/>
      <c r="X250" s="88"/>
    </row>
    <row r="251" spans="3:24" ht="15" customHeight="1" x14ac:dyDescent="0.25">
      <c r="C251" s="68"/>
      <c r="D251" s="622" t="s">
        <v>1031</v>
      </c>
      <c r="E251" s="273"/>
      <c r="F251" s="273"/>
      <c r="G251" s="68"/>
      <c r="H251" s="68"/>
      <c r="I251" s="68"/>
      <c r="J251" s="68"/>
      <c r="K251" s="68"/>
      <c r="L251" s="68"/>
      <c r="M251" s="68"/>
      <c r="N251" s="303"/>
      <c r="O251" s="60" t="s">
        <v>1115</v>
      </c>
      <c r="P251" s="88"/>
      <c r="Q251" s="88"/>
      <c r="R251" s="88"/>
      <c r="S251" s="88"/>
      <c r="T251" s="88"/>
      <c r="U251" s="88"/>
      <c r="V251" s="88"/>
      <c r="W251" s="88"/>
      <c r="X251" s="88"/>
    </row>
    <row r="252" spans="3:24" ht="15" customHeight="1" x14ac:dyDescent="0.25">
      <c r="C252" s="68"/>
      <c r="D252" s="273"/>
      <c r="E252" s="273"/>
      <c r="F252" s="273"/>
      <c r="G252" s="68"/>
      <c r="H252" s="68"/>
      <c r="I252" s="68"/>
      <c r="J252" s="68"/>
      <c r="K252" s="68"/>
      <c r="L252" s="68"/>
      <c r="M252" s="68"/>
      <c r="N252" s="303"/>
      <c r="O252" s="60" t="s">
        <v>1116</v>
      </c>
      <c r="P252" s="88"/>
      <c r="Q252" s="88"/>
      <c r="R252" s="88"/>
      <c r="S252" s="88"/>
      <c r="T252" s="88"/>
      <c r="U252" s="88"/>
      <c r="V252" s="88"/>
      <c r="W252" s="88"/>
      <c r="X252" s="88"/>
    </row>
    <row r="253" spans="3:24" ht="15" customHeight="1" x14ac:dyDescent="0.25">
      <c r="C253" s="68"/>
      <c r="D253" s="59"/>
      <c r="E253" s="416"/>
      <c r="F253" s="183" t="s">
        <v>263</v>
      </c>
      <c r="G253" s="88"/>
      <c r="H253" s="88"/>
      <c r="I253" s="88"/>
      <c r="J253" s="88"/>
      <c r="K253" s="88"/>
      <c r="L253" s="88"/>
      <c r="M253" s="88"/>
      <c r="N253" s="303"/>
      <c r="O253" s="88"/>
      <c r="P253" s="88"/>
      <c r="Q253" s="88"/>
      <c r="R253" s="88"/>
      <c r="S253" s="88"/>
      <c r="T253" s="88"/>
      <c r="U253" s="88"/>
      <c r="V253" s="88"/>
      <c r="W253" s="88"/>
      <c r="X253" s="88"/>
    </row>
    <row r="254" spans="3:24" ht="15" customHeight="1" x14ac:dyDescent="0.25">
      <c r="C254" s="68"/>
      <c r="D254" s="70"/>
      <c r="E254" s="416"/>
      <c r="F254" s="183" t="s">
        <v>264</v>
      </c>
      <c r="G254" s="68"/>
      <c r="H254" s="68"/>
      <c r="I254" s="68"/>
      <c r="J254" s="68"/>
      <c r="K254" s="68"/>
      <c r="L254" s="68"/>
      <c r="M254" s="68"/>
      <c r="N254" s="303"/>
      <c r="O254" s="415" t="s">
        <v>55</v>
      </c>
      <c r="P254" s="437"/>
      <c r="Q254" s="438" t="s">
        <v>56</v>
      </c>
      <c r="R254" s="437"/>
      <c r="S254" s="88"/>
      <c r="T254" s="88"/>
      <c r="U254" s="88"/>
      <c r="V254" s="88"/>
      <c r="W254" s="88"/>
      <c r="X254" s="88"/>
    </row>
    <row r="255" spans="3:24" ht="15" customHeight="1" x14ac:dyDescent="0.25">
      <c r="C255" s="68"/>
      <c r="D255" s="273"/>
      <c r="E255" s="416"/>
      <c r="F255" s="183" t="s">
        <v>265</v>
      </c>
      <c r="G255" s="68"/>
      <c r="H255" s="68"/>
      <c r="I255" s="68"/>
      <c r="J255" s="68"/>
      <c r="K255" s="68"/>
      <c r="L255" s="68"/>
      <c r="M255" s="68"/>
      <c r="N255" s="303"/>
      <c r="O255" s="88"/>
      <c r="P255" s="88"/>
      <c r="Q255" s="88"/>
      <c r="R255" s="88"/>
      <c r="S255" s="88"/>
      <c r="T255" s="88"/>
      <c r="U255" s="88"/>
      <c r="V255" s="88"/>
      <c r="W255" s="88"/>
      <c r="X255" s="88"/>
    </row>
    <row r="256" spans="3:24" ht="15" customHeight="1" x14ac:dyDescent="0.25">
      <c r="C256" s="68"/>
      <c r="D256" s="273"/>
      <c r="E256" s="416"/>
      <c r="F256" s="183" t="s">
        <v>266</v>
      </c>
      <c r="G256" s="68"/>
      <c r="H256" s="68"/>
      <c r="I256" s="68"/>
      <c r="J256" s="68"/>
      <c r="K256" s="68"/>
      <c r="L256" s="68"/>
      <c r="M256" s="68"/>
      <c r="N256" s="173" t="s">
        <v>1117</v>
      </c>
      <c r="O256" s="88"/>
      <c r="P256" s="88"/>
      <c r="Q256" s="88"/>
      <c r="R256" s="88"/>
      <c r="S256" s="88"/>
      <c r="T256" s="88"/>
      <c r="U256" s="88"/>
      <c r="V256" s="88"/>
      <c r="W256" s="88"/>
      <c r="X256" s="88"/>
    </row>
    <row r="257" spans="3:24" ht="15" customHeight="1" x14ac:dyDescent="0.25">
      <c r="C257" s="68"/>
      <c r="D257" s="68"/>
      <c r="E257" s="416"/>
      <c r="F257" s="183" t="s">
        <v>267</v>
      </c>
      <c r="G257" s="68"/>
      <c r="H257" s="68"/>
      <c r="I257" s="68"/>
      <c r="J257" s="68"/>
      <c r="K257" s="68"/>
      <c r="L257" s="68"/>
      <c r="M257" s="68"/>
      <c r="N257" s="303"/>
      <c r="O257" s="60" t="s">
        <v>1118</v>
      </c>
      <c r="P257" s="88"/>
      <c r="Q257" s="88"/>
      <c r="R257" s="88"/>
      <c r="S257" s="88"/>
      <c r="T257" s="88"/>
      <c r="U257" s="88"/>
      <c r="V257" s="88"/>
      <c r="W257" s="88"/>
      <c r="X257" s="88"/>
    </row>
    <row r="258" spans="3:24" ht="15" customHeight="1" x14ac:dyDescent="0.25">
      <c r="C258" s="68"/>
      <c r="D258" s="68"/>
      <c r="E258" s="416"/>
      <c r="F258" s="183" t="s">
        <v>268</v>
      </c>
      <c r="G258" s="68"/>
      <c r="H258" s="68"/>
      <c r="I258" s="68"/>
      <c r="J258" s="68"/>
      <c r="K258" s="68"/>
      <c r="L258" s="68"/>
      <c r="M258" s="68"/>
      <c r="N258" s="303"/>
      <c r="O258" s="60"/>
      <c r="P258" s="88"/>
      <c r="Q258" s="88"/>
      <c r="R258" s="88"/>
      <c r="S258" s="88"/>
      <c r="T258" s="88"/>
      <c r="U258" s="88"/>
      <c r="V258" s="88"/>
      <c r="W258" s="88"/>
      <c r="X258" s="88"/>
    </row>
    <row r="259" spans="3:24" ht="15" customHeight="1" x14ac:dyDescent="0.25">
      <c r="C259" s="68"/>
      <c r="D259" s="68"/>
      <c r="E259" s="416"/>
      <c r="F259" s="183" t="s">
        <v>288</v>
      </c>
      <c r="G259" s="1647"/>
      <c r="H259" s="1647"/>
      <c r="I259" s="1647"/>
      <c r="J259" s="1647"/>
      <c r="K259" s="1647"/>
      <c r="L259" s="1648"/>
      <c r="M259" s="68"/>
      <c r="N259" s="303"/>
      <c r="O259" s="415" t="s">
        <v>55</v>
      </c>
      <c r="P259" s="437"/>
      <c r="Q259" s="438" t="s">
        <v>56</v>
      </c>
      <c r="R259" s="437"/>
      <c r="S259" s="88"/>
      <c r="T259" s="88"/>
      <c r="U259" s="88"/>
      <c r="V259" s="88"/>
      <c r="W259" s="88"/>
      <c r="X259" s="88"/>
    </row>
    <row r="260" spans="3:24" ht="12.5" x14ac:dyDescent="0.25">
      <c r="C260" s="68"/>
      <c r="D260" s="68"/>
      <c r="E260" s="87"/>
      <c r="F260" s="87"/>
      <c r="G260" s="87"/>
      <c r="H260" s="87"/>
      <c r="I260" s="87"/>
      <c r="J260" s="87"/>
      <c r="K260" s="87"/>
      <c r="L260" s="87"/>
      <c r="M260" s="68"/>
      <c r="N260" s="303"/>
      <c r="O260" s="88"/>
      <c r="P260" s="88"/>
      <c r="Q260" s="88"/>
      <c r="R260" s="88"/>
      <c r="S260" s="88"/>
      <c r="T260" s="88"/>
      <c r="U260" s="88"/>
      <c r="V260" s="88"/>
      <c r="W260" s="88"/>
      <c r="X260" s="88"/>
    </row>
    <row r="261" spans="3:24" ht="15" customHeight="1" x14ac:dyDescent="0.25">
      <c r="C261" s="68" t="s">
        <v>1119</v>
      </c>
      <c r="D261" s="68"/>
      <c r="E261" s="87"/>
      <c r="F261" s="87"/>
      <c r="G261" s="87"/>
      <c r="H261" s="87"/>
      <c r="I261" s="87"/>
      <c r="J261" s="87"/>
      <c r="K261" s="87"/>
      <c r="L261" s="87"/>
      <c r="M261" s="68"/>
      <c r="N261" s="173" t="s">
        <v>1120</v>
      </c>
      <c r="O261" s="88"/>
      <c r="P261" s="88"/>
      <c r="Q261" s="88"/>
      <c r="R261" s="88"/>
      <c r="S261" s="88"/>
      <c r="T261" s="88"/>
      <c r="U261" s="88"/>
      <c r="V261" s="88"/>
      <c r="W261" s="88"/>
      <c r="X261" s="88"/>
    </row>
    <row r="262" spans="3:24" ht="15" customHeight="1" x14ac:dyDescent="0.25">
      <c r="C262" s="68"/>
      <c r="D262" s="68"/>
      <c r="E262" s="87"/>
      <c r="F262" s="87"/>
      <c r="G262" s="87"/>
      <c r="H262" s="87"/>
      <c r="I262" s="87"/>
      <c r="J262" s="87"/>
      <c r="K262" s="87"/>
      <c r="L262" s="87"/>
      <c r="M262" s="68"/>
      <c r="N262" s="303"/>
      <c r="O262" s="60" t="s">
        <v>1121</v>
      </c>
      <c r="P262" s="88"/>
      <c r="Q262" s="88"/>
      <c r="R262" s="88"/>
      <c r="S262" s="88"/>
      <c r="T262" s="88"/>
      <c r="U262" s="88"/>
      <c r="V262" s="88"/>
      <c r="W262" s="88"/>
      <c r="X262" s="88"/>
    </row>
    <row r="263" spans="3:24" ht="15" customHeight="1" x14ac:dyDescent="0.25">
      <c r="C263" s="68"/>
      <c r="D263" s="415" t="s">
        <v>55</v>
      </c>
      <c r="E263" s="437"/>
      <c r="F263" s="438" t="s">
        <v>56</v>
      </c>
      <c r="G263" s="437"/>
      <c r="H263" s="88"/>
      <c r="I263" s="88"/>
      <c r="J263" s="55" t="s">
        <v>1158</v>
      </c>
      <c r="K263" s="88"/>
      <c r="L263" s="88"/>
      <c r="M263" s="68"/>
      <c r="N263" s="303"/>
      <c r="O263" s="184" t="s">
        <v>772</v>
      </c>
      <c r="P263" s="88"/>
      <c r="Q263" s="88"/>
      <c r="R263" s="88"/>
      <c r="S263" s="88"/>
      <c r="T263" s="88"/>
      <c r="U263" s="88"/>
      <c r="V263" s="88"/>
      <c r="W263" s="88"/>
      <c r="X263" s="88"/>
    </row>
    <row r="264" spans="3:24" ht="15" customHeight="1" x14ac:dyDescent="0.25">
      <c r="C264" s="87"/>
      <c r="D264" s="88"/>
      <c r="E264" s="88"/>
      <c r="F264" s="88"/>
      <c r="G264" s="88"/>
      <c r="H264" s="88"/>
      <c r="I264" s="88"/>
      <c r="J264" s="88"/>
      <c r="K264" s="88"/>
      <c r="L264" s="88"/>
      <c r="M264" s="65"/>
      <c r="N264" s="303"/>
      <c r="O264" s="415" t="s">
        <v>55</v>
      </c>
      <c r="P264" s="437"/>
      <c r="Q264" s="438" t="s">
        <v>56</v>
      </c>
      <c r="R264" s="437"/>
      <c r="S264" s="88"/>
      <c r="T264" s="88"/>
      <c r="U264" s="88"/>
      <c r="V264" s="88"/>
      <c r="W264" s="88"/>
      <c r="X264" s="88"/>
    </row>
    <row r="265" spans="3:24" ht="15" customHeight="1" x14ac:dyDescent="0.25">
      <c r="C265" s="87"/>
      <c r="D265" s="88"/>
      <c r="E265" s="88"/>
      <c r="F265" s="72" t="s">
        <v>765</v>
      </c>
      <c r="G265" s="88"/>
      <c r="H265" s="59"/>
      <c r="I265" s="182"/>
      <c r="J265" s="59"/>
      <c r="K265" s="59"/>
      <c r="L265" s="65"/>
      <c r="M265" s="65"/>
      <c r="N265" s="303"/>
      <c r="O265" s="88"/>
      <c r="P265" s="88"/>
      <c r="Q265" s="88"/>
      <c r="R265" s="88"/>
      <c r="S265" s="88"/>
      <c r="T265" s="88"/>
      <c r="U265" s="88"/>
      <c r="V265" s="88"/>
      <c r="W265" s="88"/>
      <c r="X265" s="88"/>
    </row>
    <row r="266" spans="3:24" ht="15" customHeight="1" x14ac:dyDescent="0.25">
      <c r="C266" s="68"/>
      <c r="D266" s="88"/>
      <c r="E266" s="88"/>
      <c r="F266" s="72" t="s">
        <v>766</v>
      </c>
      <c r="G266" s="88"/>
      <c r="H266" s="59"/>
      <c r="I266" s="182"/>
      <c r="J266" s="59"/>
      <c r="K266" s="59"/>
      <c r="L266" s="65"/>
      <c r="M266" s="279"/>
      <c r="N266" s="303"/>
      <c r="O266" s="88"/>
      <c r="P266" s="88"/>
      <c r="Q266" s="72" t="s">
        <v>771</v>
      </c>
      <c r="R266" s="88"/>
      <c r="S266" s="59"/>
      <c r="T266" s="182"/>
      <c r="U266" s="59"/>
      <c r="V266" s="59"/>
      <c r="W266" s="88"/>
      <c r="X266" s="88"/>
    </row>
    <row r="267" spans="3:24" ht="15" customHeight="1" x14ac:dyDescent="0.25">
      <c r="C267" s="68"/>
      <c r="D267" s="59"/>
      <c r="E267" s="59"/>
      <c r="F267" s="87" t="s">
        <v>577</v>
      </c>
      <c r="G267" s="437"/>
      <c r="H267" s="59"/>
      <c r="I267" s="87" t="s">
        <v>56</v>
      </c>
      <c r="J267" s="437"/>
      <c r="K267" s="59"/>
      <c r="L267" s="65"/>
      <c r="M267" s="278"/>
      <c r="N267" s="303"/>
      <c r="O267" s="59"/>
      <c r="P267" s="59"/>
      <c r="Q267" s="438" t="s">
        <v>577</v>
      </c>
      <c r="R267" s="437"/>
      <c r="S267" s="59"/>
      <c r="T267" s="438" t="s">
        <v>56</v>
      </c>
      <c r="U267" s="437"/>
      <c r="V267" s="59"/>
      <c r="W267" s="88"/>
      <c r="X267" s="88"/>
    </row>
    <row r="268" spans="3:24" ht="15" customHeight="1" thickBot="1" x14ac:dyDescent="0.3">
      <c r="C268" s="614"/>
      <c r="D268" s="614"/>
      <c r="E268" s="614"/>
      <c r="F268" s="614"/>
      <c r="G268" s="614"/>
      <c r="H268" s="614"/>
      <c r="I268" s="614"/>
      <c r="J268" s="614"/>
      <c r="K268" s="615"/>
      <c r="L268" s="615"/>
      <c r="M268" s="614"/>
      <c r="N268" s="616"/>
      <c r="O268" s="617"/>
      <c r="P268" s="617"/>
      <c r="Q268" s="617"/>
      <c r="R268" s="617"/>
      <c r="S268" s="617"/>
      <c r="T268" s="617"/>
      <c r="U268" s="617"/>
      <c r="V268" s="617"/>
      <c r="W268" s="617"/>
      <c r="X268" s="617"/>
    </row>
    <row r="269" spans="3:24" ht="15" customHeight="1" x14ac:dyDescent="0.25"/>
    <row r="270" spans="3:24" ht="15" customHeight="1" x14ac:dyDescent="0.25">
      <c r="C270" s="366" t="s">
        <v>1122</v>
      </c>
      <c r="D270" s="499"/>
      <c r="E270" s="499"/>
      <c r="F270" s="499"/>
      <c r="G270" s="499"/>
      <c r="H270" s="499"/>
      <c r="I270" s="499"/>
      <c r="J270" s="499"/>
      <c r="K270" s="499"/>
      <c r="L270" s="499"/>
      <c r="M270" s="499"/>
      <c r="N270" s="374" t="s">
        <v>1123</v>
      </c>
      <c r="O270" s="366"/>
      <c r="P270" s="366"/>
      <c r="Q270" s="366"/>
      <c r="R270" s="366"/>
      <c r="S270" s="366"/>
      <c r="T270" s="499"/>
      <c r="U270" s="499"/>
      <c r="V270" s="366"/>
      <c r="W270" s="366"/>
      <c r="X270" s="499"/>
    </row>
    <row r="271" spans="3:24" ht="15" customHeight="1" x14ac:dyDescent="0.25">
      <c r="C271" s="88"/>
      <c r="D271" s="60" t="s">
        <v>1124</v>
      </c>
      <c r="E271" s="88"/>
      <c r="F271" s="88"/>
      <c r="G271" s="88"/>
      <c r="H271" s="88"/>
      <c r="I271" s="88"/>
      <c r="J271" s="88"/>
      <c r="K271" s="88"/>
      <c r="L271" s="88"/>
      <c r="M271" s="68"/>
      <c r="N271" s="301"/>
      <c r="O271" s="70" t="s">
        <v>1125</v>
      </c>
      <c r="P271" s="68"/>
      <c r="Q271" s="68"/>
      <c r="R271" s="68"/>
      <c r="S271" s="68"/>
      <c r="T271" s="68"/>
      <c r="U271" s="68"/>
      <c r="V271" s="68"/>
      <c r="W271" s="68"/>
      <c r="X271" s="88"/>
    </row>
    <row r="272" spans="3:24" ht="15" customHeight="1" x14ac:dyDescent="0.25">
      <c r="C272" s="88"/>
      <c r="D272" s="88"/>
      <c r="E272" s="88"/>
      <c r="F272" s="88"/>
      <c r="G272" s="88"/>
      <c r="H272" s="88"/>
      <c r="I272" s="88"/>
      <c r="J272" s="88"/>
      <c r="K272" s="88"/>
      <c r="L272" s="88"/>
      <c r="M272" s="68"/>
      <c r="N272" s="301"/>
      <c r="O272" s="68"/>
      <c r="P272" s="68"/>
      <c r="Q272" s="68"/>
      <c r="R272" s="68"/>
      <c r="S272" s="68"/>
      <c r="T272" s="68"/>
      <c r="U272" s="68"/>
      <c r="V272" s="68"/>
      <c r="W272" s="68"/>
      <c r="X272" s="88"/>
    </row>
    <row r="273" spans="3:24" ht="15" customHeight="1" x14ac:dyDescent="0.25">
      <c r="C273" s="88"/>
      <c r="D273" s="415" t="s">
        <v>55</v>
      </c>
      <c r="E273" s="437"/>
      <c r="F273" s="438" t="s">
        <v>56</v>
      </c>
      <c r="G273" s="437"/>
      <c r="H273" s="88"/>
      <c r="I273" s="88"/>
      <c r="J273" s="55" t="s">
        <v>1126</v>
      </c>
      <c r="K273" s="88"/>
      <c r="L273" s="88"/>
      <c r="M273" s="88"/>
      <c r="N273" s="301"/>
      <c r="O273" s="415" t="s">
        <v>55</v>
      </c>
      <c r="P273" s="437"/>
      <c r="Q273" s="438" t="s">
        <v>56</v>
      </c>
      <c r="R273" s="437"/>
      <c r="S273" s="70"/>
      <c r="T273" s="55"/>
      <c r="U273" s="55" t="s">
        <v>1127</v>
      </c>
      <c r="V273" s="88"/>
      <c r="W273" s="68"/>
      <c r="X273" s="88"/>
    </row>
    <row r="274" spans="3:24" ht="12.5" x14ac:dyDescent="0.25">
      <c r="C274" s="88"/>
      <c r="D274" s="88"/>
      <c r="E274" s="88"/>
      <c r="F274" s="88"/>
      <c r="G274" s="88"/>
      <c r="H274" s="88"/>
      <c r="I274" s="88"/>
      <c r="J274" s="88"/>
      <c r="K274" s="88"/>
      <c r="L274" s="63"/>
      <c r="M274" s="65"/>
      <c r="N274" s="301"/>
      <c r="O274" s="60"/>
      <c r="P274" s="88"/>
      <c r="Q274" s="88"/>
      <c r="R274" s="88"/>
      <c r="S274" s="68"/>
      <c r="T274" s="68"/>
      <c r="U274" s="68"/>
      <c r="V274" s="63"/>
      <c r="W274" s="63"/>
      <c r="X274" s="88"/>
    </row>
    <row r="275" spans="3:24" ht="15" customHeight="1" x14ac:dyDescent="0.25">
      <c r="C275" s="88"/>
      <c r="D275" s="88"/>
      <c r="E275" s="88"/>
      <c r="F275" s="72"/>
      <c r="G275" s="88"/>
      <c r="H275" s="59"/>
      <c r="I275" s="182"/>
      <c r="J275" s="59"/>
      <c r="K275" s="59"/>
      <c r="L275" s="68"/>
      <c r="M275" s="65"/>
      <c r="N275" s="301"/>
      <c r="O275" s="60"/>
      <c r="P275" s="88"/>
      <c r="Q275" s="88"/>
      <c r="R275" s="160" t="s">
        <v>364</v>
      </c>
      <c r="S275" s="160"/>
      <c r="T275" s="276"/>
      <c r="U275" s="623"/>
      <c r="V275" s="434"/>
      <c r="W275" s="68"/>
      <c r="X275" s="88"/>
    </row>
    <row r="276" spans="3:24" ht="12.5" x14ac:dyDescent="0.25">
      <c r="C276" s="88"/>
      <c r="D276" s="88"/>
      <c r="E276" s="63" t="s">
        <v>774</v>
      </c>
      <c r="F276" s="72"/>
      <c r="G276" s="88"/>
      <c r="H276" s="59"/>
      <c r="I276" s="182"/>
      <c r="J276" s="59"/>
      <c r="K276" s="59"/>
      <c r="L276" s="68"/>
      <c r="M276" s="65"/>
      <c r="N276" s="301"/>
      <c r="O276" s="60"/>
      <c r="P276" s="68"/>
      <c r="Q276" s="68"/>
      <c r="R276" s="68"/>
      <c r="S276" s="68"/>
      <c r="T276" s="68"/>
      <c r="U276" s="68"/>
      <c r="V276" s="63"/>
      <c r="W276" s="63"/>
      <c r="X276" s="88"/>
    </row>
    <row r="277" spans="3:24" ht="15" customHeight="1" x14ac:dyDescent="0.25">
      <c r="C277" s="88"/>
      <c r="D277" s="59"/>
      <c r="E277" s="63" t="s">
        <v>773</v>
      </c>
      <c r="F277" s="274"/>
      <c r="G277" s="59"/>
      <c r="H277" s="59"/>
      <c r="I277" s="59"/>
      <c r="J277" s="59"/>
      <c r="K277" s="59"/>
      <c r="L277" s="68"/>
      <c r="M277" s="65"/>
      <c r="N277" s="301"/>
      <c r="O277" s="60"/>
      <c r="P277" s="68"/>
      <c r="Q277" s="68"/>
      <c r="R277" s="68"/>
      <c r="S277" s="68"/>
      <c r="T277" s="68"/>
      <c r="U277" s="68"/>
      <c r="V277" s="63"/>
      <c r="W277" s="63"/>
      <c r="X277" s="88"/>
    </row>
    <row r="278" spans="3:24" ht="15" customHeight="1" x14ac:dyDescent="0.25">
      <c r="C278" s="88"/>
      <c r="D278" s="59"/>
      <c r="E278" s="624" t="s">
        <v>1031</v>
      </c>
      <c r="F278" s="274"/>
      <c r="G278" s="59"/>
      <c r="H278" s="59"/>
      <c r="I278" s="59"/>
      <c r="J278" s="59"/>
      <c r="K278" s="59"/>
      <c r="L278" s="68"/>
      <c r="M278" s="65"/>
      <c r="N278" s="301" t="s">
        <v>1128</v>
      </c>
      <c r="O278" s="68"/>
      <c r="P278" s="68"/>
      <c r="Q278" s="68"/>
      <c r="R278" s="68"/>
      <c r="S278" s="68"/>
      <c r="T278" s="88"/>
      <c r="U278" s="88"/>
      <c r="V278" s="68"/>
      <c r="W278" s="68"/>
      <c r="X278" s="88"/>
    </row>
    <row r="279" spans="3:24" ht="15" customHeight="1" x14ac:dyDescent="0.25">
      <c r="C279" s="88"/>
      <c r="D279" s="59"/>
      <c r="E279" s="437"/>
      <c r="F279" s="76" t="s">
        <v>775</v>
      </c>
      <c r="G279" s="65"/>
      <c r="H279" s="65"/>
      <c r="I279" s="65"/>
      <c r="J279" s="65"/>
      <c r="K279" s="59"/>
      <c r="L279" s="68"/>
      <c r="M279" s="65"/>
      <c r="N279" s="301"/>
      <c r="O279" s="70" t="s">
        <v>1129</v>
      </c>
      <c r="P279" s="68"/>
      <c r="Q279" s="68"/>
      <c r="R279" s="68"/>
      <c r="S279" s="68"/>
      <c r="T279" s="68"/>
      <c r="U279" s="68"/>
      <c r="V279" s="68"/>
      <c r="W279" s="68"/>
      <c r="X279" s="88"/>
    </row>
    <row r="280" spans="3:24" ht="15" customHeight="1" x14ac:dyDescent="0.25">
      <c r="C280" s="88"/>
      <c r="D280" s="59"/>
      <c r="E280" s="437"/>
      <c r="F280" s="76" t="s">
        <v>776</v>
      </c>
      <c r="G280" s="65"/>
      <c r="H280" s="65"/>
      <c r="I280" s="65"/>
      <c r="J280" s="65"/>
      <c r="K280" s="59"/>
      <c r="L280" s="68"/>
      <c r="M280" s="65"/>
      <c r="N280" s="301"/>
      <c r="O280" s="68"/>
      <c r="P280" s="68"/>
      <c r="Q280" s="68"/>
      <c r="R280" s="68"/>
      <c r="S280" s="68"/>
      <c r="T280" s="68"/>
      <c r="U280" s="68"/>
      <c r="V280" s="68"/>
      <c r="W280" s="68"/>
      <c r="X280" s="88"/>
    </row>
    <row r="281" spans="3:24" ht="15" customHeight="1" x14ac:dyDescent="0.25">
      <c r="C281" s="88"/>
      <c r="D281" s="59"/>
      <c r="E281" s="437"/>
      <c r="F281" s="76" t="s">
        <v>777</v>
      </c>
      <c r="G281" s="65"/>
      <c r="H281" s="65"/>
      <c r="I281" s="65"/>
      <c r="J281" s="65"/>
      <c r="K281" s="59"/>
      <c r="L281" s="68"/>
      <c r="M281" s="65"/>
      <c r="N281" s="301"/>
      <c r="O281" s="60"/>
      <c r="P281" s="174" t="s">
        <v>551</v>
      </c>
      <c r="Q281" s="80"/>
      <c r="R281" s="80"/>
      <c r="S281" s="80"/>
      <c r="T281" s="80"/>
      <c r="U281" s="625"/>
      <c r="V281" s="434"/>
      <c r="W281" s="59"/>
      <c r="X281" s="88"/>
    </row>
    <row r="282" spans="3:24" ht="15" customHeight="1" x14ac:dyDescent="0.25">
      <c r="C282" s="88"/>
      <c r="D282" s="59"/>
      <c r="E282" s="437"/>
      <c r="F282" s="76" t="s">
        <v>778</v>
      </c>
      <c r="G282" s="65"/>
      <c r="H282" s="65"/>
      <c r="I282" s="65"/>
      <c r="J282" s="65"/>
      <c r="K282" s="59"/>
      <c r="L282" s="68"/>
      <c r="M282" s="65"/>
      <c r="N282" s="301"/>
      <c r="O282" s="59"/>
      <c r="P282" s="59" t="s">
        <v>1130</v>
      </c>
      <c r="Q282" s="59"/>
      <c r="R282" s="59"/>
      <c r="S282" s="59"/>
      <c r="T282" s="59"/>
      <c r="U282" s="59"/>
      <c r="V282" s="59"/>
      <c r="W282" s="59"/>
      <c r="X282" s="88"/>
    </row>
    <row r="283" spans="3:24" ht="15" customHeight="1" x14ac:dyDescent="0.25">
      <c r="C283" s="88"/>
      <c r="D283" s="59"/>
      <c r="E283" s="437"/>
      <c r="F283" s="76" t="s">
        <v>779</v>
      </c>
      <c r="G283" s="65"/>
      <c r="H283" s="65"/>
      <c r="I283" s="65"/>
      <c r="J283" s="65"/>
      <c r="K283" s="59"/>
      <c r="L283" s="68"/>
      <c r="M283" s="65"/>
      <c r="N283" s="301"/>
      <c r="O283" s="60"/>
      <c r="P283" s="174" t="s">
        <v>1131</v>
      </c>
      <c r="Q283" s="80"/>
      <c r="R283" s="80"/>
      <c r="S283" s="80"/>
      <c r="T283" s="80"/>
      <c r="U283" s="625"/>
      <c r="V283" s="434"/>
      <c r="W283" s="59"/>
      <c r="X283" s="88"/>
    </row>
    <row r="284" spans="3:24" ht="15" customHeight="1" x14ac:dyDescent="0.25">
      <c r="C284" s="88"/>
      <c r="D284" s="65"/>
      <c r="E284" s="437"/>
      <c r="F284" s="76" t="s">
        <v>780</v>
      </c>
      <c r="G284" s="65"/>
      <c r="H284" s="65"/>
      <c r="I284" s="65"/>
      <c r="J284" s="65"/>
      <c r="K284" s="59"/>
      <c r="L284" s="68"/>
      <c r="M284" s="65"/>
      <c r="N284" s="303"/>
      <c r="O284" s="88"/>
      <c r="P284" s="88"/>
      <c r="Q284" s="88"/>
      <c r="R284" s="88"/>
      <c r="S284" s="88"/>
      <c r="T284" s="88"/>
      <c r="U284" s="88"/>
      <c r="V284" s="88"/>
      <c r="W284" s="88"/>
      <c r="X284" s="88"/>
    </row>
    <row r="285" spans="3:24" ht="15" customHeight="1" x14ac:dyDescent="0.25">
      <c r="C285" s="88"/>
      <c r="D285" s="88"/>
      <c r="E285" s="437"/>
      <c r="F285" s="76" t="s">
        <v>288</v>
      </c>
      <c r="G285" s="1647"/>
      <c r="H285" s="1647"/>
      <c r="I285" s="1647"/>
      <c r="J285" s="1647"/>
      <c r="K285" s="1650"/>
      <c r="L285" s="68"/>
      <c r="M285" s="65"/>
      <c r="N285" s="173" t="s">
        <v>1132</v>
      </c>
      <c r="O285" s="68"/>
      <c r="P285" s="68"/>
      <c r="Q285" s="68"/>
      <c r="R285" s="68"/>
      <c r="S285" s="68"/>
      <c r="T285" s="88"/>
      <c r="U285" s="88"/>
      <c r="V285" s="68"/>
      <c r="W285" s="68"/>
      <c r="X285" s="88"/>
    </row>
    <row r="286" spans="3:24" ht="12.5" x14ac:dyDescent="0.25">
      <c r="C286" s="88"/>
      <c r="D286" s="88"/>
      <c r="E286" s="88"/>
      <c r="F286" s="88"/>
      <c r="G286" s="88"/>
      <c r="H286" s="88"/>
      <c r="I286" s="88"/>
      <c r="J286" s="88"/>
      <c r="K286" s="88"/>
      <c r="L286" s="68"/>
      <c r="M286" s="65"/>
      <c r="N286" s="173"/>
      <c r="O286" s="70" t="s">
        <v>1133</v>
      </c>
      <c r="P286" s="68"/>
      <c r="Q286" s="68"/>
      <c r="R286" s="68"/>
      <c r="S286" s="68"/>
      <c r="T286" s="68"/>
      <c r="U286" s="68"/>
      <c r="V286" s="68"/>
      <c r="W286" s="68"/>
      <c r="X286" s="88"/>
    </row>
    <row r="287" spans="3:24" ht="15" customHeight="1" x14ac:dyDescent="0.25">
      <c r="C287" s="68" t="s">
        <v>1134</v>
      </c>
      <c r="D287" s="88"/>
      <c r="E287" s="65"/>
      <c r="F287" s="65"/>
      <c r="G287" s="65"/>
      <c r="H287" s="88"/>
      <c r="I287" s="88"/>
      <c r="J287" s="88"/>
      <c r="K287" s="88"/>
      <c r="L287" s="88"/>
      <c r="M287" s="65"/>
      <c r="N287" s="173"/>
      <c r="O287" s="70"/>
      <c r="P287" s="68"/>
      <c r="Q287" s="68"/>
      <c r="R287" s="68"/>
      <c r="S287" s="68"/>
      <c r="T287" s="68"/>
      <c r="U287" s="68"/>
      <c r="V287" s="68"/>
      <c r="W287" s="68"/>
      <c r="X287" s="88"/>
    </row>
    <row r="288" spans="3:24" ht="14" x14ac:dyDescent="0.25">
      <c r="C288" s="68"/>
      <c r="D288" s="60" t="s">
        <v>1135</v>
      </c>
      <c r="E288" s="88"/>
      <c r="F288" s="88"/>
      <c r="G288" s="88"/>
      <c r="H288" s="88"/>
      <c r="I288" s="88"/>
      <c r="J288" s="88"/>
      <c r="K288" s="88"/>
      <c r="L288" s="88"/>
      <c r="M288" s="65"/>
      <c r="N288" s="301"/>
      <c r="O288" s="415" t="s">
        <v>55</v>
      </c>
      <c r="P288" s="437"/>
      <c r="Q288" s="438" t="s">
        <v>56</v>
      </c>
      <c r="R288" s="437"/>
      <c r="S288" s="70"/>
      <c r="T288" s="55"/>
      <c r="U288" s="68"/>
      <c r="V288" s="68"/>
      <c r="W288" s="68"/>
      <c r="X288" s="88"/>
    </row>
    <row r="289" spans="3:24" ht="14" x14ac:dyDescent="0.25">
      <c r="C289" s="68"/>
      <c r="D289" s="60"/>
      <c r="E289" s="88"/>
      <c r="F289" s="88"/>
      <c r="G289" s="88"/>
      <c r="H289" s="88"/>
      <c r="I289" s="88"/>
      <c r="J289" s="88"/>
      <c r="K289" s="88"/>
      <c r="L289" s="88"/>
      <c r="M289" s="65"/>
      <c r="N289" s="301"/>
      <c r="O289" s="60"/>
      <c r="P289" s="88"/>
      <c r="Q289" s="88"/>
      <c r="R289" s="88"/>
      <c r="S289" s="68"/>
      <c r="T289" s="68"/>
      <c r="U289" s="55"/>
      <c r="V289" s="88"/>
      <c r="W289" s="68"/>
      <c r="X289" s="88"/>
    </row>
    <row r="290" spans="3:24" ht="15" customHeight="1" x14ac:dyDescent="0.25">
      <c r="C290" s="68"/>
      <c r="D290" s="415" t="s">
        <v>55</v>
      </c>
      <c r="E290" s="437"/>
      <c r="F290" s="438" t="s">
        <v>56</v>
      </c>
      <c r="G290" s="437"/>
      <c r="H290" s="88"/>
      <c r="I290" s="88"/>
      <c r="J290" s="88"/>
      <c r="K290" s="88"/>
      <c r="L290" s="88"/>
      <c r="M290" s="65"/>
      <c r="N290" s="301"/>
      <c r="O290" s="60"/>
      <c r="P290" s="88"/>
      <c r="Q290" s="160"/>
      <c r="R290" s="160" t="s">
        <v>364</v>
      </c>
      <c r="S290" s="88"/>
      <c r="T290" s="276"/>
      <c r="U290" s="623"/>
      <c r="V290" s="434"/>
      <c r="W290" s="63"/>
      <c r="X290" s="88"/>
    </row>
    <row r="291" spans="3:24" ht="12.5" x14ac:dyDescent="0.25">
      <c r="C291" s="88"/>
      <c r="D291" s="88"/>
      <c r="E291" s="88"/>
      <c r="F291" s="88"/>
      <c r="G291" s="88"/>
      <c r="H291" s="88"/>
      <c r="I291" s="88"/>
      <c r="J291" s="88"/>
      <c r="K291" s="88"/>
      <c r="L291" s="88"/>
      <c r="M291" s="65"/>
      <c r="N291" s="301"/>
      <c r="O291" s="68"/>
      <c r="P291" s="68"/>
      <c r="Q291" s="68"/>
      <c r="R291" s="68"/>
      <c r="S291" s="68"/>
      <c r="T291" s="68"/>
      <c r="U291" s="68"/>
      <c r="V291" s="88"/>
      <c r="W291" s="68"/>
      <c r="X291" s="88"/>
    </row>
    <row r="292" spans="3:24" ht="12.5" x14ac:dyDescent="0.25">
      <c r="C292" s="68" t="s">
        <v>1136</v>
      </c>
      <c r="D292" s="88"/>
      <c r="E292" s="65"/>
      <c r="F292" s="65"/>
      <c r="G292" s="65"/>
      <c r="H292" s="88"/>
      <c r="I292" s="88"/>
      <c r="J292" s="88"/>
      <c r="K292" s="88"/>
      <c r="L292" s="88"/>
      <c r="M292" s="65"/>
      <c r="N292" s="301" t="s">
        <v>1137</v>
      </c>
      <c r="O292" s="68"/>
      <c r="P292" s="68"/>
      <c r="Q292" s="68"/>
      <c r="R292" s="68"/>
      <c r="S292" s="68"/>
      <c r="T292" s="88"/>
      <c r="U292" s="88"/>
      <c r="V292" s="68"/>
      <c r="W292" s="88"/>
      <c r="X292" s="88"/>
    </row>
    <row r="293" spans="3:24" ht="15" customHeight="1" x14ac:dyDescent="0.25">
      <c r="C293" s="68"/>
      <c r="D293" s="60" t="s">
        <v>1138</v>
      </c>
      <c r="E293" s="88"/>
      <c r="F293" s="88"/>
      <c r="G293" s="88"/>
      <c r="H293" s="88"/>
      <c r="I293" s="88"/>
      <c r="J293" s="88"/>
      <c r="K293" s="88"/>
      <c r="L293" s="88"/>
      <c r="M293" s="65"/>
      <c r="N293" s="301"/>
      <c r="O293" s="60" t="s">
        <v>1139</v>
      </c>
      <c r="P293" s="68"/>
      <c r="Q293" s="68"/>
      <c r="R293" s="68"/>
      <c r="S293" s="68"/>
      <c r="T293" s="68"/>
      <c r="U293" s="68"/>
      <c r="V293" s="68"/>
      <c r="W293" s="88"/>
      <c r="X293" s="88"/>
    </row>
    <row r="294" spans="3:24" ht="14" x14ac:dyDescent="0.25">
      <c r="C294" s="68"/>
      <c r="D294" s="60" t="s">
        <v>1140</v>
      </c>
      <c r="E294" s="88"/>
      <c r="F294" s="88"/>
      <c r="G294" s="88"/>
      <c r="H294" s="88"/>
      <c r="I294" s="88"/>
      <c r="J294" s="88"/>
      <c r="K294" s="88"/>
      <c r="L294" s="88"/>
      <c r="M294" s="65"/>
      <c r="N294" s="301"/>
      <c r="O294" s="280" t="s">
        <v>1141</v>
      </c>
      <c r="P294" s="70"/>
      <c r="Q294" s="70"/>
      <c r="R294" s="70"/>
      <c r="S294" s="70"/>
      <c r="T294" s="55"/>
      <c r="U294" s="55"/>
      <c r="V294" s="88"/>
      <c r="W294" s="88"/>
      <c r="X294" s="88"/>
    </row>
    <row r="295" spans="3:24" ht="12.5" x14ac:dyDescent="0.25">
      <c r="C295" s="68"/>
      <c r="D295" s="60"/>
      <c r="E295" s="68"/>
      <c r="F295" s="68"/>
      <c r="G295" s="68"/>
      <c r="H295" s="88"/>
      <c r="I295" s="88"/>
      <c r="J295" s="88"/>
      <c r="K295" s="88"/>
      <c r="L295" s="88"/>
      <c r="M295" s="65"/>
      <c r="N295" s="301"/>
      <c r="O295" s="82" t="s">
        <v>1159</v>
      </c>
      <c r="P295" s="63"/>
      <c r="Q295" s="63"/>
      <c r="R295" s="63"/>
      <c r="S295" s="68"/>
      <c r="T295" s="68"/>
      <c r="U295" s="68"/>
      <c r="V295" s="63"/>
      <c r="W295" s="88"/>
      <c r="X295" s="88"/>
    </row>
    <row r="296" spans="3:24" ht="15" customHeight="1" x14ac:dyDescent="0.25">
      <c r="C296" s="68"/>
      <c r="D296" s="415" t="s">
        <v>55</v>
      </c>
      <c r="E296" s="437"/>
      <c r="F296" s="438" t="s">
        <v>56</v>
      </c>
      <c r="G296" s="437"/>
      <c r="H296" s="88"/>
      <c r="I296" s="88"/>
      <c r="J296" s="88"/>
      <c r="K296" s="88"/>
      <c r="L296" s="88"/>
      <c r="M296" s="65"/>
      <c r="N296" s="301"/>
      <c r="O296" s="82" t="s">
        <v>1160</v>
      </c>
      <c r="P296" s="63"/>
      <c r="Q296" s="63"/>
      <c r="R296" s="63"/>
      <c r="S296" s="68"/>
      <c r="T296" s="68"/>
      <c r="U296" s="68"/>
      <c r="V296" s="63"/>
      <c r="W296" s="88"/>
      <c r="X296" s="88"/>
    </row>
    <row r="297" spans="3:24" ht="15" customHeight="1" x14ac:dyDescent="0.25">
      <c r="C297" s="88"/>
      <c r="D297" s="88"/>
      <c r="E297" s="88"/>
      <c r="F297" s="88"/>
      <c r="G297" s="88"/>
      <c r="H297" s="88"/>
      <c r="I297" s="88"/>
      <c r="J297" s="88"/>
      <c r="K297" s="88"/>
      <c r="L297" s="88"/>
      <c r="M297" s="65"/>
      <c r="N297" s="301"/>
      <c r="O297" s="68"/>
      <c r="P297" s="68"/>
      <c r="Q297" s="68"/>
      <c r="R297" s="68"/>
      <c r="S297" s="68"/>
      <c r="T297" s="68"/>
      <c r="U297" s="63"/>
      <c r="V297" s="68"/>
      <c r="W297" s="88"/>
      <c r="X297" s="88"/>
    </row>
    <row r="298" spans="3:24" ht="15" customHeight="1" x14ac:dyDescent="0.25">
      <c r="C298" s="68" t="s">
        <v>1142</v>
      </c>
      <c r="D298" s="68"/>
      <c r="E298" s="68"/>
      <c r="F298" s="68"/>
      <c r="G298" s="68"/>
      <c r="H298" s="88"/>
      <c r="I298" s="88"/>
      <c r="J298" s="88"/>
      <c r="K298" s="88"/>
      <c r="L298" s="88"/>
      <c r="M298" s="65"/>
      <c r="N298" s="301"/>
      <c r="O298" s="415" t="s">
        <v>55</v>
      </c>
      <c r="P298" s="437"/>
      <c r="Q298" s="415" t="s">
        <v>56</v>
      </c>
      <c r="R298" s="437"/>
      <c r="S298" s="68"/>
      <c r="T298" s="68"/>
      <c r="U298" s="63"/>
      <c r="V298" s="68"/>
      <c r="W298" s="88"/>
      <c r="X298" s="88"/>
    </row>
    <row r="299" spans="3:24" ht="12.5" x14ac:dyDescent="0.25">
      <c r="C299" s="68"/>
      <c r="D299" s="70" t="s">
        <v>1143</v>
      </c>
      <c r="E299" s="68"/>
      <c r="F299" s="68"/>
      <c r="G299" s="68"/>
      <c r="H299" s="88"/>
      <c r="I299" s="88"/>
      <c r="J299" s="88"/>
      <c r="K299" s="88"/>
      <c r="L299" s="88"/>
      <c r="M299" s="65"/>
      <c r="N299" s="303"/>
      <c r="O299" s="88"/>
      <c r="P299" s="88"/>
      <c r="Q299" s="88"/>
      <c r="R299" s="88"/>
      <c r="S299" s="88"/>
      <c r="T299" s="88"/>
      <c r="U299" s="88"/>
      <c r="V299" s="88"/>
      <c r="W299" s="88"/>
      <c r="X299" s="88"/>
    </row>
    <row r="300" spans="3:24" ht="12.5" x14ac:dyDescent="0.25">
      <c r="C300" s="68"/>
      <c r="D300" s="432" t="s">
        <v>1144</v>
      </c>
      <c r="E300" s="68"/>
      <c r="F300" s="68"/>
      <c r="G300" s="68"/>
      <c r="H300" s="88"/>
      <c r="I300" s="88"/>
      <c r="J300" s="88"/>
      <c r="K300" s="88"/>
      <c r="L300" s="88"/>
      <c r="M300" s="65"/>
      <c r="N300" s="301" t="s">
        <v>1145</v>
      </c>
      <c r="O300" s="88"/>
      <c r="P300" s="88"/>
      <c r="Q300" s="88"/>
      <c r="R300" s="88"/>
      <c r="S300" s="88"/>
      <c r="T300" s="88"/>
      <c r="U300" s="88"/>
      <c r="V300" s="88"/>
      <c r="W300" s="88"/>
      <c r="X300" s="88"/>
    </row>
    <row r="301" spans="3:24" ht="15" customHeight="1" x14ac:dyDescent="0.25">
      <c r="C301" s="68"/>
      <c r="D301" s="68"/>
      <c r="E301" s="68"/>
      <c r="F301" s="68"/>
      <c r="G301" s="68"/>
      <c r="H301" s="88"/>
      <c r="I301" s="88"/>
      <c r="J301" s="88"/>
      <c r="K301" s="88"/>
      <c r="L301" s="88"/>
      <c r="M301" s="65"/>
      <c r="N301" s="303"/>
      <c r="O301" s="88"/>
      <c r="P301" s="88"/>
      <c r="Q301" s="88"/>
      <c r="R301" s="88"/>
      <c r="S301" s="88"/>
      <c r="T301" s="88"/>
      <c r="U301" s="88"/>
      <c r="V301" s="88"/>
      <c r="W301" s="88"/>
      <c r="X301" s="88"/>
    </row>
    <row r="302" spans="3:24" ht="15" customHeight="1" x14ac:dyDescent="0.25">
      <c r="C302" s="68"/>
      <c r="D302" s="415" t="s">
        <v>55</v>
      </c>
      <c r="E302" s="437"/>
      <c r="F302" s="438" t="s">
        <v>56</v>
      </c>
      <c r="G302" s="437"/>
      <c r="H302" s="88"/>
      <c r="I302" s="88"/>
      <c r="J302" s="88"/>
      <c r="K302" s="88"/>
      <c r="L302" s="88"/>
      <c r="M302" s="65"/>
      <c r="N302" s="301"/>
      <c r="O302" s="415" t="s">
        <v>55</v>
      </c>
      <c r="P302" s="437"/>
      <c r="Q302" s="63"/>
      <c r="R302" s="63" t="s">
        <v>1146</v>
      </c>
      <c r="S302" s="68"/>
      <c r="T302" s="68"/>
      <c r="U302" s="68"/>
      <c r="V302" s="63"/>
      <c r="W302" s="88"/>
      <c r="X302" s="88"/>
    </row>
    <row r="303" spans="3:24" ht="12.5" x14ac:dyDescent="0.25">
      <c r="C303" s="88"/>
      <c r="D303" s="88"/>
      <c r="E303" s="88"/>
      <c r="F303" s="88"/>
      <c r="G303" s="88"/>
      <c r="H303" s="88"/>
      <c r="I303" s="88"/>
      <c r="J303" s="88"/>
      <c r="K303" s="88"/>
      <c r="L303" s="88"/>
      <c r="M303" s="65"/>
      <c r="N303" s="301"/>
      <c r="O303" s="82"/>
      <c r="P303" s="63"/>
      <c r="Q303" s="63"/>
      <c r="R303" s="63" t="s">
        <v>1147</v>
      </c>
      <c r="S303" s="68"/>
      <c r="T303" s="68"/>
      <c r="U303" s="68"/>
      <c r="V303" s="63"/>
      <c r="W303" s="88"/>
      <c r="X303" s="88"/>
    </row>
    <row r="304" spans="3:24" ht="12.5" x14ac:dyDescent="0.25">
      <c r="C304" s="68" t="s">
        <v>1148</v>
      </c>
      <c r="D304" s="68"/>
      <c r="E304" s="68"/>
      <c r="F304" s="68"/>
      <c r="G304" s="68"/>
      <c r="H304" s="88"/>
      <c r="I304" s="88"/>
      <c r="J304" s="88"/>
      <c r="K304" s="88"/>
      <c r="L304" s="88"/>
      <c r="M304" s="65"/>
      <c r="N304" s="301"/>
      <c r="O304" s="63"/>
      <c r="P304" s="63"/>
      <c r="Q304" s="63"/>
      <c r="R304" s="63" t="s">
        <v>1149</v>
      </c>
      <c r="S304" s="63"/>
      <c r="T304" s="63"/>
      <c r="U304" s="63"/>
      <c r="V304" s="63"/>
      <c r="W304" s="88"/>
      <c r="X304" s="88"/>
    </row>
    <row r="305" spans="3:24" ht="12.5" x14ac:dyDescent="0.25">
      <c r="C305" s="68"/>
      <c r="D305" s="70" t="s">
        <v>1150</v>
      </c>
      <c r="E305" s="68"/>
      <c r="F305" s="68"/>
      <c r="G305" s="68"/>
      <c r="H305" s="88"/>
      <c r="I305" s="88"/>
      <c r="J305" s="88"/>
      <c r="K305" s="88"/>
      <c r="L305" s="88"/>
      <c r="M305" s="65"/>
      <c r="N305" s="301"/>
      <c r="O305" s="63"/>
      <c r="P305" s="63"/>
      <c r="Q305" s="63"/>
      <c r="R305" s="63"/>
      <c r="S305" s="63"/>
      <c r="T305" s="63"/>
      <c r="U305" s="63"/>
      <c r="V305" s="63"/>
      <c r="W305" s="88"/>
      <c r="X305" s="88"/>
    </row>
    <row r="306" spans="3:24" ht="15" customHeight="1" x14ac:dyDescent="0.25">
      <c r="C306" s="62"/>
      <c r="D306" s="70" t="s">
        <v>1151</v>
      </c>
      <c r="E306" s="68"/>
      <c r="F306" s="68"/>
      <c r="G306" s="68"/>
      <c r="H306" s="88"/>
      <c r="I306" s="88"/>
      <c r="J306" s="88"/>
      <c r="K306" s="88"/>
      <c r="L306" s="88"/>
      <c r="M306" s="65"/>
      <c r="N306" s="301"/>
      <c r="O306" s="63"/>
      <c r="P306" s="63"/>
      <c r="Q306" s="63"/>
      <c r="R306" s="184" t="s">
        <v>758</v>
      </c>
      <c r="S306" s="63"/>
      <c r="T306" s="63"/>
      <c r="U306" s="63"/>
      <c r="V306" s="63"/>
      <c r="W306" s="88"/>
      <c r="X306" s="88"/>
    </row>
    <row r="307" spans="3:24" ht="15" customHeight="1" x14ac:dyDescent="0.25">
      <c r="C307" s="68"/>
      <c r="D307" s="68"/>
      <c r="E307" s="68"/>
      <c r="F307" s="68"/>
      <c r="G307" s="68"/>
      <c r="H307" s="88"/>
      <c r="I307" s="88"/>
      <c r="J307" s="88"/>
      <c r="K307" s="88"/>
      <c r="L307" s="88"/>
      <c r="M307" s="65"/>
      <c r="N307" s="301"/>
      <c r="O307" s="63"/>
      <c r="P307" s="63"/>
      <c r="Q307" s="72"/>
      <c r="R307" s="626"/>
      <c r="S307" s="72" t="s">
        <v>1152</v>
      </c>
      <c r="T307" s="63"/>
      <c r="U307" s="63"/>
      <c r="V307" s="63"/>
      <c r="W307" s="88"/>
      <c r="X307" s="88"/>
    </row>
    <row r="308" spans="3:24" ht="15" customHeight="1" x14ac:dyDescent="0.25">
      <c r="C308" s="68"/>
      <c r="D308" s="415" t="s">
        <v>55</v>
      </c>
      <c r="E308" s="437"/>
      <c r="F308" s="438" t="s">
        <v>56</v>
      </c>
      <c r="G308" s="437"/>
      <c r="H308" s="627"/>
      <c r="I308" s="88"/>
      <c r="J308" s="88"/>
      <c r="K308" s="88"/>
      <c r="L308" s="88"/>
      <c r="M308" s="65"/>
      <c r="N308" s="302"/>
      <c r="O308" s="63"/>
      <c r="P308" s="63"/>
      <c r="Q308" s="72"/>
      <c r="R308" s="626"/>
      <c r="S308" s="72" t="s">
        <v>1153</v>
      </c>
      <c r="T308" s="63"/>
      <c r="U308" s="63"/>
      <c r="V308" s="63"/>
      <c r="W308" s="88"/>
      <c r="X308" s="88"/>
    </row>
    <row r="309" spans="3:24" ht="15" customHeight="1" x14ac:dyDescent="0.25">
      <c r="C309" s="68"/>
      <c r="D309" s="181"/>
      <c r="E309" s="88"/>
      <c r="F309" s="87"/>
      <c r="G309" s="88"/>
      <c r="H309" s="88"/>
      <c r="I309" s="88"/>
      <c r="J309" s="88"/>
      <c r="K309" s="88"/>
      <c r="L309" s="88"/>
      <c r="M309" s="65"/>
      <c r="N309" s="302"/>
      <c r="O309" s="63"/>
      <c r="P309" s="63"/>
      <c r="Q309" s="72"/>
      <c r="R309" s="626"/>
      <c r="S309" s="72" t="s">
        <v>1154</v>
      </c>
      <c r="T309" s="63"/>
      <c r="U309" s="63"/>
      <c r="V309" s="63"/>
      <c r="W309" s="88"/>
      <c r="X309" s="88"/>
    </row>
    <row r="310" spans="3:24" ht="12.5" x14ac:dyDescent="0.25">
      <c r="C310" s="68" t="s">
        <v>1155</v>
      </c>
      <c r="D310" s="68"/>
      <c r="E310" s="68"/>
      <c r="F310" s="68"/>
      <c r="G310" s="68"/>
      <c r="H310" s="68"/>
      <c r="I310" s="88"/>
      <c r="J310" s="88"/>
      <c r="K310" s="68"/>
      <c r="L310" s="68"/>
      <c r="M310" s="279"/>
      <c r="N310" s="303"/>
      <c r="O310" s="63"/>
      <c r="P310" s="63"/>
      <c r="Q310" s="63"/>
      <c r="R310" s="63"/>
      <c r="S310" s="63"/>
      <c r="T310" s="63"/>
      <c r="U310" s="63"/>
      <c r="V310" s="63"/>
      <c r="W310" s="88"/>
      <c r="X310" s="88"/>
    </row>
    <row r="311" spans="3:24" ht="15" customHeight="1" x14ac:dyDescent="0.25">
      <c r="C311" s="68"/>
      <c r="D311" s="70" t="s">
        <v>1156</v>
      </c>
      <c r="E311" s="68"/>
      <c r="F311" s="68"/>
      <c r="G311" s="68"/>
      <c r="H311" s="68"/>
      <c r="I311" s="68"/>
      <c r="J311" s="68"/>
      <c r="K311" s="68"/>
      <c r="L311" s="68"/>
      <c r="M311" s="279"/>
      <c r="N311" s="301"/>
      <c r="O311" s="63"/>
      <c r="P311" s="63"/>
      <c r="Q311" s="63"/>
      <c r="R311" s="63"/>
      <c r="S311" s="63"/>
      <c r="T311" s="63"/>
      <c r="U311" s="63"/>
      <c r="V311" s="63"/>
      <c r="W311" s="88"/>
      <c r="X311" s="88"/>
    </row>
    <row r="312" spans="3:24" ht="15" customHeight="1" x14ac:dyDescent="0.25">
      <c r="C312" s="68"/>
      <c r="D312" s="70" t="s">
        <v>1157</v>
      </c>
      <c r="E312" s="68"/>
      <c r="F312" s="68"/>
      <c r="G312" s="68"/>
      <c r="H312" s="68"/>
      <c r="I312" s="68"/>
      <c r="J312" s="68"/>
      <c r="K312" s="68"/>
      <c r="L312" s="68"/>
      <c r="M312" s="199"/>
      <c r="N312" s="301"/>
      <c r="O312" s="415" t="s">
        <v>56</v>
      </c>
      <c r="P312" s="437"/>
      <c r="Q312" s="63"/>
      <c r="R312" s="63"/>
      <c r="S312" s="63"/>
      <c r="T312" s="63"/>
      <c r="U312" s="63"/>
      <c r="V312" s="63"/>
      <c r="W312" s="88"/>
      <c r="X312" s="88"/>
    </row>
    <row r="313" spans="3:24" ht="12.5" x14ac:dyDescent="0.25">
      <c r="C313" s="68"/>
      <c r="D313" s="68"/>
      <c r="E313" s="68"/>
      <c r="F313" s="68"/>
      <c r="G313" s="68"/>
      <c r="H313" s="68"/>
      <c r="I313" s="88"/>
      <c r="J313" s="88"/>
      <c r="K313" s="68"/>
      <c r="L313" s="68"/>
      <c r="M313" s="199"/>
      <c r="N313" s="301"/>
      <c r="O313" s="63"/>
      <c r="P313" s="63"/>
      <c r="Q313" s="63"/>
      <c r="R313" s="63"/>
      <c r="S313" s="63"/>
      <c r="T313" s="63"/>
      <c r="U313" s="63"/>
      <c r="V313" s="63"/>
      <c r="W313" s="88"/>
      <c r="X313" s="88"/>
    </row>
    <row r="314" spans="3:24" ht="15" customHeight="1" x14ac:dyDescent="0.25">
      <c r="C314" s="68"/>
      <c r="D314" s="415" t="s">
        <v>55</v>
      </c>
      <c r="E314" s="437"/>
      <c r="F314" s="438" t="s">
        <v>56</v>
      </c>
      <c r="G314" s="437"/>
      <c r="H314" s="68"/>
      <c r="I314" s="68"/>
      <c r="J314" s="68"/>
      <c r="K314" s="68"/>
      <c r="L314" s="68"/>
      <c r="M314" s="88"/>
      <c r="N314" s="303"/>
      <c r="O314" s="88"/>
      <c r="P314" s="88"/>
      <c r="Q314" s="88"/>
      <c r="R314" s="88"/>
      <c r="S314" s="88"/>
      <c r="T314" s="88"/>
      <c r="U314" s="88"/>
      <c r="V314" s="88"/>
      <c r="W314" s="88"/>
      <c r="X314" s="88"/>
    </row>
    <row r="315" spans="3:24" ht="14.5" thickBot="1" x14ac:dyDescent="0.3">
      <c r="C315" s="614"/>
      <c r="D315" s="614"/>
      <c r="E315" s="614"/>
      <c r="F315" s="614"/>
      <c r="G315" s="614"/>
      <c r="H315" s="614"/>
      <c r="I315" s="614"/>
      <c r="J315" s="614"/>
      <c r="K315" s="615"/>
      <c r="L315" s="615"/>
      <c r="M315" s="614"/>
      <c r="N315" s="616"/>
      <c r="O315" s="617"/>
      <c r="P315" s="617"/>
      <c r="Q315" s="617"/>
      <c r="R315" s="617"/>
      <c r="S315" s="617"/>
      <c r="T315" s="617"/>
      <c r="U315" s="617"/>
      <c r="V315" s="617"/>
      <c r="W315" s="617"/>
      <c r="X315" s="617"/>
    </row>
    <row r="316" spans="3:24" ht="15" customHeight="1" x14ac:dyDescent="0.25"/>
    <row r="317" spans="3:24" ht="20.149999999999999" customHeight="1" x14ac:dyDescent="0.25">
      <c r="C317" s="67" t="s">
        <v>609</v>
      </c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</row>
    <row r="318" spans="3:24" ht="15" customHeight="1" x14ac:dyDescent="0.25">
      <c r="C318" s="366" t="s">
        <v>1359</v>
      </c>
      <c r="D318" s="366"/>
      <c r="E318" s="366"/>
      <c r="F318" s="366"/>
      <c r="G318" s="366"/>
      <c r="H318" s="366"/>
      <c r="I318" s="366"/>
      <c r="J318" s="366"/>
      <c r="K318" s="366"/>
      <c r="L318" s="366"/>
      <c r="M318" s="366"/>
      <c r="N318" s="628" t="s">
        <v>1161</v>
      </c>
      <c r="O318" s="629"/>
      <c r="P318" s="366"/>
      <c r="Q318" s="366"/>
      <c r="R318" s="366"/>
      <c r="S318" s="366"/>
      <c r="T318" s="366"/>
      <c r="U318" s="366"/>
      <c r="V318" s="630"/>
      <c r="W318" s="630"/>
      <c r="X318" s="366"/>
    </row>
    <row r="319" spans="3:24" ht="15" customHeight="1" x14ac:dyDescent="0.25">
      <c r="C319" s="68"/>
      <c r="D319" s="60" t="s">
        <v>1360</v>
      </c>
      <c r="E319" s="68"/>
      <c r="F319" s="68"/>
      <c r="G319" s="68"/>
      <c r="H319" s="68"/>
      <c r="I319" s="68"/>
      <c r="J319" s="68"/>
      <c r="K319" s="68"/>
      <c r="L319" s="68"/>
      <c r="M319" s="68"/>
      <c r="N319" s="173"/>
      <c r="O319" s="60" t="s">
        <v>1162</v>
      </c>
      <c r="P319" s="68"/>
      <c r="Q319" s="68"/>
      <c r="R319" s="68"/>
      <c r="S319" s="68"/>
      <c r="T319" s="68"/>
      <c r="U319" s="68"/>
      <c r="V319" s="63"/>
      <c r="W319" s="63"/>
      <c r="X319" s="68"/>
    </row>
    <row r="320" spans="3:24" ht="15" customHeight="1" x14ac:dyDescent="0.25">
      <c r="C320" s="68"/>
      <c r="D320" s="60" t="s">
        <v>1362</v>
      </c>
      <c r="E320" s="68"/>
      <c r="F320" s="68"/>
      <c r="G320" s="68"/>
      <c r="H320" s="68"/>
      <c r="I320" s="68"/>
      <c r="J320" s="68"/>
      <c r="K320" s="68"/>
      <c r="L320" s="68"/>
      <c r="M320" s="278"/>
      <c r="N320" s="173"/>
      <c r="O320" s="60"/>
      <c r="P320" s="68"/>
      <c r="Q320" s="68"/>
      <c r="R320" s="68"/>
      <c r="S320" s="68"/>
      <c r="T320" s="68"/>
      <c r="U320" s="68"/>
      <c r="V320" s="63"/>
      <c r="W320" s="63"/>
      <c r="X320" s="68"/>
    </row>
    <row r="321" spans="3:24" ht="15" customHeight="1" x14ac:dyDescent="0.25">
      <c r="C321" s="68"/>
      <c r="D321" s="60" t="s">
        <v>1361</v>
      </c>
      <c r="E321" s="68"/>
      <c r="F321" s="68"/>
      <c r="G321" s="68"/>
      <c r="H321" s="68"/>
      <c r="I321" s="68"/>
      <c r="J321" s="68"/>
      <c r="K321" s="68"/>
      <c r="L321" s="68"/>
      <c r="M321" s="278"/>
      <c r="N321" s="63"/>
      <c r="O321" s="560" t="s">
        <v>1031</v>
      </c>
      <c r="P321" s="63"/>
      <c r="Q321" s="63"/>
      <c r="R321" s="63"/>
      <c r="S321" s="63"/>
      <c r="T321" s="63"/>
      <c r="U321" s="63"/>
      <c r="V321" s="63"/>
      <c r="W321" s="63"/>
      <c r="X321" s="63"/>
    </row>
    <row r="322" spans="3:24" ht="15" customHeight="1" x14ac:dyDescent="0.25">
      <c r="C322" s="68"/>
      <c r="D322" s="60"/>
      <c r="E322" s="68"/>
      <c r="F322" s="68"/>
      <c r="G322" s="68"/>
      <c r="H322" s="68"/>
      <c r="I322" s="68"/>
      <c r="J322" s="68"/>
      <c r="K322" s="68"/>
      <c r="L322" s="68"/>
      <c r="M322" s="278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</row>
    <row r="323" spans="3:24" ht="15" customHeight="1" x14ac:dyDescent="0.25">
      <c r="C323" s="68"/>
      <c r="D323" s="71" t="s">
        <v>74</v>
      </c>
      <c r="E323" s="437"/>
      <c r="F323" s="85"/>
      <c r="G323" s="72" t="s">
        <v>610</v>
      </c>
      <c r="H323" s="68"/>
      <c r="I323" s="68"/>
      <c r="J323" s="68"/>
      <c r="K323" s="68"/>
      <c r="L323" s="68"/>
      <c r="M323" s="278"/>
      <c r="N323" s="63"/>
      <c r="O323" s="437"/>
      <c r="P323" s="72" t="s">
        <v>1163</v>
      </c>
      <c r="Q323" s="63"/>
      <c r="R323" s="63"/>
      <c r="S323" s="63"/>
      <c r="T323" s="63"/>
      <c r="U323" s="63"/>
      <c r="V323" s="63"/>
      <c r="W323" s="63"/>
      <c r="X323" s="63"/>
    </row>
    <row r="324" spans="3:24" ht="15" customHeight="1" x14ac:dyDescent="0.25">
      <c r="C324" s="68"/>
      <c r="D324" s="60"/>
      <c r="E324" s="68"/>
      <c r="F324" s="68"/>
      <c r="G324" s="68"/>
      <c r="H324" s="80" t="s">
        <v>365</v>
      </c>
      <c r="I324" s="175"/>
      <c r="J324" s="631"/>
      <c r="K324" s="381"/>
      <c r="L324" s="68"/>
      <c r="M324" s="278"/>
      <c r="N324" s="63"/>
      <c r="O324" s="437"/>
      <c r="P324" s="72" t="s">
        <v>1164</v>
      </c>
      <c r="Q324" s="63"/>
      <c r="R324" s="63"/>
      <c r="S324" s="63"/>
      <c r="T324" s="63"/>
      <c r="U324" s="63"/>
      <c r="V324" s="63"/>
      <c r="W324" s="63"/>
      <c r="X324" s="63"/>
    </row>
    <row r="325" spans="3:24" ht="15" customHeight="1" x14ac:dyDescent="0.25">
      <c r="C325" s="68"/>
      <c r="D325" s="60"/>
      <c r="E325" s="68"/>
      <c r="F325" s="68"/>
      <c r="G325" s="68"/>
      <c r="H325" s="258" t="s">
        <v>366</v>
      </c>
      <c r="I325" s="209"/>
      <c r="J325" s="632"/>
      <c r="K325" s="381"/>
      <c r="L325" s="68"/>
      <c r="M325" s="278"/>
      <c r="N325" s="63"/>
      <c r="O325" s="437"/>
      <c r="P325" s="72" t="s">
        <v>1165</v>
      </c>
      <c r="Q325" s="63"/>
      <c r="R325" s="63"/>
      <c r="S325" s="63"/>
      <c r="T325" s="63"/>
      <c r="U325" s="63"/>
      <c r="V325" s="63"/>
      <c r="W325" s="63"/>
      <c r="X325" s="63"/>
    </row>
    <row r="326" spans="3:24" ht="15" customHeight="1" x14ac:dyDescent="0.25">
      <c r="C326" s="68"/>
      <c r="D326" s="60"/>
      <c r="E326" s="68"/>
      <c r="F326" s="68"/>
      <c r="G326" s="68"/>
      <c r="H326" s="68"/>
      <c r="I326" s="68"/>
      <c r="J326" s="68"/>
      <c r="K326" s="68"/>
      <c r="L326" s="68"/>
      <c r="M326" s="278"/>
      <c r="N326" s="63"/>
      <c r="O326" s="437"/>
      <c r="P326" s="72" t="s">
        <v>1166</v>
      </c>
      <c r="Q326" s="63"/>
      <c r="R326" s="1647"/>
      <c r="S326" s="1647"/>
      <c r="T326" s="1647"/>
      <c r="U326" s="1647"/>
      <c r="V326" s="1650"/>
      <c r="W326" s="63"/>
      <c r="X326" s="63"/>
    </row>
    <row r="327" spans="3:24" ht="15" customHeight="1" x14ac:dyDescent="0.25">
      <c r="C327" s="68"/>
      <c r="D327" s="181" t="s">
        <v>56</v>
      </c>
      <c r="E327" s="437"/>
      <c r="F327" s="70"/>
      <c r="G327" s="205" t="s">
        <v>1167</v>
      </c>
      <c r="H327" s="55"/>
      <c r="I327" s="68"/>
      <c r="J327" s="68"/>
      <c r="K327" s="68"/>
      <c r="L327" s="68"/>
      <c r="M327" s="278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</row>
    <row r="328" spans="3:24" ht="15" customHeight="1" x14ac:dyDescent="0.25">
      <c r="C328" s="68"/>
      <c r="D328" s="60"/>
      <c r="E328" s="68"/>
      <c r="F328" s="68"/>
      <c r="G328" s="68"/>
      <c r="H328" s="68"/>
      <c r="I328" s="68"/>
      <c r="J328" s="68"/>
      <c r="K328" s="68"/>
      <c r="L328" s="68"/>
      <c r="M328" s="278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</row>
    <row r="329" spans="3:24" ht="15" customHeight="1" x14ac:dyDescent="0.25">
      <c r="C329" s="68"/>
      <c r="D329" s="60"/>
      <c r="E329" s="68"/>
      <c r="F329" s="68"/>
      <c r="G329" s="68"/>
      <c r="H329" s="68"/>
      <c r="I329" s="68"/>
      <c r="J329" s="68"/>
      <c r="K329" s="68"/>
      <c r="L329" s="68"/>
      <c r="M329" s="278"/>
      <c r="N329" s="301" t="s">
        <v>1168</v>
      </c>
      <c r="O329" s="60"/>
      <c r="P329" s="68"/>
      <c r="Q329" s="68"/>
      <c r="R329" s="68"/>
      <c r="S329" s="68"/>
      <c r="T329" s="68"/>
      <c r="U329" s="68"/>
      <c r="V329" s="63"/>
      <c r="W329" s="63"/>
      <c r="X329" s="68"/>
    </row>
    <row r="330" spans="3:24" ht="15" customHeight="1" x14ac:dyDescent="0.25">
      <c r="C330" s="68" t="s">
        <v>1169</v>
      </c>
      <c r="D330" s="60"/>
      <c r="E330" s="68"/>
      <c r="F330" s="68"/>
      <c r="G330" s="68"/>
      <c r="H330" s="68"/>
      <c r="I330" s="68"/>
      <c r="J330" s="68"/>
      <c r="K330" s="68"/>
      <c r="L330" s="68"/>
      <c r="M330" s="203"/>
      <c r="N330" s="301"/>
      <c r="O330" s="60" t="s">
        <v>925</v>
      </c>
      <c r="P330" s="68"/>
      <c r="Q330" s="68"/>
      <c r="R330" s="68"/>
      <c r="S330" s="68"/>
      <c r="T330" s="68"/>
      <c r="U330" s="68"/>
      <c r="V330" s="63"/>
      <c r="W330" s="63"/>
      <c r="X330" s="68"/>
    </row>
    <row r="331" spans="3:24" ht="15" customHeight="1" x14ac:dyDescent="0.25">
      <c r="C331" s="68"/>
      <c r="D331" s="60" t="s">
        <v>1170</v>
      </c>
      <c r="E331" s="68"/>
      <c r="F331" s="68"/>
      <c r="G331" s="68"/>
      <c r="H331" s="68"/>
      <c r="I331" s="68"/>
      <c r="J331" s="68"/>
      <c r="K331" s="68"/>
      <c r="L331" s="68"/>
      <c r="M331" s="278"/>
      <c r="N331" s="173"/>
      <c r="O331" s="60"/>
      <c r="P331" s="68"/>
      <c r="Q331" s="68"/>
      <c r="R331" s="68"/>
      <c r="S331" s="68"/>
      <c r="T331" s="68"/>
      <c r="U331" s="68"/>
      <c r="V331" s="63"/>
      <c r="W331" s="63"/>
      <c r="X331" s="68"/>
    </row>
    <row r="332" spans="3:24" ht="15" customHeight="1" x14ac:dyDescent="0.25">
      <c r="C332" s="68"/>
      <c r="D332" s="273" t="s">
        <v>1171</v>
      </c>
      <c r="E332" s="68"/>
      <c r="F332" s="68"/>
      <c r="G332" s="68"/>
      <c r="H332" s="68"/>
      <c r="I332" s="68"/>
      <c r="J332" s="68"/>
      <c r="K332" s="68"/>
      <c r="L332" s="68"/>
      <c r="M332" s="278"/>
      <c r="N332" s="173"/>
      <c r="O332" s="415" t="s">
        <v>55</v>
      </c>
      <c r="P332" s="437"/>
      <c r="Q332" s="68"/>
      <c r="R332" s="415" t="s">
        <v>56</v>
      </c>
      <c r="S332" s="437"/>
      <c r="T332" s="273"/>
      <c r="U332" s="59"/>
      <c r="V332" s="205" t="s">
        <v>1172</v>
      </c>
      <c r="W332" s="63"/>
      <c r="X332" s="68"/>
    </row>
    <row r="333" spans="3:24" ht="15" customHeight="1" thickBot="1" x14ac:dyDescent="0.3">
      <c r="C333" s="68"/>
      <c r="D333" s="273"/>
      <c r="E333" s="68"/>
      <c r="F333" s="68"/>
      <c r="G333" s="68"/>
      <c r="H333" s="68"/>
      <c r="I333" s="68"/>
      <c r="J333" s="68"/>
      <c r="K333" s="68"/>
      <c r="L333" s="68"/>
      <c r="M333" s="278"/>
      <c r="N333" s="301"/>
      <c r="O333" s="60"/>
      <c r="P333" s="68"/>
      <c r="Q333" s="68"/>
      <c r="R333" s="633"/>
      <c r="S333" s="68"/>
      <c r="T333" s="63"/>
      <c r="U333" s="63"/>
      <c r="V333" s="63"/>
      <c r="W333" s="63"/>
      <c r="X333" s="68"/>
    </row>
    <row r="334" spans="3:24" ht="20.149999999999999" customHeight="1" x14ac:dyDescent="0.25">
      <c r="C334" s="68"/>
      <c r="D334" s="325" t="s">
        <v>356</v>
      </c>
      <c r="E334" s="1592" t="s">
        <v>367</v>
      </c>
      <c r="F334" s="1593"/>
      <c r="G334" s="1593"/>
      <c r="H334" s="1593"/>
      <c r="I334" s="1593"/>
      <c r="J334" s="1593"/>
      <c r="K334" s="1594"/>
      <c r="L334" s="357" t="s">
        <v>587</v>
      </c>
      <c r="M334" s="278"/>
      <c r="N334" s="301"/>
      <c r="O334" s="60"/>
      <c r="P334" s="68"/>
      <c r="Q334" s="68"/>
      <c r="R334" s="68"/>
      <c r="S334" s="68"/>
      <c r="T334" s="63"/>
      <c r="U334" s="63"/>
      <c r="V334" s="63"/>
      <c r="W334" s="63"/>
      <c r="X334" s="68"/>
    </row>
    <row r="335" spans="3:24" ht="15" customHeight="1" x14ac:dyDescent="0.25">
      <c r="C335" s="368">
        <f>COUNTIF(L335:L354,"NO")</f>
        <v>0</v>
      </c>
      <c r="D335" s="634">
        <v>1</v>
      </c>
      <c r="E335" s="635" t="s">
        <v>368</v>
      </c>
      <c r="F335" s="63"/>
      <c r="G335" s="63"/>
      <c r="H335" s="63"/>
      <c r="I335" s="63"/>
      <c r="J335" s="63"/>
      <c r="K335" s="636"/>
      <c r="L335" s="1595"/>
      <c r="M335" s="278"/>
      <c r="N335" s="301"/>
      <c r="O335" s="183"/>
      <c r="P335" s="633" t="s">
        <v>1173</v>
      </c>
      <c r="Q335" s="68"/>
      <c r="R335" s="443" t="s">
        <v>1174</v>
      </c>
      <c r="S335" s="68"/>
      <c r="T335" s="63"/>
      <c r="U335" s="63"/>
      <c r="V335" s="63"/>
      <c r="W335" s="63"/>
      <c r="X335" s="68"/>
    </row>
    <row r="336" spans="3:24" ht="15" customHeight="1" x14ac:dyDescent="0.25">
      <c r="C336" s="68"/>
      <c r="D336" s="637"/>
      <c r="E336" s="638" t="s">
        <v>369</v>
      </c>
      <c r="F336" s="639"/>
      <c r="G336" s="639"/>
      <c r="H336" s="639"/>
      <c r="I336" s="639"/>
      <c r="J336" s="639"/>
      <c r="K336" s="640"/>
      <c r="L336" s="1591"/>
      <c r="M336" s="278"/>
      <c r="N336" s="301"/>
      <c r="O336" s="183"/>
      <c r="P336" s="633" t="s">
        <v>1175</v>
      </c>
      <c r="Q336" s="68"/>
      <c r="R336" s="437"/>
      <c r="S336" s="76" t="s">
        <v>390</v>
      </c>
      <c r="T336" s="68"/>
      <c r="U336" s="68"/>
      <c r="V336" s="68"/>
      <c r="W336" s="68"/>
      <c r="X336" s="68"/>
    </row>
    <row r="337" spans="3:24" ht="15" customHeight="1" x14ac:dyDescent="0.25">
      <c r="C337" s="68"/>
      <c r="D337" s="641">
        <v>2</v>
      </c>
      <c r="E337" s="635" t="s">
        <v>371</v>
      </c>
      <c r="F337" s="63"/>
      <c r="G337" s="63"/>
      <c r="H337" s="63"/>
      <c r="I337" s="63"/>
      <c r="J337" s="63"/>
      <c r="K337" s="636"/>
      <c r="L337" s="1590"/>
      <c r="M337" s="278"/>
      <c r="N337" s="301"/>
      <c r="O337" s="68"/>
      <c r="P337" s="68"/>
      <c r="Q337" s="68"/>
      <c r="R337" s="437"/>
      <c r="S337" s="76" t="s">
        <v>391</v>
      </c>
      <c r="T337" s="68"/>
      <c r="U337" s="68"/>
      <c r="V337" s="68"/>
      <c r="W337" s="68"/>
      <c r="X337" s="68"/>
    </row>
    <row r="338" spans="3:24" ht="15" customHeight="1" x14ac:dyDescent="0.25">
      <c r="C338" s="68"/>
      <c r="D338" s="637"/>
      <c r="E338" s="638" t="s">
        <v>370</v>
      </c>
      <c r="F338" s="639"/>
      <c r="G338" s="639"/>
      <c r="H338" s="639"/>
      <c r="I338" s="639"/>
      <c r="J338" s="639"/>
      <c r="K338" s="640"/>
      <c r="L338" s="1591"/>
      <c r="M338" s="278"/>
      <c r="N338" s="301"/>
      <c r="O338" s="68"/>
      <c r="P338" s="68"/>
      <c r="Q338" s="68"/>
      <c r="R338" s="437"/>
      <c r="S338" s="76" t="s">
        <v>392</v>
      </c>
      <c r="T338" s="68"/>
      <c r="U338" s="68"/>
      <c r="V338" s="68"/>
      <c r="W338" s="68"/>
      <c r="X338" s="68"/>
    </row>
    <row r="339" spans="3:24" ht="15" customHeight="1" x14ac:dyDescent="0.25">
      <c r="C339" s="68"/>
      <c r="D339" s="641">
        <v>3</v>
      </c>
      <c r="E339" s="635" t="s">
        <v>372</v>
      </c>
      <c r="F339" s="63"/>
      <c r="G339" s="63"/>
      <c r="H339" s="63"/>
      <c r="I339" s="63"/>
      <c r="J339" s="63"/>
      <c r="K339" s="636"/>
      <c r="L339" s="1590"/>
      <c r="M339" s="278"/>
      <c r="N339" s="301"/>
      <c r="O339" s="68"/>
      <c r="P339" s="68"/>
      <c r="Q339" s="68"/>
      <c r="R339" s="68"/>
      <c r="S339" s="68"/>
      <c r="T339" s="68"/>
      <c r="U339" s="68"/>
      <c r="V339" s="63"/>
      <c r="W339" s="63"/>
      <c r="X339" s="68"/>
    </row>
    <row r="340" spans="3:24" ht="15" customHeight="1" x14ac:dyDescent="0.25">
      <c r="C340" s="68"/>
      <c r="D340" s="637"/>
      <c r="E340" s="638" t="s">
        <v>373</v>
      </c>
      <c r="F340" s="639"/>
      <c r="G340" s="639"/>
      <c r="H340" s="639"/>
      <c r="I340" s="639"/>
      <c r="J340" s="639"/>
      <c r="K340" s="640"/>
      <c r="L340" s="1591"/>
      <c r="M340" s="278"/>
      <c r="N340" s="301"/>
      <c r="O340" s="60"/>
      <c r="P340" s="68"/>
      <c r="Q340" s="642" t="s">
        <v>1176</v>
      </c>
      <c r="R340" s="68"/>
      <c r="S340" s="68"/>
      <c r="T340" s="68"/>
      <c r="U340" s="68"/>
      <c r="V340" s="63"/>
      <c r="W340" s="63"/>
      <c r="X340" s="68"/>
    </row>
    <row r="341" spans="3:24" ht="15" customHeight="1" x14ac:dyDescent="0.25">
      <c r="C341" s="68"/>
      <c r="D341" s="641">
        <v>4</v>
      </c>
      <c r="E341" s="635" t="s">
        <v>374</v>
      </c>
      <c r="F341" s="63"/>
      <c r="G341" s="63"/>
      <c r="H341" s="63"/>
      <c r="I341" s="63"/>
      <c r="J341" s="63"/>
      <c r="K341" s="636"/>
      <c r="L341" s="1590"/>
      <c r="M341" s="278"/>
      <c r="N341" s="173"/>
      <c r="O341" s="60"/>
      <c r="P341" s="68"/>
      <c r="Q341" s="642" t="s">
        <v>1177</v>
      </c>
      <c r="R341" s="68"/>
      <c r="S341" s="68"/>
      <c r="T341" s="68"/>
      <c r="U341" s="68"/>
      <c r="V341" s="63"/>
      <c r="W341" s="63"/>
      <c r="X341" s="68"/>
    </row>
    <row r="342" spans="3:24" ht="15" customHeight="1" x14ac:dyDescent="0.25">
      <c r="C342" s="68"/>
      <c r="D342" s="637"/>
      <c r="E342" s="638" t="s">
        <v>375</v>
      </c>
      <c r="F342" s="639"/>
      <c r="G342" s="639"/>
      <c r="H342" s="639"/>
      <c r="I342" s="639"/>
      <c r="J342" s="639"/>
      <c r="K342" s="640"/>
      <c r="L342" s="1591"/>
      <c r="M342" s="68"/>
      <c r="N342" s="173"/>
      <c r="O342" s="68"/>
      <c r="P342" s="68"/>
      <c r="Q342" s="68"/>
      <c r="R342" s="68"/>
      <c r="S342" s="68"/>
      <c r="T342" s="68"/>
      <c r="U342" s="68"/>
      <c r="V342" s="63"/>
      <c r="W342" s="63"/>
      <c r="X342" s="68"/>
    </row>
    <row r="343" spans="3:24" ht="15" customHeight="1" x14ac:dyDescent="0.25">
      <c r="C343" s="68"/>
      <c r="D343" s="643">
        <v>5</v>
      </c>
      <c r="E343" s="644" t="s">
        <v>612</v>
      </c>
      <c r="F343" s="645"/>
      <c r="G343" s="645"/>
      <c r="H343" s="645"/>
      <c r="I343" s="645"/>
      <c r="J343" s="645"/>
      <c r="K343" s="646"/>
      <c r="L343" s="647"/>
      <c r="M343" s="68"/>
      <c r="N343" s="173"/>
      <c r="O343" s="60"/>
      <c r="P343" s="273"/>
      <c r="Q343" s="68"/>
      <c r="R343" s="437"/>
      <c r="S343" s="76" t="s">
        <v>1178</v>
      </c>
      <c r="T343" s="68"/>
      <c r="U343" s="68"/>
      <c r="V343" s="63"/>
      <c r="W343" s="63"/>
      <c r="X343" s="68"/>
    </row>
    <row r="344" spans="3:24" ht="15" customHeight="1" x14ac:dyDescent="0.25">
      <c r="C344" s="68"/>
      <c r="D344" s="634">
        <v>6</v>
      </c>
      <c r="E344" s="635" t="s">
        <v>376</v>
      </c>
      <c r="F344" s="63"/>
      <c r="G344" s="63"/>
      <c r="H344" s="63"/>
      <c r="I344" s="63"/>
      <c r="J344" s="63"/>
      <c r="K344" s="636"/>
      <c r="L344" s="1590"/>
      <c r="M344" s="68"/>
      <c r="N344" s="173"/>
      <c r="O344" s="60"/>
      <c r="P344" s="273"/>
      <c r="Q344" s="86"/>
      <c r="R344" s="437"/>
      <c r="S344" s="76" t="s">
        <v>1179</v>
      </c>
      <c r="T344" s="68"/>
      <c r="U344" s="68"/>
      <c r="V344" s="63"/>
      <c r="W344" s="63"/>
      <c r="X344" s="68"/>
    </row>
    <row r="345" spans="3:24" ht="15" customHeight="1" x14ac:dyDescent="0.25">
      <c r="C345" s="68"/>
      <c r="D345" s="637"/>
      <c r="E345" s="638" t="s">
        <v>377</v>
      </c>
      <c r="F345" s="639"/>
      <c r="G345" s="639"/>
      <c r="H345" s="639"/>
      <c r="I345" s="639"/>
      <c r="J345" s="639"/>
      <c r="K345" s="640"/>
      <c r="L345" s="1591"/>
      <c r="M345" s="68"/>
      <c r="N345" s="173"/>
      <c r="O345" s="60"/>
      <c r="P345" s="273"/>
      <c r="Q345" s="86"/>
      <c r="R345" s="437"/>
      <c r="S345" s="76" t="s">
        <v>1180</v>
      </c>
      <c r="T345" s="68"/>
      <c r="U345" s="68"/>
      <c r="V345" s="63"/>
      <c r="W345" s="63"/>
      <c r="X345" s="68"/>
    </row>
    <row r="346" spans="3:24" ht="15" customHeight="1" x14ac:dyDescent="0.25">
      <c r="C346" s="68"/>
      <c r="D346" s="641">
        <v>7</v>
      </c>
      <c r="E346" s="648" t="s">
        <v>378</v>
      </c>
      <c r="F346" s="380"/>
      <c r="G346" s="380"/>
      <c r="H346" s="380"/>
      <c r="I346" s="380"/>
      <c r="J346" s="380"/>
      <c r="K346" s="649"/>
      <c r="L346" s="1590"/>
      <c r="M346" s="68"/>
      <c r="N346" s="173"/>
      <c r="O346" s="60"/>
      <c r="P346" s="273"/>
      <c r="Q346" s="86"/>
      <c r="R346" s="437"/>
      <c r="S346" s="76" t="s">
        <v>1181</v>
      </c>
      <c r="T346" s="68"/>
      <c r="U346" s="68"/>
      <c r="V346" s="63"/>
      <c r="W346" s="63"/>
      <c r="X346" s="68"/>
    </row>
    <row r="347" spans="3:24" ht="15" customHeight="1" x14ac:dyDescent="0.25">
      <c r="C347" s="68"/>
      <c r="D347" s="637"/>
      <c r="E347" s="650" t="s">
        <v>379</v>
      </c>
      <c r="F347" s="651"/>
      <c r="G347" s="651"/>
      <c r="H347" s="651"/>
      <c r="I347" s="651"/>
      <c r="J347" s="651"/>
      <c r="K347" s="652"/>
      <c r="L347" s="1591"/>
      <c r="M347" s="68"/>
      <c r="N347" s="173"/>
      <c r="O347" s="60"/>
      <c r="P347" s="273"/>
      <c r="Q347" s="86"/>
      <c r="R347" s="68"/>
      <c r="S347" s="68"/>
      <c r="T347" s="68"/>
      <c r="U347" s="68"/>
      <c r="V347" s="68"/>
      <c r="W347" s="63"/>
      <c r="X347" s="68"/>
    </row>
    <row r="348" spans="3:24" ht="15" customHeight="1" x14ac:dyDescent="0.25">
      <c r="C348" s="68"/>
      <c r="D348" s="641">
        <v>8</v>
      </c>
      <c r="E348" s="635" t="s">
        <v>380</v>
      </c>
      <c r="F348" s="63"/>
      <c r="G348" s="63"/>
      <c r="H348" s="63"/>
      <c r="I348" s="63"/>
      <c r="J348" s="63"/>
      <c r="K348" s="636"/>
      <c r="L348" s="1590"/>
      <c r="M348" s="68"/>
      <c r="N348" s="173"/>
      <c r="O348" s="60"/>
      <c r="P348" s="273"/>
      <c r="Q348" s="86"/>
      <c r="R348" s="68"/>
      <c r="S348" s="68"/>
      <c r="T348" s="68"/>
      <c r="U348" s="68"/>
      <c r="V348" s="68"/>
      <c r="W348" s="63"/>
      <c r="X348" s="68"/>
    </row>
    <row r="349" spans="3:24" ht="15" customHeight="1" x14ac:dyDescent="0.25">
      <c r="C349" s="68"/>
      <c r="D349" s="637"/>
      <c r="E349" s="638" t="s">
        <v>381</v>
      </c>
      <c r="F349" s="639"/>
      <c r="G349" s="639"/>
      <c r="H349" s="639"/>
      <c r="I349" s="639"/>
      <c r="J349" s="639"/>
      <c r="K349" s="640"/>
      <c r="L349" s="1591"/>
      <c r="M349" s="68"/>
      <c r="N349" s="173"/>
      <c r="O349" s="60"/>
      <c r="P349" s="68"/>
      <c r="Q349" s="68"/>
      <c r="R349" s="68"/>
      <c r="S349" s="68"/>
      <c r="T349" s="68"/>
      <c r="U349" s="68"/>
      <c r="V349" s="63"/>
      <c r="W349" s="63"/>
      <c r="X349" s="68"/>
    </row>
    <row r="350" spans="3:24" ht="15" customHeight="1" x14ac:dyDescent="0.25">
      <c r="C350" s="68"/>
      <c r="D350" s="637">
        <v>9</v>
      </c>
      <c r="E350" s="644" t="s">
        <v>613</v>
      </c>
      <c r="F350" s="639"/>
      <c r="G350" s="639"/>
      <c r="H350" s="639"/>
      <c r="I350" s="639"/>
      <c r="J350" s="639"/>
      <c r="K350" s="640"/>
      <c r="L350" s="1469"/>
      <c r="M350" s="68"/>
      <c r="N350" s="173" t="s">
        <v>1182</v>
      </c>
      <c r="O350" s="60"/>
      <c r="P350" s="68"/>
      <c r="Q350" s="68"/>
      <c r="R350" s="68"/>
      <c r="S350" s="68"/>
      <c r="T350" s="68"/>
      <c r="U350" s="68"/>
      <c r="V350" s="63"/>
      <c r="W350" s="63"/>
      <c r="X350" s="68"/>
    </row>
    <row r="351" spans="3:24" ht="15" customHeight="1" x14ac:dyDescent="0.25">
      <c r="C351" s="68"/>
      <c r="D351" s="637">
        <v>10</v>
      </c>
      <c r="E351" s="638" t="s">
        <v>1183</v>
      </c>
      <c r="F351" s="639"/>
      <c r="G351" s="639"/>
      <c r="H351" s="639"/>
      <c r="I351" s="639"/>
      <c r="J351" s="639"/>
      <c r="K351" s="640"/>
      <c r="L351" s="1469"/>
      <c r="M351" s="68"/>
      <c r="N351" s="173"/>
      <c r="O351" s="60" t="s">
        <v>1184</v>
      </c>
      <c r="P351" s="68"/>
      <c r="Q351" s="68"/>
      <c r="R351" s="68"/>
      <c r="S351" s="68"/>
      <c r="T351" s="68"/>
      <c r="U351" s="68"/>
      <c r="V351" s="63"/>
      <c r="W351" s="63"/>
      <c r="X351" s="68"/>
    </row>
    <row r="352" spans="3:24" ht="15" customHeight="1" x14ac:dyDescent="0.25">
      <c r="C352" s="68"/>
      <c r="D352" s="643">
        <v>11</v>
      </c>
      <c r="E352" s="644" t="s">
        <v>614</v>
      </c>
      <c r="F352" s="645"/>
      <c r="G352" s="645"/>
      <c r="H352" s="645"/>
      <c r="I352" s="645"/>
      <c r="J352" s="645"/>
      <c r="K352" s="646"/>
      <c r="L352" s="647"/>
      <c r="M352" s="68"/>
      <c r="N352" s="173"/>
      <c r="O352" s="60"/>
      <c r="P352" s="68"/>
      <c r="Q352" s="68"/>
      <c r="R352" s="68"/>
      <c r="S352" s="68"/>
      <c r="T352" s="68"/>
      <c r="U352" s="68"/>
      <c r="V352" s="63"/>
      <c r="W352" s="63"/>
      <c r="X352" s="68"/>
    </row>
    <row r="353" spans="3:24" ht="15" customHeight="1" x14ac:dyDescent="0.25">
      <c r="C353" s="68"/>
      <c r="D353" s="641">
        <v>12</v>
      </c>
      <c r="E353" s="653" t="s">
        <v>1185</v>
      </c>
      <c r="F353" s="654"/>
      <c r="G353" s="654"/>
      <c r="H353" s="654"/>
      <c r="I353" s="654"/>
      <c r="J353" s="654"/>
      <c r="K353" s="655"/>
      <c r="L353" s="1590"/>
      <c r="M353" s="68"/>
      <c r="N353" s="173"/>
      <c r="O353" s="60"/>
      <c r="P353" s="174" t="s">
        <v>785</v>
      </c>
      <c r="Q353" s="180"/>
      <c r="R353" s="180"/>
      <c r="S353" s="80"/>
      <c r="T353" s="80"/>
      <c r="U353" s="625"/>
      <c r="V353" s="434"/>
      <c r="W353" s="63"/>
      <c r="X353" s="68"/>
    </row>
    <row r="354" spans="3:24" ht="15" customHeight="1" thickBot="1" x14ac:dyDescent="0.3">
      <c r="C354" s="68"/>
      <c r="D354" s="656"/>
      <c r="E354" s="657" t="s">
        <v>1186</v>
      </c>
      <c r="F354" s="658"/>
      <c r="G354" s="658"/>
      <c r="H354" s="658"/>
      <c r="I354" s="658"/>
      <c r="J354" s="658"/>
      <c r="K354" s="659"/>
      <c r="L354" s="1649"/>
      <c r="M354" s="68"/>
      <c r="N354" s="173"/>
      <c r="O354" s="68"/>
      <c r="P354" s="68"/>
      <c r="Q354" s="68"/>
      <c r="R354" s="68"/>
      <c r="S354" s="68"/>
      <c r="T354" s="68"/>
      <c r="U354" s="68"/>
      <c r="V354" s="63"/>
      <c r="W354" s="63"/>
      <c r="X354" s="68"/>
    </row>
    <row r="355" spans="3:24" ht="15" customHeight="1" x14ac:dyDescent="0.25">
      <c r="C355" s="68"/>
      <c r="D355" s="59"/>
      <c r="E355" s="88"/>
      <c r="F355" s="88"/>
      <c r="G355" s="88"/>
      <c r="H355" s="59"/>
      <c r="I355" s="59"/>
      <c r="J355" s="59"/>
      <c r="K355" s="77"/>
      <c r="L355" s="206">
        <f>COUNTIF(L335:L354,"SI")+COUNTIF(L335:L354,"NO")</f>
        <v>0</v>
      </c>
      <c r="M355" s="88"/>
      <c r="N355" s="173"/>
      <c r="O355" s="68"/>
      <c r="P355" s="68"/>
      <c r="Q355" s="68"/>
      <c r="R355" s="68"/>
      <c r="S355" s="68"/>
      <c r="T355" s="68"/>
      <c r="U355" s="68"/>
      <c r="V355" s="63"/>
      <c r="W355" s="63"/>
      <c r="X355" s="68"/>
    </row>
    <row r="356" spans="3:24" ht="15" customHeight="1" x14ac:dyDescent="0.25">
      <c r="C356" s="68" t="s">
        <v>1187</v>
      </c>
      <c r="D356" s="68"/>
      <c r="E356" s="68"/>
      <c r="F356" s="68"/>
      <c r="G356" s="68"/>
      <c r="H356" s="68"/>
      <c r="I356" s="68"/>
      <c r="J356" s="68"/>
      <c r="K356" s="68"/>
      <c r="L356" s="68"/>
      <c r="M356" s="203"/>
      <c r="N356" s="173"/>
      <c r="O356" s="68"/>
      <c r="P356" s="68"/>
      <c r="Q356" s="68"/>
      <c r="R356" s="68"/>
      <c r="S356" s="68"/>
      <c r="T356" s="68"/>
      <c r="U356" s="68"/>
      <c r="V356" s="63"/>
      <c r="W356" s="63"/>
      <c r="X356" s="68"/>
    </row>
    <row r="357" spans="3:24" ht="15" customHeight="1" x14ac:dyDescent="0.25">
      <c r="C357" s="68"/>
      <c r="D357" s="60" t="s">
        <v>1188</v>
      </c>
      <c r="E357" s="68"/>
      <c r="F357" s="68"/>
      <c r="G357" s="68"/>
      <c r="H357" s="68"/>
      <c r="I357" s="68"/>
      <c r="J357" s="68"/>
      <c r="K357" s="68"/>
      <c r="L357" s="68"/>
      <c r="M357" s="203"/>
      <c r="N357" s="173" t="s">
        <v>1189</v>
      </c>
      <c r="O357" s="68"/>
      <c r="P357" s="68"/>
      <c r="Q357" s="68"/>
      <c r="R357" s="68"/>
      <c r="S357" s="68"/>
      <c r="T357" s="68"/>
      <c r="U357" s="68"/>
      <c r="V357" s="63"/>
      <c r="W357" s="63"/>
      <c r="X357" s="68"/>
    </row>
    <row r="358" spans="3:24" ht="15" customHeight="1" x14ac:dyDescent="0.25">
      <c r="C358" s="68"/>
      <c r="D358" s="60" t="s">
        <v>1190</v>
      </c>
      <c r="E358" s="68"/>
      <c r="F358" s="68"/>
      <c r="G358" s="68"/>
      <c r="H358" s="68"/>
      <c r="I358" s="68"/>
      <c r="J358" s="68"/>
      <c r="K358" s="68"/>
      <c r="L358" s="68"/>
      <c r="M358" s="203"/>
      <c r="N358" s="173"/>
      <c r="O358" s="70" t="s">
        <v>393</v>
      </c>
      <c r="P358" s="68"/>
      <c r="Q358" s="68"/>
      <c r="R358" s="68"/>
      <c r="S358" s="68"/>
      <c r="T358" s="68"/>
      <c r="U358" s="68"/>
      <c r="V358" s="63"/>
      <c r="W358" s="63"/>
      <c r="X358" s="68"/>
    </row>
    <row r="359" spans="3:24" ht="15" customHeight="1" x14ac:dyDescent="0.25">
      <c r="C359" s="68"/>
      <c r="D359" s="59"/>
      <c r="E359" s="88"/>
      <c r="F359" s="88"/>
      <c r="G359" s="88"/>
      <c r="H359" s="59"/>
      <c r="I359" s="59"/>
      <c r="J359" s="59"/>
      <c r="K359" s="77"/>
      <c r="L359" s="206"/>
      <c r="M359" s="88"/>
      <c r="N359" s="173"/>
      <c r="O359" s="60" t="s">
        <v>382</v>
      </c>
      <c r="P359" s="88"/>
      <c r="Q359" s="88"/>
      <c r="R359" s="88"/>
      <c r="S359" s="68"/>
      <c r="T359" s="68"/>
      <c r="U359" s="68"/>
      <c r="V359" s="63"/>
      <c r="W359" s="63"/>
      <c r="X359" s="68"/>
    </row>
    <row r="360" spans="3:24" ht="15" customHeight="1" x14ac:dyDescent="0.25">
      <c r="C360" s="68"/>
      <c r="D360" s="415" t="s">
        <v>74</v>
      </c>
      <c r="E360" s="437"/>
      <c r="F360" s="438" t="s">
        <v>56</v>
      </c>
      <c r="G360" s="437"/>
      <c r="H360" s="59"/>
      <c r="I360" s="59"/>
      <c r="J360" s="207" t="s">
        <v>1191</v>
      </c>
      <c r="K360" s="77"/>
      <c r="L360" s="206"/>
      <c r="M360" s="88"/>
      <c r="N360" s="173"/>
      <c r="O360" s="60" t="s">
        <v>383</v>
      </c>
      <c r="P360" s="88"/>
      <c r="Q360" s="177"/>
      <c r="R360" s="63"/>
      <c r="S360" s="68"/>
      <c r="T360" s="68"/>
      <c r="U360" s="68"/>
      <c r="V360" s="63"/>
      <c r="W360" s="63"/>
      <c r="X360" s="68"/>
    </row>
    <row r="361" spans="3:24" ht="15" customHeight="1" x14ac:dyDescent="0.25">
      <c r="C361" s="68"/>
      <c r="D361" s="59"/>
      <c r="E361" s="88"/>
      <c r="F361" s="59"/>
      <c r="G361" s="88"/>
      <c r="H361" s="59"/>
      <c r="I361" s="59"/>
      <c r="J361" s="59"/>
      <c r="K361" s="77"/>
      <c r="L361" s="206"/>
      <c r="M361" s="88"/>
      <c r="N361" s="173"/>
      <c r="O361" s="60"/>
      <c r="P361" s="68"/>
      <c r="Q361" s="68"/>
      <c r="R361" s="68"/>
      <c r="S361" s="68"/>
      <c r="T361" s="68"/>
      <c r="U361" s="68"/>
      <c r="V361" s="63"/>
      <c r="W361" s="63"/>
      <c r="X361" s="68"/>
    </row>
    <row r="362" spans="3:24" ht="15" customHeight="1" x14ac:dyDescent="0.25">
      <c r="C362" s="68"/>
      <c r="D362" s="59"/>
      <c r="E362" s="59"/>
      <c r="F362" s="59" t="s">
        <v>636</v>
      </c>
      <c r="G362" s="88"/>
      <c r="H362" s="59"/>
      <c r="I362" s="59"/>
      <c r="J362" s="59"/>
      <c r="K362" s="77"/>
      <c r="L362" s="206"/>
      <c r="M362" s="88"/>
      <c r="N362" s="173"/>
      <c r="O362" s="415" t="s">
        <v>74</v>
      </c>
      <c r="P362" s="437"/>
      <c r="Q362" s="438" t="s">
        <v>56</v>
      </c>
      <c r="R362" s="437"/>
      <c r="S362" s="70"/>
      <c r="T362" s="207"/>
      <c r="U362" s="207" t="s">
        <v>1192</v>
      </c>
      <c r="V362" s="63"/>
      <c r="W362" s="63"/>
      <c r="X362" s="68"/>
    </row>
    <row r="363" spans="3:24" ht="15" customHeight="1" x14ac:dyDescent="0.25">
      <c r="C363" s="68"/>
      <c r="D363" s="273"/>
      <c r="E363" s="59"/>
      <c r="F363" s="660" t="s">
        <v>1193</v>
      </c>
      <c r="G363" s="88"/>
      <c r="H363" s="59"/>
      <c r="I363" s="59"/>
      <c r="J363" s="59"/>
      <c r="K363" s="77"/>
      <c r="L363" s="206"/>
      <c r="M363" s="88"/>
      <c r="N363" s="173"/>
      <c r="O363" s="60"/>
      <c r="P363" s="68"/>
      <c r="Q363" s="68"/>
      <c r="R363" s="68"/>
      <c r="S363" s="68"/>
      <c r="T363" s="68"/>
      <c r="U363" s="68"/>
      <c r="V363" s="68"/>
      <c r="W363" s="63"/>
      <c r="X363" s="68"/>
    </row>
    <row r="364" spans="3:24" ht="15" customHeight="1" x14ac:dyDescent="0.25">
      <c r="C364" s="68"/>
      <c r="D364" s="273"/>
      <c r="E364" s="59"/>
      <c r="F364" s="273"/>
      <c r="G364" s="88"/>
      <c r="H364" s="59"/>
      <c r="I364" s="59"/>
      <c r="J364" s="59"/>
      <c r="K364" s="77"/>
      <c r="L364" s="206"/>
      <c r="M364" s="88"/>
      <c r="N364" s="173"/>
      <c r="O364" s="60"/>
      <c r="P364" s="68"/>
      <c r="Q364" s="68"/>
      <c r="R364" s="68"/>
      <c r="S364" s="68"/>
      <c r="T364" s="68"/>
      <c r="U364" s="68"/>
      <c r="V364" s="63"/>
      <c r="W364" s="63"/>
      <c r="X364" s="68"/>
    </row>
    <row r="365" spans="3:24" ht="24" customHeight="1" x14ac:dyDescent="0.25">
      <c r="C365" s="68"/>
      <c r="D365" s="661" t="s">
        <v>395</v>
      </c>
      <c r="E365" s="662" t="s">
        <v>1194</v>
      </c>
      <c r="F365" s="663"/>
      <c r="G365" s="663"/>
      <c r="H365" s="664"/>
      <c r="I365" s="664"/>
      <c r="J365" s="1569">
        <f>COUNTIF(K366:K369,"X") + COUNTIF(K366:K369,"X")</f>
        <v>0</v>
      </c>
      <c r="K365" s="665" t="s">
        <v>108</v>
      </c>
      <c r="L365" s="206"/>
      <c r="M365" s="88"/>
      <c r="N365" s="173"/>
      <c r="O365" s="60"/>
      <c r="P365" s="68"/>
      <c r="Q365" s="68"/>
      <c r="R365" s="68"/>
      <c r="S365" s="68"/>
      <c r="T365" s="68"/>
      <c r="U365" s="68"/>
      <c r="V365" s="63"/>
      <c r="W365" s="63"/>
      <c r="X365" s="68"/>
    </row>
    <row r="366" spans="3:24" ht="15" customHeight="1" x14ac:dyDescent="0.25">
      <c r="C366" s="68"/>
      <c r="D366" s="666">
        <v>1</v>
      </c>
      <c r="E366" s="667" t="s">
        <v>637</v>
      </c>
      <c r="F366" s="668"/>
      <c r="G366" s="668"/>
      <c r="H366" s="668"/>
      <c r="I366" s="668"/>
      <c r="J366" s="668"/>
      <c r="K366" s="322"/>
      <c r="L366" s="206"/>
      <c r="M366" s="88"/>
      <c r="N366" s="173" t="s">
        <v>1195</v>
      </c>
      <c r="O366" s="60"/>
      <c r="P366" s="68"/>
      <c r="Q366" s="68"/>
      <c r="R366" s="68"/>
      <c r="S366" s="68"/>
      <c r="T366" s="68"/>
      <c r="U366" s="68"/>
      <c r="V366" s="63"/>
      <c r="W366" s="63"/>
      <c r="X366" s="68"/>
    </row>
    <row r="367" spans="3:24" ht="15" customHeight="1" x14ac:dyDescent="0.25">
      <c r="C367" s="68"/>
      <c r="D367" s="669">
        <v>2</v>
      </c>
      <c r="E367" s="670" t="s">
        <v>638</v>
      </c>
      <c r="F367" s="671"/>
      <c r="G367" s="671"/>
      <c r="H367" s="671"/>
      <c r="I367" s="671"/>
      <c r="J367" s="671"/>
      <c r="K367" s="323"/>
      <c r="L367" s="206"/>
      <c r="M367" s="88"/>
      <c r="N367" s="672"/>
      <c r="O367" s="70" t="s">
        <v>1196</v>
      </c>
      <c r="P367" s="68"/>
      <c r="Q367" s="68"/>
      <c r="R367" s="68"/>
      <c r="S367" s="68"/>
      <c r="T367" s="68"/>
      <c r="U367" s="68"/>
      <c r="V367" s="63"/>
      <c r="W367" s="63"/>
      <c r="X367" s="68"/>
    </row>
    <row r="368" spans="3:24" ht="15" customHeight="1" x14ac:dyDescent="0.25">
      <c r="C368" s="68"/>
      <c r="D368" s="669">
        <v>3</v>
      </c>
      <c r="E368" s="670" t="s">
        <v>639</v>
      </c>
      <c r="F368" s="671"/>
      <c r="G368" s="1768"/>
      <c r="H368" s="1769"/>
      <c r="I368" s="1769"/>
      <c r="J368" s="1770"/>
      <c r="K368" s="323"/>
      <c r="L368" s="206"/>
      <c r="M368" s="88"/>
      <c r="N368" s="672"/>
      <c r="O368" s="70" t="s">
        <v>382</v>
      </c>
      <c r="P368" s="68"/>
      <c r="Q368" s="68"/>
      <c r="R368" s="68"/>
      <c r="S368" s="68"/>
      <c r="T368" s="68"/>
      <c r="U368" s="68"/>
      <c r="V368" s="63"/>
      <c r="W368" s="63"/>
      <c r="X368" s="68"/>
    </row>
    <row r="369" spans="3:24" ht="15" customHeight="1" x14ac:dyDescent="0.25">
      <c r="C369" s="68"/>
      <c r="D369" s="673">
        <v>4</v>
      </c>
      <c r="E369" s="674" t="s">
        <v>350</v>
      </c>
      <c r="F369" s="675"/>
      <c r="G369" s="1787"/>
      <c r="H369" s="1788"/>
      <c r="I369" s="1788"/>
      <c r="J369" s="1789"/>
      <c r="K369" s="676"/>
      <c r="L369" s="206"/>
      <c r="M369" s="88"/>
      <c r="N369" s="672"/>
      <c r="O369" s="70" t="s">
        <v>383</v>
      </c>
      <c r="P369" s="68"/>
      <c r="Q369" s="68"/>
      <c r="R369" s="68"/>
      <c r="S369" s="68"/>
      <c r="T369" s="68"/>
      <c r="U369" s="68"/>
      <c r="V369" s="63"/>
      <c r="W369" s="63"/>
      <c r="X369" s="68"/>
    </row>
    <row r="370" spans="3:24" ht="15" customHeight="1" x14ac:dyDescent="0.25">
      <c r="C370" s="68"/>
      <c r="D370" s="59"/>
      <c r="E370" s="88"/>
      <c r="F370" s="88"/>
      <c r="G370" s="88"/>
      <c r="H370" s="59"/>
      <c r="I370" s="59"/>
      <c r="J370" s="59"/>
      <c r="K370" s="77"/>
      <c r="L370" s="206"/>
      <c r="M370" s="88"/>
      <c r="N370" s="672"/>
      <c r="O370" s="273"/>
      <c r="P370" s="68"/>
      <c r="Q370" s="68"/>
      <c r="R370" s="68"/>
      <c r="S370" s="68"/>
      <c r="T370" s="68"/>
      <c r="U370" s="68"/>
      <c r="V370" s="63"/>
      <c r="W370" s="63"/>
      <c r="X370" s="68"/>
    </row>
    <row r="371" spans="3:24" ht="15" customHeight="1" x14ac:dyDescent="0.25">
      <c r="C371" s="68"/>
      <c r="D371" s="59"/>
      <c r="E371" s="88" t="s">
        <v>1197</v>
      </c>
      <c r="F371" s="88"/>
      <c r="G371" s="88"/>
      <c r="H371" s="59"/>
      <c r="I371" s="59"/>
      <c r="J371" s="59"/>
      <c r="K371" s="77"/>
      <c r="L371" s="206"/>
      <c r="M371" s="88"/>
      <c r="N371" s="301"/>
      <c r="O371" s="60"/>
      <c r="P371" s="624" t="s">
        <v>1198</v>
      </c>
      <c r="Q371" s="68"/>
      <c r="R371" s="68"/>
      <c r="S371" s="68"/>
      <c r="T371" s="68"/>
      <c r="U371" s="68"/>
      <c r="V371" s="63"/>
      <c r="W371" s="63"/>
      <c r="X371" s="68"/>
    </row>
    <row r="372" spans="3:24" ht="15" customHeight="1" x14ac:dyDescent="0.25">
      <c r="C372" s="68"/>
      <c r="D372" s="60"/>
      <c r="E372" s="88" t="s">
        <v>1199</v>
      </c>
      <c r="F372" s="88"/>
      <c r="G372" s="88"/>
      <c r="H372" s="59"/>
      <c r="I372" s="59"/>
      <c r="J372" s="59"/>
      <c r="K372" s="77"/>
      <c r="L372" s="206"/>
      <c r="M372" s="88"/>
      <c r="N372" s="677"/>
      <c r="O372" s="63"/>
      <c r="P372" s="437"/>
      <c r="Q372" s="64" t="s">
        <v>384</v>
      </c>
      <c r="R372" s="68"/>
      <c r="S372" s="68"/>
      <c r="T372" s="68"/>
      <c r="U372" s="68"/>
      <c r="V372" s="68"/>
      <c r="W372" s="63"/>
      <c r="X372" s="68"/>
    </row>
    <row r="373" spans="3:24" ht="15" customHeight="1" x14ac:dyDescent="0.25">
      <c r="C373" s="68"/>
      <c r="D373" s="77"/>
      <c r="E373" s="678" t="s">
        <v>1031</v>
      </c>
      <c r="F373" s="77"/>
      <c r="G373" s="77"/>
      <c r="H373" s="77"/>
      <c r="I373" s="77"/>
      <c r="J373" s="77"/>
      <c r="K373" s="77"/>
      <c r="L373" s="77"/>
      <c r="M373" s="88"/>
      <c r="N373" s="677"/>
      <c r="O373" s="63"/>
      <c r="P373" s="437"/>
      <c r="Q373" s="64" t="s">
        <v>385</v>
      </c>
      <c r="R373" s="68"/>
      <c r="S373" s="68"/>
      <c r="T373" s="68"/>
      <c r="U373" s="68"/>
      <c r="V373" s="68"/>
      <c r="W373" s="63"/>
      <c r="X373" s="68"/>
    </row>
    <row r="374" spans="3:24" ht="15" customHeight="1" x14ac:dyDescent="0.25">
      <c r="C374" s="68"/>
      <c r="D374" s="77"/>
      <c r="E374" s="77"/>
      <c r="F374" s="77"/>
      <c r="G374" s="77"/>
      <c r="H374" s="77"/>
      <c r="I374" s="77"/>
      <c r="J374" s="77"/>
      <c r="K374" s="77"/>
      <c r="L374" s="77"/>
      <c r="M374" s="88"/>
      <c r="N374" s="677"/>
      <c r="O374" s="63"/>
      <c r="P374" s="437"/>
      <c r="Q374" s="64" t="s">
        <v>386</v>
      </c>
      <c r="R374" s="68"/>
      <c r="S374" s="68"/>
      <c r="T374" s="68"/>
      <c r="U374" s="68"/>
      <c r="V374" s="68"/>
      <c r="W374" s="63"/>
      <c r="X374" s="68"/>
    </row>
    <row r="375" spans="3:24" ht="15" customHeight="1" x14ac:dyDescent="0.25">
      <c r="C375" s="68"/>
      <c r="D375" s="437"/>
      <c r="E375" s="76" t="s">
        <v>1200</v>
      </c>
      <c r="F375" s="86"/>
      <c r="G375" s="77"/>
      <c r="H375" s="77"/>
      <c r="I375" s="77"/>
      <c r="J375" s="77"/>
      <c r="K375" s="77"/>
      <c r="L375" s="77"/>
      <c r="M375" s="88"/>
      <c r="N375" s="677"/>
      <c r="O375" s="63"/>
      <c r="P375" s="437"/>
      <c r="Q375" s="64" t="s">
        <v>387</v>
      </c>
      <c r="R375" s="68"/>
      <c r="S375" s="68"/>
      <c r="T375" s="68"/>
      <c r="U375" s="68"/>
      <c r="V375" s="68"/>
      <c r="W375" s="63"/>
      <c r="X375" s="68"/>
    </row>
    <row r="376" spans="3:24" ht="15" customHeight="1" x14ac:dyDescent="0.25">
      <c r="C376" s="68"/>
      <c r="D376" s="437"/>
      <c r="E376" s="76" t="s">
        <v>1201</v>
      </c>
      <c r="F376" s="86"/>
      <c r="G376" s="77"/>
      <c r="H376" s="77"/>
      <c r="I376" s="77"/>
      <c r="J376" s="77"/>
      <c r="K376" s="77"/>
      <c r="L376" s="77"/>
      <c r="M376" s="88"/>
      <c r="N376" s="677"/>
      <c r="O376" s="63"/>
      <c r="P376" s="437"/>
      <c r="Q376" s="64" t="s">
        <v>786</v>
      </c>
      <c r="R376" s="68"/>
      <c r="S376" s="68"/>
      <c r="T376" s="68"/>
      <c r="U376" s="68"/>
      <c r="V376" s="68"/>
      <c r="W376" s="63"/>
      <c r="X376" s="68"/>
    </row>
    <row r="377" spans="3:24" ht="15" customHeight="1" x14ac:dyDescent="0.25">
      <c r="C377" s="68"/>
      <c r="D377" s="437"/>
      <c r="E377" s="76" t="s">
        <v>1202</v>
      </c>
      <c r="F377" s="86"/>
      <c r="G377" s="77"/>
      <c r="H377" s="77"/>
      <c r="I377" s="77"/>
      <c r="J377" s="77"/>
      <c r="K377" s="77"/>
      <c r="L377" s="77"/>
      <c r="M377" s="88"/>
      <c r="N377" s="677"/>
      <c r="O377" s="63"/>
      <c r="P377" s="437"/>
      <c r="Q377" s="64" t="s">
        <v>388</v>
      </c>
      <c r="R377" s="68"/>
      <c r="S377" s="68"/>
      <c r="T377" s="68"/>
      <c r="U377" s="68"/>
      <c r="V377" s="68"/>
      <c r="W377" s="63"/>
      <c r="X377" s="68"/>
    </row>
    <row r="378" spans="3:24" ht="15" customHeight="1" x14ac:dyDescent="0.25">
      <c r="C378" s="68"/>
      <c r="D378" s="437"/>
      <c r="E378" s="76" t="s">
        <v>1203</v>
      </c>
      <c r="F378" s="86"/>
      <c r="G378" s="77"/>
      <c r="H378" s="77"/>
      <c r="I378" s="77"/>
      <c r="J378" s="77"/>
      <c r="K378" s="77"/>
      <c r="L378" s="77"/>
      <c r="M378" s="88"/>
      <c r="N378" s="677"/>
      <c r="O378" s="63"/>
      <c r="P378" s="437"/>
      <c r="Q378" s="64" t="s">
        <v>1204</v>
      </c>
      <c r="R378" s="68"/>
      <c r="S378" s="68"/>
      <c r="T378" s="68"/>
      <c r="U378" s="68"/>
      <c r="V378" s="68"/>
      <c r="W378" s="63"/>
      <c r="X378" s="68"/>
    </row>
    <row r="379" spans="3:24" ht="15" customHeight="1" x14ac:dyDescent="0.25">
      <c r="C379" s="68"/>
      <c r="D379" s="437"/>
      <c r="E379" s="76" t="s">
        <v>1205</v>
      </c>
      <c r="F379" s="86"/>
      <c r="G379" s="77"/>
      <c r="H379" s="77"/>
      <c r="I379" s="77"/>
      <c r="J379" s="77"/>
      <c r="K379" s="77"/>
      <c r="L379" s="77"/>
      <c r="M379" s="88"/>
      <c r="N379" s="677"/>
      <c r="O379" s="63"/>
      <c r="P379" s="437"/>
      <c r="Q379" s="64" t="s">
        <v>1206</v>
      </c>
      <c r="R379" s="68"/>
      <c r="S379" s="68"/>
      <c r="T379" s="68"/>
      <c r="U379" s="68"/>
      <c r="V379" s="68"/>
      <c r="W379" s="63"/>
      <c r="X379" s="68"/>
    </row>
    <row r="380" spans="3:24" ht="15" customHeight="1" x14ac:dyDescent="0.25">
      <c r="C380" s="68"/>
      <c r="D380" s="437"/>
      <c r="E380" s="76" t="s">
        <v>1207</v>
      </c>
      <c r="F380" s="86"/>
      <c r="G380" s="77"/>
      <c r="H380" s="77"/>
      <c r="I380" s="77"/>
      <c r="J380" s="77"/>
      <c r="K380" s="77"/>
      <c r="L380" s="77"/>
      <c r="M380" s="88"/>
      <c r="N380" s="677"/>
      <c r="O380" s="63"/>
      <c r="P380" s="437"/>
      <c r="Q380" s="64" t="s">
        <v>389</v>
      </c>
      <c r="R380" s="68"/>
      <c r="S380" s="1647"/>
      <c r="T380" s="1647"/>
      <c r="U380" s="1647"/>
      <c r="V380" s="1647"/>
      <c r="W380" s="1650"/>
      <c r="X380" s="68"/>
    </row>
    <row r="381" spans="3:24" ht="15" customHeight="1" x14ac:dyDescent="0.25">
      <c r="C381" s="68"/>
      <c r="D381" s="437"/>
      <c r="E381" s="76" t="s">
        <v>350</v>
      </c>
      <c r="F381" s="86"/>
      <c r="G381" s="1647"/>
      <c r="H381" s="1647"/>
      <c r="I381" s="1647"/>
      <c r="J381" s="1647"/>
      <c r="K381" s="1647"/>
      <c r="L381" s="1648"/>
      <c r="M381" s="279"/>
      <c r="N381" s="677"/>
      <c r="O381" s="63"/>
      <c r="P381" s="63"/>
      <c r="Q381" s="63"/>
      <c r="R381" s="63"/>
      <c r="S381" s="63"/>
      <c r="T381" s="63"/>
      <c r="U381" s="63"/>
      <c r="V381" s="63"/>
      <c r="W381" s="63"/>
      <c r="X381" s="68"/>
    </row>
    <row r="382" spans="3:24" ht="15" customHeight="1" x14ac:dyDescent="0.25">
      <c r="C382" s="68"/>
      <c r="D382" s="437"/>
      <c r="E382" s="76" t="s">
        <v>816</v>
      </c>
      <c r="F382" s="86"/>
      <c r="G382" s="77"/>
      <c r="H382" s="77"/>
      <c r="I382" s="77"/>
      <c r="J382" s="77"/>
      <c r="K382" s="77"/>
      <c r="L382" s="77"/>
      <c r="M382" s="279"/>
      <c r="N382" s="677"/>
      <c r="O382" s="63"/>
      <c r="P382" s="63"/>
      <c r="Q382" s="63"/>
      <c r="R382" s="63"/>
      <c r="S382" s="63"/>
      <c r="T382" s="63"/>
      <c r="U382" s="63"/>
      <c r="V382" s="63"/>
      <c r="W382" s="63"/>
      <c r="X382" s="68"/>
    </row>
    <row r="383" spans="3:24" ht="15" customHeight="1" thickBot="1" x14ac:dyDescent="0.3">
      <c r="C383" s="679"/>
      <c r="D383" s="680"/>
      <c r="E383" s="680"/>
      <c r="F383" s="680"/>
      <c r="G383" s="680"/>
      <c r="H383" s="680"/>
      <c r="I383" s="680"/>
      <c r="J383" s="680"/>
      <c r="K383" s="680"/>
      <c r="L383" s="680"/>
      <c r="M383" s="681"/>
      <c r="N383" s="555"/>
      <c r="O383" s="682"/>
      <c r="P383" s="679"/>
      <c r="Q383" s="679"/>
      <c r="R383" s="679"/>
      <c r="S383" s="679"/>
      <c r="T383" s="679"/>
      <c r="U383" s="679"/>
      <c r="V383" s="683"/>
      <c r="W383" s="683"/>
      <c r="X383" s="679"/>
    </row>
    <row r="384" spans="3:24" ht="12.5" x14ac:dyDescent="0.25">
      <c r="C384" s="684"/>
      <c r="D384" s="685"/>
      <c r="E384" s="685"/>
      <c r="F384" s="685"/>
      <c r="G384" s="685"/>
      <c r="H384" s="685"/>
      <c r="I384" s="685"/>
      <c r="J384" s="685"/>
      <c r="K384" s="685"/>
      <c r="L384" s="686"/>
      <c r="M384" s="687"/>
      <c r="N384" s="688"/>
      <c r="O384" s="689"/>
      <c r="P384" s="688"/>
      <c r="Q384" s="684"/>
      <c r="R384" s="684"/>
      <c r="S384" s="684"/>
      <c r="T384" s="684"/>
      <c r="U384" s="684"/>
      <c r="V384" s="558"/>
      <c r="W384" s="558"/>
      <c r="X384" s="684"/>
    </row>
    <row r="385" spans="3:24" ht="15" customHeight="1" x14ac:dyDescent="0.25">
      <c r="C385" s="366" t="s">
        <v>1208</v>
      </c>
      <c r="D385" s="690"/>
      <c r="E385" s="690"/>
      <c r="F385" s="690"/>
      <c r="G385" s="690"/>
      <c r="H385" s="690"/>
      <c r="I385" s="690"/>
      <c r="J385" s="690"/>
      <c r="K385" s="690"/>
      <c r="L385" s="690"/>
      <c r="M385" s="691"/>
      <c r="N385" s="374" t="s">
        <v>1209</v>
      </c>
      <c r="O385" s="629"/>
      <c r="P385" s="366"/>
      <c r="Q385" s="366"/>
      <c r="R385" s="366"/>
      <c r="S385" s="366"/>
      <c r="T385" s="366"/>
      <c r="U385" s="366"/>
      <c r="V385" s="630"/>
      <c r="W385" s="630"/>
      <c r="X385" s="366"/>
    </row>
    <row r="386" spans="3:24" ht="15" customHeight="1" x14ac:dyDescent="0.25">
      <c r="C386" s="68"/>
      <c r="D386" s="60" t="s">
        <v>1210</v>
      </c>
      <c r="E386" s="68"/>
      <c r="F386" s="68"/>
      <c r="G386" s="68"/>
      <c r="H386" s="68"/>
      <c r="I386" s="68"/>
      <c r="J386" s="70"/>
      <c r="K386" s="63"/>
      <c r="L386" s="77"/>
      <c r="M386" s="279"/>
      <c r="N386" s="301"/>
      <c r="O386" s="60" t="s">
        <v>1211</v>
      </c>
      <c r="P386" s="68"/>
      <c r="Q386" s="68"/>
      <c r="R386" s="68"/>
      <c r="S386" s="68"/>
      <c r="T386" s="68"/>
      <c r="U386" s="68"/>
      <c r="V386" s="63"/>
      <c r="W386" s="63"/>
      <c r="X386" s="68"/>
    </row>
    <row r="387" spans="3:24" ht="15" customHeight="1" x14ac:dyDescent="0.25">
      <c r="C387" s="68"/>
      <c r="D387" s="60"/>
      <c r="E387" s="68"/>
      <c r="F387" s="68"/>
      <c r="G387" s="68"/>
      <c r="H387" s="68"/>
      <c r="I387" s="68"/>
      <c r="J387" s="70" t="s">
        <v>679</v>
      </c>
      <c r="K387" s="63"/>
      <c r="L387" s="77"/>
      <c r="M387" s="279"/>
      <c r="N387" s="301"/>
      <c r="O387" s="60" t="s">
        <v>1212</v>
      </c>
      <c r="P387" s="68"/>
      <c r="Q387" s="68"/>
      <c r="R387" s="68"/>
      <c r="S387" s="68"/>
      <c r="T387" s="68"/>
      <c r="U387" s="68"/>
      <c r="V387" s="63"/>
      <c r="W387" s="63"/>
      <c r="X387" s="68"/>
    </row>
    <row r="388" spans="3:24" ht="15" customHeight="1" x14ac:dyDescent="0.25">
      <c r="C388" s="68"/>
      <c r="D388" s="692" t="s">
        <v>1031</v>
      </c>
      <c r="E388" s="68"/>
      <c r="F388" s="88"/>
      <c r="G388" s="88"/>
      <c r="H388" s="59"/>
      <c r="I388" s="59"/>
      <c r="J388" s="622" t="s">
        <v>1213</v>
      </c>
      <c r="K388" s="88"/>
      <c r="L388" s="77"/>
      <c r="M388" s="279"/>
      <c r="N388" s="301"/>
      <c r="O388" s="68"/>
      <c r="P388" s="68"/>
      <c r="Q388" s="68"/>
      <c r="R388" s="68"/>
      <c r="S388" s="68"/>
      <c r="T388" s="68"/>
      <c r="U388" s="68"/>
      <c r="V388" s="63"/>
      <c r="W388" s="63"/>
      <c r="X388" s="68"/>
    </row>
    <row r="389" spans="3:24" ht="15" customHeight="1" x14ac:dyDescent="0.25">
      <c r="C389" s="68"/>
      <c r="D389" s="68"/>
      <c r="E389" s="68"/>
      <c r="F389" s="88"/>
      <c r="G389" s="88"/>
      <c r="H389" s="59"/>
      <c r="I389" s="59"/>
      <c r="J389" s="437"/>
      <c r="K389" s="208" t="s">
        <v>643</v>
      </c>
      <c r="L389" s="77"/>
      <c r="M389" s="279"/>
      <c r="N389" s="301"/>
      <c r="O389" s="415" t="s">
        <v>55</v>
      </c>
      <c r="P389" s="437"/>
      <c r="Q389" s="438" t="s">
        <v>56</v>
      </c>
      <c r="R389" s="437"/>
      <c r="S389" s="68"/>
      <c r="T389" s="207"/>
      <c r="U389" s="207" t="s">
        <v>1214</v>
      </c>
      <c r="V389" s="63"/>
      <c r="W389" s="63"/>
      <c r="X389" s="68"/>
    </row>
    <row r="390" spans="3:24" ht="15" customHeight="1" x14ac:dyDescent="0.25">
      <c r="C390" s="68"/>
      <c r="D390" s="437"/>
      <c r="E390" s="88" t="s">
        <v>640</v>
      </c>
      <c r="F390" s="88"/>
      <c r="G390" s="88"/>
      <c r="H390" s="59"/>
      <c r="I390" s="59"/>
      <c r="J390" s="437"/>
      <c r="K390" s="208" t="s">
        <v>644</v>
      </c>
      <c r="L390" s="77"/>
      <c r="M390" s="279"/>
      <c r="N390" s="301"/>
      <c r="O390" s="68"/>
      <c r="P390" s="68"/>
      <c r="Q390" s="68"/>
      <c r="R390" s="68"/>
      <c r="S390" s="68"/>
      <c r="T390" s="68"/>
      <c r="U390" s="68"/>
      <c r="V390" s="63"/>
      <c r="W390" s="63"/>
      <c r="X390" s="68"/>
    </row>
    <row r="391" spans="3:24" ht="15" customHeight="1" x14ac:dyDescent="0.25">
      <c r="C391" s="68"/>
      <c r="D391" s="437"/>
      <c r="E391" s="88" t="s">
        <v>641</v>
      </c>
      <c r="F391" s="88"/>
      <c r="G391" s="88"/>
      <c r="H391" s="59"/>
      <c r="I391" s="59"/>
      <c r="J391" s="437"/>
      <c r="K391" s="208" t="s">
        <v>645</v>
      </c>
      <c r="L391" s="206"/>
      <c r="M391" s="88"/>
      <c r="N391" s="301" t="s">
        <v>1215</v>
      </c>
      <c r="O391" s="60"/>
      <c r="P391" s="68"/>
      <c r="Q391" s="68"/>
      <c r="R391" s="68"/>
      <c r="S391" s="68"/>
      <c r="T391" s="68"/>
      <c r="U391" s="68"/>
      <c r="V391" s="63"/>
      <c r="W391" s="63"/>
      <c r="X391" s="68"/>
    </row>
    <row r="392" spans="3:24" ht="15" customHeight="1" x14ac:dyDescent="0.25">
      <c r="C392" s="68"/>
      <c r="D392" s="437"/>
      <c r="E392" s="88" t="s">
        <v>642</v>
      </c>
      <c r="F392" s="88"/>
      <c r="G392" s="88"/>
      <c r="H392" s="59"/>
      <c r="I392" s="59"/>
      <c r="J392" s="59"/>
      <c r="K392" s="77"/>
      <c r="L392" s="206"/>
      <c r="M392" s="88"/>
      <c r="N392" s="301"/>
      <c r="O392" s="60" t="s">
        <v>1216</v>
      </c>
      <c r="P392" s="68"/>
      <c r="Q392" s="68"/>
      <c r="R392" s="68"/>
      <c r="S392" s="68"/>
      <c r="T392" s="68"/>
      <c r="U392" s="68"/>
      <c r="V392" s="63"/>
      <c r="W392" s="63"/>
      <c r="X392" s="68"/>
    </row>
    <row r="393" spans="3:24" ht="15" customHeight="1" x14ac:dyDescent="0.25">
      <c r="C393" s="693"/>
      <c r="D393" s="437"/>
      <c r="E393" s="88" t="s">
        <v>350</v>
      </c>
      <c r="F393" s="620" t="s">
        <v>1060</v>
      </c>
      <c r="G393" s="1647"/>
      <c r="H393" s="1647"/>
      <c r="I393" s="1647"/>
      <c r="J393" s="1647"/>
      <c r="K393" s="1650"/>
      <c r="L393" s="694"/>
      <c r="M393" s="279"/>
      <c r="N393" s="301"/>
      <c r="O393" s="692" t="s">
        <v>1198</v>
      </c>
      <c r="P393" s="68"/>
      <c r="Q393" s="68"/>
      <c r="R393" s="68"/>
      <c r="S393" s="68"/>
      <c r="T393" s="68"/>
      <c r="U393" s="68"/>
      <c r="V393" s="63"/>
      <c r="W393" s="63"/>
      <c r="X393" s="68"/>
    </row>
    <row r="394" spans="3:24" ht="15" customHeight="1" x14ac:dyDescent="0.25">
      <c r="C394" s="68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301"/>
      <c r="O394" s="60"/>
      <c r="P394" s="68"/>
      <c r="Q394" s="68"/>
      <c r="R394" s="68"/>
      <c r="S394" s="68"/>
      <c r="T394" s="68"/>
      <c r="U394" s="68"/>
      <c r="V394" s="63"/>
      <c r="W394" s="63"/>
      <c r="X394" s="68"/>
    </row>
    <row r="395" spans="3:24" ht="15" customHeight="1" x14ac:dyDescent="0.25">
      <c r="C395" s="68" t="s">
        <v>1217</v>
      </c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301"/>
      <c r="O395" s="60"/>
      <c r="P395" s="437"/>
      <c r="Q395" s="183" t="s">
        <v>1218</v>
      </c>
      <c r="R395" s="68"/>
      <c r="S395" s="68"/>
      <c r="T395" s="68"/>
      <c r="U395" s="68"/>
      <c r="V395" s="63"/>
      <c r="W395" s="63"/>
      <c r="X395" s="68"/>
    </row>
    <row r="396" spans="3:24" ht="15" customHeight="1" x14ac:dyDescent="0.25">
      <c r="C396" s="68"/>
      <c r="D396" s="70" t="s">
        <v>1219</v>
      </c>
      <c r="E396" s="68"/>
      <c r="F396" s="68"/>
      <c r="G396" s="68"/>
      <c r="H396" s="68"/>
      <c r="I396" s="68"/>
      <c r="J396" s="68"/>
      <c r="K396" s="68"/>
      <c r="L396" s="68"/>
      <c r="M396" s="68"/>
      <c r="N396" s="301"/>
      <c r="O396" s="60"/>
      <c r="P396" s="437"/>
      <c r="Q396" s="76" t="s">
        <v>1220</v>
      </c>
      <c r="R396" s="68"/>
      <c r="S396" s="68"/>
      <c r="T396" s="68"/>
      <c r="U396" s="68"/>
      <c r="V396" s="63"/>
      <c r="W396" s="63"/>
      <c r="X396" s="68"/>
    </row>
    <row r="397" spans="3:24" ht="15" customHeight="1" x14ac:dyDescent="0.25">
      <c r="C397" s="68"/>
      <c r="D397" s="82"/>
      <c r="E397" s="68"/>
      <c r="F397" s="82"/>
      <c r="G397" s="68"/>
      <c r="H397" s="68"/>
      <c r="I397" s="68"/>
      <c r="J397" s="68"/>
      <c r="K397" s="68"/>
      <c r="L397" s="68"/>
      <c r="M397" s="68"/>
      <c r="N397" s="301"/>
      <c r="O397" s="60"/>
      <c r="P397" s="437"/>
      <c r="Q397" s="183" t="s">
        <v>1221</v>
      </c>
      <c r="R397" s="68"/>
      <c r="S397" s="68"/>
      <c r="T397" s="68"/>
      <c r="U397" s="68"/>
      <c r="V397" s="63"/>
      <c r="W397" s="63"/>
      <c r="X397" s="68"/>
    </row>
    <row r="398" spans="3:24" ht="15" customHeight="1" x14ac:dyDescent="0.25">
      <c r="C398" s="68"/>
      <c r="D398" s="415" t="s">
        <v>74</v>
      </c>
      <c r="E398" s="437"/>
      <c r="F398" s="438" t="s">
        <v>56</v>
      </c>
      <c r="G398" s="437"/>
      <c r="H398" s="68"/>
      <c r="I398" s="68"/>
      <c r="J398" s="68"/>
      <c r="K398" s="63"/>
      <c r="L398" s="63"/>
      <c r="M398" s="68"/>
      <c r="N398" s="301"/>
      <c r="O398" s="60"/>
      <c r="P398" s="437"/>
      <c r="Q398" s="183" t="s">
        <v>1222</v>
      </c>
      <c r="R398" s="68"/>
      <c r="S398" s="68"/>
      <c r="T398" s="68"/>
      <c r="U398" s="68"/>
      <c r="V398" s="63"/>
      <c r="W398" s="63"/>
      <c r="X398" s="68"/>
    </row>
    <row r="399" spans="3:24" ht="15" customHeight="1" x14ac:dyDescent="0.25">
      <c r="C399" s="68"/>
      <c r="D399" s="60"/>
      <c r="E399" s="68"/>
      <c r="F399" s="68"/>
      <c r="G399" s="68"/>
      <c r="H399" s="68"/>
      <c r="I399" s="68"/>
      <c r="J399" s="68"/>
      <c r="K399" s="63"/>
      <c r="L399" s="63"/>
      <c r="M399" s="68"/>
      <c r="N399" s="301"/>
      <c r="O399" s="60"/>
      <c r="P399" s="437"/>
      <c r="Q399" s="183" t="s">
        <v>1223</v>
      </c>
      <c r="R399" s="68"/>
      <c r="S399" s="68"/>
      <c r="T399" s="68"/>
      <c r="U399" s="68"/>
      <c r="V399" s="63"/>
      <c r="W399" s="63"/>
      <c r="X399" s="68"/>
    </row>
    <row r="400" spans="3:24" ht="15" customHeight="1" x14ac:dyDescent="0.25">
      <c r="C400" s="68" t="s">
        <v>1224</v>
      </c>
      <c r="D400" s="60"/>
      <c r="E400" s="68"/>
      <c r="F400" s="68"/>
      <c r="G400" s="68"/>
      <c r="H400" s="68"/>
      <c r="I400" s="68"/>
      <c r="J400" s="68"/>
      <c r="K400" s="63"/>
      <c r="L400" s="63"/>
      <c r="M400" s="68"/>
      <c r="N400" s="301"/>
      <c r="O400" s="60"/>
      <c r="P400" s="437"/>
      <c r="Q400" s="183" t="s">
        <v>1225</v>
      </c>
      <c r="R400" s="1647"/>
      <c r="S400" s="1647"/>
      <c r="T400" s="1647"/>
      <c r="U400" s="1647"/>
      <c r="V400" s="1650"/>
      <c r="W400" s="63"/>
      <c r="X400" s="68"/>
    </row>
    <row r="401" spans="3:24" ht="15" customHeight="1" x14ac:dyDescent="0.25">
      <c r="C401" s="68"/>
      <c r="D401" s="60" t="s">
        <v>1226</v>
      </c>
      <c r="E401" s="68"/>
      <c r="F401" s="68"/>
      <c r="G401" s="68"/>
      <c r="H401" s="68"/>
      <c r="I401" s="68"/>
      <c r="J401" s="68"/>
      <c r="K401" s="63"/>
      <c r="L401" s="63"/>
      <c r="M401" s="68"/>
      <c r="N401" s="301"/>
      <c r="O401" s="60"/>
      <c r="P401" s="68"/>
      <c r="Q401" s="68"/>
      <c r="R401" s="68"/>
      <c r="S401" s="68"/>
      <c r="T401" s="68"/>
      <c r="U401" s="68"/>
      <c r="V401" s="63"/>
      <c r="W401" s="63"/>
      <c r="X401" s="68"/>
    </row>
    <row r="402" spans="3:24" ht="15" customHeight="1" x14ac:dyDescent="0.25">
      <c r="C402" s="68"/>
      <c r="D402" s="60"/>
      <c r="E402" s="68"/>
      <c r="F402" s="68"/>
      <c r="G402" s="68"/>
      <c r="H402" s="68"/>
      <c r="I402" s="68"/>
      <c r="J402" s="68"/>
      <c r="K402" s="63"/>
      <c r="L402" s="63"/>
      <c r="M402" s="68"/>
      <c r="N402" s="301" t="s">
        <v>1227</v>
      </c>
      <c r="O402" s="68"/>
      <c r="P402" s="68"/>
      <c r="Q402" s="68"/>
      <c r="R402" s="68"/>
      <c r="S402" s="68"/>
      <c r="T402" s="68"/>
      <c r="U402" s="68"/>
      <c r="V402" s="63"/>
      <c r="W402" s="63"/>
      <c r="X402" s="68"/>
    </row>
    <row r="403" spans="3:24" ht="15" customHeight="1" x14ac:dyDescent="0.25">
      <c r="C403" s="68"/>
      <c r="D403" s="415" t="s">
        <v>74</v>
      </c>
      <c r="E403" s="437"/>
      <c r="F403" s="438" t="s">
        <v>56</v>
      </c>
      <c r="G403" s="437"/>
      <c r="H403" s="70"/>
      <c r="I403" s="81"/>
      <c r="J403" s="55"/>
      <c r="K403" s="59"/>
      <c r="L403" s="63"/>
      <c r="M403" s="68"/>
      <c r="N403" s="301"/>
      <c r="O403" s="70" t="s">
        <v>1228</v>
      </c>
      <c r="P403" s="68"/>
      <c r="Q403" s="68"/>
      <c r="R403" s="68"/>
      <c r="S403" s="68"/>
      <c r="T403" s="68"/>
      <c r="U403" s="68"/>
      <c r="V403" s="63"/>
      <c r="W403" s="63"/>
      <c r="X403" s="68"/>
    </row>
    <row r="404" spans="3:24" ht="15" customHeight="1" x14ac:dyDescent="0.25">
      <c r="C404" s="68"/>
      <c r="D404" s="59"/>
      <c r="E404" s="88"/>
      <c r="F404" s="88"/>
      <c r="G404" s="88"/>
      <c r="H404" s="88"/>
      <c r="I404" s="88"/>
      <c r="J404" s="88"/>
      <c r="K404" s="59"/>
      <c r="L404" s="63"/>
      <c r="M404" s="68"/>
      <c r="N404" s="301"/>
      <c r="O404" s="68"/>
      <c r="P404" s="68"/>
      <c r="Q404" s="68"/>
      <c r="R404" s="68"/>
      <c r="S404" s="68"/>
      <c r="T404" s="68"/>
      <c r="U404" s="68"/>
      <c r="V404" s="63"/>
      <c r="W404" s="63"/>
      <c r="X404" s="68"/>
    </row>
    <row r="405" spans="3:24" ht="15" customHeight="1" x14ac:dyDescent="0.25">
      <c r="C405" s="68"/>
      <c r="D405" s="59"/>
      <c r="E405" s="88"/>
      <c r="F405" s="695" t="s">
        <v>269</v>
      </c>
      <c r="G405" s="74"/>
      <c r="H405" s="88"/>
      <c r="I405" s="88"/>
      <c r="J405" s="88"/>
      <c r="K405" s="59"/>
      <c r="L405" s="63"/>
      <c r="M405" s="68"/>
      <c r="N405" s="301"/>
      <c r="O405" s="415" t="s">
        <v>55</v>
      </c>
      <c r="P405" s="437"/>
      <c r="Q405" s="438" t="s">
        <v>56</v>
      </c>
      <c r="R405" s="437"/>
      <c r="S405" s="60"/>
      <c r="T405" s="60"/>
      <c r="U405" s="60"/>
      <c r="V405" s="60"/>
      <c r="W405" s="63"/>
      <c r="X405" s="68"/>
    </row>
    <row r="406" spans="3:24" ht="15" customHeight="1" x14ac:dyDescent="0.25">
      <c r="C406" s="68"/>
      <c r="D406" s="59"/>
      <c r="E406" s="88"/>
      <c r="F406" s="88"/>
      <c r="G406" s="88"/>
      <c r="H406" s="88"/>
      <c r="I406" s="88"/>
      <c r="J406" s="88"/>
      <c r="K406" s="59"/>
      <c r="L406" s="63"/>
      <c r="M406" s="278"/>
      <c r="N406" s="301"/>
      <c r="O406" s="60"/>
      <c r="P406" s="60"/>
      <c r="Q406" s="60"/>
      <c r="R406" s="60"/>
      <c r="S406" s="60"/>
      <c r="T406" s="60"/>
      <c r="U406" s="60"/>
      <c r="V406" s="60"/>
      <c r="W406" s="63"/>
      <c r="X406" s="68"/>
    </row>
    <row r="407" spans="3:24" ht="15" customHeight="1" x14ac:dyDescent="0.25">
      <c r="C407" s="68"/>
      <c r="D407" s="60"/>
      <c r="E407" s="68"/>
      <c r="F407" s="438" t="s">
        <v>286</v>
      </c>
      <c r="G407" s="437"/>
      <c r="H407" s="88"/>
      <c r="I407" s="415" t="s">
        <v>671</v>
      </c>
      <c r="J407" s="437"/>
      <c r="K407" s="63"/>
      <c r="L407" s="63"/>
      <c r="M407" s="68"/>
      <c r="N407" s="301" t="s">
        <v>1229</v>
      </c>
      <c r="O407" s="68"/>
      <c r="P407" s="68"/>
      <c r="Q407" s="68"/>
      <c r="R407" s="68"/>
      <c r="S407" s="60"/>
      <c r="T407" s="60"/>
      <c r="U407" s="60"/>
      <c r="V407" s="60"/>
      <c r="W407" s="63"/>
      <c r="X407" s="68"/>
    </row>
    <row r="408" spans="3:24" ht="15" customHeight="1" x14ac:dyDescent="0.25">
      <c r="C408" s="68"/>
      <c r="D408" s="60"/>
      <c r="E408" s="68"/>
      <c r="F408" s="68"/>
      <c r="G408" s="68"/>
      <c r="H408" s="68"/>
      <c r="I408" s="68"/>
      <c r="J408" s="70"/>
      <c r="K408" s="63"/>
      <c r="L408" s="63"/>
      <c r="M408" s="68"/>
      <c r="N408" s="301"/>
      <c r="O408" s="70" t="s">
        <v>1230</v>
      </c>
      <c r="P408" s="68"/>
      <c r="Q408" s="68"/>
      <c r="R408" s="68"/>
      <c r="S408" s="60"/>
      <c r="T408" s="60"/>
      <c r="U408" s="60"/>
      <c r="V408" s="60"/>
      <c r="W408" s="63"/>
      <c r="X408" s="68"/>
    </row>
    <row r="409" spans="3:24" ht="15" customHeight="1" x14ac:dyDescent="0.25">
      <c r="C409" s="68"/>
      <c r="D409" s="60"/>
      <c r="E409" s="68"/>
      <c r="F409" s="68"/>
      <c r="G409" s="68"/>
      <c r="H409" s="68"/>
      <c r="I409" s="68"/>
      <c r="J409" s="70"/>
      <c r="K409" s="63"/>
      <c r="L409" s="63"/>
      <c r="M409" s="68"/>
      <c r="N409" s="301"/>
      <c r="O409" s="68"/>
      <c r="P409" s="68"/>
      <c r="Q409" s="68"/>
      <c r="R409" s="68"/>
      <c r="S409" s="60"/>
      <c r="T409" s="60"/>
      <c r="U409" s="60"/>
      <c r="V409" s="60"/>
      <c r="W409" s="63"/>
      <c r="X409" s="68"/>
    </row>
    <row r="410" spans="3:24" ht="15" customHeight="1" x14ac:dyDescent="0.25">
      <c r="C410" s="68" t="s">
        <v>1231</v>
      </c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301"/>
      <c r="O410" s="415" t="s">
        <v>55</v>
      </c>
      <c r="P410" s="437"/>
      <c r="Q410" s="438" t="s">
        <v>56</v>
      </c>
      <c r="R410" s="437"/>
      <c r="S410" s="60"/>
      <c r="T410" s="60"/>
      <c r="U410" s="60"/>
      <c r="V410" s="60"/>
      <c r="W410" s="63"/>
      <c r="X410" s="68"/>
    </row>
    <row r="411" spans="3:24" ht="15" customHeight="1" x14ac:dyDescent="0.25">
      <c r="C411" s="68"/>
      <c r="D411" s="70" t="s">
        <v>1232</v>
      </c>
      <c r="E411" s="68"/>
      <c r="F411" s="68"/>
      <c r="G411" s="68"/>
      <c r="H411" s="68"/>
      <c r="I411" s="68"/>
      <c r="J411" s="68"/>
      <c r="K411" s="68"/>
      <c r="L411" s="68"/>
      <c r="M411" s="68"/>
      <c r="N411" s="301"/>
      <c r="O411" s="60"/>
      <c r="P411" s="68"/>
      <c r="Q411" s="68"/>
      <c r="R411" s="68"/>
      <c r="S411" s="68"/>
      <c r="T411" s="68"/>
      <c r="U411" s="68"/>
      <c r="V411" s="63"/>
      <c r="W411" s="63"/>
      <c r="X411" s="68"/>
    </row>
    <row r="412" spans="3:24" ht="15" customHeight="1" x14ac:dyDescent="0.25">
      <c r="C412" s="68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301" t="s">
        <v>1233</v>
      </c>
      <c r="O412" s="201"/>
      <c r="P412" s="63"/>
      <c r="Q412" s="68"/>
      <c r="R412" s="68"/>
      <c r="S412" s="68"/>
      <c r="T412" s="68"/>
      <c r="U412" s="68"/>
      <c r="V412" s="63"/>
      <c r="W412" s="63"/>
      <c r="X412" s="68"/>
    </row>
    <row r="413" spans="3:24" ht="15" customHeight="1" x14ac:dyDescent="0.25">
      <c r="C413" s="68"/>
      <c r="D413" s="415" t="s">
        <v>74</v>
      </c>
      <c r="E413" s="437"/>
      <c r="F413" s="438" t="s">
        <v>56</v>
      </c>
      <c r="G413" s="437"/>
      <c r="H413" s="68"/>
      <c r="I413" s="68"/>
      <c r="J413" s="68"/>
      <c r="K413" s="68"/>
      <c r="L413" s="68"/>
      <c r="M413" s="68"/>
      <c r="N413" s="301"/>
      <c r="O413" s="280" t="s">
        <v>1234</v>
      </c>
      <c r="P413" s="63"/>
      <c r="Q413" s="68"/>
      <c r="R413" s="68"/>
      <c r="S413" s="68"/>
      <c r="T413" s="68"/>
      <c r="U413" s="68"/>
      <c r="V413" s="63"/>
      <c r="W413" s="63"/>
      <c r="X413" s="68"/>
    </row>
    <row r="414" spans="3:24" ht="15" customHeight="1" x14ac:dyDescent="0.25">
      <c r="C414" s="68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301"/>
      <c r="O414" s="201"/>
      <c r="P414" s="63"/>
      <c r="Q414" s="68"/>
      <c r="R414" s="68"/>
      <c r="S414" s="68"/>
      <c r="T414" s="68"/>
      <c r="U414" s="68"/>
      <c r="V414" s="63"/>
      <c r="W414" s="63"/>
      <c r="X414" s="68"/>
    </row>
    <row r="415" spans="3:24" ht="15" customHeight="1" x14ac:dyDescent="0.25">
      <c r="C415" s="68" t="s">
        <v>1235</v>
      </c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173"/>
      <c r="O415" s="415" t="s">
        <v>55</v>
      </c>
      <c r="P415" s="437"/>
      <c r="Q415" s="438" t="s">
        <v>56</v>
      </c>
      <c r="R415" s="437"/>
      <c r="S415" s="68"/>
      <c r="T415" s="68"/>
      <c r="U415" s="68"/>
      <c r="V415" s="63"/>
      <c r="W415" s="63"/>
      <c r="X415" s="68"/>
    </row>
    <row r="416" spans="3:24" ht="15" customHeight="1" x14ac:dyDescent="0.25">
      <c r="C416" s="68"/>
      <c r="D416" s="70" t="s">
        <v>1236</v>
      </c>
      <c r="E416" s="68"/>
      <c r="F416" s="68"/>
      <c r="G416" s="68"/>
      <c r="H416" s="68"/>
      <c r="I416" s="68"/>
      <c r="J416" s="68"/>
      <c r="K416" s="68"/>
      <c r="L416" s="68"/>
      <c r="M416" s="278"/>
      <c r="N416" s="301"/>
      <c r="O416" s="68"/>
      <c r="P416" s="68"/>
      <c r="Q416" s="68"/>
      <c r="R416" s="68"/>
      <c r="S416" s="68"/>
      <c r="T416" s="68"/>
      <c r="U416" s="68"/>
      <c r="V416" s="63"/>
      <c r="W416" s="63"/>
      <c r="X416" s="68"/>
    </row>
    <row r="417" spans="3:24" ht="15" customHeight="1" x14ac:dyDescent="0.25">
      <c r="C417" s="68"/>
      <c r="D417" s="60"/>
      <c r="E417" s="68"/>
      <c r="F417" s="68"/>
      <c r="G417" s="68"/>
      <c r="H417" s="68"/>
      <c r="I417" s="68"/>
      <c r="J417" s="68"/>
      <c r="K417" s="63"/>
      <c r="L417" s="63"/>
      <c r="M417" s="68"/>
      <c r="N417" s="173" t="s">
        <v>1237</v>
      </c>
      <c r="O417" s="201"/>
      <c r="P417" s="68"/>
      <c r="Q417" s="68"/>
      <c r="R417" s="68"/>
      <c r="S417" s="68"/>
      <c r="T417" s="68"/>
      <c r="U417" s="68"/>
      <c r="V417" s="63"/>
      <c r="W417" s="63"/>
      <c r="X417" s="68"/>
    </row>
    <row r="418" spans="3:24" ht="15" customHeight="1" x14ac:dyDescent="0.25">
      <c r="C418" s="68"/>
      <c r="D418" s="415" t="s">
        <v>74</v>
      </c>
      <c r="E418" s="437"/>
      <c r="F418" s="438" t="s">
        <v>56</v>
      </c>
      <c r="G418" s="437"/>
      <c r="H418" s="70"/>
      <c r="I418" s="68"/>
      <c r="J418" s="68"/>
      <c r="K418" s="63"/>
      <c r="L418" s="63"/>
      <c r="M418" s="68"/>
      <c r="N418" s="173"/>
      <c r="O418" s="70" t="s">
        <v>1238</v>
      </c>
      <c r="P418" s="68"/>
      <c r="Q418" s="68"/>
      <c r="R418" s="68"/>
      <c r="S418" s="68"/>
      <c r="T418" s="68"/>
      <c r="U418" s="68"/>
      <c r="V418" s="63"/>
      <c r="W418" s="63"/>
      <c r="X418" s="68"/>
    </row>
    <row r="419" spans="3:24" ht="15" customHeight="1" x14ac:dyDescent="0.25">
      <c r="C419" s="68"/>
      <c r="D419" s="59"/>
      <c r="E419" s="88"/>
      <c r="F419" s="88"/>
      <c r="G419" s="88"/>
      <c r="H419" s="88"/>
      <c r="I419" s="68"/>
      <c r="J419" s="68"/>
      <c r="K419" s="63"/>
      <c r="L419" s="63"/>
      <c r="M419" s="68"/>
      <c r="N419" s="173"/>
      <c r="O419" s="70" t="s">
        <v>1239</v>
      </c>
      <c r="P419" s="68"/>
      <c r="Q419" s="68"/>
      <c r="R419" s="68"/>
      <c r="S419" s="68"/>
      <c r="T419" s="68"/>
      <c r="U419" s="68"/>
      <c r="V419" s="63"/>
      <c r="W419" s="63"/>
      <c r="X419" s="68"/>
    </row>
    <row r="420" spans="3:24" ht="15" customHeight="1" x14ac:dyDescent="0.25">
      <c r="C420" s="68"/>
      <c r="D420" s="59"/>
      <c r="E420" s="88"/>
      <c r="F420" s="695" t="s">
        <v>1240</v>
      </c>
      <c r="G420" s="74"/>
      <c r="H420" s="88"/>
      <c r="I420" s="68"/>
      <c r="J420" s="68"/>
      <c r="K420" s="68"/>
      <c r="L420" s="68"/>
      <c r="M420" s="68"/>
      <c r="N420" s="301"/>
      <c r="O420" s="68"/>
      <c r="P420" s="68"/>
      <c r="Q420" s="68"/>
      <c r="R420" s="68"/>
      <c r="S420" s="68"/>
      <c r="T420" s="207"/>
      <c r="U420" s="68"/>
      <c r="V420" s="63"/>
      <c r="W420" s="63"/>
      <c r="X420" s="68"/>
    </row>
    <row r="421" spans="3:24" ht="15" customHeight="1" x14ac:dyDescent="0.25">
      <c r="C421" s="68"/>
      <c r="D421" s="68"/>
      <c r="E421" s="68"/>
      <c r="F421" s="68"/>
      <c r="G421" s="622" t="s">
        <v>1101</v>
      </c>
      <c r="H421" s="68"/>
      <c r="I421" s="68"/>
      <c r="J421" s="68"/>
      <c r="K421" s="68"/>
      <c r="L421" s="68"/>
      <c r="M421" s="68"/>
      <c r="N421" s="301"/>
      <c r="O421" s="415" t="s">
        <v>55</v>
      </c>
      <c r="P421" s="437"/>
      <c r="Q421" s="438" t="s">
        <v>56</v>
      </c>
      <c r="R421" s="437"/>
      <c r="S421" s="68"/>
      <c r="T421" s="207"/>
      <c r="U421" s="207" t="s">
        <v>1241</v>
      </c>
      <c r="V421" s="63"/>
      <c r="W421" s="63"/>
      <c r="X421" s="68"/>
    </row>
    <row r="422" spans="3:24" ht="15" customHeight="1" x14ac:dyDescent="0.25">
      <c r="C422" s="68"/>
      <c r="D422" s="68"/>
      <c r="E422" s="68"/>
      <c r="F422" s="68"/>
      <c r="G422" s="437"/>
      <c r="H422" s="76" t="s">
        <v>1242</v>
      </c>
      <c r="I422" s="68"/>
      <c r="J422" s="81"/>
      <c r="K422" s="68"/>
      <c r="L422" s="68"/>
      <c r="M422" s="63"/>
      <c r="N422" s="301"/>
      <c r="O422" s="68"/>
      <c r="P422" s="68"/>
      <c r="Q422" s="68"/>
      <c r="R422" s="68"/>
      <c r="S422" s="68"/>
      <c r="T422" s="68"/>
      <c r="U422" s="68"/>
      <c r="V422" s="68"/>
      <c r="W422" s="68"/>
      <c r="X422" s="68"/>
    </row>
    <row r="423" spans="3:24" ht="15" customHeight="1" x14ac:dyDescent="0.25">
      <c r="C423" s="68"/>
      <c r="D423" s="68"/>
      <c r="E423" s="68"/>
      <c r="F423" s="68"/>
      <c r="G423" s="437"/>
      <c r="H423" s="76" t="s">
        <v>1243</v>
      </c>
      <c r="I423" s="68"/>
      <c r="J423" s="81"/>
      <c r="K423" s="68"/>
      <c r="L423" s="68"/>
      <c r="M423" s="63"/>
      <c r="N423" s="301"/>
      <c r="O423" s="68"/>
      <c r="P423" s="68"/>
      <c r="Q423" s="68"/>
      <c r="R423" s="622" t="s">
        <v>1031</v>
      </c>
      <c r="S423" s="68"/>
      <c r="T423" s="68"/>
      <c r="U423" s="68"/>
      <c r="V423" s="68"/>
      <c r="W423" s="68"/>
      <c r="X423" s="68"/>
    </row>
    <row r="424" spans="3:24" ht="15" customHeight="1" x14ac:dyDescent="0.25">
      <c r="C424" s="68"/>
      <c r="D424" s="68"/>
      <c r="E424" s="68"/>
      <c r="F424" s="68"/>
      <c r="G424" s="437"/>
      <c r="H424" s="76" t="s">
        <v>1244</v>
      </c>
      <c r="I424" s="68"/>
      <c r="J424" s="68"/>
      <c r="K424" s="68"/>
      <c r="L424" s="68"/>
      <c r="M424" s="63"/>
      <c r="N424" s="301"/>
      <c r="O424" s="68"/>
      <c r="P424" s="68"/>
      <c r="Q424" s="68"/>
      <c r="R424" s="82"/>
      <c r="S424" s="68"/>
      <c r="T424" s="68"/>
      <c r="U424" s="68"/>
      <c r="V424" s="68"/>
      <c r="W424" s="68"/>
      <c r="X424" s="68"/>
    </row>
    <row r="425" spans="3:24" ht="15" customHeight="1" x14ac:dyDescent="0.25">
      <c r="C425" s="68"/>
      <c r="D425" s="68"/>
      <c r="E425" s="68"/>
      <c r="F425" s="68"/>
      <c r="G425" s="437"/>
      <c r="H425" s="76" t="s">
        <v>1245</v>
      </c>
      <c r="I425" s="68"/>
      <c r="J425" s="68"/>
      <c r="K425" s="68"/>
      <c r="L425" s="68"/>
      <c r="M425" s="63"/>
      <c r="N425" s="301"/>
      <c r="O425" s="68"/>
      <c r="P425" s="68"/>
      <c r="Q425" s="68"/>
      <c r="R425" s="661" t="s">
        <v>395</v>
      </c>
      <c r="S425" s="662" t="s">
        <v>1194</v>
      </c>
      <c r="T425" s="663"/>
      <c r="U425" s="663"/>
      <c r="V425" s="664"/>
      <c r="W425" s="696" t="s">
        <v>1246</v>
      </c>
      <c r="X425" s="68"/>
    </row>
    <row r="426" spans="3:24" ht="15" customHeight="1" x14ac:dyDescent="0.25">
      <c r="C426" s="68"/>
      <c r="D426" s="68"/>
      <c r="E426" s="68"/>
      <c r="F426" s="68"/>
      <c r="G426" s="437"/>
      <c r="H426" s="76" t="s">
        <v>350</v>
      </c>
      <c r="I426" s="1647"/>
      <c r="J426" s="1647"/>
      <c r="K426" s="1647"/>
      <c r="L426" s="1650"/>
      <c r="M426" s="697"/>
      <c r="N426" s="301"/>
      <c r="O426" s="68"/>
      <c r="P426" s="68"/>
      <c r="Q426" s="68"/>
      <c r="R426" s="698"/>
      <c r="S426" s="699"/>
      <c r="T426" s="700"/>
      <c r="U426" s="700"/>
      <c r="V426" s="701">
        <f>COUNTIF(W427:W430,"X")</f>
        <v>0</v>
      </c>
      <c r="W426" s="702" t="s">
        <v>1247</v>
      </c>
      <c r="X426" s="68"/>
    </row>
    <row r="427" spans="3:24" ht="15" customHeight="1" x14ac:dyDescent="0.25">
      <c r="C427" s="68"/>
      <c r="D427" s="68"/>
      <c r="E427" s="68"/>
      <c r="F427" s="68"/>
      <c r="G427" s="68"/>
      <c r="H427" s="68"/>
      <c r="I427" s="68"/>
      <c r="J427" s="68"/>
      <c r="K427" s="68"/>
      <c r="L427" s="68"/>
      <c r="M427" s="68"/>
      <c r="N427" s="301"/>
      <c r="O427" s="68"/>
      <c r="P427" s="68"/>
      <c r="Q427" s="68"/>
      <c r="R427" s="703">
        <v>1</v>
      </c>
      <c r="S427" s="704" t="s">
        <v>637</v>
      </c>
      <c r="T427" s="705"/>
      <c r="U427" s="705"/>
      <c r="V427" s="705"/>
      <c r="W427" s="706"/>
      <c r="X427" s="68"/>
    </row>
    <row r="428" spans="3:24" ht="15" customHeight="1" x14ac:dyDescent="0.25">
      <c r="C428" s="68"/>
      <c r="D428" s="68"/>
      <c r="E428" s="68"/>
      <c r="F428" s="68"/>
      <c r="G428" s="68"/>
      <c r="H428" s="68"/>
      <c r="I428" s="68"/>
      <c r="J428" s="68"/>
      <c r="K428" s="68"/>
      <c r="L428" s="68"/>
      <c r="M428" s="68"/>
      <c r="N428" s="301"/>
      <c r="O428" s="68"/>
      <c r="P428" s="68"/>
      <c r="Q428" s="68"/>
      <c r="R428" s="707">
        <v>2</v>
      </c>
      <c r="S428" s="708" t="s">
        <v>638</v>
      </c>
      <c r="T428" s="709"/>
      <c r="U428" s="709"/>
      <c r="V428" s="709"/>
      <c r="W428" s="710"/>
      <c r="X428" s="68"/>
    </row>
    <row r="429" spans="3:24" ht="15" customHeight="1" x14ac:dyDescent="0.25">
      <c r="C429" s="68" t="s">
        <v>1248</v>
      </c>
      <c r="D429" s="68"/>
      <c r="E429" s="68"/>
      <c r="F429" s="68"/>
      <c r="G429" s="68"/>
      <c r="H429" s="68"/>
      <c r="I429" s="68"/>
      <c r="J429" s="68"/>
      <c r="K429" s="68"/>
      <c r="L429" s="68"/>
      <c r="M429" s="68"/>
      <c r="N429" s="301"/>
      <c r="O429" s="68"/>
      <c r="P429" s="68"/>
      <c r="Q429" s="68"/>
      <c r="R429" s="707">
        <v>3</v>
      </c>
      <c r="S429" s="711" t="s">
        <v>639</v>
      </c>
      <c r="T429" s="1762"/>
      <c r="U429" s="1763"/>
      <c r="V429" s="1764"/>
      <c r="W429" s="710"/>
      <c r="X429" s="68"/>
    </row>
    <row r="430" spans="3:24" ht="15" customHeight="1" x14ac:dyDescent="0.25">
      <c r="C430" s="68"/>
      <c r="D430" s="68"/>
      <c r="E430" s="68"/>
      <c r="F430" s="68"/>
      <c r="G430" s="68"/>
      <c r="H430" s="68"/>
      <c r="I430" s="68"/>
      <c r="J430" s="68"/>
      <c r="K430" s="68"/>
      <c r="L430" s="68"/>
      <c r="M430" s="68"/>
      <c r="N430" s="173"/>
      <c r="O430" s="201"/>
      <c r="P430" s="68"/>
      <c r="Q430" s="68"/>
      <c r="R430" s="712">
        <v>4</v>
      </c>
      <c r="S430" s="713" t="s">
        <v>350</v>
      </c>
      <c r="T430" s="1765"/>
      <c r="U430" s="1766"/>
      <c r="V430" s="1767"/>
      <c r="W430" s="714"/>
      <c r="X430" s="68"/>
    </row>
    <row r="431" spans="3:24" ht="15" customHeight="1" x14ac:dyDescent="0.25">
      <c r="C431" s="68"/>
      <c r="D431" s="415" t="s">
        <v>74</v>
      </c>
      <c r="E431" s="437"/>
      <c r="F431" s="438" t="s">
        <v>56</v>
      </c>
      <c r="G431" s="437"/>
      <c r="H431" s="68"/>
      <c r="I431" s="68"/>
      <c r="J431" s="68"/>
      <c r="K431" s="68"/>
      <c r="L431" s="68"/>
      <c r="M431" s="203"/>
      <c r="N431" s="173"/>
      <c r="O431" s="68"/>
      <c r="P431" s="68"/>
      <c r="Q431" s="68"/>
      <c r="R431" s="68"/>
      <c r="S431" s="68"/>
      <c r="T431" s="68"/>
      <c r="U431" s="68"/>
      <c r="V431" s="68"/>
      <c r="W431" s="68"/>
      <c r="X431" s="68"/>
    </row>
    <row r="432" spans="3:24" ht="15" customHeight="1" x14ac:dyDescent="0.25">
      <c r="C432" s="68"/>
      <c r="D432" s="59"/>
      <c r="E432" s="88"/>
      <c r="F432" s="88"/>
      <c r="G432" s="88"/>
      <c r="H432" s="59"/>
      <c r="I432" s="59"/>
      <c r="J432" s="59"/>
      <c r="K432" s="77"/>
      <c r="L432" s="206"/>
      <c r="M432" s="199"/>
      <c r="N432" s="173" t="s">
        <v>1249</v>
      </c>
      <c r="O432" s="201"/>
      <c r="P432" s="68"/>
      <c r="Q432" s="68"/>
      <c r="R432" s="68"/>
      <c r="S432" s="68"/>
      <c r="T432" s="68"/>
      <c r="U432" s="68"/>
      <c r="V432" s="68"/>
      <c r="W432" s="68"/>
      <c r="X432" s="68"/>
    </row>
    <row r="433" spans="3:24" ht="15" customHeight="1" x14ac:dyDescent="0.25">
      <c r="C433" s="68"/>
      <c r="D433" s="59"/>
      <c r="E433" s="88"/>
      <c r="F433" s="695" t="s">
        <v>394</v>
      </c>
      <c r="G433" s="74"/>
      <c r="H433" s="59"/>
      <c r="I433" s="59"/>
      <c r="J433" s="59"/>
      <c r="K433" s="77"/>
      <c r="L433" s="206"/>
      <c r="M433" s="199"/>
      <c r="N433" s="173"/>
      <c r="O433" s="70" t="s">
        <v>1250</v>
      </c>
      <c r="P433" s="63"/>
      <c r="Q433" s="68"/>
      <c r="R433" s="68"/>
      <c r="S433" s="68"/>
      <c r="T433" s="68"/>
      <c r="U433" s="68"/>
      <c r="V433" s="68"/>
      <c r="W433" s="68"/>
      <c r="X433" s="68"/>
    </row>
    <row r="434" spans="3:24" ht="15" customHeight="1" x14ac:dyDescent="0.3">
      <c r="C434" s="68"/>
      <c r="D434" s="60"/>
      <c r="E434" s="88"/>
      <c r="F434" s="715" t="s">
        <v>1251</v>
      </c>
      <c r="G434" s="88"/>
      <c r="H434" s="59"/>
      <c r="I434" s="59"/>
      <c r="J434" s="59"/>
      <c r="K434" s="77"/>
      <c r="L434" s="206"/>
      <c r="M434" s="199"/>
      <c r="N434" s="173"/>
      <c r="O434" s="70"/>
      <c r="P434" s="63"/>
      <c r="Q434" s="68"/>
      <c r="R434" s="68"/>
      <c r="S434" s="68"/>
      <c r="T434" s="68"/>
      <c r="U434" s="68"/>
      <c r="V434" s="68"/>
      <c r="W434" s="68"/>
      <c r="X434" s="68"/>
    </row>
    <row r="435" spans="3:24" ht="15" customHeight="1" x14ac:dyDescent="0.25">
      <c r="C435" s="68"/>
      <c r="D435" s="60"/>
      <c r="E435" s="88"/>
      <c r="F435" s="88"/>
      <c r="G435" s="88"/>
      <c r="H435" s="59"/>
      <c r="I435" s="59"/>
      <c r="J435" s="59"/>
      <c r="K435" s="77"/>
      <c r="L435" s="206"/>
      <c r="M435" s="199"/>
      <c r="N435" s="173"/>
      <c r="O435" s="622" t="s">
        <v>1198</v>
      </c>
      <c r="P435" s="63"/>
      <c r="Q435" s="68"/>
      <c r="R435" s="68"/>
      <c r="S435" s="68"/>
      <c r="T435" s="68"/>
      <c r="U435" s="68"/>
      <c r="V435" s="68"/>
      <c r="W435" s="68"/>
      <c r="X435" s="68"/>
    </row>
    <row r="436" spans="3:24" ht="15" customHeight="1" x14ac:dyDescent="0.25">
      <c r="C436" s="68"/>
      <c r="D436" s="60"/>
      <c r="E436" s="60"/>
      <c r="F436" s="438" t="s">
        <v>286</v>
      </c>
      <c r="G436" s="437"/>
      <c r="H436" s="88"/>
      <c r="I436" s="415" t="s">
        <v>671</v>
      </c>
      <c r="J436" s="437"/>
      <c r="K436" s="77"/>
      <c r="L436" s="206"/>
      <c r="M436" s="199"/>
      <c r="N436" s="173"/>
      <c r="O436" s="201"/>
      <c r="P436" s="63"/>
      <c r="Q436" s="68"/>
      <c r="R436" s="68"/>
      <c r="S436" s="68"/>
      <c r="T436" s="68"/>
      <c r="U436" s="68"/>
      <c r="V436" s="68"/>
      <c r="W436" s="68"/>
      <c r="X436" s="68"/>
    </row>
    <row r="437" spans="3:24" ht="15" customHeight="1" x14ac:dyDescent="0.25">
      <c r="C437" s="68"/>
      <c r="D437" s="59"/>
      <c r="E437" s="88"/>
      <c r="F437" s="88"/>
      <c r="G437" s="88"/>
      <c r="H437" s="59"/>
      <c r="I437" s="59"/>
      <c r="J437" s="59"/>
      <c r="K437" s="77"/>
      <c r="L437" s="206"/>
      <c r="M437" s="199"/>
      <c r="N437" s="173"/>
      <c r="O437" s="201"/>
      <c r="P437" s="437"/>
      <c r="Q437" s="76" t="s">
        <v>384</v>
      </c>
      <c r="R437" s="76"/>
      <c r="S437" s="68"/>
      <c r="T437" s="68"/>
      <c r="U437" s="68"/>
      <c r="V437" s="68"/>
      <c r="W437" s="68"/>
      <c r="X437" s="68"/>
    </row>
    <row r="438" spans="3:24" ht="15" customHeight="1" x14ac:dyDescent="0.25">
      <c r="C438" s="68" t="s">
        <v>1252</v>
      </c>
      <c r="D438" s="59"/>
      <c r="E438" s="88"/>
      <c r="F438" s="88"/>
      <c r="G438" s="88"/>
      <c r="H438" s="59"/>
      <c r="I438" s="59"/>
      <c r="J438" s="59"/>
      <c r="K438" s="77"/>
      <c r="L438" s="206"/>
      <c r="M438" s="199"/>
      <c r="N438" s="173"/>
      <c r="O438" s="201"/>
      <c r="P438" s="437"/>
      <c r="Q438" s="76" t="s">
        <v>787</v>
      </c>
      <c r="R438" s="76"/>
      <c r="S438" s="68"/>
      <c r="T438" s="68"/>
      <c r="U438" s="68"/>
      <c r="V438" s="68"/>
      <c r="W438" s="68"/>
      <c r="X438" s="68"/>
    </row>
    <row r="439" spans="3:24" ht="15" customHeight="1" x14ac:dyDescent="0.25">
      <c r="C439" s="68"/>
      <c r="D439" s="70" t="s">
        <v>1253</v>
      </c>
      <c r="E439" s="88"/>
      <c r="F439" s="88"/>
      <c r="G439" s="88"/>
      <c r="H439" s="59"/>
      <c r="I439" s="59"/>
      <c r="J439" s="59"/>
      <c r="K439" s="77"/>
      <c r="L439" s="206"/>
      <c r="M439" s="199"/>
      <c r="N439" s="173"/>
      <c r="O439" s="201"/>
      <c r="P439" s="437"/>
      <c r="Q439" s="76" t="s">
        <v>788</v>
      </c>
      <c r="R439" s="76"/>
      <c r="S439" s="68"/>
      <c r="T439" s="68"/>
      <c r="U439" s="68"/>
      <c r="V439" s="68"/>
      <c r="W439" s="68"/>
      <c r="X439" s="68"/>
    </row>
    <row r="440" spans="3:24" ht="15" customHeight="1" x14ac:dyDescent="0.25">
      <c r="C440" s="68"/>
      <c r="D440" s="59"/>
      <c r="E440" s="88"/>
      <c r="F440" s="88"/>
      <c r="G440" s="88"/>
      <c r="H440" s="59"/>
      <c r="I440" s="59"/>
      <c r="J440" s="59"/>
      <c r="K440" s="77"/>
      <c r="L440" s="206"/>
      <c r="M440" s="199"/>
      <c r="N440" s="173"/>
      <c r="O440" s="201"/>
      <c r="P440" s="437"/>
      <c r="Q440" s="76" t="s">
        <v>789</v>
      </c>
      <c r="R440" s="76"/>
      <c r="S440" s="68"/>
      <c r="T440" s="68"/>
      <c r="U440" s="68"/>
      <c r="V440" s="68"/>
      <c r="W440" s="68"/>
      <c r="X440" s="68"/>
    </row>
    <row r="441" spans="3:24" ht="15" customHeight="1" x14ac:dyDescent="0.25">
      <c r="C441" s="68"/>
      <c r="D441" s="415" t="s">
        <v>74</v>
      </c>
      <c r="E441" s="437"/>
      <c r="F441" s="438" t="s">
        <v>56</v>
      </c>
      <c r="G441" s="437"/>
      <c r="H441" s="59"/>
      <c r="I441" s="59"/>
      <c r="J441" s="59"/>
      <c r="K441" s="77"/>
      <c r="L441" s="206"/>
      <c r="M441" s="199"/>
      <c r="N441" s="173"/>
      <c r="O441" s="201"/>
      <c r="P441" s="437"/>
      <c r="Q441" s="76" t="s">
        <v>790</v>
      </c>
      <c r="R441" s="76"/>
      <c r="S441" s="68"/>
      <c r="T441" s="68"/>
      <c r="U441" s="68"/>
      <c r="V441" s="68"/>
      <c r="W441" s="68"/>
      <c r="X441" s="68"/>
    </row>
    <row r="442" spans="3:24" ht="15" customHeight="1" x14ac:dyDescent="0.25">
      <c r="C442" s="68"/>
      <c r="D442" s="59"/>
      <c r="E442" s="88"/>
      <c r="F442" s="88"/>
      <c r="G442" s="88"/>
      <c r="H442" s="59"/>
      <c r="I442" s="59"/>
      <c r="J442" s="59"/>
      <c r="K442" s="77"/>
      <c r="L442" s="206"/>
      <c r="M442" s="199"/>
      <c r="N442" s="173"/>
      <c r="O442" s="273"/>
      <c r="P442" s="437"/>
      <c r="Q442" s="76" t="s">
        <v>1254</v>
      </c>
      <c r="R442" s="76"/>
      <c r="S442" s="68"/>
      <c r="T442" s="68"/>
      <c r="U442" s="68"/>
      <c r="V442" s="68"/>
      <c r="W442" s="68"/>
      <c r="X442" s="68"/>
    </row>
    <row r="443" spans="3:24" ht="15" customHeight="1" x14ac:dyDescent="0.25">
      <c r="C443" s="68" t="s">
        <v>1255</v>
      </c>
      <c r="D443" s="59"/>
      <c r="E443" s="88"/>
      <c r="F443" s="88"/>
      <c r="G443" s="88"/>
      <c r="H443" s="59"/>
      <c r="I443" s="59"/>
      <c r="J443" s="59"/>
      <c r="K443" s="77"/>
      <c r="L443" s="206"/>
      <c r="M443" s="199"/>
      <c r="N443" s="173"/>
      <c r="O443" s="201"/>
      <c r="P443" s="437"/>
      <c r="Q443" s="76" t="s">
        <v>1256</v>
      </c>
      <c r="R443" s="76"/>
      <c r="S443" s="81"/>
      <c r="T443" s="68"/>
      <c r="U443" s="68"/>
      <c r="V443" s="63"/>
      <c r="W443" s="68"/>
      <c r="X443" s="68"/>
    </row>
    <row r="444" spans="3:24" ht="15" customHeight="1" x14ac:dyDescent="0.25">
      <c r="C444" s="68"/>
      <c r="D444" s="70" t="s">
        <v>1257</v>
      </c>
      <c r="E444" s="88"/>
      <c r="F444" s="88"/>
      <c r="G444" s="88"/>
      <c r="H444" s="59"/>
      <c r="I444" s="59"/>
      <c r="J444" s="59"/>
      <c r="K444" s="77"/>
      <c r="L444" s="206"/>
      <c r="M444" s="199"/>
      <c r="N444" s="173"/>
      <c r="O444" s="201"/>
      <c r="P444" s="437"/>
      <c r="Q444" s="76" t="s">
        <v>1258</v>
      </c>
      <c r="R444" s="76"/>
      <c r="S444" s="81"/>
      <c r="T444" s="68"/>
      <c r="U444" s="68"/>
      <c r="V444" s="63"/>
      <c r="W444" s="68"/>
      <c r="X444" s="68"/>
    </row>
    <row r="445" spans="3:24" ht="15" customHeight="1" x14ac:dyDescent="0.25">
      <c r="C445" s="68"/>
      <c r="D445" s="59"/>
      <c r="E445" s="88"/>
      <c r="F445" s="88"/>
      <c r="G445" s="88"/>
      <c r="H445" s="59"/>
      <c r="I445" s="59"/>
      <c r="J445" s="59"/>
      <c r="K445" s="77"/>
      <c r="L445" s="206"/>
      <c r="M445" s="199"/>
      <c r="N445" s="173"/>
      <c r="O445" s="201"/>
      <c r="P445" s="437"/>
      <c r="Q445" s="76" t="s">
        <v>350</v>
      </c>
      <c r="R445" s="1647"/>
      <c r="S445" s="1647"/>
      <c r="T445" s="1647"/>
      <c r="U445" s="1647"/>
      <c r="V445" s="1650"/>
      <c r="W445" s="68"/>
      <c r="X445" s="68"/>
    </row>
    <row r="446" spans="3:24" ht="15" customHeight="1" x14ac:dyDescent="0.25">
      <c r="C446" s="68"/>
      <c r="D446" s="415" t="s">
        <v>74</v>
      </c>
      <c r="E446" s="437"/>
      <c r="F446" s="438" t="s">
        <v>56</v>
      </c>
      <c r="G446" s="437"/>
      <c r="H446" s="59"/>
      <c r="I446" s="59"/>
      <c r="J446" s="59"/>
      <c r="K446" s="77"/>
      <c r="L446" s="206"/>
      <c r="M446" s="199"/>
      <c r="N446" s="173"/>
      <c r="O446" s="201"/>
      <c r="P446" s="437"/>
      <c r="Q446" s="76" t="s">
        <v>816</v>
      </c>
      <c r="R446" s="76"/>
      <c r="S446" s="68"/>
      <c r="T446" s="68"/>
      <c r="U446" s="68"/>
      <c r="V446" s="68"/>
      <c r="W446" s="68"/>
      <c r="X446" s="68"/>
    </row>
    <row r="447" spans="3:24" ht="15" customHeight="1" thickBot="1" x14ac:dyDescent="0.3">
      <c r="C447" s="679"/>
      <c r="D447" s="484"/>
      <c r="E447" s="716"/>
      <c r="F447" s="716"/>
      <c r="G447" s="716"/>
      <c r="H447" s="484"/>
      <c r="I447" s="484"/>
      <c r="J447" s="484"/>
      <c r="K447" s="680"/>
      <c r="L447" s="717"/>
      <c r="M447" s="716"/>
      <c r="N447" s="718"/>
      <c r="O447" s="488"/>
      <c r="P447" s="683"/>
      <c r="Q447" s="679"/>
      <c r="R447" s="679"/>
      <c r="S447" s="679"/>
      <c r="T447" s="679"/>
      <c r="U447" s="679"/>
      <c r="V447" s="679"/>
      <c r="W447" s="679"/>
      <c r="X447" s="679"/>
    </row>
    <row r="449" spans="3:24" ht="15" customHeight="1" x14ac:dyDescent="0.25">
      <c r="C449" s="366" t="s">
        <v>1259</v>
      </c>
      <c r="D449" s="372"/>
      <c r="E449" s="499"/>
      <c r="F449" s="499"/>
      <c r="G449" s="499"/>
      <c r="H449" s="372"/>
      <c r="I449" s="372"/>
      <c r="J449" s="372"/>
      <c r="K449" s="690"/>
      <c r="L449" s="719"/>
      <c r="M449" s="691"/>
      <c r="N449" s="374" t="s">
        <v>1260</v>
      </c>
      <c r="O449" s="372"/>
      <c r="P449" s="499"/>
      <c r="Q449" s="499"/>
      <c r="R449" s="499"/>
      <c r="S449" s="372"/>
      <c r="T449" s="372"/>
      <c r="U449" s="372"/>
      <c r="V449" s="690"/>
      <c r="W449" s="719"/>
      <c r="X449" s="499"/>
    </row>
    <row r="450" spans="3:24" ht="15" customHeight="1" x14ac:dyDescent="0.25">
      <c r="C450" s="68"/>
      <c r="D450" s="60" t="s">
        <v>1261</v>
      </c>
      <c r="E450" s="88"/>
      <c r="F450" s="88"/>
      <c r="G450" s="88"/>
      <c r="H450" s="59"/>
      <c r="I450" s="59"/>
      <c r="J450" s="59"/>
      <c r="K450" s="77"/>
      <c r="L450" s="206"/>
      <c r="M450" s="279"/>
      <c r="N450" s="301"/>
      <c r="O450" s="60" t="s">
        <v>1262</v>
      </c>
      <c r="P450" s="77"/>
      <c r="Q450" s="77"/>
      <c r="R450" s="77"/>
      <c r="S450" s="77"/>
      <c r="T450" s="59"/>
      <c r="U450" s="59"/>
      <c r="V450" s="77"/>
      <c r="W450" s="206"/>
      <c r="X450" s="88"/>
    </row>
    <row r="451" spans="3:24" ht="15" customHeight="1" x14ac:dyDescent="0.25">
      <c r="C451" s="68"/>
      <c r="D451" s="60"/>
      <c r="E451" s="720" t="s">
        <v>976</v>
      </c>
      <c r="F451" s="88"/>
      <c r="G451" s="88"/>
      <c r="H451" s="59"/>
      <c r="I451" s="59"/>
      <c r="J451" s="59"/>
      <c r="K451" s="77"/>
      <c r="L451" s="206"/>
      <c r="M451" s="279"/>
      <c r="N451" s="301"/>
      <c r="O451" s="77"/>
      <c r="P451" s="77"/>
      <c r="Q451" s="77"/>
      <c r="R451" s="77"/>
      <c r="S451" s="77"/>
      <c r="T451" s="59"/>
      <c r="U451" s="59"/>
      <c r="V451" s="77"/>
      <c r="W451" s="206"/>
      <c r="X451" s="88"/>
    </row>
    <row r="452" spans="3:24" ht="15" customHeight="1" x14ac:dyDescent="0.25">
      <c r="C452" s="68"/>
      <c r="D452" s="71"/>
      <c r="E452" s="437"/>
      <c r="F452" s="245" t="s">
        <v>670</v>
      </c>
      <c r="G452" s="71"/>
      <c r="H452" s="71"/>
      <c r="I452" s="71"/>
      <c r="J452" s="71"/>
      <c r="K452" s="77"/>
      <c r="L452" s="206"/>
      <c r="M452" s="279"/>
      <c r="N452" s="206"/>
      <c r="O452" s="415" t="s">
        <v>74</v>
      </c>
      <c r="P452" s="437"/>
      <c r="Q452" s="438" t="s">
        <v>56</v>
      </c>
      <c r="R452" s="437"/>
      <c r="S452" s="68"/>
      <c r="T452" s="207"/>
      <c r="U452" s="207" t="s">
        <v>1263</v>
      </c>
      <c r="V452" s="63"/>
      <c r="W452" s="206"/>
      <c r="X452" s="88"/>
    </row>
    <row r="453" spans="3:24" ht="15" customHeight="1" x14ac:dyDescent="0.25">
      <c r="C453" s="68"/>
      <c r="D453" s="71"/>
      <c r="E453" s="437"/>
      <c r="F453" s="245" t="s">
        <v>671</v>
      </c>
      <c r="G453" s="71"/>
      <c r="H453" s="71"/>
      <c r="I453" s="71"/>
      <c r="J453" s="71"/>
      <c r="K453" s="77"/>
      <c r="L453" s="206"/>
      <c r="M453" s="279"/>
      <c r="N453" s="206"/>
      <c r="O453" s="721"/>
      <c r="P453" s="721"/>
      <c r="Q453" s="721"/>
      <c r="R453" s="721"/>
      <c r="S453" s="721"/>
      <c r="T453" s="721"/>
      <c r="U453" s="721"/>
      <c r="V453" s="206"/>
      <c r="W453" s="206"/>
      <c r="X453" s="206"/>
    </row>
    <row r="454" spans="3:24" ht="15" customHeight="1" x14ac:dyDescent="0.25">
      <c r="C454" s="68"/>
      <c r="D454" s="71"/>
      <c r="E454" s="437"/>
      <c r="F454" s="245" t="s">
        <v>1264</v>
      </c>
      <c r="G454" s="71"/>
      <c r="H454" s="71"/>
      <c r="I454" s="71"/>
      <c r="J454" s="71"/>
      <c r="K454" s="77"/>
      <c r="L454" s="206"/>
      <c r="M454" s="279"/>
      <c r="N454" s="301"/>
      <c r="O454" s="721"/>
      <c r="P454" s="721"/>
      <c r="Q454" s="721"/>
      <c r="R454" s="721"/>
      <c r="S454" s="721"/>
      <c r="T454" s="721"/>
      <c r="U454" s="721"/>
      <c r="V454" s="77"/>
      <c r="W454" s="206"/>
      <c r="X454" s="88"/>
    </row>
    <row r="455" spans="3:24" ht="15" customHeight="1" x14ac:dyDescent="0.25">
      <c r="C455" s="68"/>
      <c r="D455" s="59"/>
      <c r="E455" s="88"/>
      <c r="F455" s="88"/>
      <c r="G455" s="88"/>
      <c r="H455" s="59"/>
      <c r="I455" s="59"/>
      <c r="J455" s="59"/>
      <c r="K455" s="77"/>
      <c r="L455" s="206"/>
      <c r="M455" s="279"/>
      <c r="N455" s="301"/>
      <c r="O455" s="721"/>
      <c r="P455" s="721"/>
      <c r="Q455" s="721"/>
      <c r="R455" s="721"/>
      <c r="S455" s="721"/>
      <c r="T455" s="721"/>
      <c r="U455" s="721"/>
      <c r="V455" s="77"/>
      <c r="W455" s="206"/>
      <c r="X455" s="88"/>
    </row>
    <row r="456" spans="3:24" ht="15" customHeight="1" x14ac:dyDescent="0.25">
      <c r="C456" s="68" t="s">
        <v>1265</v>
      </c>
      <c r="D456" s="59"/>
      <c r="E456" s="88"/>
      <c r="F456" s="88"/>
      <c r="G456" s="88"/>
      <c r="H456" s="59"/>
      <c r="I456" s="59"/>
      <c r="J456" s="59"/>
      <c r="K456" s="77"/>
      <c r="L456" s="206"/>
      <c r="M456" s="279"/>
      <c r="N456" s="301"/>
      <c r="O456" s="721"/>
      <c r="P456" s="721"/>
      <c r="Q456" s="721"/>
      <c r="R456" s="721" t="s">
        <v>1266</v>
      </c>
      <c r="S456" s="721"/>
      <c r="T456" s="721"/>
      <c r="U456" s="721"/>
      <c r="V456" s="77"/>
      <c r="W456" s="206"/>
      <c r="X456" s="88"/>
    </row>
    <row r="457" spans="3:24" ht="15" customHeight="1" x14ac:dyDescent="0.25">
      <c r="C457" s="68"/>
      <c r="D457" s="60" t="s">
        <v>1267</v>
      </c>
      <c r="E457" s="88"/>
      <c r="F457" s="88"/>
      <c r="G457" s="88"/>
      <c r="H457" s="59"/>
      <c r="I457" s="59"/>
      <c r="J457" s="59"/>
      <c r="K457" s="77"/>
      <c r="L457" s="206"/>
      <c r="M457" s="279"/>
      <c r="N457" s="301"/>
      <c r="O457" s="721"/>
      <c r="P457" s="721"/>
      <c r="Q457" s="722"/>
      <c r="R457" s="722"/>
      <c r="S457" s="721"/>
      <c r="T457" s="721"/>
      <c r="U457" s="721"/>
      <c r="V457" s="77"/>
      <c r="W457" s="206"/>
      <c r="X457" s="88"/>
    </row>
    <row r="458" spans="3:24" ht="15" customHeight="1" x14ac:dyDescent="0.25">
      <c r="C458" s="68"/>
      <c r="D458" s="60"/>
      <c r="E458" s="720" t="s">
        <v>976</v>
      </c>
      <c r="F458" s="88"/>
      <c r="G458" s="88"/>
      <c r="H458" s="59"/>
      <c r="I458" s="59"/>
      <c r="J458" s="59"/>
      <c r="K458" s="77"/>
      <c r="L458" s="206"/>
      <c r="M458" s="279"/>
      <c r="N458" s="301"/>
      <c r="O458" s="60"/>
      <c r="P458" s="60"/>
      <c r="Q458" s="722"/>
      <c r="R458" s="720" t="s">
        <v>1031</v>
      </c>
      <c r="S458" s="59"/>
      <c r="T458" s="59"/>
      <c r="U458" s="59"/>
      <c r="V458" s="59"/>
      <c r="W458" s="59"/>
      <c r="X458" s="59"/>
    </row>
    <row r="459" spans="3:24" ht="15" customHeight="1" x14ac:dyDescent="0.25">
      <c r="C459" s="68"/>
      <c r="D459" s="71"/>
      <c r="E459" s="437"/>
      <c r="F459" s="245" t="s">
        <v>1268</v>
      </c>
      <c r="G459" s="71"/>
      <c r="H459" s="71"/>
      <c r="I459" s="71"/>
      <c r="J459" s="71"/>
      <c r="K459" s="77"/>
      <c r="L459" s="206"/>
      <c r="M459" s="279"/>
      <c r="N459" s="301"/>
      <c r="O459" s="60"/>
      <c r="P459" s="60"/>
      <c r="Q459" s="60"/>
      <c r="R459" s="59"/>
      <c r="S459" s="59"/>
      <c r="T459" s="59"/>
      <c r="U459" s="59"/>
      <c r="V459" s="59"/>
      <c r="W459" s="59"/>
      <c r="X459" s="59"/>
    </row>
    <row r="460" spans="3:24" ht="15" customHeight="1" x14ac:dyDescent="0.25">
      <c r="C460" s="68"/>
      <c r="D460" s="71"/>
      <c r="E460" s="437"/>
      <c r="F460" s="245" t="s">
        <v>1269</v>
      </c>
      <c r="G460" s="71"/>
      <c r="H460" s="71"/>
      <c r="I460" s="71"/>
      <c r="J460" s="71"/>
      <c r="K460" s="77"/>
      <c r="L460" s="206"/>
      <c r="M460" s="279"/>
      <c r="N460" s="301"/>
      <c r="O460" s="60"/>
      <c r="P460" s="60"/>
      <c r="Q460" s="60"/>
      <c r="R460" s="437"/>
      <c r="S460" s="72" t="s">
        <v>1270</v>
      </c>
      <c r="T460" s="59"/>
      <c r="U460" s="59"/>
      <c r="V460" s="59"/>
      <c r="W460" s="59"/>
      <c r="X460" s="59"/>
    </row>
    <row r="461" spans="3:24" ht="15" customHeight="1" x14ac:dyDescent="0.25">
      <c r="C461" s="68"/>
      <c r="D461" s="71"/>
      <c r="E461" s="437"/>
      <c r="F461" s="245" t="s">
        <v>1271</v>
      </c>
      <c r="G461" s="71"/>
      <c r="H461" s="71"/>
      <c r="I461" s="71"/>
      <c r="J461" s="71"/>
      <c r="K461" s="77"/>
      <c r="L461" s="206"/>
      <c r="M461" s="279"/>
      <c r="N461" s="301"/>
      <c r="O461" s="60"/>
      <c r="P461" s="60"/>
      <c r="Q461" s="60"/>
      <c r="R461" s="437"/>
      <c r="S461" s="72" t="s">
        <v>1272</v>
      </c>
      <c r="T461" s="59"/>
      <c r="U461" s="59"/>
      <c r="V461" s="59"/>
      <c r="W461" s="59"/>
      <c r="X461" s="59"/>
    </row>
    <row r="462" spans="3:24" ht="15" customHeight="1" x14ac:dyDescent="0.25">
      <c r="C462" s="68"/>
      <c r="D462" s="59"/>
      <c r="E462" s="88"/>
      <c r="F462" s="88"/>
      <c r="G462" s="88"/>
      <c r="H462" s="59"/>
      <c r="I462" s="59"/>
      <c r="J462" s="59"/>
      <c r="K462" s="77"/>
      <c r="L462" s="206"/>
      <c r="M462" s="279"/>
      <c r="N462" s="301"/>
      <c r="O462" s="59"/>
      <c r="P462" s="59"/>
      <c r="Q462" s="59"/>
      <c r="R462" s="437"/>
      <c r="S462" s="72" t="s">
        <v>1273</v>
      </c>
      <c r="T462" s="59"/>
      <c r="U462" s="59"/>
      <c r="V462" s="59"/>
      <c r="W462" s="59"/>
      <c r="X462" s="59"/>
    </row>
    <row r="463" spans="3:24" ht="15" customHeight="1" x14ac:dyDescent="0.25">
      <c r="C463" s="68" t="s">
        <v>1274</v>
      </c>
      <c r="D463" s="59"/>
      <c r="E463" s="88"/>
      <c r="F463" s="88"/>
      <c r="G463" s="88"/>
      <c r="H463" s="59"/>
      <c r="I463" s="59"/>
      <c r="J463" s="59"/>
      <c r="K463" s="77"/>
      <c r="L463" s="206"/>
      <c r="M463" s="279"/>
      <c r="N463" s="301"/>
      <c r="O463" s="59"/>
      <c r="P463" s="59"/>
      <c r="Q463" s="59"/>
      <c r="R463" s="437"/>
      <c r="S463" s="72" t="s">
        <v>350</v>
      </c>
      <c r="T463" s="1647"/>
      <c r="U463" s="1647"/>
      <c r="V463" s="1647"/>
      <c r="W463" s="1650"/>
      <c r="X463" s="59"/>
    </row>
    <row r="464" spans="3:24" ht="15" customHeight="1" x14ac:dyDescent="0.25">
      <c r="C464" s="68"/>
      <c r="D464" s="60" t="s">
        <v>1275</v>
      </c>
      <c r="E464" s="88"/>
      <c r="F464" s="88"/>
      <c r="G464" s="88"/>
      <c r="H464" s="59"/>
      <c r="I464" s="59"/>
      <c r="J464" s="59"/>
      <c r="K464" s="77"/>
      <c r="L464" s="206"/>
      <c r="M464" s="279"/>
      <c r="N464" s="301"/>
      <c r="O464" s="59"/>
      <c r="P464" s="59"/>
      <c r="Q464" s="59"/>
      <c r="R464" s="59"/>
      <c r="S464" s="59"/>
      <c r="T464" s="59"/>
      <c r="U464" s="59"/>
      <c r="V464" s="59"/>
      <c r="W464" s="59"/>
      <c r="X464" s="59"/>
    </row>
    <row r="465" spans="1:24" ht="15" customHeight="1" x14ac:dyDescent="0.25">
      <c r="C465" s="68"/>
      <c r="D465" s="60"/>
      <c r="E465" s="720" t="s">
        <v>976</v>
      </c>
      <c r="F465" s="88"/>
      <c r="G465" s="88"/>
      <c r="H465" s="59"/>
      <c r="I465" s="59"/>
      <c r="J465" s="59"/>
      <c r="K465" s="77"/>
      <c r="L465" s="206"/>
      <c r="M465" s="279"/>
      <c r="N465" s="301"/>
      <c r="O465" s="77"/>
      <c r="P465" s="77"/>
      <c r="Q465" s="77"/>
      <c r="R465" s="77"/>
      <c r="S465" s="77"/>
      <c r="T465" s="721"/>
      <c r="U465" s="721"/>
      <c r="V465" s="77"/>
      <c r="W465" s="206"/>
      <c r="X465" s="88"/>
    </row>
    <row r="466" spans="1:24" ht="15" customHeight="1" x14ac:dyDescent="0.25">
      <c r="C466" s="68"/>
      <c r="D466" s="71"/>
      <c r="E466" s="437"/>
      <c r="F466" s="245" t="s">
        <v>1276</v>
      </c>
      <c r="G466" s="71"/>
      <c r="H466" s="71"/>
      <c r="I466" s="71"/>
      <c r="J466" s="71"/>
      <c r="K466" s="77"/>
      <c r="L466" s="206"/>
      <c r="M466" s="279"/>
      <c r="N466" s="301" t="s">
        <v>1277</v>
      </c>
      <c r="O466" s="71"/>
      <c r="P466" s="88"/>
      <c r="Q466" s="88"/>
      <c r="R466" s="169"/>
      <c r="S466" s="59"/>
      <c r="T466" s="59"/>
      <c r="U466" s="59"/>
      <c r="V466" s="59"/>
      <c r="W466" s="59"/>
      <c r="X466" s="59"/>
    </row>
    <row r="467" spans="1:24" ht="15" customHeight="1" x14ac:dyDescent="0.25">
      <c r="C467" s="68"/>
      <c r="D467" s="71"/>
      <c r="E467" s="437"/>
      <c r="F467" s="245" t="s">
        <v>1278</v>
      </c>
      <c r="G467" s="71"/>
      <c r="H467" s="71"/>
      <c r="I467" s="71"/>
      <c r="J467" s="71"/>
      <c r="K467" s="77"/>
      <c r="L467" s="206"/>
      <c r="M467" s="279"/>
      <c r="N467" s="301"/>
      <c r="O467" s="60" t="s">
        <v>1279</v>
      </c>
      <c r="P467" s="59"/>
      <c r="Q467" s="59"/>
      <c r="R467" s="59"/>
      <c r="S467" s="59"/>
      <c r="T467" s="59"/>
      <c r="U467" s="59"/>
      <c r="V467" s="59"/>
      <c r="W467" s="59"/>
      <c r="X467" s="59"/>
    </row>
    <row r="468" spans="1:24" ht="15" customHeight="1" x14ac:dyDescent="0.25">
      <c r="C468" s="68"/>
      <c r="D468" s="71"/>
      <c r="E468" s="71"/>
      <c r="F468" s="71"/>
      <c r="G468" s="71"/>
      <c r="H468" s="71"/>
      <c r="I468" s="71"/>
      <c r="J468" s="71"/>
      <c r="K468" s="77"/>
      <c r="L468" s="206"/>
      <c r="M468" s="279"/>
      <c r="N468" s="301"/>
      <c r="O468" s="60" t="s">
        <v>1280</v>
      </c>
      <c r="P468" s="59"/>
      <c r="Q468" s="59"/>
      <c r="R468" s="59"/>
      <c r="S468" s="59"/>
      <c r="T468" s="59"/>
      <c r="U468" s="59"/>
      <c r="V468" s="59"/>
      <c r="W468" s="59"/>
      <c r="X468" s="59"/>
    </row>
    <row r="469" spans="1:24" ht="15" customHeight="1" x14ac:dyDescent="0.25">
      <c r="C469" s="68" t="s">
        <v>1281</v>
      </c>
      <c r="D469" s="59"/>
      <c r="E469" s="88"/>
      <c r="F469" s="88"/>
      <c r="G469" s="88"/>
      <c r="H469" s="59"/>
      <c r="I469" s="59"/>
      <c r="J469" s="59"/>
      <c r="K469" s="77"/>
      <c r="L469" s="206"/>
      <c r="M469" s="279"/>
      <c r="N469" s="301"/>
      <c r="O469" s="59"/>
      <c r="P469" s="59"/>
      <c r="Q469" s="59"/>
      <c r="R469" s="59"/>
      <c r="S469" s="59"/>
      <c r="T469" s="59"/>
      <c r="U469" s="59"/>
      <c r="V469" s="59"/>
      <c r="W469" s="59"/>
      <c r="X469" s="59"/>
    </row>
    <row r="470" spans="1:24" ht="15" customHeight="1" x14ac:dyDescent="0.25">
      <c r="C470" s="68"/>
      <c r="D470" s="60"/>
      <c r="E470" s="88"/>
      <c r="F470" s="88"/>
      <c r="G470" s="88"/>
      <c r="H470" s="59"/>
      <c r="I470" s="59"/>
      <c r="J470" s="59"/>
      <c r="K470" s="77"/>
      <c r="L470" s="206"/>
      <c r="M470" s="279"/>
      <c r="N470" s="301"/>
      <c r="O470" s="415" t="s">
        <v>74</v>
      </c>
      <c r="P470" s="437"/>
      <c r="Q470" s="438" t="s">
        <v>56</v>
      </c>
      <c r="R470" s="437"/>
      <c r="S470" s="59"/>
      <c r="T470" s="59"/>
      <c r="U470" s="59"/>
      <c r="V470" s="59"/>
      <c r="W470" s="59"/>
      <c r="X470" s="59"/>
    </row>
    <row r="471" spans="1:24" ht="15" customHeight="1" x14ac:dyDescent="0.25">
      <c r="A471" s="1568" t="str">
        <f>CONCATENATE(E471,G471)</f>
        <v/>
      </c>
      <c r="C471" s="68"/>
      <c r="D471" s="415" t="s">
        <v>74</v>
      </c>
      <c r="E471" s="437"/>
      <c r="F471" s="438" t="s">
        <v>56</v>
      </c>
      <c r="G471" s="437"/>
      <c r="H471" s="59"/>
      <c r="I471" s="59"/>
      <c r="J471" s="59"/>
      <c r="K471" s="77"/>
      <c r="L471" s="206"/>
      <c r="M471" s="279"/>
      <c r="N471" s="301"/>
      <c r="O471" s="71"/>
      <c r="P471" s="88"/>
      <c r="Q471" s="88"/>
      <c r="R471" s="88"/>
      <c r="S471" s="59"/>
      <c r="T471" s="59"/>
      <c r="U471" s="59"/>
      <c r="V471" s="59"/>
      <c r="W471" s="59"/>
      <c r="X471" s="59"/>
    </row>
    <row r="472" spans="1:24" ht="15" customHeight="1" x14ac:dyDescent="0.25">
      <c r="C472" s="68"/>
      <c r="D472" s="60"/>
      <c r="E472" s="88"/>
      <c r="F472" s="88"/>
      <c r="G472" s="88"/>
      <c r="H472" s="59"/>
      <c r="I472" s="59"/>
      <c r="J472" s="59"/>
      <c r="K472" s="77"/>
      <c r="L472" s="206"/>
      <c r="M472" s="279"/>
      <c r="N472" s="301"/>
      <c r="O472" s="71"/>
      <c r="P472" s="88"/>
      <c r="Q472" s="723"/>
      <c r="R472" s="88"/>
      <c r="S472" s="59"/>
      <c r="T472" s="59"/>
      <c r="U472" s="59"/>
      <c r="V472" s="59"/>
      <c r="W472" s="59"/>
      <c r="X472" s="59"/>
    </row>
    <row r="473" spans="1:24" ht="15" customHeight="1" x14ac:dyDescent="0.25">
      <c r="C473" s="68"/>
      <c r="D473" s="60"/>
      <c r="E473" s="88"/>
      <c r="F473" s="88" t="s">
        <v>1282</v>
      </c>
      <c r="G473" s="88"/>
      <c r="H473" s="59"/>
      <c r="I473" s="59"/>
      <c r="J473" s="59"/>
      <c r="K473" s="77"/>
      <c r="L473" s="206"/>
      <c r="M473" s="279"/>
      <c r="N473" s="301"/>
      <c r="O473" s="71"/>
      <c r="P473" s="88"/>
      <c r="Q473" s="723" t="s">
        <v>1283</v>
      </c>
      <c r="R473" s="720"/>
      <c r="S473" s="720"/>
      <c r="T473" s="59"/>
      <c r="U473" s="59"/>
      <c r="V473" s="59"/>
      <c r="W473" s="59"/>
      <c r="X473" s="59"/>
    </row>
    <row r="474" spans="1:24" ht="15" customHeight="1" x14ac:dyDescent="0.25">
      <c r="C474" s="68"/>
      <c r="D474" s="60"/>
      <c r="E474" s="88"/>
      <c r="F474" s="88" t="s">
        <v>1284</v>
      </c>
      <c r="G474" s="88"/>
      <c r="H474" s="59"/>
      <c r="I474" s="59"/>
      <c r="J474" s="59"/>
      <c r="K474" s="77"/>
      <c r="L474" s="206"/>
      <c r="M474" s="279"/>
      <c r="N474" s="301"/>
      <c r="O474" s="71"/>
      <c r="P474" s="88"/>
      <c r="Q474" s="723" t="s">
        <v>1285</v>
      </c>
      <c r="R474" s="720"/>
      <c r="S474" s="60"/>
      <c r="T474" s="59"/>
      <c r="U474" s="59"/>
      <c r="V474" s="59"/>
      <c r="W474" s="59"/>
      <c r="X474" s="59"/>
    </row>
    <row r="475" spans="1:24" ht="15" customHeight="1" thickBot="1" x14ac:dyDescent="0.3">
      <c r="C475" s="68"/>
      <c r="D475" s="60"/>
      <c r="E475" s="88"/>
      <c r="F475" s="88"/>
      <c r="G475" s="88"/>
      <c r="H475" s="59"/>
      <c r="I475" s="59"/>
      <c r="J475" s="59"/>
      <c r="K475" s="77"/>
      <c r="L475" s="206"/>
      <c r="M475" s="279"/>
      <c r="N475" s="301"/>
      <c r="O475" s="60"/>
      <c r="P475" s="60"/>
      <c r="Q475" s="60"/>
      <c r="R475" s="720"/>
      <c r="S475" s="60"/>
      <c r="T475" s="59"/>
      <c r="U475" s="59"/>
      <c r="V475" s="59"/>
      <c r="W475" s="59"/>
      <c r="X475" s="59"/>
    </row>
    <row r="476" spans="1:24" ht="28.5" customHeight="1" x14ac:dyDescent="0.25">
      <c r="C476" s="68"/>
      <c r="D476" s="60"/>
      <c r="E476" s="1738" t="s">
        <v>1286</v>
      </c>
      <c r="F476" s="1739"/>
      <c r="G476" s="1744" t="s">
        <v>1287</v>
      </c>
      <c r="H476" s="1745"/>
      <c r="I476" s="1745"/>
      <c r="J476" s="1745"/>
      <c r="K476" s="1745"/>
      <c r="L476" s="1746"/>
      <c r="M476" s="279"/>
      <c r="N476" s="301"/>
      <c r="O476" s="77"/>
      <c r="P476" s="77"/>
      <c r="Q476" s="77"/>
      <c r="R476" s="720" t="s">
        <v>1031</v>
      </c>
      <c r="S476" s="77"/>
      <c r="T476" s="721"/>
      <c r="U476" s="721"/>
      <c r="V476" s="77"/>
      <c r="W476" s="206"/>
      <c r="X476" s="88"/>
    </row>
    <row r="477" spans="1:24" ht="15" customHeight="1" x14ac:dyDescent="0.25">
      <c r="C477" s="68"/>
      <c r="D477" s="60"/>
      <c r="E477" s="1740"/>
      <c r="F477" s="1741"/>
      <c r="G477" s="1747" t="s">
        <v>1288</v>
      </c>
      <c r="H477" s="1748"/>
      <c r="I477" s="1749"/>
      <c r="J477" s="1753" t="s">
        <v>1289</v>
      </c>
      <c r="K477" s="1754"/>
      <c r="L477" s="1755"/>
      <c r="M477" s="279"/>
      <c r="N477" s="301"/>
      <c r="O477" s="60"/>
      <c r="P477" s="60"/>
      <c r="Q477" s="60"/>
      <c r="R477" s="437"/>
      <c r="S477" s="72" t="s">
        <v>1290</v>
      </c>
      <c r="T477" s="59"/>
      <c r="U477" s="59"/>
      <c r="V477" s="59"/>
      <c r="W477" s="59"/>
      <c r="X477" s="59"/>
    </row>
    <row r="478" spans="1:24" ht="15" customHeight="1" x14ac:dyDescent="0.25">
      <c r="C478" s="68"/>
      <c r="D478" s="60"/>
      <c r="E478" s="1742"/>
      <c r="F478" s="1743"/>
      <c r="G478" s="1750"/>
      <c r="H478" s="1751"/>
      <c r="I478" s="1752"/>
      <c r="J478" s="1756"/>
      <c r="K478" s="1757"/>
      <c r="L478" s="1758"/>
      <c r="M478" s="279"/>
      <c r="N478" s="301"/>
      <c r="O478" s="60"/>
      <c r="P478" s="60"/>
      <c r="Q478" s="60"/>
      <c r="R478" s="437"/>
      <c r="S478" s="72" t="s">
        <v>1291</v>
      </c>
      <c r="T478" s="59"/>
      <c r="U478" s="59"/>
      <c r="V478" s="59"/>
      <c r="W478" s="59"/>
      <c r="X478" s="59"/>
    </row>
    <row r="479" spans="1:24" ht="15" customHeight="1" x14ac:dyDescent="0.25">
      <c r="C479" s="68"/>
      <c r="D479" s="60"/>
      <c r="E479" s="724" t="s">
        <v>1292</v>
      </c>
      <c r="F479" s="725"/>
      <c r="G479" s="726"/>
      <c r="H479" s="1495"/>
      <c r="I479" s="727"/>
      <c r="J479" s="726"/>
      <c r="K479" s="1495"/>
      <c r="L479" s="728"/>
      <c r="M479" s="279"/>
      <c r="N479" s="301"/>
      <c r="O479" s="59"/>
      <c r="P479" s="88"/>
      <c r="Q479" s="88"/>
      <c r="R479" s="437"/>
      <c r="S479" s="72" t="s">
        <v>350</v>
      </c>
      <c r="T479" s="1647"/>
      <c r="U479" s="1647"/>
      <c r="V479" s="1647"/>
      <c r="W479" s="1650"/>
      <c r="X479" s="59"/>
    </row>
    <row r="480" spans="1:24" ht="15" customHeight="1" x14ac:dyDescent="0.25">
      <c r="C480" s="68"/>
      <c r="D480" s="60"/>
      <c r="E480" s="729" t="s">
        <v>1293</v>
      </c>
      <c r="F480" s="730"/>
      <c r="G480" s="731"/>
      <c r="H480" s="1496"/>
      <c r="I480" s="732"/>
      <c r="J480" s="731"/>
      <c r="K480" s="1496"/>
      <c r="L480" s="733"/>
      <c r="M480" s="279"/>
      <c r="N480" s="301"/>
      <c r="O480" s="59"/>
      <c r="P480" s="88"/>
      <c r="Q480" s="88"/>
      <c r="R480" s="59"/>
      <c r="S480" s="59"/>
      <c r="T480" s="59"/>
      <c r="U480" s="59"/>
      <c r="V480" s="59"/>
      <c r="W480" s="59"/>
      <c r="X480" s="59"/>
    </row>
    <row r="481" spans="3:24" ht="15" customHeight="1" thickBot="1" x14ac:dyDescent="0.3">
      <c r="C481" s="68"/>
      <c r="D481" s="60"/>
      <c r="E481" s="734" t="s">
        <v>1294</v>
      </c>
      <c r="F481" s="735"/>
      <c r="G481" s="736"/>
      <c r="H481" s="1497"/>
      <c r="I481" s="737"/>
      <c r="J481" s="736"/>
      <c r="K481" s="1497"/>
      <c r="L481" s="738"/>
      <c r="M481" s="279"/>
      <c r="N481" s="301"/>
      <c r="O481" s="71"/>
      <c r="P481" s="88"/>
      <c r="Q481" s="88"/>
      <c r="R481" s="59"/>
      <c r="S481" s="59"/>
      <c r="T481" s="59"/>
      <c r="U481" s="59"/>
      <c r="V481" s="59"/>
      <c r="W481" s="59"/>
      <c r="X481" s="59"/>
    </row>
    <row r="482" spans="3:24" ht="15" customHeight="1" x14ac:dyDescent="0.25">
      <c r="C482" s="68"/>
      <c r="D482" s="60"/>
      <c r="E482" s="88"/>
      <c r="F482" s="88"/>
      <c r="G482" s="88"/>
      <c r="H482" s="739">
        <f>SUM(G479:I481)</f>
        <v>0</v>
      </c>
      <c r="I482" s="59"/>
      <c r="J482" s="59"/>
      <c r="K482" s="740">
        <f>SUM(J479:L481)</f>
        <v>0</v>
      </c>
      <c r="L482" s="206"/>
      <c r="M482" s="279"/>
      <c r="N482" s="301" t="s">
        <v>1295</v>
      </c>
      <c r="O482" s="71"/>
      <c r="P482" s="88"/>
      <c r="Q482" s="88"/>
      <c r="R482" s="59"/>
      <c r="S482" s="59"/>
      <c r="T482" s="59"/>
      <c r="U482" s="59"/>
      <c r="V482" s="59"/>
      <c r="W482" s="59"/>
      <c r="X482" s="59"/>
    </row>
    <row r="483" spans="3:24" ht="15" customHeight="1" x14ac:dyDescent="0.25">
      <c r="C483" s="68"/>
      <c r="D483" s="206"/>
      <c r="E483" s="206"/>
      <c r="F483" s="206"/>
      <c r="G483" s="206"/>
      <c r="H483" s="206"/>
      <c r="I483" s="206"/>
      <c r="J483" s="206"/>
      <c r="K483" s="206"/>
      <c r="L483" s="206"/>
      <c r="M483" s="279"/>
      <c r="N483" s="301"/>
      <c r="O483" s="60" t="s">
        <v>1296</v>
      </c>
      <c r="P483" s="206"/>
      <c r="Q483" s="206"/>
      <c r="R483" s="206"/>
      <c r="S483" s="206"/>
      <c r="T483" s="206"/>
      <c r="U483" s="206"/>
      <c r="V483" s="206"/>
      <c r="W483" s="206"/>
      <c r="X483" s="88"/>
    </row>
    <row r="484" spans="3:24" ht="15" customHeight="1" x14ac:dyDescent="0.25">
      <c r="C484" s="68" t="s">
        <v>1297</v>
      </c>
      <c r="D484" s="59"/>
      <c r="E484" s="88"/>
      <c r="F484" s="88"/>
      <c r="G484" s="88"/>
      <c r="H484" s="59"/>
      <c r="I484" s="59"/>
      <c r="J484" s="59"/>
      <c r="K484" s="77"/>
      <c r="L484" s="206"/>
      <c r="M484" s="279"/>
      <c r="N484" s="301"/>
      <c r="O484" s="60" t="s">
        <v>1298</v>
      </c>
      <c r="P484" s="206"/>
      <c r="Q484" s="206"/>
      <c r="R484" s="206"/>
      <c r="S484" s="206"/>
      <c r="T484" s="206"/>
      <c r="U484" s="206"/>
      <c r="V484" s="206"/>
      <c r="W484" s="206"/>
      <c r="X484" s="88"/>
    </row>
    <row r="485" spans="3:24" ht="15" customHeight="1" thickBot="1" x14ac:dyDescent="0.3">
      <c r="C485" s="68"/>
      <c r="D485" s="60" t="s">
        <v>1299</v>
      </c>
      <c r="E485" s="88"/>
      <c r="F485" s="88"/>
      <c r="G485" s="88"/>
      <c r="H485" s="59"/>
      <c r="I485" s="59"/>
      <c r="J485" s="59"/>
      <c r="K485" s="77"/>
      <c r="L485" s="206"/>
      <c r="M485" s="279"/>
      <c r="N485" s="301"/>
      <c r="O485" s="206"/>
      <c r="P485" s="206"/>
      <c r="Q485" s="206"/>
      <c r="R485" s="206"/>
      <c r="S485" s="206"/>
      <c r="T485" s="206"/>
      <c r="U485" s="206"/>
      <c r="V485" s="206"/>
      <c r="W485" s="206"/>
      <c r="X485" s="88"/>
    </row>
    <row r="486" spans="3:24" ht="15" customHeight="1" x14ac:dyDescent="0.25">
      <c r="C486" s="68"/>
      <c r="D486" s="60"/>
      <c r="E486" s="88"/>
      <c r="F486" s="88"/>
      <c r="G486" s="88"/>
      <c r="H486" s="59"/>
      <c r="I486" s="59"/>
      <c r="J486" s="59"/>
      <c r="K486" s="77"/>
      <c r="L486" s="206"/>
      <c r="M486" s="279"/>
      <c r="N486" s="301"/>
      <c r="O486" s="741"/>
      <c r="P486" s="1759" t="s">
        <v>1300</v>
      </c>
      <c r="Q486" s="1759"/>
      <c r="R486" s="1759"/>
      <c r="S486" s="742"/>
      <c r="T486" s="1773" t="s">
        <v>1301</v>
      </c>
      <c r="U486" s="1774"/>
      <c r="V486" s="1777" t="s">
        <v>1302</v>
      </c>
      <c r="W486" s="1778"/>
      <c r="X486" s="88"/>
    </row>
    <row r="487" spans="3:24" ht="15" customHeight="1" x14ac:dyDescent="0.25">
      <c r="C487" s="68"/>
      <c r="D487" s="415" t="s">
        <v>74</v>
      </c>
      <c r="E487" s="437"/>
      <c r="F487" s="438" t="s">
        <v>56</v>
      </c>
      <c r="G487" s="437"/>
      <c r="H487" s="70"/>
      <c r="I487" s="59"/>
      <c r="J487" s="59"/>
      <c r="K487" s="77"/>
      <c r="L487" s="206"/>
      <c r="M487" s="279"/>
      <c r="N487" s="301"/>
      <c r="O487" s="743"/>
      <c r="P487" s="1760"/>
      <c r="Q487" s="1760"/>
      <c r="R487" s="1760"/>
      <c r="S487" s="744"/>
      <c r="T487" s="1775"/>
      <c r="U487" s="1776"/>
      <c r="V487" s="1779"/>
      <c r="W487" s="1780"/>
      <c r="X487" s="88"/>
    </row>
    <row r="488" spans="3:24" ht="15" customHeight="1" x14ac:dyDescent="0.25">
      <c r="C488" s="68"/>
      <c r="D488" s="71"/>
      <c r="E488" s="88"/>
      <c r="F488" s="88"/>
      <c r="G488" s="88"/>
      <c r="H488" s="59"/>
      <c r="I488" s="59"/>
      <c r="J488" s="59"/>
      <c r="K488" s="77"/>
      <c r="L488" s="206"/>
      <c r="M488" s="279"/>
      <c r="N488" s="301"/>
      <c r="O488" s="745"/>
      <c r="P488" s="1761"/>
      <c r="Q488" s="1761"/>
      <c r="R488" s="1761"/>
      <c r="S488" s="746"/>
      <c r="T488" s="747" t="s">
        <v>50</v>
      </c>
      <c r="U488" s="1475" t="s">
        <v>51</v>
      </c>
      <c r="V488" s="747" t="s">
        <v>50</v>
      </c>
      <c r="W488" s="748" t="s">
        <v>51</v>
      </c>
      <c r="X488" s="88"/>
    </row>
    <row r="489" spans="3:24" ht="15" customHeight="1" x14ac:dyDescent="0.25">
      <c r="C489" s="68"/>
      <c r="D489" s="71"/>
      <c r="E489" s="88"/>
      <c r="F489" s="208" t="s">
        <v>1303</v>
      </c>
      <c r="G489" s="88"/>
      <c r="H489" s="59"/>
      <c r="I489" s="59"/>
      <c r="J489" s="59"/>
      <c r="K489" s="77"/>
      <c r="L489" s="206"/>
      <c r="M489" s="279"/>
      <c r="N489" s="749" t="str">
        <f>CONCATENATE(T489,U489,V489,W489)</f>
        <v/>
      </c>
      <c r="O489" s="750">
        <v>1</v>
      </c>
      <c r="P489" s="667" t="s">
        <v>1304</v>
      </c>
      <c r="Q489" s="671"/>
      <c r="R489" s="671"/>
      <c r="S489" s="671"/>
      <c r="T489" s="473"/>
      <c r="U489" s="474"/>
      <c r="V489" s="473"/>
      <c r="W489" s="751"/>
      <c r="X489" s="88"/>
    </row>
    <row r="490" spans="3:24" ht="15" customHeight="1" x14ac:dyDescent="0.25">
      <c r="C490" s="68"/>
      <c r="D490" s="71"/>
      <c r="E490" s="88"/>
      <c r="F490" s="208" t="s">
        <v>1305</v>
      </c>
      <c r="G490" s="88"/>
      <c r="H490" s="59"/>
      <c r="I490" s="59"/>
      <c r="J490" s="59"/>
      <c r="K490" s="77"/>
      <c r="L490" s="206"/>
      <c r="M490" s="279"/>
      <c r="N490" s="749" t="str">
        <f t="shared" ref="N490:N498" si="0">CONCATENATE(T490,U490,V490,W490)</f>
        <v/>
      </c>
      <c r="O490" s="752">
        <v>2</v>
      </c>
      <c r="P490" s="670" t="s">
        <v>1306</v>
      </c>
      <c r="Q490" s="671"/>
      <c r="R490" s="671"/>
      <c r="S490" s="671"/>
      <c r="T490" s="478"/>
      <c r="U490" s="479"/>
      <c r="V490" s="478"/>
      <c r="W490" s="753"/>
      <c r="X490" s="59"/>
    </row>
    <row r="491" spans="3:24" ht="15" customHeight="1" x14ac:dyDescent="0.25">
      <c r="C491" s="68"/>
      <c r="D491" s="71"/>
      <c r="E491" s="88"/>
      <c r="F491" s="208"/>
      <c r="G491" s="88"/>
      <c r="H491" s="59"/>
      <c r="I491" s="59"/>
      <c r="J491" s="59"/>
      <c r="K491" s="77"/>
      <c r="L491" s="206"/>
      <c r="M491" s="279"/>
      <c r="N491" s="749" t="str">
        <f t="shared" si="0"/>
        <v/>
      </c>
      <c r="O491" s="752">
        <v>3</v>
      </c>
      <c r="P491" s="670" t="s">
        <v>1307</v>
      </c>
      <c r="Q491" s="671"/>
      <c r="R491" s="671"/>
      <c r="S491" s="671"/>
      <c r="T491" s="478"/>
      <c r="U491" s="479"/>
      <c r="V491" s="478"/>
      <c r="W491" s="753"/>
      <c r="X491" s="59"/>
    </row>
    <row r="492" spans="3:24" ht="15" customHeight="1" x14ac:dyDescent="0.25">
      <c r="C492" s="68"/>
      <c r="D492" s="71"/>
      <c r="E492" s="88"/>
      <c r="F492" s="438" t="s">
        <v>208</v>
      </c>
      <c r="G492" s="437"/>
      <c r="H492" s="59"/>
      <c r="I492" s="438" t="s">
        <v>56</v>
      </c>
      <c r="J492" s="437"/>
      <c r="K492" s="206"/>
      <c r="L492" s="206"/>
      <c r="M492" s="279"/>
      <c r="N492" s="749" t="str">
        <f t="shared" si="0"/>
        <v/>
      </c>
      <c r="O492" s="752">
        <v>4</v>
      </c>
      <c r="P492" s="670" t="s">
        <v>1308</v>
      </c>
      <c r="Q492" s="671"/>
      <c r="R492" s="671"/>
      <c r="S492" s="671"/>
      <c r="T492" s="478"/>
      <c r="U492" s="479"/>
      <c r="V492" s="478"/>
      <c r="W492" s="753"/>
      <c r="X492" s="59"/>
    </row>
    <row r="493" spans="3:24" ht="15" customHeight="1" x14ac:dyDescent="0.25">
      <c r="C493" s="68"/>
      <c r="D493" s="71"/>
      <c r="E493" s="88"/>
      <c r="F493" s="88"/>
      <c r="G493" s="88"/>
      <c r="H493" s="88"/>
      <c r="I493" s="88"/>
      <c r="J493" s="88"/>
      <c r="K493" s="88"/>
      <c r="L493" s="206"/>
      <c r="M493" s="279"/>
      <c r="N493" s="749" t="str">
        <f t="shared" si="0"/>
        <v/>
      </c>
      <c r="O493" s="752">
        <v>5</v>
      </c>
      <c r="P493" s="670" t="s">
        <v>1309</v>
      </c>
      <c r="Q493" s="671"/>
      <c r="R493" s="671"/>
      <c r="S493" s="671"/>
      <c r="T493" s="478"/>
      <c r="U493" s="479"/>
      <c r="V493" s="478"/>
      <c r="W493" s="753"/>
      <c r="X493" s="59"/>
    </row>
    <row r="494" spans="3:24" ht="15" customHeight="1" x14ac:dyDescent="0.25">
      <c r="C494" s="68"/>
      <c r="D494" s="71"/>
      <c r="E494" s="88"/>
      <c r="F494" s="208" t="s">
        <v>1310</v>
      </c>
      <c r="G494" s="88"/>
      <c r="H494" s="59"/>
      <c r="I494" s="59"/>
      <c r="J494" s="59"/>
      <c r="K494" s="77"/>
      <c r="L494" s="206"/>
      <c r="M494" s="279"/>
      <c r="N494" s="749" t="str">
        <f t="shared" si="0"/>
        <v/>
      </c>
      <c r="O494" s="752">
        <v>6</v>
      </c>
      <c r="P494" s="670" t="s">
        <v>1311</v>
      </c>
      <c r="Q494" s="671"/>
      <c r="R494" s="671"/>
      <c r="S494" s="671"/>
      <c r="T494" s="478"/>
      <c r="U494" s="479"/>
      <c r="V494" s="478"/>
      <c r="W494" s="753"/>
      <c r="X494" s="88"/>
    </row>
    <row r="495" spans="3:24" ht="15" customHeight="1" x14ac:dyDescent="0.25">
      <c r="C495" s="68"/>
      <c r="D495" s="71"/>
      <c r="E495" s="88"/>
      <c r="F495" s="88"/>
      <c r="G495" s="88"/>
      <c r="H495" s="59"/>
      <c r="I495" s="59"/>
      <c r="J495" s="59"/>
      <c r="K495" s="77"/>
      <c r="L495" s="206"/>
      <c r="M495" s="279"/>
      <c r="N495" s="749" t="str">
        <f t="shared" si="0"/>
        <v/>
      </c>
      <c r="O495" s="752">
        <v>7</v>
      </c>
      <c r="P495" s="670" t="s">
        <v>1312</v>
      </c>
      <c r="Q495" s="671"/>
      <c r="R495" s="671"/>
      <c r="S495" s="671"/>
      <c r="T495" s="478"/>
      <c r="U495" s="479"/>
      <c r="V495" s="478"/>
      <c r="W495" s="753"/>
      <c r="X495" s="88"/>
    </row>
    <row r="496" spans="3:24" ht="15" customHeight="1" x14ac:dyDescent="0.25">
      <c r="C496" s="68"/>
      <c r="D496" s="71"/>
      <c r="E496" s="88"/>
      <c r="F496" s="59"/>
      <c r="G496" s="437"/>
      <c r="H496" s="754" t="s">
        <v>1313</v>
      </c>
      <c r="I496" s="59"/>
      <c r="J496" s="59"/>
      <c r="K496" s="77"/>
      <c r="L496" s="206"/>
      <c r="M496" s="279"/>
      <c r="N496" s="749" t="str">
        <f t="shared" si="0"/>
        <v/>
      </c>
      <c r="O496" s="752">
        <v>8</v>
      </c>
      <c r="P496" s="670" t="s">
        <v>1314</v>
      </c>
      <c r="Q496" s="671"/>
      <c r="R496" s="671"/>
      <c r="S496" s="671"/>
      <c r="T496" s="478"/>
      <c r="U496" s="479"/>
      <c r="V496" s="478"/>
      <c r="W496" s="753"/>
      <c r="X496" s="88"/>
    </row>
    <row r="497" spans="3:24" ht="15" customHeight="1" x14ac:dyDescent="0.25">
      <c r="C497" s="68"/>
      <c r="D497" s="71"/>
      <c r="E497" s="88"/>
      <c r="F497" s="59"/>
      <c r="G497" s="437"/>
      <c r="H497" s="754" t="s">
        <v>1315</v>
      </c>
      <c r="I497" s="59"/>
      <c r="J497" s="59"/>
      <c r="K497" s="77"/>
      <c r="L497" s="206"/>
      <c r="M497" s="279"/>
      <c r="N497" s="749" t="str">
        <f t="shared" si="0"/>
        <v/>
      </c>
      <c r="O497" s="752">
        <v>9</v>
      </c>
      <c r="P497" s="670" t="s">
        <v>1316</v>
      </c>
      <c r="Q497" s="671"/>
      <c r="R497" s="671"/>
      <c r="S497" s="671"/>
      <c r="T497" s="478"/>
      <c r="U497" s="479"/>
      <c r="V497" s="478"/>
      <c r="W497" s="753"/>
      <c r="X497" s="88"/>
    </row>
    <row r="498" spans="3:24" ht="15" customHeight="1" thickBot="1" x14ac:dyDescent="0.3">
      <c r="C498" s="68"/>
      <c r="D498" s="71"/>
      <c r="E498" s="88"/>
      <c r="F498" s="59"/>
      <c r="G498" s="437"/>
      <c r="H498" s="754" t="s">
        <v>1317</v>
      </c>
      <c r="I498" s="77"/>
      <c r="J498" s="88"/>
      <c r="K498" s="88"/>
      <c r="L498" s="206"/>
      <c r="M498" s="279"/>
      <c r="N498" s="749" t="str">
        <f t="shared" si="0"/>
        <v/>
      </c>
      <c r="O498" s="755">
        <v>10</v>
      </c>
      <c r="P498" s="756" t="s">
        <v>288</v>
      </c>
      <c r="Q498" s="1781"/>
      <c r="R498" s="1782"/>
      <c r="S498" s="1783"/>
      <c r="T498" s="482"/>
      <c r="U498" s="483"/>
      <c r="V498" s="482"/>
      <c r="W498" s="757"/>
      <c r="X498" s="88"/>
    </row>
    <row r="499" spans="3:24" ht="15" customHeight="1" x14ac:dyDescent="0.25">
      <c r="C499" s="68"/>
      <c r="D499" s="71"/>
      <c r="E499" s="88"/>
      <c r="F499" s="59"/>
      <c r="G499" s="437"/>
      <c r="H499" s="754" t="s">
        <v>1318</v>
      </c>
      <c r="I499" s="77"/>
      <c r="J499" s="88"/>
      <c r="K499" s="88"/>
      <c r="L499" s="206"/>
      <c r="M499" s="279"/>
      <c r="N499" s="301"/>
      <c r="O499" s="71"/>
      <c r="P499" s="88"/>
      <c r="Q499" s="88"/>
      <c r="R499" s="88"/>
      <c r="S499" s="59"/>
      <c r="T499" s="758">
        <f>COUNTIF(T489:U498,"X")</f>
        <v>0</v>
      </c>
      <c r="U499" s="758"/>
      <c r="V499" s="758">
        <f>COUNTIF(V489:W498,"X")</f>
        <v>0</v>
      </c>
      <c r="W499" s="206"/>
      <c r="X499" s="88"/>
    </row>
    <row r="500" spans="3:24" ht="15" customHeight="1" x14ac:dyDescent="0.25">
      <c r="C500" s="68"/>
      <c r="D500" s="71"/>
      <c r="E500" s="88"/>
      <c r="F500" s="59"/>
      <c r="G500" s="437"/>
      <c r="H500" s="754" t="s">
        <v>1319</v>
      </c>
      <c r="I500" s="59"/>
      <c r="J500" s="59"/>
      <c r="K500" s="77"/>
      <c r="L500" s="206"/>
      <c r="M500" s="279"/>
      <c r="N500" s="301"/>
      <c r="O500" s="71"/>
      <c r="P500" s="88"/>
      <c r="Q500" s="88"/>
      <c r="R500" s="88"/>
      <c r="S500" s="59"/>
      <c r="T500" s="59"/>
      <c r="U500" s="59"/>
      <c r="V500" s="77"/>
      <c r="W500" s="206"/>
      <c r="X500" s="88"/>
    </row>
    <row r="501" spans="3:24" ht="15" customHeight="1" x14ac:dyDescent="0.25">
      <c r="C501" s="206"/>
      <c r="D501" s="206"/>
      <c r="E501" s="206"/>
      <c r="F501" s="206"/>
      <c r="G501" s="206"/>
      <c r="H501" s="206"/>
      <c r="I501" s="206"/>
      <c r="J501" s="206"/>
      <c r="K501" s="206"/>
      <c r="L501" s="206"/>
      <c r="M501" s="206"/>
      <c r="N501" s="301" t="s">
        <v>1320</v>
      </c>
      <c r="O501" s="59"/>
      <c r="P501" s="88"/>
      <c r="Q501" s="88"/>
      <c r="R501" s="88"/>
      <c r="S501" s="59"/>
      <c r="T501" s="59"/>
      <c r="U501" s="59"/>
      <c r="V501" s="77"/>
      <c r="W501" s="206"/>
      <c r="X501" s="88"/>
    </row>
    <row r="502" spans="3:24" ht="15" customHeight="1" x14ac:dyDescent="0.25">
      <c r="C502" s="68" t="s">
        <v>1321</v>
      </c>
      <c r="D502" s="71"/>
      <c r="E502" s="88"/>
      <c r="F502" s="88"/>
      <c r="G502" s="88"/>
      <c r="H502" s="59"/>
      <c r="I502" s="59"/>
      <c r="J502" s="59"/>
      <c r="K502" s="77"/>
      <c r="L502" s="206"/>
      <c r="M502" s="88"/>
      <c r="N502" s="301"/>
      <c r="O502" s="60" t="s">
        <v>1322</v>
      </c>
      <c r="P502" s="88"/>
      <c r="Q502" s="88"/>
      <c r="R502" s="88"/>
      <c r="S502" s="59"/>
      <c r="T502" s="59"/>
      <c r="U502" s="59"/>
      <c r="V502" s="77"/>
      <c r="W502" s="206"/>
      <c r="X502" s="88"/>
    </row>
    <row r="503" spans="3:24" ht="15" customHeight="1" x14ac:dyDescent="0.25">
      <c r="C503" s="68"/>
      <c r="D503" s="60" t="s">
        <v>1323</v>
      </c>
      <c r="E503" s="88"/>
      <c r="F503" s="88"/>
      <c r="G503" s="88"/>
      <c r="H503" s="59"/>
      <c r="I503" s="59"/>
      <c r="J503" s="59"/>
      <c r="K503" s="77"/>
      <c r="L503" s="206"/>
      <c r="M503" s="88"/>
      <c r="N503" s="301"/>
      <c r="O503" s="60" t="s">
        <v>1324</v>
      </c>
      <c r="P503" s="88"/>
      <c r="Q503" s="88"/>
      <c r="R503" s="88"/>
      <c r="S503" s="59"/>
      <c r="T503" s="59"/>
      <c r="U503" s="59"/>
      <c r="V503" s="77"/>
      <c r="W503" s="206"/>
      <c r="X503" s="88"/>
    </row>
    <row r="504" spans="3:24" ht="15" customHeight="1" x14ac:dyDescent="0.25">
      <c r="C504" s="68"/>
      <c r="D504" s="71"/>
      <c r="E504" s="88"/>
      <c r="F504" s="88"/>
      <c r="G504" s="88"/>
      <c r="H504" s="59"/>
      <c r="I504" s="59"/>
      <c r="J504" s="59"/>
      <c r="K504" s="77"/>
      <c r="L504" s="206"/>
      <c r="M504" s="88"/>
      <c r="N504" s="301"/>
      <c r="O504" s="59"/>
      <c r="P504" s="88"/>
      <c r="Q504" s="88"/>
      <c r="R504" s="59"/>
      <c r="S504" s="59"/>
      <c r="T504" s="59"/>
      <c r="U504" s="59"/>
      <c r="V504" s="77"/>
      <c r="W504" s="206"/>
      <c r="X504" s="88"/>
    </row>
    <row r="505" spans="3:24" ht="15" customHeight="1" thickBot="1" x14ac:dyDescent="0.3">
      <c r="C505" s="68"/>
      <c r="D505" s="415" t="s">
        <v>74</v>
      </c>
      <c r="E505" s="437"/>
      <c r="F505" s="759" t="s">
        <v>1325</v>
      </c>
      <c r="G505" s="434"/>
      <c r="H505" s="208"/>
      <c r="I505" s="304" t="s">
        <v>1326</v>
      </c>
      <c r="J505" s="59"/>
      <c r="K505" s="77"/>
      <c r="L505" s="206"/>
      <c r="M505" s="88"/>
      <c r="N505" s="301"/>
      <c r="O505" s="60"/>
      <c r="P505" s="88"/>
      <c r="Q505" s="88"/>
      <c r="R505" s="88"/>
      <c r="S505" s="59"/>
      <c r="T505" s="59"/>
      <c r="U505" s="59"/>
      <c r="V505" s="77"/>
      <c r="W505" s="206"/>
      <c r="X505" s="88"/>
    </row>
    <row r="506" spans="3:24" ht="15" customHeight="1" thickBot="1" x14ac:dyDescent="0.3">
      <c r="C506" s="88"/>
      <c r="D506" s="88"/>
      <c r="E506" s="88"/>
      <c r="F506" s="88"/>
      <c r="G506" s="88"/>
      <c r="H506" s="88"/>
      <c r="I506" s="304" t="s">
        <v>1327</v>
      </c>
      <c r="J506" s="88"/>
      <c r="K506" s="88"/>
      <c r="L506" s="88"/>
      <c r="M506" s="88"/>
      <c r="N506" s="301"/>
      <c r="O506" s="741"/>
      <c r="P506" s="1759" t="s">
        <v>1328</v>
      </c>
      <c r="Q506" s="1759"/>
      <c r="R506" s="1784"/>
      <c r="S506" s="1773" t="s">
        <v>1329</v>
      </c>
      <c r="T506" s="1774"/>
      <c r="U506" s="1777" t="s">
        <v>1302</v>
      </c>
      <c r="V506" s="1778"/>
      <c r="W506" s="206"/>
      <c r="X506" s="88"/>
    </row>
    <row r="507" spans="3:24" ht="15" customHeight="1" x14ac:dyDescent="0.25">
      <c r="C507" s="88"/>
      <c r="D507" s="88"/>
      <c r="E507" s="88"/>
      <c r="F507" s="88"/>
      <c r="G507" s="88"/>
      <c r="H507" s="88"/>
      <c r="I507" s="760" t="s">
        <v>1330</v>
      </c>
      <c r="J507" s="761"/>
      <c r="K507" s="761"/>
      <c r="L507" s="762" t="s">
        <v>1331</v>
      </c>
      <c r="M507" s="88"/>
      <c r="N507" s="301"/>
      <c r="O507" s="743"/>
      <c r="P507" s="1760"/>
      <c r="Q507" s="1760"/>
      <c r="R507" s="1785"/>
      <c r="S507" s="1775"/>
      <c r="T507" s="1776"/>
      <c r="U507" s="1779"/>
      <c r="V507" s="1780"/>
      <c r="W507" s="206"/>
      <c r="X507" s="88"/>
    </row>
    <row r="508" spans="3:24" ht="15" customHeight="1" x14ac:dyDescent="0.25">
      <c r="C508" s="68"/>
      <c r="D508" s="60"/>
      <c r="E508" s="88"/>
      <c r="F508" s="88"/>
      <c r="G508" s="88"/>
      <c r="H508" s="169"/>
      <c r="I508" s="763" t="s">
        <v>1332</v>
      </c>
      <c r="J508" s="668"/>
      <c r="K508" s="668"/>
      <c r="L508" s="774"/>
      <c r="M508" s="88"/>
      <c r="N508" s="301"/>
      <c r="O508" s="745"/>
      <c r="P508" s="1761"/>
      <c r="Q508" s="1761"/>
      <c r="R508" s="1786"/>
      <c r="S508" s="747" t="s">
        <v>50</v>
      </c>
      <c r="T508" s="1475" t="s">
        <v>51</v>
      </c>
      <c r="U508" s="747" t="s">
        <v>50</v>
      </c>
      <c r="V508" s="748" t="s">
        <v>51</v>
      </c>
      <c r="W508" s="206"/>
      <c r="X508" s="88"/>
    </row>
    <row r="509" spans="3:24" ht="15" customHeight="1" x14ac:dyDescent="0.25">
      <c r="C509" s="68"/>
      <c r="D509" s="60"/>
      <c r="E509" s="88"/>
      <c r="F509" s="88"/>
      <c r="G509" s="169"/>
      <c r="H509" s="169"/>
      <c r="I509" s="764" t="s">
        <v>1333</v>
      </c>
      <c r="J509" s="671"/>
      <c r="K509" s="671"/>
      <c r="L509" s="775"/>
      <c r="M509" s="88"/>
      <c r="N509" s="749" t="str">
        <f>CONCATENATE(S509,T509,U509,V509)</f>
        <v/>
      </c>
      <c r="O509" s="750">
        <v>1</v>
      </c>
      <c r="P509" s="667" t="s">
        <v>1334</v>
      </c>
      <c r="Q509" s="671"/>
      <c r="R509" s="671"/>
      <c r="S509" s="473"/>
      <c r="T509" s="474"/>
      <c r="U509" s="473"/>
      <c r="V509" s="751"/>
      <c r="W509" s="206"/>
      <c r="X509" s="88"/>
    </row>
    <row r="510" spans="3:24" ht="15" customHeight="1" x14ac:dyDescent="0.25">
      <c r="C510" s="68"/>
      <c r="D510" s="415" t="s">
        <v>56</v>
      </c>
      <c r="E510" s="437"/>
      <c r="F510" s="59"/>
      <c r="G510" s="169"/>
      <c r="H510" s="169"/>
      <c r="I510" s="764" t="s">
        <v>1335</v>
      </c>
      <c r="J510" s="671"/>
      <c r="K510" s="671"/>
      <c r="L510" s="775"/>
      <c r="M510" s="88"/>
      <c r="N510" s="749" t="str">
        <f t="shared" ref="N510:N516" si="1">CONCATENATE(S510,T510,U510,V510)</f>
        <v/>
      </c>
      <c r="O510" s="752">
        <v>2</v>
      </c>
      <c r="P510" s="670" t="s">
        <v>1336</v>
      </c>
      <c r="Q510" s="671"/>
      <c r="R510" s="671"/>
      <c r="S510" s="478"/>
      <c r="T510" s="479"/>
      <c r="U510" s="478"/>
      <c r="V510" s="753"/>
      <c r="W510" s="206"/>
      <c r="X510" s="88"/>
    </row>
    <row r="511" spans="3:24" ht="15" customHeight="1" x14ac:dyDescent="0.25">
      <c r="C511" s="68"/>
      <c r="D511" s="60"/>
      <c r="E511" s="88"/>
      <c r="F511" s="88"/>
      <c r="G511" s="169"/>
      <c r="H511" s="169"/>
      <c r="I511" s="764" t="s">
        <v>1337</v>
      </c>
      <c r="J511" s="671"/>
      <c r="K511" s="671"/>
      <c r="L511" s="775"/>
      <c r="M511" s="88"/>
      <c r="N511" s="749" t="str">
        <f t="shared" si="1"/>
        <v/>
      </c>
      <c r="O511" s="752">
        <v>3</v>
      </c>
      <c r="P511" s="670" t="s">
        <v>1338</v>
      </c>
      <c r="Q511" s="671"/>
      <c r="R511" s="671"/>
      <c r="S511" s="478"/>
      <c r="T511" s="479"/>
      <c r="U511" s="478"/>
      <c r="V511" s="753"/>
      <c r="W511" s="206"/>
      <c r="X511" s="88"/>
    </row>
    <row r="512" spans="3:24" ht="15" customHeight="1" x14ac:dyDescent="0.25">
      <c r="C512" s="68"/>
      <c r="D512" s="71"/>
      <c r="E512" s="88"/>
      <c r="F512" s="88"/>
      <c r="G512" s="169"/>
      <c r="H512" s="169"/>
      <c r="I512" s="764" t="s">
        <v>1339</v>
      </c>
      <c r="J512" s="671"/>
      <c r="K512" s="671"/>
      <c r="L512" s="775"/>
      <c r="M512" s="88"/>
      <c r="N512" s="749" t="str">
        <f t="shared" si="1"/>
        <v/>
      </c>
      <c r="O512" s="752">
        <v>4</v>
      </c>
      <c r="P512" s="670" t="s">
        <v>1340</v>
      </c>
      <c r="Q512" s="671"/>
      <c r="R512" s="671"/>
      <c r="S512" s="478"/>
      <c r="T512" s="479"/>
      <c r="U512" s="478"/>
      <c r="V512" s="753"/>
      <c r="W512" s="206"/>
      <c r="X512" s="88"/>
    </row>
    <row r="513" spans="3:24" ht="15" customHeight="1" x14ac:dyDescent="0.25">
      <c r="C513" s="68"/>
      <c r="D513" s="71"/>
      <c r="E513" s="88"/>
      <c r="F513" s="88"/>
      <c r="G513" s="169"/>
      <c r="H513" s="169"/>
      <c r="I513" s="764" t="s">
        <v>1341</v>
      </c>
      <c r="J513" s="671"/>
      <c r="K513" s="671"/>
      <c r="L513" s="775"/>
      <c r="M513" s="88"/>
      <c r="N513" s="749" t="str">
        <f t="shared" si="1"/>
        <v/>
      </c>
      <c r="O513" s="752">
        <v>5</v>
      </c>
      <c r="P513" s="670" t="s">
        <v>1342</v>
      </c>
      <c r="Q513" s="671"/>
      <c r="R513" s="671"/>
      <c r="S513" s="478"/>
      <c r="T513" s="479"/>
      <c r="U513" s="478"/>
      <c r="V513" s="753"/>
      <c r="W513" s="206"/>
      <c r="X513" s="88"/>
    </row>
    <row r="514" spans="3:24" ht="15" customHeight="1" thickBot="1" x14ac:dyDescent="0.3">
      <c r="C514" s="68"/>
      <c r="D514" s="71"/>
      <c r="E514" s="88"/>
      <c r="F514" s="88"/>
      <c r="G514" s="169"/>
      <c r="H514" s="169"/>
      <c r="I514" s="765" t="s">
        <v>1343</v>
      </c>
      <c r="J514" s="766"/>
      <c r="K514" s="766"/>
      <c r="L514" s="776"/>
      <c r="M514" s="88"/>
      <c r="N514" s="749" t="str">
        <f t="shared" si="1"/>
        <v/>
      </c>
      <c r="O514" s="752">
        <v>6</v>
      </c>
      <c r="P514" s="670" t="s">
        <v>1344</v>
      </c>
      <c r="Q514" s="671"/>
      <c r="R514" s="671"/>
      <c r="S514" s="478"/>
      <c r="T514" s="479"/>
      <c r="U514" s="478"/>
      <c r="V514" s="753"/>
      <c r="W514" s="206"/>
      <c r="X514" s="88"/>
    </row>
    <row r="515" spans="3:24" ht="15" customHeight="1" x14ac:dyDescent="0.25">
      <c r="C515" s="68"/>
      <c r="D515" s="71"/>
      <c r="E515" s="88"/>
      <c r="F515" s="88"/>
      <c r="G515" s="169"/>
      <c r="H515" s="169"/>
      <c r="I515" s="59"/>
      <c r="J515" s="59"/>
      <c r="K515" s="59"/>
      <c r="L515" s="767">
        <f>SUM(K508:L514)</f>
        <v>0</v>
      </c>
      <c r="M515" s="88"/>
      <c r="N515" s="749" t="str">
        <f t="shared" si="1"/>
        <v/>
      </c>
      <c r="O515" s="752">
        <v>7</v>
      </c>
      <c r="P515" s="670" t="s">
        <v>1345</v>
      </c>
      <c r="Q515" s="671"/>
      <c r="R515" s="671"/>
      <c r="S515" s="478"/>
      <c r="T515" s="479"/>
      <c r="U515" s="478"/>
      <c r="V515" s="753"/>
      <c r="W515" s="206"/>
      <c r="X515" s="88"/>
    </row>
    <row r="516" spans="3:24" ht="15" customHeight="1" thickBot="1" x14ac:dyDescent="0.3">
      <c r="C516" s="68" t="s">
        <v>1346</v>
      </c>
      <c r="D516" s="59"/>
      <c r="E516" s="88"/>
      <c r="F516" s="88"/>
      <c r="G516" s="88"/>
      <c r="H516" s="59"/>
      <c r="I516" s="59"/>
      <c r="J516" s="169"/>
      <c r="K516" s="169"/>
      <c r="L516" s="169"/>
      <c r="M516" s="88"/>
      <c r="N516" s="749" t="str">
        <f t="shared" si="1"/>
        <v/>
      </c>
      <c r="O516" s="755">
        <v>8</v>
      </c>
      <c r="P516" s="756" t="s">
        <v>288</v>
      </c>
      <c r="Q516" s="1781"/>
      <c r="R516" s="1783"/>
      <c r="S516" s="482"/>
      <c r="T516" s="483"/>
      <c r="U516" s="482"/>
      <c r="V516" s="757"/>
      <c r="W516" s="206"/>
      <c r="X516" s="88"/>
    </row>
    <row r="517" spans="3:24" ht="15" customHeight="1" x14ac:dyDescent="0.25">
      <c r="C517" s="68"/>
      <c r="D517" s="60" t="s">
        <v>1347</v>
      </c>
      <c r="E517" s="88"/>
      <c r="F517" s="88"/>
      <c r="G517" s="88"/>
      <c r="H517" s="59"/>
      <c r="I517" s="59"/>
      <c r="J517" s="169"/>
      <c r="K517" s="169"/>
      <c r="L517" s="169"/>
      <c r="M517" s="88"/>
      <c r="N517" s="303"/>
      <c r="O517" s="88"/>
      <c r="P517" s="88"/>
      <c r="Q517" s="88"/>
      <c r="R517" s="88"/>
      <c r="S517" s="758">
        <f>COUNTIF(S509:T516,"X")</f>
        <v>0</v>
      </c>
      <c r="T517" s="758"/>
      <c r="U517" s="758">
        <f>COUNTIF(U509:V516,"X")</f>
        <v>0</v>
      </c>
      <c r="V517" s="77"/>
      <c r="W517" s="206"/>
      <c r="X517" s="88"/>
    </row>
    <row r="518" spans="3:24" ht="15" customHeight="1" x14ac:dyDescent="0.25">
      <c r="C518" s="68"/>
      <c r="D518" s="60"/>
      <c r="E518" s="88"/>
      <c r="F518" s="88"/>
      <c r="G518" s="88"/>
      <c r="H518" s="59"/>
      <c r="I518" s="59"/>
      <c r="J518" s="59"/>
      <c r="K518" s="59"/>
      <c r="L518" s="206"/>
      <c r="M518" s="88"/>
      <c r="N518" s="303"/>
      <c r="O518" s="88"/>
      <c r="P518" s="88"/>
      <c r="Q518" s="88"/>
      <c r="R518" s="88"/>
      <c r="S518" s="88"/>
      <c r="T518" s="59"/>
      <c r="U518" s="59"/>
      <c r="V518" s="77"/>
      <c r="W518" s="206"/>
      <c r="X518" s="88"/>
    </row>
    <row r="519" spans="3:24" ht="15" customHeight="1" x14ac:dyDescent="0.25">
      <c r="C519" s="68"/>
      <c r="D519" s="415" t="s">
        <v>74</v>
      </c>
      <c r="E519" s="437"/>
      <c r="F519" s="438" t="s">
        <v>56</v>
      </c>
      <c r="G519" s="437"/>
      <c r="H519" s="59"/>
      <c r="I519" s="59"/>
      <c r="J519" s="59"/>
      <c r="K519" s="77"/>
      <c r="L519" s="206"/>
      <c r="M519" s="279"/>
      <c r="N519" s="301" t="s">
        <v>1348</v>
      </c>
      <c r="O519" s="88"/>
      <c r="P519" s="88"/>
      <c r="Q519" s="88"/>
      <c r="R519" s="88"/>
      <c r="S519" s="88"/>
      <c r="T519" s="59"/>
      <c r="U519" s="59"/>
      <c r="V519" s="77"/>
      <c r="W519" s="206"/>
      <c r="X519" s="88"/>
    </row>
    <row r="520" spans="3:24" ht="15" customHeight="1" x14ac:dyDescent="0.25">
      <c r="C520" s="68"/>
      <c r="D520" s="71"/>
      <c r="E520" s="88"/>
      <c r="F520" s="88"/>
      <c r="G520" s="88"/>
      <c r="H520" s="59"/>
      <c r="I520" s="59"/>
      <c r="J520" s="59"/>
      <c r="K520" s="77"/>
      <c r="L520" s="206"/>
      <c r="M520" s="88"/>
      <c r="N520" s="303"/>
      <c r="O520" s="60" t="s">
        <v>1349</v>
      </c>
      <c r="P520" s="88"/>
      <c r="Q520" s="88"/>
      <c r="R520" s="88"/>
      <c r="S520" s="88"/>
      <c r="T520" s="59"/>
      <c r="U520" s="59"/>
      <c r="V520" s="77"/>
      <c r="W520" s="206"/>
      <c r="X520" s="88"/>
    </row>
    <row r="521" spans="3:24" ht="15" customHeight="1" x14ac:dyDescent="0.25">
      <c r="C521" s="68"/>
      <c r="D521" s="71"/>
      <c r="E521" s="88"/>
      <c r="F521" s="88"/>
      <c r="G521" s="88" t="s">
        <v>1350</v>
      </c>
      <c r="H521" s="59"/>
      <c r="I521" s="59"/>
      <c r="J521" s="59"/>
      <c r="K521" s="77"/>
      <c r="L521" s="206"/>
      <c r="M521" s="88"/>
      <c r="N521" s="303"/>
      <c r="O521" s="60"/>
      <c r="P521" s="88"/>
      <c r="Q521" s="88"/>
      <c r="R521" s="88"/>
      <c r="S521" s="88"/>
      <c r="T521" s="59"/>
      <c r="U521" s="59"/>
      <c r="V521" s="77"/>
      <c r="W521" s="206"/>
      <c r="X521" s="88"/>
    </row>
    <row r="522" spans="3:24" ht="15" customHeight="1" x14ac:dyDescent="0.25">
      <c r="C522" s="68"/>
      <c r="D522" s="71"/>
      <c r="E522" s="88"/>
      <c r="F522" s="720"/>
      <c r="G522" s="720" t="s">
        <v>742</v>
      </c>
      <c r="H522" s="720"/>
      <c r="I522" s="720"/>
      <c r="J522" s="59"/>
      <c r="K522" s="206"/>
      <c r="L522" s="206"/>
      <c r="M522" s="88"/>
      <c r="N522" s="303"/>
      <c r="O522" s="88"/>
      <c r="P522" s="88"/>
      <c r="Q522" s="88"/>
      <c r="R522" s="88"/>
      <c r="S522" s="59"/>
      <c r="T522" s="1790" t="s">
        <v>838</v>
      </c>
      <c r="U522" s="1791"/>
      <c r="V522" s="77"/>
      <c r="W522" s="206"/>
      <c r="X522" s="88"/>
    </row>
    <row r="523" spans="3:24" ht="15" customHeight="1" x14ac:dyDescent="0.25">
      <c r="C523" s="68"/>
      <c r="D523" s="71"/>
      <c r="E523" s="88"/>
      <c r="F523" s="60"/>
      <c r="G523" s="60"/>
      <c r="H523" s="60"/>
      <c r="I523" s="60"/>
      <c r="J523" s="59"/>
      <c r="K523" s="77"/>
      <c r="L523" s="206"/>
      <c r="M523" s="88"/>
      <c r="N523" s="301"/>
      <c r="O523" s="59"/>
      <c r="P523" s="768">
        <v>1</v>
      </c>
      <c r="Q523" s="573" t="s">
        <v>1301</v>
      </c>
      <c r="R523" s="573"/>
      <c r="S523" s="769"/>
      <c r="T523" s="1792"/>
      <c r="U523" s="1793"/>
      <c r="V523" s="77"/>
      <c r="W523" s="206"/>
      <c r="X523" s="88"/>
    </row>
    <row r="524" spans="3:24" ht="15" customHeight="1" x14ac:dyDescent="0.25">
      <c r="C524" s="68"/>
      <c r="D524" s="60"/>
      <c r="E524" s="60"/>
      <c r="F524" s="60"/>
      <c r="G524" s="437"/>
      <c r="H524" s="72" t="s">
        <v>1351</v>
      </c>
      <c r="I524" s="59"/>
      <c r="J524" s="59"/>
      <c r="K524" s="77"/>
      <c r="L524" s="206"/>
      <c r="M524" s="88"/>
      <c r="N524" s="301"/>
      <c r="O524" s="59"/>
      <c r="P524" s="770">
        <v>2</v>
      </c>
      <c r="Q524" s="579" t="s">
        <v>1302</v>
      </c>
      <c r="R524" s="579"/>
      <c r="S524" s="771"/>
      <c r="T524" s="1771"/>
      <c r="U524" s="1772"/>
      <c r="V524" s="77"/>
      <c r="W524" s="206"/>
      <c r="X524" s="88"/>
    </row>
    <row r="525" spans="3:24" ht="15" customHeight="1" x14ac:dyDescent="0.25">
      <c r="C525" s="68"/>
      <c r="D525" s="60"/>
      <c r="E525" s="60"/>
      <c r="F525" s="60"/>
      <c r="G525" s="437"/>
      <c r="H525" s="72" t="s">
        <v>1352</v>
      </c>
      <c r="I525" s="59"/>
      <c r="J525" s="720"/>
      <c r="K525" s="77"/>
      <c r="L525" s="206"/>
      <c r="M525" s="88"/>
      <c r="N525" s="303"/>
      <c r="O525" s="88"/>
      <c r="P525" s="88"/>
      <c r="Q525" s="88"/>
      <c r="R525" s="88"/>
      <c r="S525" s="88"/>
      <c r="T525" s="59"/>
      <c r="U525" s="59"/>
      <c r="V525" s="77"/>
      <c r="W525" s="206"/>
      <c r="X525" s="88"/>
    </row>
    <row r="526" spans="3:24" ht="15" customHeight="1" x14ac:dyDescent="0.25">
      <c r="C526" s="68"/>
      <c r="D526" s="60"/>
      <c r="E526" s="60"/>
      <c r="F526" s="60"/>
      <c r="G526" s="437"/>
      <c r="H526" s="72" t="s">
        <v>1353</v>
      </c>
      <c r="I526" s="59"/>
      <c r="J526" s="60"/>
      <c r="K526" s="77"/>
      <c r="L526" s="206"/>
      <c r="M526" s="88"/>
      <c r="N526" s="303"/>
      <c r="O526" s="88"/>
      <c r="P526" s="88"/>
      <c r="Q526" s="88"/>
      <c r="R526" s="88"/>
      <c r="S526" s="88"/>
      <c r="T526" s="59"/>
      <c r="U526" s="59"/>
      <c r="V526" s="77"/>
      <c r="W526" s="206"/>
      <c r="X526" s="88"/>
    </row>
    <row r="527" spans="3:24" ht="15" customHeight="1" x14ac:dyDescent="0.25">
      <c r="C527" s="68"/>
      <c r="D527" s="60"/>
      <c r="E527" s="60"/>
      <c r="F527" s="60"/>
      <c r="G527" s="437"/>
      <c r="H527" s="72" t="s">
        <v>1354</v>
      </c>
      <c r="I527" s="59"/>
      <c r="J527" s="59"/>
      <c r="K527" s="77"/>
      <c r="L527" s="206"/>
      <c r="M527" s="88"/>
      <c r="N527" s="303"/>
      <c r="O527" s="88"/>
      <c r="P527" s="88"/>
      <c r="Q527" s="88"/>
      <c r="R527" s="88"/>
      <c r="S527" s="88"/>
      <c r="T527" s="59"/>
      <c r="U527" s="59"/>
      <c r="V527" s="77"/>
      <c r="W527" s="206"/>
      <c r="X527" s="88"/>
    </row>
    <row r="528" spans="3:24" ht="15" customHeight="1" x14ac:dyDescent="0.25">
      <c r="C528" s="68"/>
      <c r="D528" s="60"/>
      <c r="E528" s="60"/>
      <c r="F528" s="60"/>
      <c r="G528" s="437"/>
      <c r="H528" s="72" t="s">
        <v>1355</v>
      </c>
      <c r="I528" s="59"/>
      <c r="J528" s="59"/>
      <c r="K528" s="77"/>
      <c r="L528" s="206"/>
      <c r="M528" s="88"/>
      <c r="N528" s="303"/>
      <c r="O528" s="88"/>
      <c r="P528" s="88"/>
      <c r="Q528" s="88"/>
      <c r="R528" s="88"/>
      <c r="S528" s="88"/>
      <c r="T528" s="59"/>
      <c r="U528" s="59"/>
      <c r="V528" s="77"/>
      <c r="W528" s="206"/>
      <c r="X528" s="88"/>
    </row>
    <row r="529" spans="1:24" ht="15" customHeight="1" x14ac:dyDescent="0.25">
      <c r="C529" s="68"/>
      <c r="D529" s="60"/>
      <c r="E529" s="60"/>
      <c r="F529" s="60"/>
      <c r="G529" s="437"/>
      <c r="H529" s="72" t="s">
        <v>1356</v>
      </c>
      <c r="I529" s="59"/>
      <c r="J529" s="59"/>
      <c r="K529" s="721"/>
      <c r="L529" s="206"/>
      <c r="M529" s="88"/>
      <c r="N529" s="303"/>
      <c r="O529" s="88"/>
      <c r="P529" s="88"/>
      <c r="Q529" s="88"/>
      <c r="R529" s="88"/>
      <c r="S529" s="88"/>
      <c r="T529" s="59"/>
      <c r="U529" s="59"/>
      <c r="V529" s="77"/>
      <c r="W529" s="206"/>
      <c r="X529" s="88"/>
    </row>
    <row r="530" spans="1:24" ht="15" customHeight="1" x14ac:dyDescent="0.25">
      <c r="C530" s="68"/>
      <c r="D530" s="60"/>
      <c r="E530" s="60"/>
      <c r="F530" s="60"/>
      <c r="G530" s="437"/>
      <c r="H530" s="72" t="s">
        <v>1357</v>
      </c>
      <c r="I530" s="59"/>
      <c r="J530" s="59"/>
      <c r="K530" s="721"/>
      <c r="L530" s="206"/>
      <c r="M530" s="88"/>
      <c r="N530" s="303"/>
      <c r="O530" s="88"/>
      <c r="P530" s="88"/>
      <c r="Q530" s="88"/>
      <c r="R530" s="88"/>
      <c r="S530" s="88"/>
      <c r="T530" s="59"/>
      <c r="U530" s="59"/>
      <c r="V530" s="77"/>
      <c r="W530" s="206"/>
      <c r="X530" s="88"/>
    </row>
    <row r="531" spans="1:24" ht="15" customHeight="1" x14ac:dyDescent="0.25">
      <c r="C531" s="68"/>
      <c r="D531" s="71"/>
      <c r="E531" s="88"/>
      <c r="F531" s="88"/>
      <c r="G531" s="437"/>
      <c r="H531" s="72" t="s">
        <v>1358</v>
      </c>
      <c r="I531" s="59"/>
      <c r="J531" s="59"/>
      <c r="K531" s="721"/>
      <c r="L531" s="206"/>
      <c r="M531" s="88"/>
      <c r="N531" s="303"/>
      <c r="O531" s="88"/>
      <c r="P531" s="88"/>
      <c r="Q531" s="88"/>
      <c r="R531" s="88"/>
      <c r="S531" s="88"/>
      <c r="T531" s="59"/>
      <c r="U531" s="59"/>
      <c r="V531" s="77"/>
      <c r="W531" s="206"/>
      <c r="X531" s="88"/>
    </row>
    <row r="532" spans="1:24" ht="15" customHeight="1" thickBot="1" x14ac:dyDescent="0.3">
      <c r="C532" s="772"/>
      <c r="D532" s="772"/>
      <c r="E532" s="772"/>
      <c r="F532" s="772"/>
      <c r="G532" s="772"/>
      <c r="H532" s="772"/>
      <c r="I532" s="772"/>
      <c r="J532" s="484"/>
      <c r="K532" s="772"/>
      <c r="L532" s="717"/>
      <c r="M532" s="716"/>
      <c r="N532" s="773"/>
      <c r="O532" s="716"/>
      <c r="P532" s="716"/>
      <c r="Q532" s="716"/>
      <c r="R532" s="716"/>
      <c r="S532" s="716"/>
      <c r="T532" s="484"/>
      <c r="U532" s="484"/>
      <c r="V532" s="680"/>
      <c r="W532" s="717"/>
      <c r="X532" s="716"/>
    </row>
    <row r="533" spans="1:24" ht="8.15" customHeight="1" x14ac:dyDescent="0.25"/>
    <row r="534" spans="1:24" ht="30" customHeight="1" thickBot="1" x14ac:dyDescent="0.3"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</row>
    <row r="542" spans="1:24" x14ac:dyDescent="0.25">
      <c r="A542" s="192"/>
    </row>
    <row r="543" spans="1:24" x14ac:dyDescent="0.25">
      <c r="A543" s="192"/>
    </row>
    <row r="544" spans="1:24" x14ac:dyDescent="0.25">
      <c r="A544" s="192"/>
    </row>
    <row r="545" spans="1:6" x14ac:dyDescent="0.25">
      <c r="A545" s="192"/>
    </row>
    <row r="546" spans="1:6" x14ac:dyDescent="0.25">
      <c r="A546" s="192"/>
    </row>
    <row r="547" spans="1:6" x14ac:dyDescent="0.25">
      <c r="A547" s="192"/>
    </row>
    <row r="548" spans="1:6" x14ac:dyDescent="0.25">
      <c r="A548" s="192"/>
    </row>
    <row r="549" spans="1:6" x14ac:dyDescent="0.25">
      <c r="A549" s="192"/>
      <c r="F549" s="95"/>
    </row>
    <row r="550" spans="1:6" x14ac:dyDescent="0.25">
      <c r="A550" s="192"/>
    </row>
    <row r="551" spans="1:6" x14ac:dyDescent="0.25">
      <c r="A551" s="192"/>
    </row>
    <row r="552" spans="1:6" x14ac:dyDescent="0.25">
      <c r="A552" s="192"/>
    </row>
    <row r="553" spans="1:6" x14ac:dyDescent="0.25">
      <c r="A553" s="192"/>
    </row>
    <row r="554" spans="1:6" x14ac:dyDescent="0.25">
      <c r="A554" s="192"/>
    </row>
    <row r="555" spans="1:6" x14ac:dyDescent="0.25">
      <c r="A555" s="192"/>
    </row>
    <row r="556" spans="1:6" x14ac:dyDescent="0.25">
      <c r="A556" s="192"/>
    </row>
    <row r="557" spans="1:6" x14ac:dyDescent="0.25">
      <c r="A557" s="192"/>
    </row>
    <row r="558" spans="1:6" x14ac:dyDescent="0.25">
      <c r="A558" s="192"/>
    </row>
    <row r="559" spans="1:6" x14ac:dyDescent="0.25">
      <c r="A559" s="192"/>
    </row>
    <row r="560" spans="1:6" x14ac:dyDescent="0.25">
      <c r="A560" s="192"/>
    </row>
    <row r="561" spans="1:1" x14ac:dyDescent="0.25">
      <c r="A561" s="192"/>
    </row>
    <row r="562" spans="1:1" x14ac:dyDescent="0.25">
      <c r="A562" s="192"/>
    </row>
    <row r="563" spans="1:1" x14ac:dyDescent="0.25">
      <c r="A563" s="192"/>
    </row>
    <row r="564" spans="1:1" x14ac:dyDescent="0.25">
      <c r="A564" s="192"/>
    </row>
    <row r="565" spans="1:1" x14ac:dyDescent="0.25">
      <c r="A565" s="192"/>
    </row>
    <row r="566" spans="1:1" x14ac:dyDescent="0.25">
      <c r="A566" s="192"/>
    </row>
    <row r="567" spans="1:1" x14ac:dyDescent="0.25">
      <c r="A567" s="192"/>
    </row>
    <row r="568" spans="1:1" x14ac:dyDescent="0.25">
      <c r="A568" s="192"/>
    </row>
    <row r="569" spans="1:1" x14ac:dyDescent="0.25">
      <c r="A569" s="192"/>
    </row>
    <row r="570" spans="1:1" x14ac:dyDescent="0.25">
      <c r="A570" s="192"/>
    </row>
    <row r="571" spans="1:1" x14ac:dyDescent="0.25">
      <c r="A571" s="192"/>
    </row>
    <row r="572" spans="1:1" x14ac:dyDescent="0.25">
      <c r="A572" s="192"/>
    </row>
    <row r="573" spans="1:1" x14ac:dyDescent="0.25">
      <c r="A573" s="96"/>
    </row>
    <row r="589" spans="4:5" x14ac:dyDescent="0.25">
      <c r="D589" s="95"/>
      <c r="E589" s="95"/>
    </row>
    <row r="590" spans="4:5" x14ac:dyDescent="0.25">
      <c r="D590" s="95"/>
      <c r="E590" s="95"/>
    </row>
    <row r="591" spans="4:5" x14ac:dyDescent="0.25">
      <c r="D591" s="95"/>
      <c r="E591" s="95"/>
    </row>
    <row r="592" spans="4:5" x14ac:dyDescent="0.25">
      <c r="D592" s="95"/>
      <c r="E592" s="95"/>
    </row>
    <row r="593" spans="1:5" x14ac:dyDescent="0.25">
      <c r="C593" s="102"/>
      <c r="D593" s="95"/>
      <c r="E593" s="95"/>
    </row>
    <row r="594" spans="1:5" x14ac:dyDescent="0.25">
      <c r="C594" s="102"/>
      <c r="D594" s="95"/>
      <c r="E594" s="95"/>
    </row>
    <row r="595" spans="1:5" x14ac:dyDescent="0.25">
      <c r="C595" s="102"/>
      <c r="D595" s="95"/>
      <c r="E595" s="95"/>
    </row>
    <row r="596" spans="1:5" x14ac:dyDescent="0.25">
      <c r="C596" s="102"/>
      <c r="D596" s="95"/>
      <c r="E596" s="95"/>
    </row>
    <row r="597" spans="1:5" x14ac:dyDescent="0.25">
      <c r="C597" s="102"/>
      <c r="D597" s="95"/>
      <c r="E597" s="95"/>
    </row>
    <row r="598" spans="1:5" x14ac:dyDescent="0.25">
      <c r="C598" s="102"/>
      <c r="D598" s="95"/>
      <c r="E598" s="95"/>
    </row>
    <row r="599" spans="1:5" x14ac:dyDescent="0.25">
      <c r="C599" s="102"/>
      <c r="D599" s="95"/>
      <c r="E599" s="95"/>
    </row>
    <row r="600" spans="1:5" x14ac:dyDescent="0.25">
      <c r="A600" s="96"/>
      <c r="C600" s="102"/>
      <c r="D600" s="95"/>
      <c r="E600" s="95"/>
    </row>
    <row r="601" spans="1:5" x14ac:dyDescent="0.25">
      <c r="A601" s="96"/>
      <c r="C601" s="102"/>
      <c r="D601" s="95"/>
      <c r="E601" s="95"/>
    </row>
    <row r="602" spans="1:5" x14ac:dyDescent="0.25">
      <c r="A602" s="96"/>
      <c r="C602" s="102"/>
      <c r="D602" s="95"/>
      <c r="E602" s="95"/>
    </row>
    <row r="603" spans="1:5" x14ac:dyDescent="0.25">
      <c r="A603" s="96"/>
      <c r="C603" s="102"/>
      <c r="D603" s="95"/>
      <c r="E603" s="95"/>
    </row>
    <row r="604" spans="1:5" x14ac:dyDescent="0.25">
      <c r="A604" s="96"/>
      <c r="C604" s="102"/>
      <c r="D604" s="95"/>
      <c r="E604" s="95"/>
    </row>
    <row r="605" spans="1:5" x14ac:dyDescent="0.25">
      <c r="A605" s="96"/>
      <c r="C605" s="102"/>
      <c r="D605" s="95"/>
      <c r="E605" s="95"/>
    </row>
    <row r="606" spans="1:5" x14ac:dyDescent="0.25">
      <c r="A606" s="96"/>
      <c r="C606" s="102"/>
      <c r="D606" s="95"/>
      <c r="E606" s="95"/>
    </row>
    <row r="607" spans="1:5" x14ac:dyDescent="0.25">
      <c r="A607" s="96"/>
      <c r="C607" s="102"/>
      <c r="D607" s="95"/>
      <c r="E607" s="95"/>
    </row>
    <row r="608" spans="1:5" x14ac:dyDescent="0.25">
      <c r="A608" s="96"/>
      <c r="C608" s="102"/>
      <c r="D608" s="95"/>
      <c r="E608" s="95"/>
    </row>
    <row r="609" spans="1:5" x14ac:dyDescent="0.25">
      <c r="A609" s="96"/>
      <c r="C609" s="102"/>
      <c r="D609" s="95"/>
      <c r="E609" s="95"/>
    </row>
    <row r="610" spans="1:5" x14ac:dyDescent="0.25">
      <c r="A610" s="96"/>
      <c r="C610" s="102"/>
      <c r="D610" s="95"/>
      <c r="E610" s="95"/>
    </row>
    <row r="611" spans="1:5" x14ac:dyDescent="0.25">
      <c r="A611" s="96"/>
      <c r="C611" s="102"/>
      <c r="D611" s="95"/>
      <c r="E611" s="95"/>
    </row>
    <row r="612" spans="1:5" x14ac:dyDescent="0.25">
      <c r="A612" s="96"/>
      <c r="C612" s="102"/>
      <c r="D612" s="95"/>
      <c r="E612" s="95"/>
    </row>
    <row r="613" spans="1:5" x14ac:dyDescent="0.25">
      <c r="A613" s="96"/>
      <c r="C613" s="102"/>
      <c r="D613" s="95"/>
      <c r="E613" s="95"/>
    </row>
    <row r="614" spans="1:5" x14ac:dyDescent="0.25">
      <c r="A614" s="96"/>
      <c r="C614" s="102"/>
      <c r="D614" s="95"/>
      <c r="E614" s="95"/>
    </row>
    <row r="615" spans="1:5" x14ac:dyDescent="0.25">
      <c r="A615" s="96"/>
      <c r="C615" s="102"/>
      <c r="D615" s="95"/>
      <c r="E615" s="95"/>
    </row>
    <row r="616" spans="1:5" x14ac:dyDescent="0.25">
      <c r="A616" s="96"/>
      <c r="C616" s="102"/>
      <c r="D616" s="95"/>
      <c r="E616" s="95"/>
    </row>
    <row r="617" spans="1:5" x14ac:dyDescent="0.25">
      <c r="A617" s="96"/>
      <c r="C617" s="102"/>
      <c r="D617" s="95"/>
      <c r="E617" s="95"/>
    </row>
    <row r="618" spans="1:5" x14ac:dyDescent="0.25">
      <c r="A618" s="96"/>
      <c r="C618" s="102"/>
      <c r="D618" s="95"/>
      <c r="E618" s="95"/>
    </row>
    <row r="619" spans="1:5" x14ac:dyDescent="0.25">
      <c r="A619" s="96"/>
      <c r="C619" s="102"/>
      <c r="D619" s="95"/>
      <c r="E619" s="95"/>
    </row>
    <row r="620" spans="1:5" x14ac:dyDescent="0.25">
      <c r="A620" s="96"/>
      <c r="C620" s="102"/>
      <c r="D620" s="95"/>
      <c r="E620" s="95"/>
    </row>
    <row r="621" spans="1:5" x14ac:dyDescent="0.25">
      <c r="A621" s="96"/>
      <c r="C621" s="102"/>
      <c r="D621" s="95"/>
      <c r="E621" s="95"/>
    </row>
    <row r="622" spans="1:5" x14ac:dyDescent="0.25">
      <c r="A622" s="96"/>
      <c r="C622" s="102"/>
      <c r="D622" s="95"/>
      <c r="E622" s="95"/>
    </row>
    <row r="623" spans="1:5" x14ac:dyDescent="0.25">
      <c r="A623" s="96"/>
      <c r="C623" s="102"/>
      <c r="D623" s="95"/>
      <c r="E623" s="95"/>
    </row>
    <row r="624" spans="1:5" x14ac:dyDescent="0.25">
      <c r="A624" s="96"/>
      <c r="C624" s="102"/>
      <c r="D624" s="95"/>
      <c r="E624" s="95"/>
    </row>
    <row r="625" spans="1:5" x14ac:dyDescent="0.25">
      <c r="A625" s="96"/>
      <c r="C625" s="102"/>
      <c r="D625" s="95"/>
      <c r="E625" s="95"/>
    </row>
    <row r="626" spans="1:5" x14ac:dyDescent="0.25">
      <c r="A626" s="96"/>
      <c r="C626" s="102"/>
      <c r="D626" s="95"/>
      <c r="E626" s="95"/>
    </row>
    <row r="627" spans="1:5" x14ac:dyDescent="0.25">
      <c r="A627" s="96"/>
      <c r="C627" s="102"/>
      <c r="D627" s="95"/>
      <c r="E627" s="95"/>
    </row>
    <row r="628" spans="1:5" x14ac:dyDescent="0.25">
      <c r="A628" s="96"/>
      <c r="C628" s="102"/>
      <c r="D628" s="95"/>
      <c r="E628" s="95"/>
    </row>
    <row r="629" spans="1:5" x14ac:dyDescent="0.25">
      <c r="A629" s="96"/>
      <c r="C629" s="102"/>
      <c r="D629" s="95"/>
      <c r="E629" s="95"/>
    </row>
    <row r="630" spans="1:5" x14ac:dyDescent="0.25">
      <c r="A630" s="96"/>
      <c r="C630" s="102"/>
      <c r="D630" s="95"/>
      <c r="E630" s="95"/>
    </row>
    <row r="631" spans="1:5" x14ac:dyDescent="0.25">
      <c r="A631" s="96"/>
      <c r="C631" s="102"/>
      <c r="D631" s="95"/>
      <c r="E631" s="95"/>
    </row>
    <row r="632" spans="1:5" x14ac:dyDescent="0.25">
      <c r="A632" s="96"/>
      <c r="C632" s="102"/>
      <c r="D632" s="95"/>
      <c r="E632" s="95"/>
    </row>
    <row r="633" spans="1:5" x14ac:dyDescent="0.25">
      <c r="A633" s="96"/>
      <c r="C633" s="102"/>
      <c r="D633" s="95"/>
      <c r="E633" s="95"/>
    </row>
    <row r="634" spans="1:5" x14ac:dyDescent="0.25">
      <c r="A634" s="96"/>
      <c r="C634" s="102"/>
      <c r="D634" s="95"/>
      <c r="E634" s="95"/>
    </row>
    <row r="635" spans="1:5" x14ac:dyDescent="0.25">
      <c r="A635" s="96"/>
      <c r="C635" s="102"/>
      <c r="D635" s="95"/>
      <c r="E635" s="95"/>
    </row>
    <row r="636" spans="1:5" x14ac:dyDescent="0.25">
      <c r="A636" s="96"/>
      <c r="C636" s="102"/>
      <c r="D636" s="95"/>
      <c r="E636" s="95"/>
    </row>
    <row r="637" spans="1:5" x14ac:dyDescent="0.25">
      <c r="A637" s="96"/>
      <c r="C637" s="102"/>
      <c r="D637" s="95"/>
      <c r="E637" s="95"/>
    </row>
    <row r="638" spans="1:5" x14ac:dyDescent="0.25">
      <c r="A638" s="96"/>
      <c r="C638" s="102"/>
    </row>
    <row r="639" spans="1:5" x14ac:dyDescent="0.25">
      <c r="A639" s="96"/>
      <c r="C639" s="102"/>
    </row>
    <row r="640" spans="1:5" x14ac:dyDescent="0.25">
      <c r="A640" s="96"/>
      <c r="C640" s="102"/>
    </row>
    <row r="641" spans="1:1" x14ac:dyDescent="0.25">
      <c r="A641" s="96"/>
    </row>
    <row r="642" spans="1:1" x14ac:dyDescent="0.25">
      <c r="A642" s="96"/>
    </row>
    <row r="643" spans="1:1" x14ac:dyDescent="0.25">
      <c r="A643" s="96"/>
    </row>
    <row r="644" spans="1:1" x14ac:dyDescent="0.25">
      <c r="A644" s="96"/>
    </row>
    <row r="645" spans="1:1" x14ac:dyDescent="0.25">
      <c r="A645" s="96"/>
    </row>
    <row r="646" spans="1:1" x14ac:dyDescent="0.25">
      <c r="A646" s="96"/>
    </row>
    <row r="647" spans="1:1" x14ac:dyDescent="0.25">
      <c r="A647" s="96"/>
    </row>
    <row r="648" spans="1:1" x14ac:dyDescent="0.25">
      <c r="A648" s="96"/>
    </row>
    <row r="649" spans="1:1" x14ac:dyDescent="0.25">
      <c r="A649" s="96"/>
    </row>
    <row r="650" spans="1:1" x14ac:dyDescent="0.25">
      <c r="A650" s="96"/>
    </row>
    <row r="651" spans="1:1" x14ac:dyDescent="0.25">
      <c r="A651" s="96"/>
    </row>
    <row r="652" spans="1:1" x14ac:dyDescent="0.25">
      <c r="A652" s="21"/>
    </row>
  </sheetData>
  <sheetProtection algorithmName="SHA-512" hashValue="vGiKSqsoP3/1zRaVMrfyHcwwXyV/dLIqVOCLVh+SOO/2ierR7aUeWMKg54Iq6K5ePCITOWwRX/Ar1AP8EM+5zA==" saltValue="BApcSq0/QDrzdF78LP+mNg==" spinCount="100000" sheet="1" objects="1" scenarios="1"/>
  <mergeCells count="121">
    <mergeCell ref="G368:J368"/>
    <mergeCell ref="T524:U524"/>
    <mergeCell ref="T486:U487"/>
    <mergeCell ref="V486:W487"/>
    <mergeCell ref="Q498:S498"/>
    <mergeCell ref="P506:R508"/>
    <mergeCell ref="S506:T507"/>
    <mergeCell ref="U506:V507"/>
    <mergeCell ref="G369:J369"/>
    <mergeCell ref="S380:W380"/>
    <mergeCell ref="G381:L381"/>
    <mergeCell ref="G393:K393"/>
    <mergeCell ref="R400:V400"/>
    <mergeCell ref="Q516:R516"/>
    <mergeCell ref="T522:U522"/>
    <mergeCell ref="T523:U523"/>
    <mergeCell ref="T479:W479"/>
    <mergeCell ref="E476:F478"/>
    <mergeCell ref="G476:L476"/>
    <mergeCell ref="G477:I478"/>
    <mergeCell ref="J477:L478"/>
    <mergeCell ref="P486:R488"/>
    <mergeCell ref="I426:L426"/>
    <mergeCell ref="T429:V429"/>
    <mergeCell ref="T430:V430"/>
    <mergeCell ref="R445:V445"/>
    <mergeCell ref="T463:W463"/>
    <mergeCell ref="V112:W112"/>
    <mergeCell ref="D118:G118"/>
    <mergeCell ref="K118:L118"/>
    <mergeCell ref="K119:L119"/>
    <mergeCell ref="K165:L165"/>
    <mergeCell ref="E190:J190"/>
    <mergeCell ref="K190:K192"/>
    <mergeCell ref="L190:L192"/>
    <mergeCell ref="E191:J191"/>
    <mergeCell ref="E192:J192"/>
    <mergeCell ref="R127:W127"/>
    <mergeCell ref="I128:J128"/>
    <mergeCell ref="I129:J129"/>
    <mergeCell ref="I130:L130"/>
    <mergeCell ref="O133:R133"/>
    <mergeCell ref="H161:H162"/>
    <mergeCell ref="I164:J164"/>
    <mergeCell ref="I165:J165"/>
    <mergeCell ref="G148:L148"/>
    <mergeCell ref="R159:V159"/>
    <mergeCell ref="D161:G162"/>
    <mergeCell ref="I161:J162"/>
    <mergeCell ref="K161:L163"/>
    <mergeCell ref="K120:L120"/>
    <mergeCell ref="V107:W107"/>
    <mergeCell ref="V108:W108"/>
    <mergeCell ref="V109:W109"/>
    <mergeCell ref="V110:W110"/>
    <mergeCell ref="V111:W111"/>
    <mergeCell ref="R47:T47"/>
    <mergeCell ref="C53:M53"/>
    <mergeCell ref="D61:F61"/>
    <mergeCell ref="D70:F70"/>
    <mergeCell ref="R84:W84"/>
    <mergeCell ref="V106:W106"/>
    <mergeCell ref="G89:K89"/>
    <mergeCell ref="E95:J95"/>
    <mergeCell ref="T99:U99"/>
    <mergeCell ref="E100:K100"/>
    <mergeCell ref="E103:K103"/>
    <mergeCell ref="E106:K106"/>
    <mergeCell ref="O106:R106"/>
    <mergeCell ref="G107:K107"/>
    <mergeCell ref="R230:W230"/>
    <mergeCell ref="L348:L349"/>
    <mergeCell ref="L353:L354"/>
    <mergeCell ref="I232:L232"/>
    <mergeCell ref="I247:L247"/>
    <mergeCell ref="G259:L259"/>
    <mergeCell ref="G285:K285"/>
    <mergeCell ref="E193:J193"/>
    <mergeCell ref="K121:L121"/>
    <mergeCell ref="K122:L122"/>
    <mergeCell ref="D126:F127"/>
    <mergeCell ref="I126:J126"/>
    <mergeCell ref="K126:L126"/>
    <mergeCell ref="I127:J127"/>
    <mergeCell ref="T212:U212"/>
    <mergeCell ref="T213:U213"/>
    <mergeCell ref="R326:V326"/>
    <mergeCell ref="K41:L41"/>
    <mergeCell ref="T41:U41"/>
    <mergeCell ref="T42:U42"/>
    <mergeCell ref="E44:F46"/>
    <mergeCell ref="H44:K44"/>
    <mergeCell ref="H45:I45"/>
    <mergeCell ref="J45:K45"/>
    <mergeCell ref="T39:U39"/>
    <mergeCell ref="F216:J216"/>
    <mergeCell ref="Q112:S112"/>
    <mergeCell ref="C10:X10"/>
    <mergeCell ref="J17:K17"/>
    <mergeCell ref="V2:W2"/>
    <mergeCell ref="V3:W5"/>
    <mergeCell ref="L346:L347"/>
    <mergeCell ref="E334:K334"/>
    <mergeCell ref="L335:L336"/>
    <mergeCell ref="L337:L338"/>
    <mergeCell ref="L339:L340"/>
    <mergeCell ref="L341:L342"/>
    <mergeCell ref="L344:L345"/>
    <mergeCell ref="C32:X32"/>
    <mergeCell ref="J13:K13"/>
    <mergeCell ref="J19:Q19"/>
    <mergeCell ref="T19:W19"/>
    <mergeCell ref="J15:W15"/>
    <mergeCell ref="P37:R38"/>
    <mergeCell ref="V37:V38"/>
    <mergeCell ref="K38:L38"/>
    <mergeCell ref="T38:U38"/>
    <mergeCell ref="O162:P163"/>
    <mergeCell ref="I163:J163"/>
    <mergeCell ref="K164:L164"/>
    <mergeCell ref="T40:U40"/>
  </mergeCells>
  <phoneticPr fontId="0" type="noConversion"/>
  <conditionalFormatting sqref="G107">
    <cfRule type="expression" dxfId="108" priority="49" stopIfTrue="1">
      <formula>$L$107="SI"</formula>
    </cfRule>
  </conditionalFormatting>
  <conditionalFormatting sqref="Q112">
    <cfRule type="expression" dxfId="107" priority="50" stopIfTrue="1">
      <formula>$T$112="X"</formula>
    </cfRule>
  </conditionalFormatting>
  <conditionalFormatting sqref="G89">
    <cfRule type="expression" dxfId="106" priority="51" stopIfTrue="1">
      <formula>$E$89="X"</formula>
    </cfRule>
  </conditionalFormatting>
  <conditionalFormatting sqref="R84:W84">
    <cfRule type="expression" dxfId="105" priority="48">
      <formula>$O$84&lt;&gt;""</formula>
    </cfRule>
  </conditionalFormatting>
  <conditionalFormatting sqref="G148:L148">
    <cfRule type="expression" dxfId="104" priority="45" stopIfTrue="1">
      <formula>$E$148="X"</formula>
    </cfRule>
  </conditionalFormatting>
  <conditionalFormatting sqref="R127:W127">
    <cfRule type="expression" dxfId="103" priority="44" stopIfTrue="1">
      <formula>$P$127="X"</formula>
    </cfRule>
  </conditionalFormatting>
  <conditionalFormatting sqref="R159">
    <cfRule type="expression" dxfId="102" priority="41" stopIfTrue="1">
      <formula>$O$159="X"</formula>
    </cfRule>
  </conditionalFormatting>
  <conditionalFormatting sqref="F216">
    <cfRule type="expression" dxfId="101" priority="40" stopIfTrue="1">
      <formula>OR($K$216="SI",$L$216="SI")</formula>
    </cfRule>
  </conditionalFormatting>
  <conditionalFormatting sqref="I232">
    <cfRule type="expression" dxfId="100" priority="33" stopIfTrue="1">
      <formula>$G$232="X"</formula>
    </cfRule>
  </conditionalFormatting>
  <conditionalFormatting sqref="I247:L247">
    <cfRule type="expression" dxfId="99" priority="31" stopIfTrue="1">
      <formula>$G$247="X"</formula>
    </cfRule>
  </conditionalFormatting>
  <conditionalFormatting sqref="G259">
    <cfRule type="expression" dxfId="98" priority="32" stopIfTrue="1">
      <formula>$E$259="X"</formula>
    </cfRule>
  </conditionalFormatting>
  <conditionalFormatting sqref="G285">
    <cfRule type="expression" dxfId="97" priority="30" stopIfTrue="1">
      <formula>$E$285="X"</formula>
    </cfRule>
  </conditionalFormatting>
  <conditionalFormatting sqref="R230">
    <cfRule type="expression" dxfId="96" priority="34" stopIfTrue="1">
      <formula>$P$230="X"</formula>
    </cfRule>
  </conditionalFormatting>
  <conditionalFormatting sqref="R445">
    <cfRule type="expression" dxfId="95" priority="10" stopIfTrue="1">
      <formula>$P$445="X"</formula>
    </cfRule>
  </conditionalFormatting>
  <conditionalFormatting sqref="G381">
    <cfRule type="expression" dxfId="94" priority="9" stopIfTrue="1">
      <formula>$D$381="X"</formula>
    </cfRule>
  </conditionalFormatting>
  <conditionalFormatting sqref="R326">
    <cfRule type="expression" dxfId="93" priority="11" stopIfTrue="1">
      <formula>$O$326="X"</formula>
    </cfRule>
  </conditionalFormatting>
  <conditionalFormatting sqref="S380">
    <cfRule type="expression" dxfId="92" priority="12" stopIfTrue="1">
      <formula>$P$380="X"</formula>
    </cfRule>
  </conditionalFormatting>
  <conditionalFormatting sqref="G393">
    <cfRule type="expression" dxfId="91" priority="13" stopIfTrue="1">
      <formula>$D$393="X"</formula>
    </cfRule>
  </conditionalFormatting>
  <conditionalFormatting sqref="I426">
    <cfRule type="expression" dxfId="90" priority="14" stopIfTrue="1">
      <formula>$G$426="X"</formula>
    </cfRule>
  </conditionalFormatting>
  <conditionalFormatting sqref="R400">
    <cfRule type="expression" dxfId="89" priority="15" stopIfTrue="1">
      <formula>$P$400="X"</formula>
    </cfRule>
  </conditionalFormatting>
  <conditionalFormatting sqref="G368:J368">
    <cfRule type="expression" dxfId="88" priority="8">
      <formula>$K$368="X"</formula>
    </cfRule>
  </conditionalFormatting>
  <conditionalFormatting sqref="G369:J369">
    <cfRule type="expression" dxfId="87" priority="7">
      <formula>$K$369="X"</formula>
    </cfRule>
  </conditionalFormatting>
  <conditionalFormatting sqref="T429:V429">
    <cfRule type="expression" dxfId="86" priority="6">
      <formula>$W$429="X"</formula>
    </cfRule>
  </conditionalFormatting>
  <conditionalFormatting sqref="T430:V430">
    <cfRule type="expression" dxfId="85" priority="5">
      <formula>$W$430="X"</formula>
    </cfRule>
  </conditionalFormatting>
  <conditionalFormatting sqref="T463:W463">
    <cfRule type="expression" dxfId="84" priority="4">
      <formula>$R$463="X"</formula>
    </cfRule>
  </conditionalFormatting>
  <conditionalFormatting sqref="Q498:S498">
    <cfRule type="expression" dxfId="83" priority="3">
      <formula>OR($T$498="X",$V$498="X")</formula>
    </cfRule>
  </conditionalFormatting>
  <conditionalFormatting sqref="Q516:R516">
    <cfRule type="expression" dxfId="82" priority="2">
      <formula>OR($S$516="X",$U$516="X")</formula>
    </cfRule>
  </conditionalFormatting>
  <conditionalFormatting sqref="T479:W479">
    <cfRule type="expression" dxfId="81" priority="1">
      <formula>$R$479="X"</formula>
    </cfRule>
  </conditionalFormatting>
  <dataValidations count="40">
    <dataValidation type="list" allowBlank="1" showInputMessage="1" showErrorMessage="1" sqref="V13" xr:uid="{00000000-0002-0000-0100-000000000000}">
      <formula1>"0,1,2,3,4,5,6,7,8,9"</formula1>
    </dataValidation>
    <dataValidation type="whole" allowBlank="1" showInputMessage="1" showErrorMessage="1" sqref="M549:M550" xr:uid="{00000000-0002-0000-0100-000001000000}">
      <formula1>0</formula1>
      <formula2>100</formula2>
    </dataValidation>
    <dataValidation type="textLength" allowBlank="1" showInputMessage="1" showErrorMessage="1" sqref="Q13:R13 M13 J13" xr:uid="{00000000-0002-0000-0100-000002000000}">
      <formula1>7</formula1>
      <formula2>7</formula2>
    </dataValidation>
    <dataValidation type="textLength" allowBlank="1" showInputMessage="1" showErrorMessage="1" sqref="U13 J17" xr:uid="{00000000-0002-0000-0100-000003000000}">
      <formula1>6</formula1>
      <formula2>6</formula2>
    </dataValidation>
    <dataValidation type="list" allowBlank="1" showInputMessage="1" showErrorMessage="1" sqref="L96:L107 S39:S42 V48:V50 V134:V136" xr:uid="{00000000-0002-0000-0100-000004000000}">
      <formula1>"SI,NO"</formula1>
    </dataValidation>
    <dataValidation type="custom" allowBlank="1" showInputMessage="1" showErrorMessage="1" errorTitle="Error" error="Solo se permite letras" sqref="R159 I247:L247 G285 I232" xr:uid="{00000000-0002-0000-0100-000005000000}">
      <formula1>SUMPRODUCT(((ISERR(FIND((MID(UPPER(G159), ROW(INDIRECT("1:" &amp; LEN(G159))),1)), "AÁBCDEÉFGHIÍJKLMNÑOÓPQRSTUÚVWXYZ "))))* 1) = 0</formula1>
    </dataValidation>
    <dataValidation type="whole" operator="greaterThanOrEqual" allowBlank="1" showInputMessage="1" showErrorMessage="1" sqref="M62 M73 M71 M64 V446:V447 V433:V441 U442 V422:V424" xr:uid="{00000000-0002-0000-0100-000006000000}">
      <formula1>0</formula1>
    </dataValidation>
    <dataValidation type="custom" allowBlank="1" showInputMessage="1" showErrorMessage="1" errorTitle="Error" error="Especificación registrada no es válida" sqref="AJ51:AO51 AJ56:AO56" xr:uid="{00000000-0002-0000-0100-000007000000}">
      <formula1>SUMPRODUCT(((ISERR(FIND((MID(UPPER(AJ51), ROW(INDIRECT("1:" &amp; LEN(AJ51))),1)), "AÁBCDEÉFGHIÍJKLMNÑOÓPQRSTUÚVWXYZ "))))* 1) = 0</formula1>
    </dataValidation>
    <dataValidation type="whole" operator="lessThan" allowBlank="1" showInputMessage="1" showErrorMessage="1" sqref="AB384" xr:uid="{00000000-0002-0000-0100-000008000000}">
      <formula1>0</formula1>
    </dataValidation>
    <dataValidation type="whole" allowBlank="1" showInputMessage="1" showErrorMessage="1" sqref="V291 V222:V223 V337" xr:uid="{00000000-0002-0000-0100-000009000000}">
      <formula1>0</formula1>
      <formula2>5000</formula2>
    </dataValidation>
    <dataValidation type="custom" allowBlank="1" showInputMessage="1" showErrorMessage="1" errorTitle="Error" error="Solo se permiten letras" sqref="Q43 G89:K89 G107:K107 Q112:S112 Q84:R84 F124:H124 G148:L148 R127:W127 F216:J216 G259:L259 R230:W230 G415:K415 R347:V348 R400:V400 G430:L430 G393:K393 G381:L381 R326:V326 S380:W380 M426 R445 I426 T463 T479" xr:uid="{00000000-0002-0000-0100-00000A000000}">
      <formula1>SUMPRODUCT(((ISERR(FIND((MID(UPPER(F43), ROW(INDIRECT("1:" &amp; LEN(F43))),1)), "AÁBCDEÉFGHIÍJKLMNÑOÓPQRSTUÚVWXYZ "))))* 1) = 0</formula1>
    </dataValidation>
    <dataValidation type="whole" allowBlank="1" showInputMessage="1" showErrorMessage="1" errorTitle="Error" error="Valores entre 0 y 5000" sqref="V283 V281 K383:K384 T337 V353" xr:uid="{00000000-0002-0000-0100-00000B000000}">
      <formula1>0</formula1>
      <formula2>5000</formula2>
    </dataValidation>
    <dataValidation type="whole" allowBlank="1" showInputMessage="1" showErrorMessage="1" errorTitle="Error" error="Valores entre 1 y 5000" sqref="V290 V146 V208 V235 V275" xr:uid="{00000000-0002-0000-0100-00000C000000}">
      <formula1>1</formula1>
      <formula2>5000</formula2>
    </dataValidation>
    <dataValidation type="list" allowBlank="1" showInputMessage="1" showErrorMessage="1" sqref="T39:T42" xr:uid="{00000000-0002-0000-0100-00000D000000}">
      <formula1>IF($S39="SI",$W$37:$W$38,"")</formula1>
    </dataValidation>
    <dataValidation type="whole" allowBlank="1" showInputMessage="1" showErrorMessage="1" errorTitle="Error" error="Valores entre 1 y 100" sqref="V39:V43 I128:J129 K119:L123" xr:uid="{00000000-0002-0000-0100-00000E000000}">
      <formula1>1</formula1>
      <formula2>100</formula2>
    </dataValidation>
    <dataValidation type="whole" allowBlank="1" showInputMessage="1" showErrorMessage="1" errorTitle="Error" error="Valores entre 14 y 20" sqref="J49" xr:uid="{00000000-0002-0000-0100-00000F000000}">
      <formula1>14</formula1>
      <formula2>20</formula2>
    </dataValidation>
    <dataValidation type="whole" allowBlank="1" showInputMessage="1" showErrorMessage="1" errorTitle="Error" error="Valores entre 16 y 20" sqref="J48" xr:uid="{00000000-0002-0000-0100-000010000000}">
      <formula1>16</formula1>
      <formula2>20</formula2>
    </dataValidation>
    <dataValidation type="whole" allowBlank="1" showInputMessage="1" showErrorMessage="1" errorTitle="Error" error="Valores entre 12 y 14" sqref="H48" xr:uid="{00000000-0002-0000-0100-000011000000}">
      <formula1>12</formula1>
      <formula2>14</formula2>
    </dataValidation>
    <dataValidation type="whole" allowBlank="1" showInputMessage="1" showErrorMessage="1" errorTitle="Error" error="Valores entre 11 y 15" sqref="J47" xr:uid="{00000000-0002-0000-0100-000012000000}">
      <formula1>11</formula1>
      <formula2>15</formula2>
    </dataValidation>
    <dataValidation type="whole" allowBlank="1" showInputMessage="1" showErrorMessage="1" errorTitle="Error" error="Valores entre 0 y 59" sqref="I47:I49 K47:K49" xr:uid="{00000000-0002-0000-0100-000013000000}">
      <formula1>0</formula1>
      <formula2>59</formula2>
    </dataValidation>
    <dataValidation type="whole" allowBlank="1" showInputMessage="1" showErrorMessage="1" errorTitle="Error" error="Valores entre 7 y 10" sqref="H47 H49" xr:uid="{00000000-0002-0000-0100-000014000000}">
      <formula1>7</formula1>
      <formula2>10</formula2>
    </dataValidation>
    <dataValidation type="list" allowBlank="1" showInputMessage="1" showErrorMessage="1" sqref="K41:L41" xr:uid="{00000000-0002-0000-0100-000015000000}">
      <formula1>$A$64:$A$65</formula1>
    </dataValidation>
    <dataValidation type="whole" allowBlank="1" showInputMessage="1" showErrorMessage="1" errorTitle="Error" error="Ingrese valores entre 1 y 31" sqref="I41 I38" xr:uid="{00000000-0002-0000-0100-000016000000}">
      <formula1>1</formula1>
      <formula2>31</formula2>
    </dataValidation>
    <dataValidation type="list" allowBlank="1" showInputMessage="1" showErrorMessage="1" sqref="K38:L38" xr:uid="{00000000-0002-0000-0100-000017000000}">
      <formula1>$A$55:$A$58</formula1>
    </dataValidation>
    <dataValidation type="whole" allowBlank="1" showInputMessage="1" showErrorMessage="1" errorTitle="Error" error="Ingrese valores entre 0 y 999" sqref="G62:L62 G64:L64 G71:L71 G73:L73" xr:uid="{00000000-0002-0000-0100-000018000000}">
      <formula1>0</formula1>
      <formula2>999</formula2>
    </dataValidation>
    <dataValidation type="date" allowBlank="1" showInputMessage="1" showErrorMessage="1" errorTitle="Errror" error="Debe ingresar una fecha, ejemplo: 20/01/2021" sqref="V107:W112 K124:L124" xr:uid="{00000000-0002-0000-0100-000019000000}">
      <formula1>42005</formula1>
      <formula2>TODAY()</formula2>
    </dataValidation>
    <dataValidation type="whole" allowBlank="1" showInputMessage="1" showErrorMessage="1" errorTitle="Error" error="Valores entre 1 y 50" sqref="I128:J129" xr:uid="{00000000-0002-0000-0100-00001A000000}">
      <formula1>1</formula1>
      <formula2>50</formula2>
    </dataValidation>
    <dataValidation type="whole" allowBlank="1" showInputMessage="1" showErrorMessage="1" errorTitle="Error" error="Valores entre 0 y 31" sqref="K128:K129" xr:uid="{00000000-0002-0000-0100-00001B000000}">
      <formula1>0</formula1>
      <formula2>31</formula2>
    </dataValidation>
    <dataValidation type="whole" allowBlank="1" showInputMessage="1" showErrorMessage="1" errorTitle="Error" error="Valores entre 0 y 12" sqref="L128:L129" xr:uid="{00000000-0002-0000-0100-00001C000000}">
      <formula1>0</formula1>
      <formula2>12</formula2>
    </dataValidation>
    <dataValidation type="whole" allowBlank="1" showInputMessage="1" showErrorMessage="1" sqref="I130" xr:uid="{00000000-0002-0000-0100-00001D000000}">
      <formula1>2015</formula1>
      <formula2>2018</formula2>
    </dataValidation>
    <dataValidation type="whole" allowBlank="1" showInputMessage="1" showErrorMessage="1" errorTitle="Error" error="Ingrese valores entre 0 y 30" sqref="Q164:V165" xr:uid="{00000000-0002-0000-0100-00001E000000}">
      <formula1>0</formula1>
      <formula2>30</formula2>
    </dataValidation>
    <dataValidation type="whole" operator="equal" allowBlank="1" showInputMessage="1" showErrorMessage="1" errorTitle="Error" error="Ingrese el valor 2023" sqref="V213" xr:uid="{00000000-0002-0000-0100-00001F000000}">
      <formula1>2022</formula1>
    </dataValidation>
    <dataValidation type="list" allowBlank="1" showInputMessage="1" showErrorMessage="1" sqref="K164:L165" xr:uid="{00000000-0002-0000-0100-000020000000}">
      <formula1>$A$164:$A$170</formula1>
    </dataValidation>
    <dataValidation type="whole" allowBlank="1" showInputMessage="1" showErrorMessage="1" errorTitle="Error" error="Valores entre 1 y 12" sqref="T213:U213" xr:uid="{00000000-0002-0000-0100-000021000000}">
      <formula1>1</formula1>
      <formula2>12</formula2>
    </dataValidation>
    <dataValidation type="whole" allowBlank="1" showInputMessage="1" showErrorMessage="1" errorTitle="Error" error="Valores entre 1 y 31" sqref="S213" xr:uid="{00000000-0002-0000-0100-000022000000}">
      <formula1>1</formula1>
      <formula2>31</formula2>
    </dataValidation>
    <dataValidation type="list" allowBlank="1" showInputMessage="1" showErrorMessage="1" sqref="K194:L216 H164:I165 T523:T524 L335:L353" xr:uid="{00000000-0002-0000-0100-000023000000}">
      <formula1>$A$193:$A$194</formula1>
    </dataValidation>
    <dataValidation type="whole" allowBlank="1" showInputMessage="1" showErrorMessage="1" errorTitle="Error" error="Vaores entre 0 y 5000" sqref="V221" xr:uid="{00000000-0002-0000-0100-000024000000}">
      <formula1>0</formula1>
      <formula2>5000</formula2>
    </dataValidation>
    <dataValidation type="whole" operator="greaterThanOrEqual" allowBlank="1" showInputMessage="1" showErrorMessage="1" errorTitle="Error" error="Debe ser un número" sqref="K508:L514 G505" xr:uid="{00000000-0002-0000-0100-000025000000}">
      <formula1>0</formula1>
    </dataValidation>
    <dataValidation type="whole" operator="greaterThanOrEqual" allowBlank="1" showInputMessage="1" showErrorMessage="1" errorTitle="Error" error="Debe ser número" sqref="G479:J481 L479:L481" xr:uid="{00000000-0002-0000-0100-000026000000}">
      <formula1>0</formula1>
    </dataValidation>
    <dataValidation type="list" allowBlank="1" showInputMessage="1" showErrorMessage="1" sqref="K324:K325" xr:uid="{00000000-0002-0000-0100-000027000000}">
      <formula1>"1,2,3,4"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alidacion_Hoja_C100">
                <anchor moveWithCells="1">
                  <from>
                    <xdr:col>10</xdr:col>
                    <xdr:colOff>184150</xdr:colOff>
                    <xdr:row>7</xdr:row>
                    <xdr:rowOff>38100</xdr:rowOff>
                  </from>
                  <to>
                    <xdr:col>12</xdr:col>
                    <xdr:colOff>152400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Hoja2.C100_Next_Click">
                <anchor moveWithCells="1">
                  <from>
                    <xdr:col>13</xdr:col>
                    <xdr:colOff>171450</xdr:colOff>
                    <xdr:row>7</xdr:row>
                    <xdr:rowOff>38100</xdr:rowOff>
                  </from>
                  <to>
                    <xdr:col>16</xdr:col>
                    <xdr:colOff>222250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Validacion_Hoja_C100">
                <anchor moveWithCells="1">
                  <from>
                    <xdr:col>10</xdr:col>
                    <xdr:colOff>203200</xdr:colOff>
                    <xdr:row>533</xdr:row>
                    <xdr:rowOff>38100</xdr:rowOff>
                  </from>
                  <to>
                    <xdr:col>12</xdr:col>
                    <xdr:colOff>171450</xdr:colOff>
                    <xdr:row>533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Hoja2.C100_Next_Click">
                <anchor moveWithCells="1">
                  <from>
                    <xdr:col>13</xdr:col>
                    <xdr:colOff>152400</xdr:colOff>
                    <xdr:row>533</xdr:row>
                    <xdr:rowOff>38100</xdr:rowOff>
                  </from>
                  <to>
                    <xdr:col>16</xdr:col>
                    <xdr:colOff>203200</xdr:colOff>
                    <xdr:row>533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A1:AC330"/>
  <sheetViews>
    <sheetView showGridLines="0" showRowColHeaders="0" topLeftCell="B1" workbookViewId="0">
      <selection activeCell="E160" sqref="E160"/>
    </sheetView>
  </sheetViews>
  <sheetFormatPr baseColWidth="10" defaultColWidth="11.453125" defaultRowHeight="11.5" x14ac:dyDescent="0.25"/>
  <cols>
    <col min="1" max="1" width="12" style="58" hidden="1" customWidth="1"/>
    <col min="2" max="2" width="5.7265625" style="21" customWidth="1"/>
    <col min="3" max="3" width="6.7265625" style="21" customWidth="1"/>
    <col min="4" max="4" width="6.26953125" style="21" customWidth="1"/>
    <col min="5" max="5" width="4.7265625" style="21" customWidth="1"/>
    <col min="6" max="6" width="13.1796875" style="21" customWidth="1"/>
    <col min="7" max="7" width="7.453125" style="21" customWidth="1"/>
    <col min="8" max="8" width="7.7265625" style="21" customWidth="1"/>
    <col min="9" max="9" width="7" style="21" customWidth="1"/>
    <col min="10" max="10" width="4.7265625" style="21" customWidth="1"/>
    <col min="11" max="11" width="10.7265625" style="21" customWidth="1"/>
    <col min="12" max="12" width="9.1796875" style="21" customWidth="1"/>
    <col min="13" max="13" width="7.7265625" style="21" customWidth="1"/>
    <col min="14" max="14" width="6.26953125" style="21" customWidth="1"/>
    <col min="15" max="15" width="6.1796875" style="21" customWidth="1"/>
    <col min="16" max="16" width="6.26953125" style="21" customWidth="1"/>
    <col min="17" max="17" width="14" style="21" customWidth="1"/>
    <col min="18" max="18" width="6.26953125" style="21" customWidth="1"/>
    <col min="19" max="19" width="7.26953125" style="21" customWidth="1"/>
    <col min="20" max="21" width="6.26953125" style="21" customWidth="1"/>
    <col min="22" max="22" width="10.7265625" style="21" customWidth="1"/>
    <col min="23" max="24" width="8.7265625" style="21" customWidth="1"/>
    <col min="25" max="25" width="3.7265625" style="21" customWidth="1"/>
    <col min="26" max="16384" width="11.453125" style="21"/>
  </cols>
  <sheetData>
    <row r="1" spans="1:29" s="25" customFormat="1" ht="18" customHeight="1" x14ac:dyDescent="0.25">
      <c r="V1" s="371"/>
      <c r="W1" s="371"/>
      <c r="X1" s="371"/>
    </row>
    <row r="2" spans="1:29" s="25" customFormat="1" ht="25.5" customHeight="1" x14ac:dyDescent="0.5">
      <c r="A2" s="95"/>
      <c r="B2" s="320"/>
      <c r="C2" s="320"/>
      <c r="D2" s="320"/>
      <c r="F2" s="320"/>
      <c r="G2" s="870" t="s">
        <v>945</v>
      </c>
      <c r="H2" s="870"/>
      <c r="I2" s="870"/>
      <c r="J2" s="870"/>
      <c r="K2" s="870"/>
      <c r="L2" s="870"/>
      <c r="M2" s="870"/>
      <c r="N2" s="870"/>
      <c r="O2" s="870"/>
      <c r="P2" s="870"/>
      <c r="Q2" s="870"/>
      <c r="R2" s="870"/>
      <c r="S2" s="870"/>
      <c r="T2" s="870"/>
      <c r="U2" s="320"/>
      <c r="V2" s="371"/>
      <c r="W2" s="371"/>
      <c r="X2" s="371"/>
    </row>
    <row r="3" spans="1:29" s="25" customFormat="1" ht="18" customHeight="1" x14ac:dyDescent="0.35">
      <c r="A3" s="95"/>
      <c r="B3" s="312"/>
      <c r="C3" s="312"/>
      <c r="D3" s="312"/>
      <c r="F3" s="312"/>
      <c r="G3" s="871" t="s">
        <v>421</v>
      </c>
      <c r="H3" s="871"/>
      <c r="I3" s="871"/>
      <c r="J3" s="871"/>
      <c r="K3" s="871"/>
      <c r="L3" s="871"/>
      <c r="M3" s="871"/>
      <c r="N3" s="871"/>
      <c r="O3" s="871"/>
      <c r="P3" s="871"/>
      <c r="Q3" s="871"/>
      <c r="R3" s="871"/>
      <c r="S3" s="871"/>
      <c r="T3" s="871"/>
      <c r="U3" s="312"/>
      <c r="V3" s="371"/>
      <c r="W3" s="371"/>
      <c r="X3" s="371"/>
    </row>
    <row r="4" spans="1:29" x14ac:dyDescent="0.25">
      <c r="A4" s="95"/>
    </row>
    <row r="5" spans="1:29" s="25" customFormat="1" ht="30" customHeight="1" thickBot="1" x14ac:dyDescent="0.3">
      <c r="A5" s="95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</row>
    <row r="6" spans="1:29" x14ac:dyDescent="0.25">
      <c r="A6" s="1547" t="s">
        <v>108</v>
      </c>
    </row>
    <row r="7" spans="1:29" ht="20.149999999999999" customHeight="1" x14ac:dyDescent="0.25">
      <c r="A7" s="1548" t="str">
        <f>IF(OR(UPPER('C100'!J29)="X",UPPER('C100'!O29)="X"),"X","")</f>
        <v/>
      </c>
      <c r="C7" s="67" t="s">
        <v>611</v>
      </c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777"/>
    </row>
    <row r="8" spans="1:29" ht="15" customHeight="1" x14ac:dyDescent="0.25">
      <c r="A8" s="1548" t="str">
        <f>IF(UPPER('C100'!T29)="X","X","")</f>
        <v/>
      </c>
      <c r="C8" s="68" t="s">
        <v>1363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173"/>
      <c r="O8" s="70"/>
      <c r="P8" s="59"/>
      <c r="Q8" s="59"/>
      <c r="R8" s="59"/>
      <c r="S8" s="59"/>
      <c r="T8" s="59"/>
      <c r="U8" s="59"/>
      <c r="V8" s="59"/>
      <c r="W8" s="59"/>
      <c r="X8" s="778"/>
    </row>
    <row r="9" spans="1:29" ht="15" customHeight="1" x14ac:dyDescent="0.25">
      <c r="A9" s="96"/>
      <c r="C9" s="68"/>
      <c r="D9" s="70" t="s">
        <v>1364</v>
      </c>
      <c r="E9" s="59"/>
      <c r="F9" s="59"/>
      <c r="G9" s="59"/>
      <c r="H9" s="59"/>
      <c r="I9" s="59"/>
      <c r="J9" s="59"/>
      <c r="K9" s="59"/>
      <c r="L9" s="59"/>
      <c r="M9" s="59"/>
      <c r="N9" s="173"/>
      <c r="O9" s="68"/>
      <c r="P9" s="68"/>
      <c r="Q9" s="68"/>
      <c r="R9" s="68"/>
      <c r="S9" s="68"/>
      <c r="T9" s="68"/>
      <c r="U9" s="68"/>
      <c r="V9" s="68"/>
      <c r="W9" s="59"/>
      <c r="X9" s="778"/>
      <c r="AB9" s="106"/>
    </row>
    <row r="10" spans="1:29" ht="15" customHeight="1" x14ac:dyDescent="0.25">
      <c r="A10" s="96"/>
      <c r="C10" s="68"/>
      <c r="D10" s="70" t="s">
        <v>1365</v>
      </c>
      <c r="E10" s="59"/>
      <c r="F10" s="59"/>
      <c r="G10" s="59"/>
      <c r="H10" s="59"/>
      <c r="I10" s="59"/>
      <c r="J10" s="59"/>
      <c r="K10" s="59"/>
      <c r="L10" s="59"/>
      <c r="M10" s="59"/>
      <c r="N10" s="173"/>
      <c r="O10" s="1797" t="s">
        <v>70</v>
      </c>
      <c r="P10" s="1798"/>
      <c r="Q10" s="1798"/>
      <c r="R10" s="1798"/>
      <c r="S10" s="1798"/>
      <c r="T10" s="1798"/>
      <c r="U10" s="1798"/>
      <c r="V10" s="1799"/>
      <c r="W10" s="59"/>
      <c r="X10" s="778"/>
      <c r="AB10" s="106"/>
    </row>
    <row r="11" spans="1:29" ht="15" customHeight="1" x14ac:dyDescent="0.25">
      <c r="A11" s="96"/>
      <c r="C11" s="68"/>
      <c r="D11" s="70"/>
      <c r="E11" s="59"/>
      <c r="F11" s="59"/>
      <c r="G11" s="59"/>
      <c r="H11" s="59"/>
      <c r="I11" s="59"/>
      <c r="J11" s="59"/>
      <c r="K11" s="59"/>
      <c r="L11" s="59"/>
      <c r="M11" s="59"/>
      <c r="N11" s="173"/>
      <c r="O11" s="1800"/>
      <c r="P11" s="1801"/>
      <c r="Q11" s="1801"/>
      <c r="R11" s="1801"/>
      <c r="S11" s="1801"/>
      <c r="T11" s="1801"/>
      <c r="U11" s="1801"/>
      <c r="V11" s="1802"/>
      <c r="W11" s="59"/>
      <c r="X11" s="778"/>
      <c r="AB11" s="106"/>
      <c r="AC11" s="106"/>
    </row>
    <row r="12" spans="1:29" ht="15" customHeight="1" thickBot="1" x14ac:dyDescent="0.3">
      <c r="A12" s="1547" t="s">
        <v>755</v>
      </c>
      <c r="C12" s="59"/>
      <c r="D12" s="779" t="s">
        <v>1366</v>
      </c>
      <c r="E12" s="1806" t="s">
        <v>104</v>
      </c>
      <c r="F12" s="1807"/>
      <c r="G12" s="1807"/>
      <c r="H12" s="1807"/>
      <c r="I12" s="1807"/>
      <c r="J12" s="1807"/>
      <c r="K12" s="780">
        <f>COUNTIF(L13:L21,"SI")</f>
        <v>0</v>
      </c>
      <c r="L12" s="781" t="s">
        <v>587</v>
      </c>
      <c r="M12" s="59"/>
      <c r="N12" s="173"/>
      <c r="O12" s="1803"/>
      <c r="P12" s="1804"/>
      <c r="Q12" s="1804"/>
      <c r="R12" s="1804"/>
      <c r="S12" s="1804"/>
      <c r="T12" s="1804"/>
      <c r="U12" s="1804"/>
      <c r="V12" s="1805"/>
      <c r="W12" s="59"/>
      <c r="X12" s="778"/>
      <c r="AB12" s="106"/>
      <c r="AC12" s="106"/>
    </row>
    <row r="13" spans="1:29" ht="15" customHeight="1" thickTop="1" x14ac:dyDescent="0.25">
      <c r="A13" s="1062" t="s">
        <v>50</v>
      </c>
      <c r="C13" s="369"/>
      <c r="D13" s="782">
        <v>1</v>
      </c>
      <c r="E13" s="783" t="s">
        <v>722</v>
      </c>
      <c r="F13" s="784"/>
      <c r="G13" s="784"/>
      <c r="H13" s="784"/>
      <c r="I13" s="784"/>
      <c r="J13" s="784"/>
      <c r="K13" s="785"/>
      <c r="L13" s="786"/>
      <c r="M13" s="787">
        <f>IF(L13="SI",1,0)</f>
        <v>0</v>
      </c>
      <c r="N13" s="173"/>
      <c r="O13" s="59"/>
      <c r="P13" s="59"/>
      <c r="Q13" s="59"/>
      <c r="R13" s="59"/>
      <c r="S13" s="59"/>
      <c r="T13" s="59"/>
      <c r="U13" s="59"/>
      <c r="V13" s="59"/>
      <c r="W13" s="59"/>
      <c r="X13" s="778"/>
      <c r="AB13" s="106"/>
      <c r="AC13" s="106"/>
    </row>
    <row r="14" spans="1:29" ht="15" customHeight="1" x14ac:dyDescent="0.25">
      <c r="A14" s="1062" t="s">
        <v>51</v>
      </c>
      <c r="C14" s="369"/>
      <c r="D14" s="788">
        <v>2</v>
      </c>
      <c r="E14" s="789" t="s">
        <v>723</v>
      </c>
      <c r="F14" s="790"/>
      <c r="G14" s="790"/>
      <c r="H14" s="790"/>
      <c r="I14" s="790"/>
      <c r="J14" s="790"/>
      <c r="K14" s="791"/>
      <c r="L14" s="792"/>
      <c r="M14" s="787">
        <f t="shared" ref="M14:M21" si="0">IF(L14="SI",1,0)</f>
        <v>0</v>
      </c>
      <c r="N14" s="173"/>
      <c r="O14" s="70"/>
      <c r="P14" s="59"/>
      <c r="Q14" s="59"/>
      <c r="R14" s="59"/>
      <c r="S14" s="59"/>
      <c r="T14" s="59"/>
      <c r="U14" s="59"/>
      <c r="V14" s="59"/>
      <c r="W14" s="59"/>
      <c r="X14" s="778"/>
      <c r="AB14" s="106"/>
      <c r="AC14" s="106"/>
    </row>
    <row r="15" spans="1:29" ht="15" customHeight="1" x14ac:dyDescent="0.25">
      <c r="A15" s="96"/>
      <c r="C15" s="369"/>
      <c r="D15" s="788">
        <v>3</v>
      </c>
      <c r="E15" s="789" t="s">
        <v>71</v>
      </c>
      <c r="F15" s="790"/>
      <c r="G15" s="790"/>
      <c r="H15" s="790"/>
      <c r="I15" s="790"/>
      <c r="J15" s="790"/>
      <c r="K15" s="791"/>
      <c r="L15" s="792"/>
      <c r="M15" s="787">
        <f t="shared" si="0"/>
        <v>0</v>
      </c>
      <c r="N15" s="173"/>
      <c r="O15" s="70"/>
      <c r="P15" s="59"/>
      <c r="Q15" s="59"/>
      <c r="R15" s="59"/>
      <c r="S15" s="59"/>
      <c r="T15" s="59"/>
      <c r="U15" s="59"/>
      <c r="V15" s="59"/>
      <c r="W15" s="59"/>
      <c r="X15" s="778"/>
      <c r="AB15" s="106"/>
      <c r="AC15" s="106"/>
    </row>
    <row r="16" spans="1:29" ht="15" customHeight="1" x14ac:dyDescent="0.25">
      <c r="A16" s="96"/>
      <c r="C16" s="369"/>
      <c r="D16" s="788">
        <v>4</v>
      </c>
      <c r="E16" s="789" t="s">
        <v>85</v>
      </c>
      <c r="F16" s="790"/>
      <c r="G16" s="790"/>
      <c r="H16" s="790"/>
      <c r="I16" s="790"/>
      <c r="J16" s="790"/>
      <c r="K16" s="791"/>
      <c r="L16" s="792"/>
      <c r="M16" s="787">
        <f t="shared" si="0"/>
        <v>0</v>
      </c>
      <c r="N16" s="173" t="s">
        <v>1367</v>
      </c>
      <c r="O16" s="59"/>
      <c r="P16" s="59"/>
      <c r="Q16" s="59"/>
      <c r="R16" s="59"/>
      <c r="S16" s="59"/>
      <c r="T16" s="59"/>
      <c r="U16" s="59"/>
      <c r="V16" s="59"/>
      <c r="W16" s="59"/>
      <c r="X16" s="778"/>
      <c r="AB16" s="106"/>
      <c r="AC16" s="106"/>
    </row>
    <row r="17" spans="1:29" ht="15" customHeight="1" x14ac:dyDescent="0.25">
      <c r="A17" s="96"/>
      <c r="C17" s="369"/>
      <c r="D17" s="788">
        <v>5</v>
      </c>
      <c r="E17" s="793" t="s">
        <v>72</v>
      </c>
      <c r="F17" s="790"/>
      <c r="G17" s="790"/>
      <c r="H17" s="790"/>
      <c r="I17" s="790"/>
      <c r="J17" s="790"/>
      <c r="K17" s="791"/>
      <c r="L17" s="792"/>
      <c r="M17" s="787">
        <f t="shared" si="0"/>
        <v>0</v>
      </c>
      <c r="N17" s="173"/>
      <c r="O17" s="70"/>
      <c r="P17" s="59"/>
      <c r="Q17" s="59"/>
      <c r="R17" s="59"/>
      <c r="S17" s="59"/>
      <c r="T17" s="88"/>
      <c r="U17" s="88"/>
      <c r="V17" s="88"/>
      <c r="W17" s="88"/>
      <c r="X17" s="778"/>
      <c r="AB17" s="106"/>
      <c r="AC17" s="106"/>
    </row>
    <row r="18" spans="1:29" ht="15" customHeight="1" x14ac:dyDescent="0.25">
      <c r="A18" s="96"/>
      <c r="C18" s="369"/>
      <c r="D18" s="788">
        <v>6</v>
      </c>
      <c r="E18" s="789" t="s">
        <v>73</v>
      </c>
      <c r="F18" s="790"/>
      <c r="G18" s="790"/>
      <c r="H18" s="790"/>
      <c r="I18" s="790"/>
      <c r="J18" s="790"/>
      <c r="K18" s="791"/>
      <c r="L18" s="792"/>
      <c r="M18" s="787">
        <f t="shared" si="0"/>
        <v>0</v>
      </c>
      <c r="N18" s="173"/>
      <c r="O18" s="89" t="s">
        <v>74</v>
      </c>
      <c r="P18" s="437"/>
      <c r="Q18" s="77"/>
      <c r="R18" s="77"/>
      <c r="S18" s="63" t="s">
        <v>1368</v>
      </c>
      <c r="T18" s="1808"/>
      <c r="U18" s="1809"/>
      <c r="V18" s="88"/>
      <c r="W18" s="88"/>
      <c r="X18" s="778"/>
      <c r="AC18" s="106"/>
    </row>
    <row r="19" spans="1:29" ht="15" customHeight="1" x14ac:dyDescent="0.25">
      <c r="A19" s="96"/>
      <c r="C19" s="369"/>
      <c r="D19" s="788">
        <v>7</v>
      </c>
      <c r="E19" s="789" t="s">
        <v>75</v>
      </c>
      <c r="F19" s="790"/>
      <c r="G19" s="790"/>
      <c r="H19" s="790"/>
      <c r="I19" s="790"/>
      <c r="J19" s="790"/>
      <c r="K19" s="791"/>
      <c r="L19" s="792"/>
      <c r="M19" s="787">
        <f t="shared" si="0"/>
        <v>0</v>
      </c>
      <c r="N19" s="173"/>
      <c r="O19" s="369"/>
      <c r="P19" s="59"/>
      <c r="Q19" s="59"/>
      <c r="R19" s="59"/>
      <c r="S19" s="1810" t="s">
        <v>1369</v>
      </c>
      <c r="T19" s="1810"/>
      <c r="U19" s="1810"/>
      <c r="V19" s="1810"/>
      <c r="W19" s="1810"/>
      <c r="X19" s="778"/>
      <c r="AC19" s="106"/>
    </row>
    <row r="20" spans="1:29" ht="15" customHeight="1" x14ac:dyDescent="0.25">
      <c r="A20" s="96"/>
      <c r="C20" s="369"/>
      <c r="D20" s="788">
        <v>8</v>
      </c>
      <c r="E20" s="789" t="s">
        <v>76</v>
      </c>
      <c r="F20" s="790"/>
      <c r="G20" s="790"/>
      <c r="H20" s="790"/>
      <c r="I20" s="790"/>
      <c r="J20" s="790"/>
      <c r="K20" s="791"/>
      <c r="L20" s="792"/>
      <c r="M20" s="787">
        <f t="shared" si="0"/>
        <v>0</v>
      </c>
      <c r="N20" s="173"/>
      <c r="O20" s="89" t="s">
        <v>671</v>
      </c>
      <c r="P20" s="437"/>
      <c r="Q20" s="77"/>
      <c r="R20" s="77"/>
      <c r="S20" s="1810"/>
      <c r="T20" s="1810"/>
      <c r="U20" s="1810"/>
      <c r="V20" s="1810"/>
      <c r="W20" s="1810"/>
      <c r="X20" s="778"/>
    </row>
    <row r="21" spans="1:29" ht="15" customHeight="1" thickBot="1" x14ac:dyDescent="0.3">
      <c r="A21" s="96"/>
      <c r="C21" s="369"/>
      <c r="D21" s="794">
        <v>9</v>
      </c>
      <c r="E21" s="795" t="s">
        <v>107</v>
      </c>
      <c r="F21" s="796"/>
      <c r="G21" s="1811"/>
      <c r="H21" s="1812"/>
      <c r="I21" s="1812"/>
      <c r="J21" s="1812"/>
      <c r="K21" s="1813"/>
      <c r="L21" s="797"/>
      <c r="M21" s="787">
        <f t="shared" si="0"/>
        <v>0</v>
      </c>
      <c r="N21" s="173"/>
      <c r="O21" s="59"/>
      <c r="P21" s="59"/>
      <c r="Q21" s="59"/>
      <c r="R21" s="59"/>
      <c r="S21" s="1810"/>
      <c r="T21" s="1810"/>
      <c r="U21" s="1810"/>
      <c r="V21" s="1810"/>
      <c r="W21" s="1810"/>
      <c r="X21" s="778"/>
    </row>
    <row r="22" spans="1:29" ht="15" customHeight="1" x14ac:dyDescent="0.25">
      <c r="A22" s="96"/>
      <c r="C22" s="59"/>
      <c r="D22" s="59"/>
      <c r="E22" s="59"/>
      <c r="F22" s="59"/>
      <c r="G22" s="59"/>
      <c r="H22" s="59"/>
      <c r="I22" s="59"/>
      <c r="J22" s="59"/>
      <c r="K22" s="798" t="str">
        <f>IF(K12&gt;1,"X","")</f>
        <v/>
      </c>
      <c r="L22" s="799">
        <f>COUNTIF(L13:L21,"SI")+COUNTIF(L13:L21,"NO")</f>
        <v>0</v>
      </c>
      <c r="M22" s="59"/>
      <c r="N22" s="173"/>
      <c r="O22" s="59"/>
      <c r="P22" s="59"/>
      <c r="Q22" s="59"/>
      <c r="R22" s="59"/>
      <c r="S22" s="59"/>
      <c r="T22" s="88"/>
      <c r="U22" s="88"/>
      <c r="V22" s="88"/>
      <c r="W22" s="88"/>
      <c r="X22" s="778"/>
    </row>
    <row r="23" spans="1:29" ht="13" thickBot="1" x14ac:dyDescent="0.3">
      <c r="A23" s="96"/>
      <c r="C23" s="800"/>
      <c r="D23" s="800"/>
      <c r="E23" s="800"/>
      <c r="F23" s="800"/>
      <c r="G23" s="800"/>
      <c r="H23" s="800"/>
      <c r="I23" s="800"/>
      <c r="J23" s="800"/>
      <c r="K23" s="801"/>
      <c r="L23" s="802"/>
      <c r="M23" s="800"/>
      <c r="N23" s="803"/>
      <c r="O23" s="800"/>
      <c r="P23" s="800"/>
      <c r="Q23" s="800"/>
      <c r="R23" s="800"/>
      <c r="S23" s="800"/>
      <c r="T23" s="804"/>
      <c r="U23" s="804"/>
      <c r="V23" s="804"/>
      <c r="W23" s="804"/>
      <c r="X23" s="805"/>
    </row>
    <row r="24" spans="1:29" ht="6" customHeight="1" x14ac:dyDescent="0.25">
      <c r="A24" s="96"/>
    </row>
    <row r="25" spans="1:29" ht="20.149999999999999" customHeight="1" x14ac:dyDescent="0.25">
      <c r="A25" s="75" t="s">
        <v>2011</v>
      </c>
      <c r="C25" s="67" t="s">
        <v>1370</v>
      </c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 t="s">
        <v>672</v>
      </c>
      <c r="T25" s="52"/>
      <c r="U25" s="52"/>
      <c r="V25" s="52"/>
      <c r="W25" s="52"/>
      <c r="X25" s="777"/>
    </row>
    <row r="26" spans="1:29" ht="12.5" x14ac:dyDescent="0.25">
      <c r="A26" s="1062" t="s">
        <v>489</v>
      </c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173"/>
      <c r="O26" s="70"/>
      <c r="P26" s="70"/>
      <c r="Q26" s="70"/>
      <c r="R26" s="70"/>
      <c r="S26" s="70" t="s">
        <v>672</v>
      </c>
      <c r="T26" s="70"/>
      <c r="U26" s="70"/>
      <c r="V26" s="70"/>
      <c r="W26" s="70"/>
      <c r="X26" s="806"/>
    </row>
    <row r="27" spans="1:29" ht="12.5" x14ac:dyDescent="0.25">
      <c r="A27" s="1062" t="s">
        <v>490</v>
      </c>
      <c r="C27" s="68" t="s">
        <v>1371</v>
      </c>
      <c r="D27" s="70"/>
      <c r="E27" s="59"/>
      <c r="F27" s="70"/>
      <c r="G27" s="70"/>
      <c r="H27" s="70"/>
      <c r="I27" s="70"/>
      <c r="J27" s="70"/>
      <c r="K27" s="70"/>
      <c r="L27" s="70"/>
      <c r="M27" s="70"/>
      <c r="N27" s="173" t="s">
        <v>1372</v>
      </c>
      <c r="O27" s="68"/>
      <c r="P27" s="70"/>
      <c r="Q27" s="59"/>
      <c r="R27" s="70"/>
      <c r="S27" s="70"/>
      <c r="T27" s="70"/>
      <c r="U27" s="70"/>
      <c r="V27" s="70"/>
      <c r="W27" s="70"/>
      <c r="X27" s="806"/>
    </row>
    <row r="28" spans="1:29" ht="15" customHeight="1" x14ac:dyDescent="0.25">
      <c r="A28" s="1062" t="s">
        <v>491</v>
      </c>
      <c r="C28" s="70"/>
      <c r="D28" s="70"/>
      <c r="E28" s="59"/>
      <c r="F28" s="70"/>
      <c r="G28" s="70"/>
      <c r="H28" s="70"/>
      <c r="I28" s="59"/>
      <c r="J28" s="59"/>
      <c r="K28" s="59"/>
      <c r="L28" s="59"/>
      <c r="M28" s="59"/>
      <c r="N28" s="173"/>
      <c r="O28" s="60" t="s">
        <v>1373</v>
      </c>
      <c r="P28" s="60"/>
      <c r="Q28" s="59"/>
      <c r="R28" s="70"/>
      <c r="S28" s="70"/>
      <c r="T28" s="70"/>
      <c r="U28" s="70"/>
      <c r="V28" s="70"/>
      <c r="W28" s="70"/>
      <c r="X28" s="806"/>
    </row>
    <row r="29" spans="1:29" ht="15" customHeight="1" x14ac:dyDescent="0.25">
      <c r="A29" s="1062" t="s">
        <v>492</v>
      </c>
      <c r="C29" s="70"/>
      <c r="D29" s="70"/>
      <c r="E29" s="77"/>
      <c r="F29" s="90" t="s">
        <v>77</v>
      </c>
      <c r="G29" s="63"/>
      <c r="H29" s="63"/>
      <c r="I29" s="381"/>
      <c r="J29" s="59"/>
      <c r="K29" s="70"/>
      <c r="L29" s="70"/>
      <c r="M29" s="59"/>
      <c r="N29" s="173"/>
      <c r="O29" s="60" t="s">
        <v>1374</v>
      </c>
      <c r="P29" s="60"/>
      <c r="Q29" s="59"/>
      <c r="R29" s="70"/>
      <c r="S29" s="70"/>
      <c r="T29" s="70"/>
      <c r="U29" s="70"/>
      <c r="V29" s="70"/>
      <c r="W29" s="70"/>
      <c r="X29" s="806"/>
    </row>
    <row r="30" spans="1:29" ht="15" customHeight="1" x14ac:dyDescent="0.25">
      <c r="A30" s="1062" t="s">
        <v>1579</v>
      </c>
      <c r="C30" s="91"/>
      <c r="D30" s="807" t="s">
        <v>74</v>
      </c>
      <c r="E30" s="381"/>
      <c r="F30" s="90" t="s">
        <v>78</v>
      </c>
      <c r="G30" s="63"/>
      <c r="H30" s="63"/>
      <c r="I30" s="381"/>
      <c r="J30" s="59"/>
      <c r="K30" s="70"/>
      <c r="L30" s="70"/>
      <c r="M30" s="59"/>
      <c r="N30" s="173"/>
      <c r="O30" s="59"/>
      <c r="P30" s="60"/>
      <c r="Q30" s="59"/>
      <c r="R30" s="59"/>
      <c r="S30" s="59"/>
      <c r="T30" s="59"/>
      <c r="U30" s="59"/>
      <c r="V30" s="59"/>
      <c r="W30" s="59"/>
      <c r="X30" s="806"/>
    </row>
    <row r="31" spans="1:29" ht="15" customHeight="1" x14ac:dyDescent="0.3">
      <c r="A31" s="1062" t="s">
        <v>493</v>
      </c>
      <c r="C31" s="91"/>
      <c r="D31" s="70"/>
      <c r="E31" s="59"/>
      <c r="F31" s="90" t="s">
        <v>79</v>
      </c>
      <c r="G31" s="63"/>
      <c r="H31" s="63"/>
      <c r="I31" s="381"/>
      <c r="J31" s="59"/>
      <c r="K31" s="70"/>
      <c r="L31" s="70"/>
      <c r="M31" s="59"/>
      <c r="N31" s="173"/>
      <c r="O31" s="59"/>
      <c r="P31" s="59"/>
      <c r="Q31" s="77"/>
      <c r="R31" s="63"/>
      <c r="S31" s="93"/>
      <c r="T31" s="93" t="s">
        <v>1375</v>
      </c>
      <c r="U31" s="1794"/>
      <c r="V31" s="1795"/>
      <c r="W31" s="1796"/>
      <c r="X31" s="806"/>
    </row>
    <row r="32" spans="1:29" ht="15" customHeight="1" x14ac:dyDescent="0.25">
      <c r="A32" s="1062" t="s">
        <v>494</v>
      </c>
      <c r="C32" s="59"/>
      <c r="D32" s="59"/>
      <c r="E32" s="59"/>
      <c r="F32" s="86"/>
      <c r="G32" s="70"/>
      <c r="H32" s="70"/>
      <c r="I32" s="808" t="str">
        <f>CONCATENATE(I30,I31)</f>
        <v/>
      </c>
      <c r="J32" s="70"/>
      <c r="K32" s="70"/>
      <c r="L32" s="70"/>
      <c r="M32" s="70"/>
      <c r="N32" s="173"/>
      <c r="O32" s="807" t="s">
        <v>74</v>
      </c>
      <c r="P32" s="381"/>
      <c r="Q32" s="59"/>
      <c r="R32" s="59"/>
      <c r="S32" s="59"/>
      <c r="T32" s="59"/>
      <c r="U32" s="59"/>
      <c r="V32" s="69" t="s">
        <v>84</v>
      </c>
      <c r="W32" s="59"/>
      <c r="X32" s="806"/>
    </row>
    <row r="33" spans="1:24" ht="15" customHeight="1" x14ac:dyDescent="0.25">
      <c r="A33" s="1062" t="s">
        <v>495</v>
      </c>
      <c r="C33" s="59"/>
      <c r="D33" s="807" t="s">
        <v>671</v>
      </c>
      <c r="E33" s="381"/>
      <c r="F33" s="59"/>
      <c r="G33" s="207" t="s">
        <v>1376</v>
      </c>
      <c r="H33" s="70"/>
      <c r="I33" s="70"/>
      <c r="J33" s="70"/>
      <c r="K33" s="70"/>
      <c r="L33" s="70"/>
      <c r="M33" s="70"/>
      <c r="N33" s="173"/>
      <c r="O33" s="59"/>
      <c r="P33" s="59"/>
      <c r="Q33" s="77"/>
      <c r="R33" s="77"/>
      <c r="S33" s="59"/>
      <c r="T33" s="59"/>
      <c r="U33" s="59"/>
      <c r="V33" s="200" t="s">
        <v>1377</v>
      </c>
      <c r="W33" s="59"/>
      <c r="X33" s="806"/>
    </row>
    <row r="34" spans="1:24" ht="15" customHeight="1" x14ac:dyDescent="0.25">
      <c r="A34" s="1062" t="s">
        <v>496</v>
      </c>
      <c r="C34" s="68"/>
      <c r="D34" s="59"/>
      <c r="E34" s="59"/>
      <c r="F34" s="59"/>
      <c r="G34" s="59"/>
      <c r="H34" s="59"/>
      <c r="I34" s="59"/>
      <c r="J34" s="59"/>
      <c r="K34" s="59"/>
      <c r="L34" s="59"/>
      <c r="M34" s="70"/>
      <c r="N34" s="173"/>
      <c r="O34" s="807" t="s">
        <v>671</v>
      </c>
      <c r="P34" s="381"/>
      <c r="Q34" s="59"/>
      <c r="R34" s="59"/>
      <c r="S34" s="59"/>
      <c r="T34" s="59"/>
      <c r="U34" s="59"/>
      <c r="V34" s="200" t="s">
        <v>1378</v>
      </c>
      <c r="W34" s="59"/>
      <c r="X34" s="806"/>
    </row>
    <row r="35" spans="1:24" ht="15.75" customHeight="1" x14ac:dyDescent="0.25">
      <c r="A35" s="1062" t="s">
        <v>497</v>
      </c>
      <c r="C35" s="1814" t="s">
        <v>1379</v>
      </c>
      <c r="D35" s="1815"/>
      <c r="E35" s="1815"/>
      <c r="F35" s="1815"/>
      <c r="G35" s="1815"/>
      <c r="H35" s="1815"/>
      <c r="I35" s="1815"/>
      <c r="J35" s="1815"/>
      <c r="K35" s="1815"/>
      <c r="L35" s="1815"/>
      <c r="M35" s="1816"/>
      <c r="N35" s="173"/>
      <c r="O35" s="59"/>
      <c r="P35" s="59"/>
      <c r="Q35" s="59"/>
      <c r="R35" s="59"/>
      <c r="S35" s="59" t="s">
        <v>672</v>
      </c>
      <c r="T35" s="59"/>
      <c r="U35" s="59"/>
      <c r="V35" s="59"/>
      <c r="W35" s="59"/>
      <c r="X35" s="809"/>
    </row>
    <row r="36" spans="1:24" ht="12.5" x14ac:dyDescent="0.25">
      <c r="A36" s="1062" t="s">
        <v>498</v>
      </c>
      <c r="C36" s="68" t="s">
        <v>1380</v>
      </c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173" t="s">
        <v>1381</v>
      </c>
      <c r="O36" s="68"/>
      <c r="P36" s="70"/>
      <c r="Q36" s="59"/>
      <c r="R36" s="59"/>
      <c r="S36" s="59"/>
      <c r="T36" s="59"/>
      <c r="U36" s="59"/>
      <c r="V36" s="59"/>
      <c r="W36" s="59"/>
      <c r="X36" s="809"/>
    </row>
    <row r="37" spans="1:24" ht="15" customHeight="1" x14ac:dyDescent="0.25">
      <c r="A37" s="1062" t="s">
        <v>499</v>
      </c>
      <c r="C37" s="68"/>
      <c r="D37" s="179" t="s">
        <v>1382</v>
      </c>
      <c r="E37" s="59"/>
      <c r="F37" s="59"/>
      <c r="G37" s="59"/>
      <c r="H37" s="59"/>
      <c r="I37" s="59"/>
      <c r="J37" s="59"/>
      <c r="K37" s="59"/>
      <c r="L37" s="59"/>
      <c r="M37" s="59"/>
      <c r="N37" s="173"/>
      <c r="O37" s="60" t="s">
        <v>1383</v>
      </c>
      <c r="P37" s="60"/>
      <c r="Q37" s="59"/>
      <c r="R37" s="59"/>
      <c r="S37" s="59"/>
      <c r="T37" s="59"/>
      <c r="U37" s="59"/>
      <c r="V37" s="59"/>
      <c r="W37" s="59"/>
      <c r="X37" s="809"/>
    </row>
    <row r="38" spans="1:24" ht="12.5" x14ac:dyDescent="0.25">
      <c r="A38" s="1062" t="s">
        <v>500</v>
      </c>
      <c r="C38" s="68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173"/>
      <c r="O38" s="59"/>
      <c r="P38" s="59"/>
      <c r="Q38" s="59"/>
      <c r="R38" s="59"/>
      <c r="S38" s="59" t="s">
        <v>672</v>
      </c>
      <c r="T38" s="59"/>
      <c r="U38" s="59"/>
      <c r="V38" s="59"/>
      <c r="W38" s="59"/>
      <c r="X38" s="809"/>
    </row>
    <row r="39" spans="1:24" ht="15" customHeight="1" x14ac:dyDescent="0.25">
      <c r="A39" s="1062" t="s">
        <v>501</v>
      </c>
      <c r="C39" s="59"/>
      <c r="D39" s="807" t="s">
        <v>74</v>
      </c>
      <c r="E39" s="381"/>
      <c r="F39" s="77"/>
      <c r="G39" s="65"/>
      <c r="H39" s="65"/>
      <c r="I39" s="807" t="s">
        <v>204</v>
      </c>
      <c r="J39" s="381"/>
      <c r="K39" s="59"/>
      <c r="L39" s="59"/>
      <c r="M39" s="59"/>
      <c r="N39" s="173"/>
      <c r="O39" s="807" t="s">
        <v>74</v>
      </c>
      <c r="P39" s="381"/>
      <c r="Q39" s="59"/>
      <c r="R39" s="59"/>
      <c r="S39" s="59"/>
      <c r="T39" s="59"/>
      <c r="U39" s="59"/>
      <c r="V39" s="59"/>
      <c r="W39" s="59"/>
      <c r="X39" s="809"/>
    </row>
    <row r="40" spans="1:24" ht="15" customHeight="1" x14ac:dyDescent="0.25">
      <c r="A40" s="1062" t="s">
        <v>502</v>
      </c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173"/>
      <c r="O40" s="59"/>
      <c r="P40" s="59"/>
      <c r="Q40" s="183" t="s">
        <v>80</v>
      </c>
      <c r="R40" s="381"/>
      <c r="S40" s="1817" t="s">
        <v>1384</v>
      </c>
      <c r="T40" s="1818"/>
      <c r="U40" s="86"/>
      <c r="V40" s="59"/>
      <c r="W40" s="59"/>
      <c r="X40" s="809"/>
    </row>
    <row r="41" spans="1:24" ht="15" customHeight="1" x14ac:dyDescent="0.25">
      <c r="A41" s="1062" t="s">
        <v>1580</v>
      </c>
      <c r="C41" s="1814" t="s">
        <v>81</v>
      </c>
      <c r="D41" s="1815"/>
      <c r="E41" s="1815"/>
      <c r="F41" s="1815"/>
      <c r="G41" s="1815"/>
      <c r="H41" s="1815"/>
      <c r="I41" s="1815"/>
      <c r="J41" s="1815"/>
      <c r="K41" s="1815"/>
      <c r="L41" s="1815"/>
      <c r="M41" s="1816"/>
      <c r="N41" s="173"/>
      <c r="O41" s="59"/>
      <c r="P41" s="59"/>
      <c r="Q41" s="183" t="s">
        <v>82</v>
      </c>
      <c r="R41" s="381"/>
      <c r="S41" s="1817"/>
      <c r="T41" s="1818"/>
      <c r="U41" s="1819"/>
      <c r="V41" s="1820"/>
      <c r="W41" s="1821"/>
      <c r="X41" s="809"/>
    </row>
    <row r="42" spans="1:24" ht="15" customHeight="1" x14ac:dyDescent="0.25">
      <c r="A42" s="1062" t="s">
        <v>503</v>
      </c>
      <c r="C42" s="68" t="s">
        <v>1386</v>
      </c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173"/>
      <c r="O42" s="59"/>
      <c r="P42" s="59"/>
      <c r="Q42" s="183" t="s">
        <v>83</v>
      </c>
      <c r="R42" s="381"/>
      <c r="S42" s="1817"/>
      <c r="T42" s="1818"/>
      <c r="U42" s="86"/>
      <c r="V42" s="59"/>
      <c r="W42" s="59"/>
      <c r="X42" s="809"/>
    </row>
    <row r="43" spans="1:24" ht="12.5" x14ac:dyDescent="0.25">
      <c r="A43" s="1062" t="s">
        <v>504</v>
      </c>
      <c r="C43" s="59"/>
      <c r="D43" s="70" t="s">
        <v>1382</v>
      </c>
      <c r="E43" s="59"/>
      <c r="F43" s="59"/>
      <c r="G43" s="59"/>
      <c r="H43" s="59"/>
      <c r="I43" s="59"/>
      <c r="J43" s="59"/>
      <c r="K43" s="59"/>
      <c r="L43" s="59"/>
      <c r="M43" s="59"/>
      <c r="N43" s="173"/>
      <c r="O43" s="59"/>
      <c r="P43" s="59"/>
      <c r="Q43" s="59"/>
      <c r="R43" s="808" t="str">
        <f>CONCATENATE(R40,R41,R42)</f>
        <v/>
      </c>
      <c r="S43" s="59"/>
      <c r="T43" s="59"/>
      <c r="U43" s="59"/>
      <c r="V43" s="200" t="s">
        <v>84</v>
      </c>
      <c r="W43" s="59"/>
      <c r="X43" s="809"/>
    </row>
    <row r="44" spans="1:24" ht="15" customHeight="1" x14ac:dyDescent="0.25">
      <c r="A44" s="1062" t="s">
        <v>505</v>
      </c>
      <c r="C44" s="70"/>
      <c r="D44" s="91"/>
      <c r="E44" s="59"/>
      <c r="F44" s="59"/>
      <c r="G44" s="59"/>
      <c r="H44" s="59"/>
      <c r="I44" s="59"/>
      <c r="J44" s="59"/>
      <c r="K44" s="59"/>
      <c r="L44" s="59"/>
      <c r="M44" s="59"/>
      <c r="N44" s="173"/>
      <c r="O44" s="807" t="s">
        <v>671</v>
      </c>
      <c r="P44" s="381"/>
      <c r="Q44" s="59"/>
      <c r="R44" s="59"/>
      <c r="S44" s="59"/>
      <c r="T44" s="59"/>
      <c r="U44" s="59"/>
      <c r="V44" s="200" t="s">
        <v>1377</v>
      </c>
      <c r="W44" s="59"/>
      <c r="X44" s="809"/>
    </row>
    <row r="45" spans="1:24" ht="15" customHeight="1" x14ac:dyDescent="0.25">
      <c r="A45" s="1062" t="s">
        <v>1581</v>
      </c>
      <c r="C45" s="70"/>
      <c r="D45" s="807" t="s">
        <v>74</v>
      </c>
      <c r="E45" s="381"/>
      <c r="F45" s="77"/>
      <c r="G45" s="65"/>
      <c r="H45" s="65"/>
      <c r="I45" s="807" t="s">
        <v>204</v>
      </c>
      <c r="J45" s="381"/>
      <c r="K45" s="59"/>
      <c r="L45" s="59"/>
      <c r="M45" s="59"/>
      <c r="N45" s="173"/>
      <c r="O45" s="59"/>
      <c r="P45" s="59"/>
      <c r="Q45" s="59"/>
      <c r="R45" s="59"/>
      <c r="S45" s="59"/>
      <c r="T45" s="59"/>
      <c r="U45" s="59"/>
      <c r="V45" s="200" t="s">
        <v>1387</v>
      </c>
      <c r="W45" s="59"/>
      <c r="X45" s="809"/>
    </row>
    <row r="46" spans="1:24" ht="13" thickBot="1" x14ac:dyDescent="0.3">
      <c r="A46" s="1062" t="s">
        <v>1582</v>
      </c>
      <c r="C46" s="810"/>
      <c r="D46" s="811"/>
      <c r="E46" s="800"/>
      <c r="F46" s="800"/>
      <c r="G46" s="800"/>
      <c r="H46" s="800"/>
      <c r="I46" s="800"/>
      <c r="J46" s="800"/>
      <c r="K46" s="800"/>
      <c r="L46" s="800"/>
      <c r="M46" s="800"/>
      <c r="N46" s="803"/>
      <c r="O46" s="800"/>
      <c r="P46" s="800"/>
      <c r="Q46" s="800"/>
      <c r="R46" s="800"/>
      <c r="S46" s="800"/>
      <c r="T46" s="800"/>
      <c r="U46" s="800"/>
      <c r="V46" s="800"/>
      <c r="W46" s="800"/>
      <c r="X46" s="812"/>
    </row>
    <row r="47" spans="1:24" ht="10" customHeight="1" x14ac:dyDescent="0.25">
      <c r="A47" s="1062" t="s">
        <v>1583</v>
      </c>
      <c r="S47" s="21" t="s">
        <v>672</v>
      </c>
    </row>
    <row r="48" spans="1:24" ht="20.149999999999999" customHeight="1" x14ac:dyDescent="0.25">
      <c r="A48" s="1062" t="s">
        <v>1584</v>
      </c>
      <c r="C48" s="67" t="s">
        <v>397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813"/>
    </row>
    <row r="49" spans="1:24" ht="20.149999999999999" customHeight="1" x14ac:dyDescent="0.25">
      <c r="A49" s="1062" t="s">
        <v>1585</v>
      </c>
      <c r="C49" s="171" t="s">
        <v>1388</v>
      </c>
      <c r="D49" s="172"/>
      <c r="E49" s="190"/>
      <c r="F49" s="190"/>
      <c r="G49" s="190"/>
      <c r="H49" s="190"/>
      <c r="I49" s="190"/>
      <c r="J49" s="190"/>
      <c r="K49" s="172"/>
      <c r="L49" s="172"/>
      <c r="M49" s="172"/>
      <c r="N49" s="176" t="s">
        <v>1389</v>
      </c>
      <c r="O49" s="190"/>
      <c r="P49" s="190"/>
      <c r="Q49" s="190"/>
      <c r="R49" s="190"/>
      <c r="S49" s="190"/>
      <c r="T49" s="190"/>
      <c r="U49" s="190"/>
      <c r="V49" s="172"/>
      <c r="W49" s="172"/>
      <c r="X49" s="814"/>
    </row>
    <row r="50" spans="1:24" ht="20.149999999999999" customHeight="1" x14ac:dyDescent="0.25">
      <c r="A50" s="1062" t="s">
        <v>506</v>
      </c>
      <c r="C50" s="59"/>
      <c r="D50" s="179" t="s">
        <v>1390</v>
      </c>
      <c r="E50" s="41"/>
      <c r="F50" s="41"/>
      <c r="G50" s="41"/>
      <c r="H50" s="41"/>
      <c r="I50" s="41"/>
      <c r="J50" s="41"/>
      <c r="K50" s="59"/>
      <c r="L50" s="59"/>
      <c r="M50" s="59"/>
      <c r="N50" s="186"/>
      <c r="O50" s="70" t="s">
        <v>1391</v>
      </c>
      <c r="P50" s="41"/>
      <c r="Q50" s="41"/>
      <c r="R50" s="41"/>
      <c r="S50" s="41"/>
      <c r="T50" s="41"/>
      <c r="U50" s="41"/>
      <c r="V50" s="59"/>
      <c r="W50" s="59"/>
      <c r="X50" s="492"/>
    </row>
    <row r="51" spans="1:24" ht="15" customHeight="1" x14ac:dyDescent="0.25">
      <c r="A51" s="1062" t="s">
        <v>507</v>
      </c>
      <c r="C51" s="70"/>
      <c r="D51" s="78" t="s">
        <v>74</v>
      </c>
      <c r="E51" s="437"/>
      <c r="F51" s="77"/>
      <c r="G51" s="88"/>
      <c r="H51" s="88"/>
      <c r="I51" s="78" t="s">
        <v>671</v>
      </c>
      <c r="J51" s="437"/>
      <c r="K51" s="59"/>
      <c r="L51" s="59"/>
      <c r="M51" s="59"/>
      <c r="N51" s="186"/>
      <c r="O51" s="70" t="s">
        <v>1392</v>
      </c>
      <c r="P51" s="41"/>
      <c r="Q51" s="41"/>
      <c r="R51" s="41"/>
      <c r="S51" s="41"/>
      <c r="T51" s="41"/>
      <c r="U51" s="41"/>
      <c r="V51" s="59"/>
      <c r="W51" s="59"/>
      <c r="X51" s="492"/>
    </row>
    <row r="52" spans="1:24" ht="12.5" x14ac:dyDescent="0.25">
      <c r="A52" s="1062" t="s">
        <v>508</v>
      </c>
      <c r="C52" s="41"/>
      <c r="D52" s="41"/>
      <c r="E52" s="41"/>
      <c r="F52" s="41"/>
      <c r="G52" s="41"/>
      <c r="H52" s="41"/>
      <c r="I52" s="41"/>
      <c r="J52" s="41"/>
      <c r="K52" s="59"/>
      <c r="L52" s="59"/>
      <c r="M52" s="59"/>
      <c r="N52" s="186"/>
      <c r="O52" s="70" t="s">
        <v>1393</v>
      </c>
      <c r="P52" s="41"/>
      <c r="Q52" s="41"/>
      <c r="R52" s="41"/>
      <c r="S52" s="41"/>
      <c r="T52" s="41"/>
      <c r="U52" s="41"/>
      <c r="V52" s="59"/>
      <c r="W52" s="59"/>
      <c r="X52" s="492"/>
    </row>
    <row r="53" spans="1:24" ht="15" customHeight="1" x14ac:dyDescent="0.25">
      <c r="A53" s="1062" t="s">
        <v>1586</v>
      </c>
      <c r="C53" s="171" t="s">
        <v>1394</v>
      </c>
      <c r="D53" s="172"/>
      <c r="E53" s="190"/>
      <c r="F53" s="190"/>
      <c r="G53" s="190"/>
      <c r="H53" s="190"/>
      <c r="I53" s="190"/>
      <c r="J53" s="190"/>
      <c r="K53" s="172"/>
      <c r="L53" s="172"/>
      <c r="M53" s="172"/>
      <c r="N53" s="217"/>
      <c r="O53" s="41"/>
      <c r="P53" s="41"/>
      <c r="Q53" s="41"/>
      <c r="R53" s="815" t="s">
        <v>1331</v>
      </c>
      <c r="S53" s="288"/>
      <c r="T53" s="288"/>
      <c r="U53" s="816"/>
      <c r="V53" s="434"/>
      <c r="W53" s="59"/>
      <c r="X53" s="492"/>
    </row>
    <row r="54" spans="1:24" ht="15" customHeight="1" x14ac:dyDescent="0.25">
      <c r="A54" s="1062" t="s">
        <v>509</v>
      </c>
      <c r="C54" s="59"/>
      <c r="D54" s="179" t="s">
        <v>1395</v>
      </c>
      <c r="E54" s="41"/>
      <c r="F54" s="41"/>
      <c r="G54" s="41"/>
      <c r="H54" s="41"/>
      <c r="I54" s="41"/>
      <c r="J54" s="41"/>
      <c r="K54" s="59"/>
      <c r="L54" s="59"/>
      <c r="M54" s="59"/>
      <c r="N54" s="217"/>
      <c r="O54" s="41"/>
      <c r="P54" s="41"/>
      <c r="Q54" s="185"/>
      <c r="R54" s="41"/>
      <c r="S54" s="41"/>
      <c r="T54" s="59"/>
      <c r="U54" s="59"/>
      <c r="V54" s="59"/>
      <c r="W54" s="59"/>
      <c r="X54" s="492"/>
    </row>
    <row r="55" spans="1:24" ht="15" customHeight="1" x14ac:dyDescent="0.25">
      <c r="A55" s="1062" t="s">
        <v>510</v>
      </c>
      <c r="C55" s="70"/>
      <c r="D55" s="78" t="s">
        <v>74</v>
      </c>
      <c r="E55" s="437"/>
      <c r="F55" s="77"/>
      <c r="G55" s="88"/>
      <c r="H55" s="88"/>
      <c r="I55" s="78" t="s">
        <v>671</v>
      </c>
      <c r="J55" s="437"/>
      <c r="K55" s="59"/>
      <c r="L55" s="59"/>
      <c r="M55" s="59"/>
      <c r="N55" s="173" t="s">
        <v>1396</v>
      </c>
      <c r="O55" s="70"/>
      <c r="P55" s="59"/>
      <c r="Q55" s="59"/>
      <c r="R55" s="59"/>
      <c r="S55" s="59"/>
      <c r="T55" s="59"/>
      <c r="U55" s="59"/>
      <c r="V55" s="59"/>
      <c r="W55" s="59"/>
      <c r="X55" s="817"/>
    </row>
    <row r="56" spans="1:24" ht="15" customHeight="1" x14ac:dyDescent="0.25">
      <c r="A56" s="1062" t="s">
        <v>511</v>
      </c>
      <c r="C56" s="70"/>
      <c r="D56" s="91"/>
      <c r="E56" s="59"/>
      <c r="F56" s="59"/>
      <c r="G56" s="59"/>
      <c r="H56" s="59"/>
      <c r="I56" s="59"/>
      <c r="J56" s="59"/>
      <c r="K56" s="59"/>
      <c r="L56" s="59"/>
      <c r="M56" s="59"/>
      <c r="N56" s="188"/>
      <c r="O56" s="60" t="s">
        <v>1397</v>
      </c>
      <c r="P56" s="59"/>
      <c r="Q56" s="59"/>
      <c r="R56" s="59"/>
      <c r="S56" s="59"/>
      <c r="T56" s="59"/>
      <c r="U56" s="59"/>
      <c r="V56" s="59"/>
      <c r="W56" s="59"/>
      <c r="X56" s="817"/>
    </row>
    <row r="57" spans="1:24" ht="15" customHeight="1" x14ac:dyDescent="0.25">
      <c r="A57" s="1062" t="s">
        <v>512</v>
      </c>
      <c r="C57" s="171" t="s">
        <v>1398</v>
      </c>
      <c r="D57" s="172"/>
      <c r="E57" s="190"/>
      <c r="F57" s="190"/>
      <c r="G57" s="190"/>
      <c r="H57" s="190"/>
      <c r="I57" s="190"/>
      <c r="J57" s="190"/>
      <c r="K57" s="172"/>
      <c r="L57" s="172"/>
      <c r="M57" s="172"/>
      <c r="N57" s="186"/>
      <c r="O57" s="60" t="s">
        <v>1399</v>
      </c>
      <c r="P57" s="59"/>
      <c r="Q57" s="59"/>
      <c r="R57" s="59"/>
      <c r="S57" s="63"/>
      <c r="T57" s="59"/>
      <c r="U57" s="59"/>
      <c r="V57" s="59"/>
      <c r="W57" s="59"/>
      <c r="X57" s="817"/>
    </row>
    <row r="58" spans="1:24" ht="15" customHeight="1" x14ac:dyDescent="0.25">
      <c r="A58" s="1062" t="s">
        <v>513</v>
      </c>
      <c r="C58" s="59"/>
      <c r="D58" s="179" t="s">
        <v>1400</v>
      </c>
      <c r="E58" s="41"/>
      <c r="F58" s="41"/>
      <c r="G58" s="41"/>
      <c r="H58" s="41"/>
      <c r="I58" s="41"/>
      <c r="J58" s="41"/>
      <c r="K58" s="59"/>
      <c r="L58" s="59"/>
      <c r="M58" s="59"/>
      <c r="N58" s="186"/>
      <c r="O58" s="59"/>
      <c r="P58" s="59"/>
      <c r="Q58" s="59"/>
      <c r="R58" s="59"/>
      <c r="S58" s="818" t="s">
        <v>1401</v>
      </c>
      <c r="T58" s="59"/>
      <c r="U58" s="59"/>
      <c r="V58" s="59"/>
      <c r="W58" s="59"/>
      <c r="X58" s="817"/>
    </row>
    <row r="59" spans="1:24" ht="15" customHeight="1" x14ac:dyDescent="0.25">
      <c r="A59" s="1062" t="s">
        <v>514</v>
      </c>
      <c r="C59" s="59"/>
      <c r="D59" s="78" t="s">
        <v>74</v>
      </c>
      <c r="E59" s="437"/>
      <c r="F59" s="77"/>
      <c r="G59" s="88"/>
      <c r="H59" s="88"/>
      <c r="I59" s="78" t="s">
        <v>671</v>
      </c>
      <c r="J59" s="437"/>
      <c r="K59" s="59"/>
      <c r="L59" s="59"/>
      <c r="M59" s="59"/>
      <c r="N59" s="173"/>
      <c r="O59" s="71" t="s">
        <v>74</v>
      </c>
      <c r="P59" s="437"/>
      <c r="Q59" s="59"/>
      <c r="R59" s="59"/>
      <c r="S59" s="213"/>
      <c r="T59" s="437"/>
      <c r="U59" s="86" t="s">
        <v>258</v>
      </c>
      <c r="V59" s="63"/>
      <c r="W59" s="63"/>
      <c r="X59" s="817"/>
    </row>
    <row r="60" spans="1:24" ht="15" customHeight="1" x14ac:dyDescent="0.25">
      <c r="A60" s="1062" t="s">
        <v>515</v>
      </c>
      <c r="C60" s="59"/>
      <c r="D60" s="78"/>
      <c r="E60" s="78"/>
      <c r="F60" s="77"/>
      <c r="G60" s="88"/>
      <c r="H60" s="88"/>
      <c r="I60" s="78"/>
      <c r="J60" s="78"/>
      <c r="K60" s="59"/>
      <c r="L60" s="59"/>
      <c r="M60" s="59"/>
      <c r="N60" s="173"/>
      <c r="O60" s="68"/>
      <c r="P60" s="68"/>
      <c r="Q60" s="68"/>
      <c r="R60" s="68"/>
      <c r="S60" s="68"/>
      <c r="T60" s="437"/>
      <c r="U60" s="86" t="s">
        <v>804</v>
      </c>
      <c r="V60" s="63"/>
      <c r="W60" s="63"/>
      <c r="X60" s="817"/>
    </row>
    <row r="61" spans="1:24" ht="15" customHeight="1" x14ac:dyDescent="0.25">
      <c r="A61" s="1062" t="s">
        <v>516</v>
      </c>
      <c r="C61" s="59"/>
      <c r="D61" s="78"/>
      <c r="E61" s="78"/>
      <c r="F61" s="211" t="s">
        <v>799</v>
      </c>
      <c r="G61" s="88"/>
      <c r="H61" s="88"/>
      <c r="I61" s="78"/>
      <c r="J61" s="78"/>
      <c r="K61" s="59"/>
      <c r="L61" s="59"/>
      <c r="M61" s="59"/>
      <c r="N61" s="173"/>
      <c r="O61" s="68"/>
      <c r="P61" s="68"/>
      <c r="Q61" s="63"/>
      <c r="R61" s="68"/>
      <c r="S61" s="81"/>
      <c r="T61" s="437"/>
      <c r="U61" s="86" t="s">
        <v>638</v>
      </c>
      <c r="V61" s="63"/>
      <c r="W61" s="63"/>
      <c r="X61" s="817"/>
    </row>
    <row r="62" spans="1:24" ht="15" customHeight="1" x14ac:dyDescent="0.25">
      <c r="A62" s="1062" t="s">
        <v>517</v>
      </c>
      <c r="C62" s="59"/>
      <c r="D62" s="78"/>
      <c r="E62" s="78"/>
      <c r="F62" s="211"/>
      <c r="G62" s="88"/>
      <c r="H62" s="88"/>
      <c r="I62" s="78"/>
      <c r="J62" s="78"/>
      <c r="K62" s="59"/>
      <c r="L62" s="59"/>
      <c r="M62" s="59"/>
      <c r="N62" s="173"/>
      <c r="O62" s="68"/>
      <c r="P62" s="68"/>
      <c r="Q62" s="212"/>
      <c r="R62" s="68"/>
      <c r="S62" s="81"/>
      <c r="T62" s="437"/>
      <c r="U62" s="86" t="s">
        <v>259</v>
      </c>
      <c r="V62" s="63"/>
      <c r="W62" s="63"/>
      <c r="X62" s="817"/>
    </row>
    <row r="63" spans="1:24" ht="15" customHeight="1" x14ac:dyDescent="0.25">
      <c r="A63" s="1062" t="s">
        <v>518</v>
      </c>
      <c r="C63" s="59"/>
      <c r="D63" s="78"/>
      <c r="E63" s="78"/>
      <c r="F63" s="78" t="s">
        <v>74</v>
      </c>
      <c r="G63" s="437"/>
      <c r="H63" s="88"/>
      <c r="I63" s="78" t="s">
        <v>671</v>
      </c>
      <c r="J63" s="437"/>
      <c r="K63" s="59"/>
      <c r="L63" s="59"/>
      <c r="M63" s="59"/>
      <c r="N63" s="173"/>
      <c r="O63" s="78" t="s">
        <v>671</v>
      </c>
      <c r="P63" s="437"/>
      <c r="Q63" s="63"/>
      <c r="R63" s="63"/>
      <c r="S63" s="63"/>
      <c r="T63" s="437"/>
      <c r="U63" s="86" t="s">
        <v>260</v>
      </c>
      <c r="V63" s="63"/>
      <c r="W63" s="63"/>
      <c r="X63" s="817"/>
    </row>
    <row r="64" spans="1:24" ht="15" customHeight="1" x14ac:dyDescent="0.25">
      <c r="A64" s="1062" t="s">
        <v>519</v>
      </c>
      <c r="C64" s="70"/>
      <c r="D64" s="70"/>
      <c r="E64" s="70"/>
      <c r="F64" s="70"/>
      <c r="G64" s="70"/>
      <c r="H64" s="70"/>
      <c r="I64" s="70"/>
      <c r="J64" s="70"/>
      <c r="K64" s="59"/>
      <c r="L64" s="59"/>
      <c r="M64" s="59"/>
      <c r="N64" s="173"/>
      <c r="O64" s="68"/>
      <c r="P64" s="63"/>
      <c r="Q64" s="63"/>
      <c r="R64" s="63"/>
      <c r="S64" s="63"/>
      <c r="T64" s="437"/>
      <c r="U64" s="86" t="s">
        <v>261</v>
      </c>
      <c r="V64" s="63"/>
      <c r="W64" s="63"/>
      <c r="X64" s="817"/>
    </row>
    <row r="65" spans="1:24" ht="15" customHeight="1" x14ac:dyDescent="0.25">
      <c r="A65" s="1062" t="s">
        <v>520</v>
      </c>
      <c r="C65" s="171" t="s">
        <v>1402</v>
      </c>
      <c r="D65" s="190"/>
      <c r="E65" s="190"/>
      <c r="F65" s="190"/>
      <c r="G65" s="190"/>
      <c r="H65" s="190"/>
      <c r="I65" s="190"/>
      <c r="J65" s="190"/>
      <c r="K65" s="172"/>
      <c r="L65" s="172"/>
      <c r="M65" s="172"/>
      <c r="N65" s="202"/>
      <c r="O65" s="63"/>
      <c r="P65" s="63"/>
      <c r="Q65" s="63"/>
      <c r="R65" s="63"/>
      <c r="S65" s="63"/>
      <c r="T65" s="437"/>
      <c r="U65" s="86" t="s">
        <v>350</v>
      </c>
      <c r="V65" s="1681"/>
      <c r="W65" s="1682"/>
      <c r="X65" s="819"/>
    </row>
    <row r="66" spans="1:24" ht="15" customHeight="1" x14ac:dyDescent="0.25">
      <c r="A66" s="1062" t="s">
        <v>521</v>
      </c>
      <c r="C66" s="70"/>
      <c r="D66" s="179" t="s">
        <v>1403</v>
      </c>
      <c r="E66" s="70"/>
      <c r="F66" s="70"/>
      <c r="G66" s="70"/>
      <c r="H66" s="70"/>
      <c r="I66" s="70"/>
      <c r="J66" s="70"/>
      <c r="K66" s="70"/>
      <c r="L66" s="70"/>
      <c r="M66" s="59"/>
      <c r="N66" s="202"/>
      <c r="O66" s="63"/>
      <c r="P66" s="63"/>
      <c r="Q66" s="63"/>
      <c r="R66" s="63"/>
      <c r="S66" s="63"/>
      <c r="T66" s="63"/>
      <c r="U66" s="63"/>
      <c r="V66" s="63"/>
      <c r="W66" s="63"/>
      <c r="X66" s="819"/>
    </row>
    <row r="67" spans="1:24" ht="12.5" x14ac:dyDescent="0.25">
      <c r="A67" s="1062" t="s">
        <v>522</v>
      </c>
      <c r="C67" s="70"/>
      <c r="D67" s="70" t="s">
        <v>800</v>
      </c>
      <c r="E67" s="70"/>
      <c r="F67" s="70"/>
      <c r="G67" s="70"/>
      <c r="H67" s="70"/>
      <c r="I67" s="70"/>
      <c r="J67" s="70"/>
      <c r="K67" s="70"/>
      <c r="L67" s="70"/>
      <c r="M67" s="59"/>
      <c r="N67" s="173" t="s">
        <v>1404</v>
      </c>
      <c r="O67" s="59"/>
      <c r="P67" s="59"/>
      <c r="Q67" s="59"/>
      <c r="R67" s="59"/>
      <c r="S67" s="59"/>
      <c r="T67" s="59"/>
      <c r="U67" s="59"/>
      <c r="V67" s="59"/>
      <c r="W67" s="59"/>
      <c r="X67" s="817"/>
    </row>
    <row r="68" spans="1:24" ht="15" customHeight="1" x14ac:dyDescent="0.25">
      <c r="A68" s="1062" t="s">
        <v>1385</v>
      </c>
      <c r="C68" s="59"/>
      <c r="D68" s="78" t="s">
        <v>74</v>
      </c>
      <c r="E68" s="437"/>
      <c r="F68" s="77"/>
      <c r="G68" s="88"/>
      <c r="H68" s="88"/>
      <c r="I68" s="78" t="s">
        <v>671</v>
      </c>
      <c r="J68" s="437"/>
      <c r="K68" s="59"/>
      <c r="L68" s="59"/>
      <c r="M68" s="59"/>
      <c r="N68" s="186"/>
      <c r="O68" s="280" t="s">
        <v>1405</v>
      </c>
      <c r="P68" s="59"/>
      <c r="Q68" s="59"/>
      <c r="R68" s="59"/>
      <c r="S68" s="59"/>
      <c r="T68" s="59"/>
      <c r="U68" s="59"/>
      <c r="V68" s="59"/>
      <c r="W68" s="59"/>
      <c r="X68" s="817"/>
    </row>
    <row r="69" spans="1:24" ht="15" customHeight="1" x14ac:dyDescent="0.25">
      <c r="A69" s="1062" t="s">
        <v>523</v>
      </c>
      <c r="C69" s="41"/>
      <c r="D69" s="41"/>
      <c r="E69" s="41"/>
      <c r="F69" s="41"/>
      <c r="G69" s="41"/>
      <c r="H69" s="41"/>
      <c r="I69" s="41"/>
      <c r="J69" s="41"/>
      <c r="K69" s="59"/>
      <c r="L69" s="59"/>
      <c r="M69" s="59"/>
      <c r="N69" s="186"/>
      <c r="O69" s="70" t="s">
        <v>1406</v>
      </c>
      <c r="P69" s="70"/>
      <c r="Q69" s="70"/>
      <c r="R69" s="70"/>
      <c r="S69" s="70"/>
      <c r="T69" s="59"/>
      <c r="U69" s="59"/>
      <c r="V69" s="59"/>
      <c r="W69" s="59"/>
      <c r="X69" s="817"/>
    </row>
    <row r="70" spans="1:24" ht="15" customHeight="1" x14ac:dyDescent="0.25">
      <c r="A70" s="1062" t="s">
        <v>524</v>
      </c>
      <c r="C70" s="171" t="s">
        <v>1407</v>
      </c>
      <c r="D70" s="190"/>
      <c r="E70" s="190"/>
      <c r="F70" s="190"/>
      <c r="G70" s="190"/>
      <c r="H70" s="190"/>
      <c r="I70" s="190"/>
      <c r="J70" s="190"/>
      <c r="K70" s="172"/>
      <c r="L70" s="172"/>
      <c r="M70" s="172"/>
      <c r="N70" s="186"/>
      <c r="O70" s="70"/>
      <c r="P70" s="70"/>
      <c r="Q70" s="70"/>
      <c r="R70" s="70"/>
      <c r="S70" s="70"/>
      <c r="T70" s="59"/>
      <c r="U70" s="59"/>
      <c r="V70" s="207"/>
      <c r="W70" s="59"/>
      <c r="X70" s="817"/>
    </row>
    <row r="71" spans="1:24" ht="15" customHeight="1" x14ac:dyDescent="0.25">
      <c r="A71" s="1062" t="s">
        <v>525</v>
      </c>
      <c r="C71" s="59"/>
      <c r="D71" s="70" t="s">
        <v>801</v>
      </c>
      <c r="E71" s="41"/>
      <c r="F71" s="41"/>
      <c r="G71" s="41"/>
      <c r="H71" s="41"/>
      <c r="I71" s="41"/>
      <c r="J71" s="41"/>
      <c r="K71" s="59"/>
      <c r="L71" s="59"/>
      <c r="M71" s="59"/>
      <c r="N71" s="302"/>
      <c r="O71" s="78" t="s">
        <v>74</v>
      </c>
      <c r="P71" s="437"/>
      <c r="Q71" s="59"/>
      <c r="R71" s="78" t="s">
        <v>671</v>
      </c>
      <c r="S71" s="437"/>
      <c r="T71" s="59"/>
      <c r="U71" s="59"/>
      <c r="V71" s="59"/>
      <c r="W71" s="59"/>
      <c r="X71" s="817"/>
    </row>
    <row r="72" spans="1:24" ht="15" customHeight="1" x14ac:dyDescent="0.25">
      <c r="A72" s="1062" t="s">
        <v>526</v>
      </c>
      <c r="C72" s="59"/>
      <c r="D72" s="70" t="s">
        <v>803</v>
      </c>
      <c r="E72" s="41"/>
      <c r="F72" s="41"/>
      <c r="G72" s="41"/>
      <c r="H72" s="41"/>
      <c r="I72" s="41"/>
      <c r="J72" s="41"/>
      <c r="K72" s="59"/>
      <c r="L72" s="59"/>
      <c r="M72" s="59"/>
      <c r="N72" s="820"/>
      <c r="O72" s="70"/>
      <c r="P72" s="70"/>
      <c r="Q72" s="70"/>
      <c r="R72" s="70"/>
      <c r="S72" s="70"/>
      <c r="T72" s="70"/>
      <c r="U72" s="70"/>
      <c r="V72" s="70"/>
      <c r="W72" s="70"/>
      <c r="X72" s="817"/>
    </row>
    <row r="73" spans="1:24" ht="15" customHeight="1" x14ac:dyDescent="0.25">
      <c r="A73" s="1062" t="s">
        <v>527</v>
      </c>
      <c r="C73" s="59"/>
      <c r="D73" s="70" t="s">
        <v>1408</v>
      </c>
      <c r="E73" s="41"/>
      <c r="F73" s="41"/>
      <c r="G73" s="41"/>
      <c r="H73" s="41"/>
      <c r="I73" s="41"/>
      <c r="J73" s="41"/>
      <c r="K73" s="59"/>
      <c r="L73" s="59"/>
      <c r="M73" s="59"/>
      <c r="N73" s="820"/>
      <c r="O73" s="70"/>
      <c r="P73" s="70"/>
      <c r="Q73" s="70"/>
      <c r="R73" s="70"/>
      <c r="S73" s="70"/>
      <c r="T73" s="70"/>
      <c r="U73" s="70"/>
      <c r="V73" s="70"/>
      <c r="W73" s="70"/>
      <c r="X73" s="817"/>
    </row>
    <row r="74" spans="1:24" ht="12.5" x14ac:dyDescent="0.25">
      <c r="A74" s="1062" t="s">
        <v>528</v>
      </c>
      <c r="C74" s="41"/>
      <c r="D74" s="41"/>
      <c r="E74" s="41"/>
      <c r="F74" s="41"/>
      <c r="G74" s="41"/>
      <c r="H74" s="41"/>
      <c r="I74" s="41"/>
      <c r="J74" s="41"/>
      <c r="K74" s="59"/>
      <c r="L74" s="59"/>
      <c r="M74" s="59"/>
      <c r="N74" s="820"/>
      <c r="O74" s="70"/>
      <c r="P74" s="70"/>
      <c r="Q74" s="70"/>
      <c r="R74" s="59" t="s">
        <v>1409</v>
      </c>
      <c r="S74" s="70"/>
      <c r="T74" s="70"/>
      <c r="U74" s="70"/>
      <c r="V74" s="70"/>
      <c r="W74" s="70"/>
      <c r="X74" s="817"/>
    </row>
    <row r="75" spans="1:24" ht="15" customHeight="1" x14ac:dyDescent="0.25">
      <c r="A75" s="1062" t="s">
        <v>529</v>
      </c>
      <c r="C75" s="70"/>
      <c r="D75" s="78" t="s">
        <v>74</v>
      </c>
      <c r="E75" s="437"/>
      <c r="F75" s="266" t="s">
        <v>42</v>
      </c>
      <c r="G75" s="437"/>
      <c r="H75" s="59"/>
      <c r="I75" s="207"/>
      <c r="J75" s="207" t="s">
        <v>1410</v>
      </c>
      <c r="K75" s="59"/>
      <c r="L75" s="59"/>
      <c r="M75" s="59"/>
      <c r="N75" s="820"/>
      <c r="O75" s="70"/>
      <c r="P75" s="70"/>
      <c r="Q75" s="70"/>
      <c r="R75" s="59" t="s">
        <v>1411</v>
      </c>
      <c r="S75" s="70"/>
      <c r="T75" s="70"/>
      <c r="U75" s="70"/>
      <c r="V75" s="70"/>
      <c r="W75" s="70"/>
      <c r="X75" s="817"/>
    </row>
    <row r="76" spans="1:24" ht="15" customHeight="1" x14ac:dyDescent="0.25">
      <c r="A76" s="1062" t="s">
        <v>530</v>
      </c>
      <c r="C76" s="41"/>
      <c r="D76" s="41"/>
      <c r="E76" s="41"/>
      <c r="F76" s="41"/>
      <c r="G76" s="41"/>
      <c r="H76" s="41"/>
      <c r="I76" s="41"/>
      <c r="J76" s="41"/>
      <c r="K76" s="59"/>
      <c r="L76" s="59"/>
      <c r="M76" s="59"/>
      <c r="N76" s="820"/>
      <c r="O76" s="70"/>
      <c r="P76" s="70"/>
      <c r="Q76" s="70"/>
      <c r="R76" s="59" t="s">
        <v>1412</v>
      </c>
      <c r="S76" s="70"/>
      <c r="T76" s="70"/>
      <c r="U76" s="70"/>
      <c r="V76" s="70"/>
      <c r="W76" s="70"/>
      <c r="X76" s="817"/>
    </row>
    <row r="77" spans="1:24" ht="15" customHeight="1" x14ac:dyDescent="0.25">
      <c r="A77" s="1062" t="s">
        <v>531</v>
      </c>
      <c r="C77" s="41"/>
      <c r="D77" s="41"/>
      <c r="E77" s="41"/>
      <c r="F77" s="211" t="s">
        <v>1413</v>
      </c>
      <c r="G77" s="41"/>
      <c r="H77" s="41"/>
      <c r="I77" s="41"/>
      <c r="J77" s="41"/>
      <c r="K77" s="59"/>
      <c r="L77" s="59"/>
      <c r="M77" s="59"/>
      <c r="N77" s="820"/>
      <c r="O77" s="70"/>
      <c r="P77" s="70"/>
      <c r="Q77" s="70"/>
      <c r="R77" s="70"/>
      <c r="S77" s="70"/>
      <c r="T77" s="70"/>
      <c r="U77" s="70"/>
      <c r="V77" s="70"/>
      <c r="W77" s="70"/>
      <c r="X77" s="817"/>
    </row>
    <row r="78" spans="1:24" ht="15" customHeight="1" x14ac:dyDescent="0.25">
      <c r="A78" s="1062" t="s">
        <v>532</v>
      </c>
      <c r="C78" s="41"/>
      <c r="D78" s="41"/>
      <c r="E78" s="41"/>
      <c r="F78" s="211" t="s">
        <v>1414</v>
      </c>
      <c r="G78" s="41"/>
      <c r="H78" s="41"/>
      <c r="I78" s="41"/>
      <c r="J78" s="41"/>
      <c r="K78" s="41"/>
      <c r="L78" s="59"/>
      <c r="M78" s="59"/>
      <c r="N78" s="820"/>
      <c r="O78" s="70"/>
      <c r="P78" s="70"/>
      <c r="Q78" s="70"/>
      <c r="R78" s="70"/>
      <c r="S78" s="70"/>
      <c r="T78" s="70"/>
      <c r="U78" s="70"/>
      <c r="V78" s="70"/>
      <c r="W78" s="70"/>
      <c r="X78" s="817"/>
    </row>
    <row r="79" spans="1:24" ht="15" customHeight="1" x14ac:dyDescent="0.25">
      <c r="A79" s="1062" t="s">
        <v>533</v>
      </c>
      <c r="C79" s="41"/>
      <c r="D79" s="41"/>
      <c r="E79" s="41"/>
      <c r="F79" s="211"/>
      <c r="G79" s="41"/>
      <c r="H79" s="41"/>
      <c r="I79" s="1822" t="s">
        <v>802</v>
      </c>
      <c r="J79" s="1823"/>
      <c r="K79" s="434"/>
      <c r="L79" s="59"/>
      <c r="M79" s="59"/>
      <c r="N79" s="820"/>
      <c r="O79" s="70"/>
      <c r="P79" s="70"/>
      <c r="Q79" s="70"/>
      <c r="R79" s="277" t="s">
        <v>1331</v>
      </c>
      <c r="S79" s="288"/>
      <c r="T79" s="288"/>
      <c r="U79" s="816"/>
      <c r="V79" s="434"/>
      <c r="W79" s="70"/>
      <c r="X79" s="817"/>
    </row>
    <row r="80" spans="1:24" ht="15" customHeight="1" x14ac:dyDescent="0.25">
      <c r="A80" s="1062" t="s">
        <v>534</v>
      </c>
      <c r="C80" s="41"/>
      <c r="D80" s="41"/>
      <c r="E80" s="41"/>
      <c r="F80" s="41"/>
      <c r="G80" s="41"/>
      <c r="H80" s="41"/>
      <c r="I80" s="41"/>
      <c r="J80" s="41"/>
      <c r="K80" s="59"/>
      <c r="L80" s="59"/>
      <c r="M80" s="59"/>
      <c r="N80" s="820"/>
      <c r="O80" s="70"/>
      <c r="P80" s="70"/>
      <c r="Q80" s="70"/>
      <c r="R80" s="70"/>
      <c r="S80" s="70"/>
      <c r="T80" s="70"/>
      <c r="U80" s="70"/>
      <c r="V80" s="70"/>
      <c r="W80" s="70"/>
      <c r="X80" s="817"/>
    </row>
    <row r="81" spans="1:24" ht="15" customHeight="1" thickBot="1" x14ac:dyDescent="0.3">
      <c r="A81" s="1062" t="s">
        <v>535</v>
      </c>
      <c r="C81" s="484"/>
      <c r="D81" s="484"/>
      <c r="E81" s="484"/>
      <c r="F81" s="484"/>
      <c r="G81" s="484"/>
      <c r="H81" s="484"/>
      <c r="I81" s="484"/>
      <c r="J81" s="484"/>
      <c r="K81" s="484"/>
      <c r="L81" s="484"/>
      <c r="M81" s="484"/>
      <c r="N81" s="821"/>
      <c r="O81" s="822"/>
      <c r="P81" s="822"/>
      <c r="Q81" s="822"/>
      <c r="R81" s="822"/>
      <c r="S81" s="822"/>
      <c r="T81" s="822"/>
      <c r="U81" s="822"/>
      <c r="V81" s="822"/>
      <c r="W81" s="822"/>
      <c r="X81" s="823"/>
    </row>
    <row r="82" spans="1:24" ht="12.5" x14ac:dyDescent="0.25">
      <c r="A82" s="1062" t="s">
        <v>536</v>
      </c>
    </row>
    <row r="83" spans="1:24" ht="15" customHeight="1" x14ac:dyDescent="0.25">
      <c r="A83" s="96"/>
      <c r="C83" s="366" t="s">
        <v>1415</v>
      </c>
      <c r="D83" s="372"/>
      <c r="E83" s="372"/>
      <c r="F83" s="824"/>
      <c r="G83" s="824"/>
      <c r="H83" s="824"/>
      <c r="I83" s="824"/>
      <c r="J83" s="824"/>
      <c r="K83" s="824"/>
      <c r="L83" s="824"/>
      <c r="M83" s="824"/>
      <c r="N83" s="176" t="s">
        <v>1416</v>
      </c>
      <c r="O83" s="825"/>
      <c r="P83" s="825"/>
      <c r="Q83" s="825"/>
      <c r="R83" s="825"/>
      <c r="S83" s="825"/>
      <c r="T83" s="825"/>
      <c r="U83" s="825"/>
      <c r="V83" s="825"/>
      <c r="W83" s="825"/>
      <c r="X83" s="826"/>
    </row>
    <row r="84" spans="1:24" ht="15" customHeight="1" x14ac:dyDescent="0.25">
      <c r="A84" s="96"/>
      <c r="C84" s="59"/>
      <c r="D84" s="60" t="s">
        <v>1417</v>
      </c>
      <c r="E84" s="59"/>
      <c r="F84" s="59"/>
      <c r="G84" s="59"/>
      <c r="H84" s="59"/>
      <c r="I84" s="59"/>
      <c r="J84" s="59"/>
      <c r="K84" s="59"/>
      <c r="L84" s="59"/>
      <c r="M84" s="70"/>
      <c r="N84" s="827"/>
      <c r="O84" s="60" t="s">
        <v>1418</v>
      </c>
      <c r="P84" s="41"/>
      <c r="Q84" s="41"/>
      <c r="R84" s="41"/>
      <c r="S84" s="41"/>
      <c r="T84" s="41"/>
      <c r="U84" s="41"/>
      <c r="V84" s="41"/>
      <c r="W84" s="41"/>
      <c r="X84" s="828"/>
    </row>
    <row r="85" spans="1:24" ht="15" customHeight="1" x14ac:dyDescent="0.25">
      <c r="A85" s="96"/>
      <c r="C85" s="59"/>
      <c r="D85" s="60" t="s">
        <v>1419</v>
      </c>
      <c r="E85" s="59"/>
      <c r="F85" s="59"/>
      <c r="G85" s="59"/>
      <c r="H85" s="59"/>
      <c r="I85" s="59"/>
      <c r="J85" s="59"/>
      <c r="K85" s="59"/>
      <c r="L85" s="59"/>
      <c r="M85" s="70"/>
      <c r="N85" s="827"/>
      <c r="O85" s="60"/>
      <c r="P85" s="41"/>
      <c r="Q85" s="41"/>
      <c r="R85" s="41"/>
      <c r="S85" s="41"/>
      <c r="T85" s="41"/>
      <c r="U85" s="41"/>
      <c r="V85" s="41"/>
      <c r="W85" s="41"/>
      <c r="X85" s="828"/>
    </row>
    <row r="86" spans="1:24" ht="15" customHeight="1" x14ac:dyDescent="0.25">
      <c r="A86" s="96"/>
      <c r="C86" s="41"/>
      <c r="D86" s="60" t="s">
        <v>1420</v>
      </c>
      <c r="E86" s="41"/>
      <c r="F86" s="41"/>
      <c r="G86" s="41"/>
      <c r="H86" s="41"/>
      <c r="I86" s="41"/>
      <c r="J86" s="41"/>
      <c r="K86" s="41"/>
      <c r="L86" s="41"/>
      <c r="M86" s="70"/>
      <c r="N86" s="827"/>
      <c r="O86" s="78" t="s">
        <v>74</v>
      </c>
      <c r="P86" s="437"/>
      <c r="Q86" s="59"/>
      <c r="R86" s="78" t="s">
        <v>671</v>
      </c>
      <c r="S86" s="437"/>
      <c r="T86" s="41"/>
      <c r="U86" s="41"/>
      <c r="V86" s="41"/>
      <c r="W86" s="41"/>
      <c r="X86" s="828"/>
    </row>
    <row r="87" spans="1:24" ht="15" customHeight="1" x14ac:dyDescent="0.25">
      <c r="A87" s="96"/>
      <c r="C87" s="41"/>
      <c r="D87" s="60" t="s">
        <v>1421</v>
      </c>
      <c r="E87" s="41"/>
      <c r="F87" s="41"/>
      <c r="G87" s="41"/>
      <c r="H87" s="41"/>
      <c r="I87" s="41"/>
      <c r="J87" s="41"/>
      <c r="K87" s="41"/>
      <c r="L87" s="41"/>
      <c r="M87" s="70"/>
      <c r="N87" s="827"/>
      <c r="O87" s="41"/>
      <c r="P87" s="41"/>
      <c r="Q87" s="41"/>
      <c r="R87" s="41"/>
      <c r="S87" s="41"/>
      <c r="T87" s="41"/>
      <c r="U87" s="41"/>
      <c r="V87" s="41"/>
      <c r="W87" s="41"/>
      <c r="X87" s="828"/>
    </row>
    <row r="88" spans="1:24" ht="15" customHeight="1" x14ac:dyDescent="0.25">
      <c r="A88" s="96"/>
      <c r="C88" s="41"/>
      <c r="D88" s="62"/>
      <c r="E88" s="59"/>
      <c r="F88" s="59"/>
      <c r="G88" s="59"/>
      <c r="H88" s="59"/>
      <c r="I88" s="59"/>
      <c r="J88" s="59"/>
      <c r="K88" s="59"/>
      <c r="L88" s="59"/>
      <c r="M88" s="70"/>
      <c r="N88" s="827"/>
      <c r="O88" s="41"/>
      <c r="P88" s="41"/>
      <c r="Q88" s="41"/>
      <c r="R88" s="41"/>
      <c r="S88" s="41"/>
      <c r="T88" s="41"/>
      <c r="U88" s="41"/>
      <c r="V88" s="41"/>
      <c r="W88" s="41"/>
      <c r="X88" s="828"/>
    </row>
    <row r="89" spans="1:24" ht="15" customHeight="1" x14ac:dyDescent="0.25">
      <c r="A89" s="96"/>
      <c r="C89" s="41"/>
      <c r="D89" s="70"/>
      <c r="E89" s="59"/>
      <c r="F89" s="59"/>
      <c r="G89" s="829"/>
      <c r="H89" s="372"/>
      <c r="I89" s="372"/>
      <c r="J89" s="372"/>
      <c r="K89" s="372"/>
      <c r="L89" s="372"/>
      <c r="M89" s="292"/>
      <c r="N89" s="173" t="s">
        <v>1422</v>
      </c>
      <c r="O89" s="41"/>
      <c r="P89" s="41"/>
      <c r="Q89" s="41"/>
      <c r="R89" s="41"/>
      <c r="S89" s="41"/>
      <c r="T89" s="41"/>
      <c r="U89" s="41"/>
      <c r="V89" s="41"/>
      <c r="W89" s="41"/>
      <c r="X89" s="828"/>
    </row>
    <row r="90" spans="1:24" ht="15" customHeight="1" x14ac:dyDescent="0.25">
      <c r="A90" s="96"/>
      <c r="C90" s="41"/>
      <c r="D90" s="59"/>
      <c r="E90" s="59"/>
      <c r="F90" s="59"/>
      <c r="G90" s="830" t="s">
        <v>805</v>
      </c>
      <c r="H90" s="831"/>
      <c r="I90" s="59"/>
      <c r="J90" s="59"/>
      <c r="K90" s="59"/>
      <c r="L90" s="59"/>
      <c r="M90" s="290"/>
      <c r="N90" s="827"/>
      <c r="O90" s="60" t="s">
        <v>1423</v>
      </c>
      <c r="P90" s="41"/>
      <c r="Q90" s="41"/>
      <c r="R90" s="41"/>
      <c r="S90" s="41"/>
      <c r="T90" s="41"/>
      <c r="U90" s="41"/>
      <c r="V90" s="41"/>
      <c r="W90" s="41"/>
      <c r="X90" s="828"/>
    </row>
    <row r="91" spans="1:24" ht="15" customHeight="1" x14ac:dyDescent="0.25">
      <c r="A91" s="96"/>
      <c r="C91" s="41"/>
      <c r="D91" s="71" t="s">
        <v>74</v>
      </c>
      <c r="E91" s="437"/>
      <c r="F91" s="59"/>
      <c r="G91" s="832"/>
      <c r="H91" s="437"/>
      <c r="I91" s="76" t="s">
        <v>258</v>
      </c>
      <c r="J91" s="63"/>
      <c r="K91" s="63"/>
      <c r="L91" s="63"/>
      <c r="M91" s="290"/>
      <c r="N91" s="827"/>
      <c r="O91" s="41"/>
      <c r="P91" s="41"/>
      <c r="Q91" s="41"/>
      <c r="R91" s="41"/>
      <c r="S91" s="41"/>
      <c r="T91" s="41"/>
      <c r="U91" s="41"/>
      <c r="V91" s="41"/>
      <c r="W91" s="41"/>
      <c r="X91" s="828"/>
    </row>
    <row r="92" spans="1:24" ht="15" customHeight="1" x14ac:dyDescent="0.25">
      <c r="A92" s="96"/>
      <c r="C92" s="41"/>
      <c r="D92" s="68"/>
      <c r="E92" s="68"/>
      <c r="F92" s="68"/>
      <c r="G92" s="301"/>
      <c r="H92" s="437"/>
      <c r="I92" s="76" t="s">
        <v>804</v>
      </c>
      <c r="J92" s="63"/>
      <c r="K92" s="63"/>
      <c r="L92" s="63"/>
      <c r="M92" s="290"/>
      <c r="N92" s="827"/>
      <c r="O92" s="71" t="s">
        <v>74</v>
      </c>
      <c r="P92" s="437"/>
      <c r="Q92" s="833" t="s">
        <v>1424</v>
      </c>
      <c r="R92" s="41"/>
      <c r="S92" s="41"/>
      <c r="T92" s="41"/>
      <c r="U92" s="41"/>
      <c r="V92" s="434"/>
      <c r="W92" s="41"/>
      <c r="X92" s="828"/>
    </row>
    <row r="93" spans="1:24" ht="15" customHeight="1" x14ac:dyDescent="0.25">
      <c r="A93" s="96"/>
      <c r="C93" s="41"/>
      <c r="D93" s="68"/>
      <c r="E93" s="68"/>
      <c r="F93" s="63"/>
      <c r="G93" s="834"/>
      <c r="H93" s="437"/>
      <c r="I93" s="76" t="s">
        <v>638</v>
      </c>
      <c r="J93" s="63"/>
      <c r="K93" s="63"/>
      <c r="L93" s="63"/>
      <c r="M93" s="290"/>
      <c r="N93" s="827"/>
      <c r="O93" s="68"/>
      <c r="P93" s="68"/>
      <c r="Q93" s="41"/>
      <c r="R93" s="41"/>
      <c r="S93" s="41"/>
      <c r="T93" s="41"/>
      <c r="U93" s="41"/>
      <c r="V93" s="41"/>
      <c r="W93" s="41"/>
      <c r="X93" s="828"/>
    </row>
    <row r="94" spans="1:24" ht="15" customHeight="1" x14ac:dyDescent="0.25">
      <c r="A94" s="96"/>
      <c r="C94" s="41"/>
      <c r="D94" s="68"/>
      <c r="E94" s="68"/>
      <c r="F94" s="212"/>
      <c r="G94" s="834"/>
      <c r="H94" s="437"/>
      <c r="I94" s="76" t="s">
        <v>259</v>
      </c>
      <c r="J94" s="63"/>
      <c r="K94" s="63"/>
      <c r="L94" s="63"/>
      <c r="M94" s="290"/>
      <c r="N94" s="827"/>
      <c r="O94" s="78" t="s">
        <v>671</v>
      </c>
      <c r="P94" s="437"/>
      <c r="Q94" s="833" t="s">
        <v>867</v>
      </c>
      <c r="R94" s="41"/>
      <c r="S94" s="41"/>
      <c r="T94" s="41"/>
      <c r="U94" s="41"/>
      <c r="V94" s="41"/>
      <c r="W94" s="41"/>
      <c r="X94" s="828"/>
    </row>
    <row r="95" spans="1:24" ht="15" customHeight="1" x14ac:dyDescent="0.25">
      <c r="A95" s="96"/>
      <c r="C95" s="41"/>
      <c r="D95" s="78" t="s">
        <v>671</v>
      </c>
      <c r="E95" s="437"/>
      <c r="F95" s="63"/>
      <c r="G95" s="677"/>
      <c r="H95" s="437"/>
      <c r="I95" s="76" t="s">
        <v>260</v>
      </c>
      <c r="J95" s="63"/>
      <c r="K95" s="63"/>
      <c r="L95" s="63"/>
      <c r="M95" s="290"/>
      <c r="N95" s="827"/>
      <c r="O95" s="41"/>
      <c r="P95" s="41"/>
      <c r="Q95" s="835" t="s">
        <v>1031</v>
      </c>
      <c r="R95" s="41"/>
      <c r="S95" s="41"/>
      <c r="T95" s="41"/>
      <c r="U95" s="41"/>
      <c r="V95" s="41"/>
      <c r="W95" s="41"/>
      <c r="X95" s="828"/>
    </row>
    <row r="96" spans="1:24" ht="15" customHeight="1" x14ac:dyDescent="0.25">
      <c r="A96" s="96"/>
      <c r="C96" s="41"/>
      <c r="D96" s="68"/>
      <c r="E96" s="63"/>
      <c r="F96" s="63"/>
      <c r="G96" s="677"/>
      <c r="H96" s="437"/>
      <c r="I96" s="76" t="s">
        <v>261</v>
      </c>
      <c r="J96" s="63"/>
      <c r="K96" s="63"/>
      <c r="L96" s="63"/>
      <c r="M96" s="290"/>
      <c r="N96" s="827"/>
      <c r="O96" s="41"/>
      <c r="P96" s="41"/>
      <c r="Q96" s="41"/>
      <c r="R96" s="41"/>
      <c r="S96" s="41"/>
      <c r="T96" s="41"/>
      <c r="U96" s="41"/>
      <c r="V96" s="41"/>
      <c r="W96" s="41"/>
      <c r="X96" s="828"/>
    </row>
    <row r="97" spans="1:24" ht="15" customHeight="1" x14ac:dyDescent="0.25">
      <c r="A97" s="96"/>
      <c r="C97" s="41"/>
      <c r="D97" s="41"/>
      <c r="E97" s="41"/>
      <c r="F97" s="185"/>
      <c r="G97" s="827"/>
      <c r="H97" s="437"/>
      <c r="I97" s="76" t="s">
        <v>350</v>
      </c>
      <c r="J97" s="1681"/>
      <c r="K97" s="1681"/>
      <c r="L97" s="1682"/>
      <c r="M97" s="289"/>
      <c r="N97" s="827"/>
      <c r="O97" s="41"/>
      <c r="P97" s="41"/>
      <c r="Q97" s="41"/>
      <c r="R97" s="437"/>
      <c r="S97" s="836" t="s">
        <v>1425</v>
      </c>
      <c r="T97" s="41"/>
      <c r="U97" s="41"/>
      <c r="V97" s="41"/>
      <c r="W97" s="41"/>
      <c r="X97" s="828"/>
    </row>
    <row r="98" spans="1:24" ht="15" customHeight="1" x14ac:dyDescent="0.25">
      <c r="A98" s="96"/>
      <c r="C98" s="41"/>
      <c r="D98" s="41"/>
      <c r="E98" s="41"/>
      <c r="F98" s="185"/>
      <c r="G98" s="300"/>
      <c r="H98" s="288"/>
      <c r="I98" s="293"/>
      <c r="J98" s="293"/>
      <c r="K98" s="277"/>
      <c r="L98" s="277"/>
      <c r="M98" s="291"/>
      <c r="N98" s="827"/>
      <c r="O98" s="41"/>
      <c r="P98" s="41"/>
      <c r="Q98" s="41"/>
      <c r="R98" s="437"/>
      <c r="S98" s="836" t="s">
        <v>1426</v>
      </c>
      <c r="T98" s="41"/>
      <c r="U98" s="41"/>
      <c r="V98" s="41"/>
      <c r="W98" s="41"/>
      <c r="X98" s="828"/>
    </row>
    <row r="99" spans="1:24" ht="15" customHeight="1" x14ac:dyDescent="0.25">
      <c r="A99" s="96"/>
      <c r="C99" s="41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827"/>
      <c r="O99" s="41"/>
      <c r="P99" s="41"/>
      <c r="Q99" s="41"/>
      <c r="R99" s="437"/>
      <c r="S99" s="836" t="s">
        <v>813</v>
      </c>
      <c r="T99" s="41"/>
      <c r="U99" s="1681"/>
      <c r="V99" s="1681"/>
      <c r="W99" s="1682"/>
      <c r="X99" s="828"/>
    </row>
    <row r="100" spans="1:24" ht="15" customHeight="1" x14ac:dyDescent="0.25">
      <c r="A100" s="96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827"/>
      <c r="O100" s="41"/>
      <c r="P100" s="41"/>
      <c r="Q100" s="41"/>
      <c r="R100" s="41"/>
      <c r="S100" s="41"/>
      <c r="T100" s="41"/>
      <c r="U100" s="41"/>
      <c r="V100" s="41"/>
      <c r="W100" s="41"/>
      <c r="X100" s="828"/>
    </row>
    <row r="101" spans="1:24" ht="15" customHeight="1" x14ac:dyDescent="0.25">
      <c r="A101" s="96"/>
      <c r="C101" s="68" t="s">
        <v>1427</v>
      </c>
      <c r="D101" s="59"/>
      <c r="E101" s="59"/>
      <c r="F101" s="59"/>
      <c r="G101" s="59"/>
      <c r="H101" s="59"/>
      <c r="I101" s="59"/>
      <c r="J101" s="59"/>
      <c r="K101" s="59"/>
      <c r="L101" s="59"/>
      <c r="M101" s="41"/>
      <c r="N101" s="186"/>
      <c r="O101" s="41"/>
      <c r="P101" s="41"/>
      <c r="Q101" s="41"/>
      <c r="R101" s="59"/>
      <c r="S101" s="59"/>
      <c r="T101" s="59"/>
      <c r="U101" s="59"/>
      <c r="V101" s="59"/>
      <c r="W101" s="59"/>
      <c r="X101" s="817"/>
    </row>
    <row r="102" spans="1:24" ht="15" customHeight="1" x14ac:dyDescent="0.25">
      <c r="A102" s="96"/>
      <c r="C102" s="68"/>
      <c r="D102" s="68" t="s">
        <v>806</v>
      </c>
      <c r="E102" s="59"/>
      <c r="F102" s="59"/>
      <c r="G102" s="59"/>
      <c r="H102" s="59"/>
      <c r="I102" s="59"/>
      <c r="J102" s="59"/>
      <c r="K102" s="59"/>
      <c r="L102" s="59"/>
      <c r="M102" s="41"/>
      <c r="N102" s="173" t="s">
        <v>1428</v>
      </c>
      <c r="O102" s="41"/>
      <c r="P102" s="41"/>
      <c r="Q102" s="41"/>
      <c r="R102" s="41"/>
      <c r="S102" s="41"/>
      <c r="T102" s="41"/>
      <c r="U102" s="41"/>
      <c r="V102" s="41"/>
      <c r="W102" s="41"/>
      <c r="X102" s="828"/>
    </row>
    <row r="103" spans="1:24" ht="14.15" customHeight="1" x14ac:dyDescent="0.25">
      <c r="A103" s="96"/>
      <c r="C103" s="68"/>
      <c r="D103" s="68"/>
      <c r="E103" s="63"/>
      <c r="F103" s="63"/>
      <c r="G103" s="63"/>
      <c r="H103" s="63"/>
      <c r="I103" s="63"/>
      <c r="J103" s="63"/>
      <c r="K103" s="63"/>
      <c r="L103" s="63"/>
      <c r="M103" s="41"/>
      <c r="N103" s="827"/>
      <c r="O103" s="60" t="s">
        <v>1429</v>
      </c>
      <c r="P103" s="41"/>
      <c r="Q103" s="41"/>
      <c r="R103" s="41"/>
      <c r="S103" s="41"/>
      <c r="T103" s="41"/>
      <c r="U103" s="41"/>
      <c r="V103" s="41"/>
      <c r="W103" s="41"/>
      <c r="X103" s="828"/>
    </row>
    <row r="104" spans="1:24" ht="15" customHeight="1" x14ac:dyDescent="0.25">
      <c r="C104" s="68"/>
      <c r="D104" s="41"/>
      <c r="E104" s="437"/>
      <c r="F104" s="76" t="s">
        <v>807</v>
      </c>
      <c r="G104" s="63"/>
      <c r="H104" s="63"/>
      <c r="I104" s="63"/>
      <c r="J104" s="86"/>
      <c r="K104" s="63"/>
      <c r="L104" s="63"/>
      <c r="M104" s="41"/>
      <c r="N104" s="827"/>
      <c r="O104" s="60" t="s">
        <v>1430</v>
      </c>
      <c r="P104" s="41"/>
      <c r="Q104" s="41"/>
      <c r="R104" s="41"/>
      <c r="S104" s="41"/>
      <c r="T104" s="41"/>
      <c r="U104" s="41"/>
      <c r="V104" s="41"/>
      <c r="W104" s="41"/>
      <c r="X104" s="828"/>
    </row>
    <row r="105" spans="1:24" ht="15" customHeight="1" x14ac:dyDescent="0.25">
      <c r="A105" s="96"/>
      <c r="C105" s="68"/>
      <c r="D105" s="41"/>
      <c r="E105" s="437"/>
      <c r="F105" s="76" t="s">
        <v>808</v>
      </c>
      <c r="G105" s="63"/>
      <c r="H105" s="63"/>
      <c r="I105" s="63"/>
      <c r="J105" s="86"/>
      <c r="K105" s="63"/>
      <c r="L105" s="63"/>
      <c r="M105" s="41"/>
      <c r="N105" s="827"/>
      <c r="O105" s="41"/>
      <c r="P105" s="41"/>
      <c r="Q105" s="41"/>
      <c r="R105" s="41"/>
      <c r="S105" s="41"/>
      <c r="T105" s="41"/>
      <c r="U105" s="41"/>
      <c r="V105" s="41"/>
      <c r="W105" s="41"/>
      <c r="X105" s="828"/>
    </row>
    <row r="106" spans="1:24" ht="15" customHeight="1" x14ac:dyDescent="0.25">
      <c r="A106" s="96"/>
      <c r="C106" s="68"/>
      <c r="D106" s="41"/>
      <c r="E106" s="437"/>
      <c r="F106" s="76" t="s">
        <v>809</v>
      </c>
      <c r="G106" s="63"/>
      <c r="H106" s="63"/>
      <c r="I106" s="68"/>
      <c r="J106" s="68"/>
      <c r="K106" s="63"/>
      <c r="L106" s="63"/>
      <c r="M106" s="70"/>
      <c r="N106" s="827"/>
      <c r="O106" s="415" t="s">
        <v>74</v>
      </c>
      <c r="P106" s="437"/>
      <c r="Q106" s="59"/>
      <c r="R106" s="415" t="s">
        <v>671</v>
      </c>
      <c r="S106" s="437"/>
      <c r="T106" s="41"/>
      <c r="U106" s="41"/>
      <c r="V106" s="41"/>
      <c r="W106" s="41"/>
      <c r="X106" s="828"/>
    </row>
    <row r="107" spans="1:24" ht="15" customHeight="1" x14ac:dyDescent="0.25">
      <c r="A107" s="96"/>
      <c r="C107" s="68"/>
      <c r="D107" s="41"/>
      <c r="E107" s="437"/>
      <c r="F107" s="76" t="s">
        <v>1431</v>
      </c>
      <c r="G107" s="59"/>
      <c r="H107" s="59"/>
      <c r="I107" s="59"/>
      <c r="J107" s="59"/>
      <c r="K107" s="59"/>
      <c r="L107" s="59"/>
      <c r="M107" s="70"/>
      <c r="N107" s="827"/>
      <c r="O107" s="41"/>
      <c r="P107" s="78"/>
      <c r="Q107" s="59"/>
      <c r="R107" s="59"/>
      <c r="S107" s="63"/>
      <c r="T107" s="63"/>
      <c r="U107" s="63"/>
      <c r="V107" s="63"/>
      <c r="W107" s="41"/>
      <c r="X107" s="828"/>
    </row>
    <row r="108" spans="1:24" ht="15" customHeight="1" x14ac:dyDescent="0.3">
      <c r="A108" s="96"/>
      <c r="C108" s="59"/>
      <c r="D108" s="41"/>
      <c r="E108" s="437"/>
      <c r="F108" s="76" t="s">
        <v>810</v>
      </c>
      <c r="G108" s="59"/>
      <c r="H108" s="59"/>
      <c r="I108" s="59"/>
      <c r="J108" s="59"/>
      <c r="K108" s="59"/>
      <c r="L108" s="59"/>
      <c r="M108" s="70"/>
      <c r="N108" s="302"/>
      <c r="O108" s="41"/>
      <c r="P108" s="68"/>
      <c r="Q108" s="837" t="s">
        <v>1432</v>
      </c>
      <c r="R108" s="838"/>
      <c r="S108" s="63"/>
      <c r="T108" s="63"/>
      <c r="U108" s="63"/>
      <c r="V108" s="63"/>
      <c r="W108" s="41"/>
      <c r="X108" s="828"/>
    </row>
    <row r="109" spans="1:24" ht="15" customHeight="1" x14ac:dyDescent="0.3">
      <c r="A109" s="96"/>
      <c r="C109" s="68"/>
      <c r="D109" s="41"/>
      <c r="E109" s="437"/>
      <c r="F109" s="76" t="s">
        <v>811</v>
      </c>
      <c r="G109" s="63"/>
      <c r="H109" s="63"/>
      <c r="I109" s="63"/>
      <c r="J109" s="63"/>
      <c r="K109" s="63"/>
      <c r="L109" s="63"/>
      <c r="M109" s="70"/>
      <c r="N109" s="302"/>
      <c r="O109" s="41"/>
      <c r="P109" s="78"/>
      <c r="Q109" s="837" t="s">
        <v>1433</v>
      </c>
      <c r="R109" s="59"/>
      <c r="S109" s="63"/>
      <c r="T109" s="63"/>
      <c r="U109" s="63"/>
      <c r="V109" s="63"/>
      <c r="W109" s="41"/>
      <c r="X109" s="828"/>
    </row>
    <row r="110" spans="1:24" ht="15" customHeight="1" x14ac:dyDescent="0.25">
      <c r="A110" s="96"/>
      <c r="C110" s="68"/>
      <c r="D110" s="41"/>
      <c r="E110" s="437"/>
      <c r="F110" s="76" t="s">
        <v>812</v>
      </c>
      <c r="G110" s="1824"/>
      <c r="H110" s="1824"/>
      <c r="I110" s="1824"/>
      <c r="J110" s="1824"/>
      <c r="K110" s="1825"/>
      <c r="L110" s="63"/>
      <c r="M110" s="62"/>
      <c r="N110" s="186"/>
      <c r="O110" s="41"/>
      <c r="P110" s="78"/>
      <c r="Q110" s="59"/>
      <c r="R110" s="59"/>
      <c r="S110" s="59"/>
      <c r="T110" s="59"/>
      <c r="U110" s="59"/>
      <c r="V110" s="59"/>
      <c r="W110" s="41"/>
      <c r="X110" s="828"/>
    </row>
    <row r="111" spans="1:24" ht="15" customHeight="1" x14ac:dyDescent="0.25">
      <c r="A111" s="96"/>
      <c r="C111" s="68"/>
      <c r="D111" s="68"/>
      <c r="E111" s="63"/>
      <c r="F111" s="63"/>
      <c r="G111" s="63"/>
      <c r="H111" s="63"/>
      <c r="I111" s="63"/>
      <c r="J111" s="63"/>
      <c r="K111" s="63"/>
      <c r="L111" s="63"/>
      <c r="M111" s="62"/>
      <c r="N111" s="186"/>
      <c r="O111" s="41"/>
      <c r="P111" s="41"/>
      <c r="Q111" s="266" t="s">
        <v>286</v>
      </c>
      <c r="R111" s="437"/>
      <c r="S111" s="59"/>
      <c r="T111" s="78" t="s">
        <v>671</v>
      </c>
      <c r="U111" s="437"/>
      <c r="V111" s="59"/>
      <c r="W111" s="41"/>
      <c r="X111" s="828"/>
    </row>
    <row r="112" spans="1:24" ht="15" customHeight="1" x14ac:dyDescent="0.25">
      <c r="A112" s="96"/>
      <c r="C112" s="68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827"/>
      <c r="O112" s="41"/>
      <c r="P112" s="41"/>
      <c r="Q112" s="41"/>
      <c r="R112" s="41"/>
      <c r="S112" s="41"/>
      <c r="T112" s="41"/>
      <c r="U112" s="41"/>
      <c r="V112" s="41"/>
      <c r="W112" s="41"/>
      <c r="X112" s="828"/>
    </row>
    <row r="113" spans="1:24" ht="15" customHeight="1" x14ac:dyDescent="0.25">
      <c r="A113" s="21"/>
      <c r="C113" s="68" t="s">
        <v>1434</v>
      </c>
      <c r="D113" s="60"/>
      <c r="E113" s="59"/>
      <c r="F113" s="59"/>
      <c r="G113" s="59"/>
      <c r="H113" s="59"/>
      <c r="I113" s="59"/>
      <c r="J113" s="59"/>
      <c r="K113" s="59"/>
      <c r="L113" s="62"/>
      <c r="M113" s="62"/>
      <c r="N113" s="186"/>
      <c r="O113" s="41"/>
      <c r="P113" s="41"/>
      <c r="Q113" s="41"/>
      <c r="R113" s="59"/>
      <c r="S113" s="59"/>
      <c r="T113" s="59"/>
      <c r="U113" s="59"/>
      <c r="V113" s="59"/>
      <c r="W113" s="59"/>
      <c r="X113" s="817"/>
    </row>
    <row r="114" spans="1:24" ht="15" customHeight="1" x14ac:dyDescent="0.25">
      <c r="A114" s="21"/>
      <c r="C114" s="59"/>
      <c r="D114" s="60"/>
      <c r="E114" s="59"/>
      <c r="F114" s="59"/>
      <c r="G114" s="59"/>
      <c r="H114" s="59"/>
      <c r="I114" s="59"/>
      <c r="J114" s="59"/>
      <c r="K114" s="59"/>
      <c r="L114" s="62"/>
      <c r="M114" s="62"/>
      <c r="N114" s="173" t="s">
        <v>1435</v>
      </c>
      <c r="O114" s="41"/>
      <c r="P114" s="41"/>
      <c r="Q114" s="41"/>
      <c r="R114" s="41"/>
      <c r="S114" s="41"/>
      <c r="T114" s="41"/>
      <c r="U114" s="41"/>
      <c r="V114" s="41"/>
      <c r="W114" s="41"/>
      <c r="X114" s="828"/>
    </row>
    <row r="115" spans="1:24" ht="15" customHeight="1" x14ac:dyDescent="0.25">
      <c r="A115" s="96"/>
      <c r="C115" s="59"/>
      <c r="D115" s="415" t="s">
        <v>74</v>
      </c>
      <c r="E115" s="437"/>
      <c r="F115" s="59"/>
      <c r="G115" s="59"/>
      <c r="H115" s="59"/>
      <c r="I115" s="415" t="s">
        <v>671</v>
      </c>
      <c r="J115" s="437"/>
      <c r="K115" s="59"/>
      <c r="L115" s="62"/>
      <c r="M115" s="62"/>
      <c r="N115" s="186"/>
      <c r="O115" s="60" t="s">
        <v>1436</v>
      </c>
      <c r="P115" s="41"/>
      <c r="Q115" s="41"/>
      <c r="R115" s="41"/>
      <c r="S115" s="41"/>
      <c r="T115" s="41"/>
      <c r="U115" s="41"/>
      <c r="V115" s="41"/>
      <c r="W115" s="41"/>
      <c r="X115" s="828"/>
    </row>
    <row r="116" spans="1:24" ht="15" customHeight="1" x14ac:dyDescent="0.25">
      <c r="C116" s="59"/>
      <c r="D116" s="78"/>
      <c r="E116" s="59"/>
      <c r="F116" s="59"/>
      <c r="G116" s="63"/>
      <c r="H116" s="63"/>
      <c r="I116" s="63"/>
      <c r="J116" s="63"/>
      <c r="K116" s="63"/>
      <c r="L116" s="62"/>
      <c r="M116" s="62"/>
      <c r="N116" s="186"/>
      <c r="O116" s="41"/>
      <c r="P116" s="41"/>
      <c r="Q116" s="41"/>
      <c r="R116" s="41"/>
      <c r="S116" s="41"/>
      <c r="T116" s="41"/>
      <c r="U116" s="41"/>
      <c r="V116" s="41"/>
      <c r="W116" s="41"/>
      <c r="X116" s="828"/>
    </row>
    <row r="117" spans="1:24" ht="15" customHeight="1" x14ac:dyDescent="0.25">
      <c r="C117" s="59"/>
      <c r="D117" s="68"/>
      <c r="E117" s="59"/>
      <c r="F117" s="838" t="s">
        <v>1437</v>
      </c>
      <c r="G117" s="63"/>
      <c r="H117" s="63"/>
      <c r="I117" s="63"/>
      <c r="J117" s="63"/>
      <c r="K117" s="63"/>
      <c r="L117" s="62"/>
      <c r="M117" s="62"/>
      <c r="N117" s="186"/>
      <c r="O117" s="78" t="s">
        <v>74</v>
      </c>
      <c r="P117" s="437"/>
      <c r="Q117" s="59"/>
      <c r="R117" s="78" t="s">
        <v>671</v>
      </c>
      <c r="S117" s="437"/>
      <c r="T117" s="41"/>
      <c r="U117" s="41"/>
      <c r="V117" s="41"/>
      <c r="W117" s="41"/>
      <c r="X117" s="828"/>
    </row>
    <row r="118" spans="1:24" ht="14" x14ac:dyDescent="0.25">
      <c r="C118" s="59"/>
      <c r="D118" s="78"/>
      <c r="E118" s="59"/>
      <c r="F118" s="59"/>
      <c r="G118" s="63"/>
      <c r="H118" s="63"/>
      <c r="I118" s="63"/>
      <c r="J118" s="63"/>
      <c r="K118" s="63"/>
      <c r="L118" s="62"/>
      <c r="M118" s="62"/>
      <c r="N118" s="827"/>
      <c r="O118" s="41"/>
      <c r="P118" s="41"/>
      <c r="Q118" s="41"/>
      <c r="R118" s="41"/>
      <c r="S118" s="41"/>
      <c r="T118" s="41"/>
      <c r="U118" s="41"/>
      <c r="V118" s="41"/>
      <c r="W118" s="41"/>
      <c r="X118" s="828"/>
    </row>
    <row r="119" spans="1:24" ht="14" x14ac:dyDescent="0.25">
      <c r="C119" s="59"/>
      <c r="D119" s="78"/>
      <c r="E119" s="59"/>
      <c r="F119" s="438" t="s">
        <v>286</v>
      </c>
      <c r="G119" s="437"/>
      <c r="H119" s="59"/>
      <c r="I119" s="415" t="s">
        <v>671</v>
      </c>
      <c r="J119" s="437"/>
      <c r="K119" s="63"/>
      <c r="L119" s="62"/>
      <c r="M119" s="62"/>
      <c r="N119" s="186"/>
      <c r="O119" s="41"/>
      <c r="P119" s="41"/>
      <c r="Q119" s="41"/>
      <c r="R119" s="59"/>
      <c r="S119" s="59"/>
      <c r="T119" s="59"/>
      <c r="U119" s="59"/>
      <c r="V119" s="59"/>
      <c r="W119" s="59"/>
      <c r="X119" s="817"/>
    </row>
    <row r="120" spans="1:24" x14ac:dyDescent="0.25">
      <c r="C120" s="59"/>
      <c r="D120" s="68"/>
      <c r="E120" s="63"/>
      <c r="F120" s="63"/>
      <c r="G120" s="63"/>
      <c r="H120" s="63"/>
      <c r="I120" s="63"/>
      <c r="J120" s="63"/>
      <c r="K120" s="63"/>
      <c r="L120" s="62"/>
      <c r="M120" s="62"/>
      <c r="N120" s="173" t="s">
        <v>1438</v>
      </c>
      <c r="O120" s="41"/>
      <c r="P120" s="41"/>
      <c r="Q120" s="41"/>
      <c r="R120" s="41"/>
      <c r="S120" s="41"/>
      <c r="T120" s="41"/>
      <c r="U120" s="59"/>
      <c r="V120" s="59"/>
      <c r="W120" s="59"/>
      <c r="X120" s="828"/>
    </row>
    <row r="121" spans="1:24" x14ac:dyDescent="0.25">
      <c r="C121" s="68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186"/>
      <c r="O121" s="60" t="s">
        <v>1439</v>
      </c>
      <c r="P121" s="41"/>
      <c r="Q121" s="41"/>
      <c r="R121" s="41"/>
      <c r="S121" s="41"/>
      <c r="T121" s="41"/>
      <c r="U121" s="59"/>
      <c r="V121" s="59"/>
      <c r="W121" s="59"/>
      <c r="X121" s="828"/>
    </row>
    <row r="122" spans="1:24" ht="15" customHeight="1" x14ac:dyDescent="0.25">
      <c r="C122" s="68" t="s">
        <v>1440</v>
      </c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186"/>
      <c r="O122" s="60" t="s">
        <v>1441</v>
      </c>
      <c r="P122" s="41"/>
      <c r="Q122" s="41"/>
      <c r="R122" s="41"/>
      <c r="S122" s="41"/>
      <c r="T122" s="41"/>
      <c r="U122" s="59"/>
      <c r="V122" s="59"/>
      <c r="W122" s="59"/>
      <c r="X122" s="828"/>
    </row>
    <row r="123" spans="1:24" ht="15" customHeight="1" x14ac:dyDescent="0.25">
      <c r="C123" s="68"/>
      <c r="D123" s="70" t="s">
        <v>1442</v>
      </c>
      <c r="E123" s="68"/>
      <c r="F123" s="68"/>
      <c r="G123" s="68"/>
      <c r="H123" s="63"/>
      <c r="I123" s="68"/>
      <c r="J123" s="68"/>
      <c r="K123" s="63"/>
      <c r="L123" s="63"/>
      <c r="M123" s="70"/>
      <c r="N123" s="186"/>
      <c r="O123" s="41"/>
      <c r="P123" s="41"/>
      <c r="Q123" s="41"/>
      <c r="R123" s="41"/>
      <c r="S123" s="41"/>
      <c r="T123" s="41"/>
      <c r="U123" s="59"/>
      <c r="V123" s="59"/>
      <c r="W123" s="59"/>
      <c r="X123" s="828"/>
    </row>
    <row r="124" spans="1:24" ht="15" customHeight="1" x14ac:dyDescent="0.25">
      <c r="C124" s="68"/>
      <c r="D124" s="70" t="s">
        <v>1443</v>
      </c>
      <c r="E124" s="68"/>
      <c r="F124" s="68"/>
      <c r="G124" s="68"/>
      <c r="H124" s="68"/>
      <c r="I124" s="68"/>
      <c r="J124" s="68"/>
      <c r="K124" s="68"/>
      <c r="L124" s="68"/>
      <c r="M124" s="70"/>
      <c r="N124" s="186"/>
      <c r="O124" s="78" t="s">
        <v>74</v>
      </c>
      <c r="P124" s="437"/>
      <c r="Q124" s="59"/>
      <c r="R124" s="78" t="s">
        <v>671</v>
      </c>
      <c r="S124" s="437"/>
      <c r="T124" s="41"/>
      <c r="U124" s="59"/>
      <c r="V124" s="59"/>
      <c r="W124" s="59"/>
      <c r="X124" s="817"/>
    </row>
    <row r="125" spans="1:24" ht="15" customHeight="1" x14ac:dyDescent="0.25"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70"/>
      <c r="N125" s="186"/>
      <c r="O125" s="41"/>
      <c r="P125" s="41"/>
      <c r="Q125" s="41"/>
      <c r="R125" s="41"/>
      <c r="S125" s="41"/>
      <c r="T125" s="41"/>
      <c r="U125" s="59"/>
      <c r="V125" s="59"/>
      <c r="W125" s="59"/>
      <c r="X125" s="817"/>
    </row>
    <row r="126" spans="1:24" ht="15" customHeight="1" x14ac:dyDescent="0.3">
      <c r="C126" s="68"/>
      <c r="D126" s="78" t="s">
        <v>74</v>
      </c>
      <c r="E126" s="437"/>
      <c r="F126" s="59"/>
      <c r="G126" s="78" t="s">
        <v>671</v>
      </c>
      <c r="H126" s="437"/>
      <c r="I126" s="41"/>
      <c r="J126" s="41"/>
      <c r="K126" s="41"/>
      <c r="L126" s="68"/>
      <c r="M126" s="70"/>
      <c r="N126" s="186"/>
      <c r="O126" s="41"/>
      <c r="P126" s="41"/>
      <c r="Q126" s="839" t="s">
        <v>1444</v>
      </c>
      <c r="R126" s="41"/>
      <c r="S126" s="41"/>
      <c r="T126" s="41"/>
      <c r="U126" s="59"/>
      <c r="V126" s="59"/>
      <c r="W126" s="59"/>
      <c r="X126" s="817"/>
    </row>
    <row r="127" spans="1:24" ht="15" customHeight="1" x14ac:dyDescent="0.25">
      <c r="C127" s="68"/>
      <c r="D127" s="41"/>
      <c r="E127" s="41"/>
      <c r="F127" s="41"/>
      <c r="G127" s="41"/>
      <c r="H127" s="41"/>
      <c r="I127" s="41"/>
      <c r="J127" s="41"/>
      <c r="K127" s="41"/>
      <c r="L127" s="68"/>
      <c r="M127" s="70"/>
      <c r="N127" s="186"/>
      <c r="O127" s="41"/>
      <c r="P127" s="41"/>
      <c r="Q127" s="840" t="s">
        <v>1031</v>
      </c>
      <c r="R127" s="41"/>
      <c r="S127" s="41"/>
      <c r="T127" s="41"/>
      <c r="U127" s="59"/>
      <c r="V127" s="59"/>
      <c r="W127" s="59"/>
      <c r="X127" s="817"/>
    </row>
    <row r="128" spans="1:24" ht="15" customHeight="1" x14ac:dyDescent="0.25">
      <c r="C128" s="68"/>
      <c r="D128" s="41"/>
      <c r="E128" s="41"/>
      <c r="F128" s="41"/>
      <c r="G128" s="41"/>
      <c r="H128" s="41"/>
      <c r="I128" s="41"/>
      <c r="J128" s="41"/>
      <c r="K128" s="41"/>
      <c r="L128" s="68"/>
      <c r="M128" s="70"/>
      <c r="N128" s="186"/>
      <c r="O128" s="41"/>
      <c r="P128" s="41"/>
      <c r="Q128" s="41"/>
      <c r="R128" s="41"/>
      <c r="S128" s="41"/>
      <c r="T128" s="41"/>
      <c r="U128" s="59"/>
      <c r="V128" s="59"/>
      <c r="W128" s="59"/>
      <c r="X128" s="817"/>
    </row>
    <row r="129" spans="3:24" ht="15" customHeight="1" x14ac:dyDescent="0.3">
      <c r="C129" s="68"/>
      <c r="D129" s="41"/>
      <c r="E129" s="41"/>
      <c r="F129" s="41"/>
      <c r="G129" s="41"/>
      <c r="H129" s="841" t="s">
        <v>867</v>
      </c>
      <c r="I129" s="41"/>
      <c r="J129" s="41"/>
      <c r="K129" s="41"/>
      <c r="L129" s="68"/>
      <c r="M129" s="70"/>
      <c r="N129" s="186"/>
      <c r="O129" s="41"/>
      <c r="P129" s="41"/>
      <c r="Q129" s="41"/>
      <c r="R129" s="437"/>
      <c r="S129" s="836" t="s">
        <v>872</v>
      </c>
      <c r="T129" s="41"/>
      <c r="U129" s="59"/>
      <c r="V129" s="59"/>
      <c r="W129" s="59"/>
      <c r="X129" s="817"/>
    </row>
    <row r="130" spans="3:24" ht="15" customHeight="1" x14ac:dyDescent="0.25">
      <c r="C130" s="68"/>
      <c r="D130" s="41"/>
      <c r="E130" s="842" t="s">
        <v>1031</v>
      </c>
      <c r="F130" s="41"/>
      <c r="G130" s="41"/>
      <c r="H130" s="41"/>
      <c r="I130" s="41"/>
      <c r="J130" s="41"/>
      <c r="K130" s="41"/>
      <c r="L130" s="68"/>
      <c r="M130" s="70"/>
      <c r="N130" s="186"/>
      <c r="O130" s="41"/>
      <c r="P130" s="41"/>
      <c r="Q130" s="41"/>
      <c r="R130" s="437"/>
      <c r="S130" s="836" t="s">
        <v>873</v>
      </c>
      <c r="T130" s="41"/>
      <c r="U130" s="59"/>
      <c r="V130" s="59"/>
      <c r="W130" s="59"/>
      <c r="X130" s="817"/>
    </row>
    <row r="131" spans="3:24" ht="15" customHeight="1" x14ac:dyDescent="0.25">
      <c r="C131" s="68"/>
      <c r="D131" s="41"/>
      <c r="E131" s="41"/>
      <c r="F131" s="41"/>
      <c r="G131" s="41"/>
      <c r="H131" s="41"/>
      <c r="I131" s="41"/>
      <c r="J131" s="41"/>
      <c r="K131" s="41"/>
      <c r="L131" s="68"/>
      <c r="M131" s="70"/>
      <c r="N131" s="186"/>
      <c r="O131" s="41"/>
      <c r="P131" s="41"/>
      <c r="Q131" s="41"/>
      <c r="R131" s="437"/>
      <c r="S131" s="836" t="s">
        <v>1445</v>
      </c>
      <c r="T131" s="41"/>
      <c r="U131" s="59"/>
      <c r="V131" s="59"/>
      <c r="W131" s="59"/>
      <c r="X131" s="817"/>
    </row>
    <row r="132" spans="3:24" ht="15" customHeight="1" x14ac:dyDescent="0.25">
      <c r="C132" s="68"/>
      <c r="D132" s="41"/>
      <c r="E132" s="437"/>
      <c r="F132" s="836" t="s">
        <v>1446</v>
      </c>
      <c r="G132" s="41"/>
      <c r="H132" s="41"/>
      <c r="I132" s="41"/>
      <c r="J132" s="41"/>
      <c r="K132" s="41"/>
      <c r="L132" s="68"/>
      <c r="M132" s="70"/>
      <c r="N132" s="186"/>
      <c r="O132" s="41"/>
      <c r="P132" s="41"/>
      <c r="Q132" s="41"/>
      <c r="R132" s="437"/>
      <c r="S132" s="836" t="s">
        <v>875</v>
      </c>
      <c r="T132" s="41"/>
      <c r="U132" s="59"/>
      <c r="V132" s="59"/>
      <c r="W132" s="59"/>
      <c r="X132" s="817"/>
    </row>
    <row r="133" spans="3:24" ht="15" customHeight="1" x14ac:dyDescent="0.25">
      <c r="C133" s="68"/>
      <c r="D133" s="41"/>
      <c r="E133" s="437"/>
      <c r="F133" s="836" t="s">
        <v>1447</v>
      </c>
      <c r="G133" s="41"/>
      <c r="H133" s="41"/>
      <c r="I133" s="41"/>
      <c r="J133" s="41"/>
      <c r="K133" s="41"/>
      <c r="L133" s="68"/>
      <c r="M133" s="70"/>
      <c r="N133" s="186"/>
      <c r="O133" s="41"/>
      <c r="P133" s="41"/>
      <c r="Q133" s="41"/>
      <c r="R133" s="437"/>
      <c r="S133" s="836" t="s">
        <v>350</v>
      </c>
      <c r="T133" s="1681"/>
      <c r="U133" s="1681"/>
      <c r="V133" s="1681"/>
      <c r="W133" s="1682"/>
      <c r="X133" s="817"/>
    </row>
    <row r="134" spans="3:24" ht="15" customHeight="1" x14ac:dyDescent="0.25">
      <c r="C134" s="68"/>
      <c r="D134" s="41"/>
      <c r="E134" s="437"/>
      <c r="F134" s="836" t="s">
        <v>1448</v>
      </c>
      <c r="G134" s="41"/>
      <c r="H134" s="41"/>
      <c r="I134" s="41"/>
      <c r="J134" s="41"/>
      <c r="K134" s="41"/>
      <c r="L134" s="68"/>
      <c r="M134" s="70"/>
      <c r="N134" s="186"/>
      <c r="O134" s="41"/>
      <c r="P134" s="41"/>
      <c r="Q134" s="41"/>
      <c r="R134" s="59"/>
      <c r="S134" s="59"/>
      <c r="T134" s="59"/>
      <c r="U134" s="59"/>
      <c r="V134" s="59"/>
      <c r="W134" s="59"/>
      <c r="X134" s="817"/>
    </row>
    <row r="135" spans="3:24" ht="15" customHeight="1" x14ac:dyDescent="0.25">
      <c r="C135" s="68"/>
      <c r="D135" s="41"/>
      <c r="E135" s="437"/>
      <c r="F135" s="836" t="s">
        <v>813</v>
      </c>
      <c r="G135" s="1681"/>
      <c r="H135" s="1681"/>
      <c r="I135" s="1681"/>
      <c r="J135" s="1681"/>
      <c r="K135" s="1682"/>
      <c r="L135" s="68"/>
      <c r="M135" s="70"/>
      <c r="N135" s="186"/>
      <c r="O135" s="41"/>
      <c r="P135" s="41"/>
      <c r="Q135" s="41"/>
      <c r="R135" s="59"/>
      <c r="S135" s="59"/>
      <c r="T135" s="59"/>
      <c r="U135" s="59"/>
      <c r="V135" s="59"/>
      <c r="W135" s="59"/>
      <c r="X135" s="817"/>
    </row>
    <row r="136" spans="3:24" ht="12" thickBot="1" x14ac:dyDescent="0.3">
      <c r="C136" s="843"/>
      <c r="D136" s="843"/>
      <c r="E136" s="843"/>
      <c r="F136" s="843"/>
      <c r="G136" s="843"/>
      <c r="H136" s="843"/>
      <c r="I136" s="843"/>
      <c r="J136" s="843"/>
      <c r="K136" s="800"/>
      <c r="L136" s="800"/>
      <c r="M136" s="800"/>
      <c r="N136" s="844"/>
      <c r="O136" s="843"/>
      <c r="P136" s="843"/>
      <c r="Q136" s="843"/>
      <c r="R136" s="843"/>
      <c r="S136" s="843"/>
      <c r="T136" s="843"/>
      <c r="U136" s="800"/>
      <c r="V136" s="800"/>
      <c r="W136" s="800"/>
      <c r="X136" s="845"/>
    </row>
    <row r="137" spans="3:24" ht="10" customHeight="1" x14ac:dyDescent="0.25"/>
    <row r="138" spans="3:24" ht="20.149999999999999" customHeight="1" x14ac:dyDescent="0.25">
      <c r="C138" s="67" t="s">
        <v>1449</v>
      </c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777"/>
    </row>
    <row r="139" spans="3:24" ht="12.5" x14ac:dyDescent="0.25">
      <c r="C139" s="68" t="s">
        <v>1450</v>
      </c>
      <c r="D139" s="59"/>
      <c r="E139" s="59"/>
      <c r="F139" s="59"/>
      <c r="G139" s="59"/>
      <c r="H139" s="59"/>
      <c r="I139" s="59"/>
      <c r="J139" s="59"/>
      <c r="K139" s="59"/>
      <c r="L139" s="59"/>
      <c r="M139" s="65"/>
      <c r="N139" s="173" t="s">
        <v>1451</v>
      </c>
      <c r="O139" s="59"/>
      <c r="P139" s="59"/>
      <c r="Q139" s="59"/>
      <c r="R139" s="59"/>
      <c r="S139" s="59"/>
      <c r="T139" s="59"/>
      <c r="U139" s="59"/>
      <c r="V139" s="59"/>
      <c r="W139" s="59"/>
      <c r="X139" s="806"/>
    </row>
    <row r="140" spans="3:24" ht="12.5" x14ac:dyDescent="0.25">
      <c r="C140" s="367"/>
      <c r="D140" s="432" t="s">
        <v>1452</v>
      </c>
      <c r="E140" s="59"/>
      <c r="F140" s="59"/>
      <c r="G140" s="59"/>
      <c r="H140" s="59"/>
      <c r="I140" s="59"/>
      <c r="J140" s="59"/>
      <c r="K140" s="59"/>
      <c r="L140" s="59"/>
      <c r="M140" s="65"/>
      <c r="N140" s="186"/>
      <c r="O140" s="225" t="s">
        <v>1453</v>
      </c>
      <c r="P140" s="59"/>
      <c r="Q140" s="59"/>
      <c r="R140" s="59"/>
      <c r="S140" s="59"/>
      <c r="T140" s="59"/>
      <c r="U140" s="59"/>
      <c r="V140" s="59"/>
      <c r="W140" s="59"/>
      <c r="X140" s="806"/>
    </row>
    <row r="141" spans="3:24" ht="12.5" x14ac:dyDescent="0.25">
      <c r="C141" s="367"/>
      <c r="D141" s="59"/>
      <c r="E141" s="59"/>
      <c r="F141" s="59"/>
      <c r="G141" s="59"/>
      <c r="H141" s="59"/>
      <c r="I141" s="59"/>
      <c r="J141" s="59"/>
      <c r="K141" s="59"/>
      <c r="L141" s="59"/>
      <c r="M141" s="65"/>
      <c r="N141" s="186"/>
      <c r="O141" s="59"/>
      <c r="P141" s="59"/>
      <c r="Q141" s="59"/>
      <c r="R141" s="59"/>
      <c r="S141" s="59"/>
      <c r="T141" s="59"/>
      <c r="U141" s="59"/>
      <c r="V141" s="59"/>
      <c r="W141" s="59"/>
      <c r="X141" s="806"/>
    </row>
    <row r="142" spans="3:24" ht="15" customHeight="1" x14ac:dyDescent="0.25">
      <c r="C142" s="59"/>
      <c r="D142" s="71" t="s">
        <v>55</v>
      </c>
      <c r="E142" s="437"/>
      <c r="F142" s="59"/>
      <c r="G142" s="59"/>
      <c r="H142" s="73" t="s">
        <v>56</v>
      </c>
      <c r="I142" s="437"/>
      <c r="J142" s="59"/>
      <c r="K142" s="59"/>
      <c r="L142" s="59"/>
      <c r="M142" s="65"/>
      <c r="N142" s="186"/>
      <c r="O142" s="437"/>
      <c r="P142" s="63" t="s">
        <v>270</v>
      </c>
      <c r="Q142" s="59"/>
      <c r="R142" s="59"/>
      <c r="S142" s="59"/>
      <c r="T142" s="164"/>
      <c r="U142" s="59"/>
      <c r="V142" s="59"/>
      <c r="W142" s="59"/>
      <c r="X142" s="806"/>
    </row>
    <row r="143" spans="3:24" ht="15" customHeight="1" x14ac:dyDescent="0.25"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65"/>
      <c r="N143" s="186"/>
      <c r="O143" s="59"/>
      <c r="P143" s="59"/>
      <c r="Q143" s="59"/>
      <c r="R143" s="846" t="s">
        <v>271</v>
      </c>
      <c r="S143" s="277"/>
      <c r="T143" s="847"/>
      <c r="U143" s="848"/>
      <c r="V143" s="1826"/>
      <c r="W143" s="1827"/>
      <c r="X143" s="806"/>
    </row>
    <row r="144" spans="3:24" ht="15" customHeight="1" x14ac:dyDescent="0.25">
      <c r="C144" s="59"/>
      <c r="D144" s="59"/>
      <c r="E144" s="59"/>
      <c r="F144" s="214" t="s">
        <v>815</v>
      </c>
      <c r="G144" s="59"/>
      <c r="H144" s="59"/>
      <c r="I144" s="59"/>
      <c r="J144" s="59"/>
      <c r="K144" s="59"/>
      <c r="L144" s="59"/>
      <c r="M144" s="65"/>
      <c r="N144" s="186"/>
      <c r="O144" s="59"/>
      <c r="P144" s="59"/>
      <c r="Q144" s="59"/>
      <c r="R144" s="849" t="s">
        <v>272</v>
      </c>
      <c r="S144" s="850"/>
      <c r="T144" s="850"/>
      <c r="U144" s="851"/>
      <c r="V144" s="1826"/>
      <c r="W144" s="1827"/>
      <c r="X144" s="806"/>
    </row>
    <row r="145" spans="3:24" ht="15" customHeight="1" x14ac:dyDescent="0.25">
      <c r="C145" s="59"/>
      <c r="D145" s="59"/>
      <c r="E145" s="437"/>
      <c r="F145" s="76" t="s">
        <v>1454</v>
      </c>
      <c r="G145" s="59"/>
      <c r="H145" s="59"/>
      <c r="I145" s="59"/>
      <c r="J145" s="59"/>
      <c r="K145" s="59"/>
      <c r="L145" s="59"/>
      <c r="M145" s="65"/>
      <c r="N145" s="186"/>
      <c r="O145" s="59"/>
      <c r="P145" s="59"/>
      <c r="Q145" s="59"/>
      <c r="R145" s="59"/>
      <c r="S145" s="59"/>
      <c r="T145" s="59"/>
      <c r="U145" s="59"/>
      <c r="V145" s="59"/>
      <c r="W145" s="59"/>
      <c r="X145" s="806"/>
    </row>
    <row r="146" spans="3:24" ht="15" customHeight="1" x14ac:dyDescent="0.25">
      <c r="C146" s="59"/>
      <c r="D146" s="59"/>
      <c r="E146" s="437"/>
      <c r="F146" s="76" t="s">
        <v>814</v>
      </c>
      <c r="G146" s="59"/>
      <c r="H146" s="59"/>
      <c r="I146" s="59"/>
      <c r="J146" s="59"/>
      <c r="K146" s="59"/>
      <c r="L146" s="59"/>
      <c r="M146" s="65"/>
      <c r="N146" s="186"/>
      <c r="O146" s="437"/>
      <c r="P146" s="63" t="s">
        <v>273</v>
      </c>
      <c r="Q146" s="59"/>
      <c r="R146" s="59"/>
      <c r="S146" s="59"/>
      <c r="T146" s="59"/>
      <c r="U146" s="59"/>
      <c r="V146" s="59"/>
      <c r="W146" s="59"/>
      <c r="X146" s="806"/>
    </row>
    <row r="147" spans="3:24" ht="15" customHeight="1" x14ac:dyDescent="0.25">
      <c r="C147" s="59"/>
      <c r="D147" s="59"/>
      <c r="E147" s="437"/>
      <c r="F147" s="76" t="s">
        <v>350</v>
      </c>
      <c r="G147" s="1647"/>
      <c r="H147" s="1647"/>
      <c r="I147" s="1647"/>
      <c r="J147" s="1647"/>
      <c r="K147" s="1648"/>
      <c r="L147" s="59"/>
      <c r="M147" s="65"/>
      <c r="N147" s="186"/>
      <c r="O147" s="59"/>
      <c r="P147" s="59"/>
      <c r="Q147" s="59"/>
      <c r="R147" s="59"/>
      <c r="S147" s="59"/>
      <c r="T147" s="59"/>
      <c r="U147" s="59"/>
      <c r="V147" s="59"/>
      <c r="W147" s="59"/>
      <c r="X147" s="806"/>
    </row>
    <row r="148" spans="3:24" ht="12.5" x14ac:dyDescent="0.25">
      <c r="C148" s="193"/>
      <c r="D148" s="193"/>
      <c r="E148" s="193"/>
      <c r="F148" s="193"/>
      <c r="G148" s="193"/>
      <c r="H148" s="193"/>
      <c r="I148" s="193"/>
      <c r="J148" s="193"/>
      <c r="K148" s="193"/>
      <c r="L148" s="193"/>
      <c r="M148" s="194"/>
      <c r="N148" s="195"/>
      <c r="O148" s="193"/>
      <c r="P148" s="193"/>
      <c r="Q148" s="193"/>
      <c r="R148" s="193"/>
      <c r="S148" s="193"/>
      <c r="T148" s="193"/>
      <c r="U148" s="193"/>
      <c r="V148" s="193"/>
      <c r="W148" s="193"/>
      <c r="X148" s="852"/>
    </row>
    <row r="149" spans="3:24" ht="12.5" x14ac:dyDescent="0.25"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65"/>
      <c r="N149" s="173" t="s">
        <v>1455</v>
      </c>
      <c r="O149" s="59"/>
      <c r="P149" s="59"/>
      <c r="Q149" s="59"/>
      <c r="R149" s="59"/>
      <c r="S149" s="59"/>
      <c r="T149" s="59"/>
      <c r="U149" s="59"/>
      <c r="V149" s="59"/>
      <c r="W149" s="59"/>
      <c r="X149" s="806"/>
    </row>
    <row r="150" spans="3:24" x14ac:dyDescent="0.25">
      <c r="C150" s="68" t="s">
        <v>1456</v>
      </c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173"/>
      <c r="O150" s="68" t="s">
        <v>1457</v>
      </c>
      <c r="P150" s="59"/>
      <c r="Q150" s="59"/>
      <c r="R150" s="59"/>
      <c r="S150" s="59"/>
      <c r="T150" s="59"/>
      <c r="U150" s="59"/>
      <c r="V150" s="59"/>
      <c r="W150" s="59"/>
      <c r="X150" s="806"/>
    </row>
    <row r="151" spans="3:24" x14ac:dyDescent="0.25">
      <c r="C151" s="853"/>
      <c r="D151" s="60" t="s">
        <v>1458</v>
      </c>
      <c r="E151" s="59"/>
      <c r="F151" s="59"/>
      <c r="G151" s="59"/>
      <c r="H151" s="59"/>
      <c r="I151" s="59"/>
      <c r="J151" s="59"/>
      <c r="K151" s="59"/>
      <c r="L151" s="59"/>
      <c r="M151" s="59"/>
      <c r="N151" s="173"/>
      <c r="O151" s="59"/>
      <c r="P151" s="59"/>
      <c r="Q151" s="59"/>
      <c r="R151" s="59"/>
      <c r="S151" s="59"/>
      <c r="T151" s="59"/>
      <c r="U151" s="59"/>
      <c r="V151" s="59"/>
      <c r="W151" s="59"/>
      <c r="X151" s="806"/>
    </row>
    <row r="152" spans="3:24" ht="15" customHeight="1" x14ac:dyDescent="0.25">
      <c r="C152" s="59"/>
      <c r="D152" s="184" t="s">
        <v>1459</v>
      </c>
      <c r="E152" s="59"/>
      <c r="F152" s="59"/>
      <c r="G152" s="59"/>
      <c r="H152" s="59"/>
      <c r="I152" s="59"/>
      <c r="J152" s="59"/>
      <c r="K152" s="59"/>
      <c r="L152" s="59"/>
      <c r="M152" s="59"/>
      <c r="N152" s="173"/>
      <c r="O152" s="71" t="s">
        <v>55</v>
      </c>
      <c r="P152" s="437"/>
      <c r="Q152" s="59"/>
      <c r="R152" s="59"/>
      <c r="S152" s="73" t="s">
        <v>56</v>
      </c>
      <c r="T152" s="437"/>
      <c r="U152" s="59"/>
      <c r="V152" s="59"/>
      <c r="W152" s="59"/>
      <c r="X152" s="806"/>
    </row>
    <row r="153" spans="3:24" x14ac:dyDescent="0.25">
      <c r="C153" s="59"/>
      <c r="D153" s="59" t="s">
        <v>1460</v>
      </c>
      <c r="E153" s="59"/>
      <c r="F153" s="59"/>
      <c r="G153" s="59"/>
      <c r="H153" s="59"/>
      <c r="I153" s="59"/>
      <c r="J153" s="59"/>
      <c r="K153" s="59"/>
      <c r="L153" s="59"/>
      <c r="M153" s="59"/>
      <c r="N153" s="186"/>
      <c r="O153" s="59"/>
      <c r="P153" s="59"/>
      <c r="Q153" s="59"/>
      <c r="R153" s="59"/>
      <c r="S153" s="59"/>
      <c r="T153" s="59"/>
      <c r="U153" s="59"/>
      <c r="V153" s="59"/>
      <c r="W153" s="59"/>
      <c r="X153" s="806"/>
    </row>
    <row r="154" spans="3:24" x14ac:dyDescent="0.25">
      <c r="C154" s="59"/>
      <c r="D154" s="83"/>
      <c r="E154" s="59"/>
      <c r="F154" s="59"/>
      <c r="G154" s="59"/>
      <c r="H154" s="59"/>
      <c r="I154" s="59"/>
      <c r="J154" s="59"/>
      <c r="K154" s="59"/>
      <c r="L154" s="59"/>
      <c r="M154" s="59"/>
      <c r="N154" s="186"/>
      <c r="O154" s="59"/>
      <c r="P154" s="59"/>
      <c r="Q154" s="59"/>
      <c r="R154" s="59"/>
      <c r="S154" s="59"/>
      <c r="T154" s="59"/>
      <c r="U154" s="59"/>
      <c r="V154" s="59"/>
      <c r="W154" s="59"/>
      <c r="X154" s="806"/>
    </row>
    <row r="155" spans="3:24" ht="15" customHeight="1" x14ac:dyDescent="0.25">
      <c r="C155" s="59"/>
      <c r="D155" s="59"/>
      <c r="E155" s="437" t="s">
        <v>672</v>
      </c>
      <c r="F155" s="63" t="s">
        <v>274</v>
      </c>
      <c r="G155" s="854"/>
      <c r="H155" s="63" t="s">
        <v>1461</v>
      </c>
      <c r="I155" s="437" t="s">
        <v>672</v>
      </c>
      <c r="J155" s="855" t="s">
        <v>400</v>
      </c>
      <c r="K155" s="1828" t="s">
        <v>672</v>
      </c>
      <c r="L155" s="1829"/>
      <c r="M155" s="59"/>
      <c r="N155" s="186"/>
      <c r="O155" s="86" t="s">
        <v>1462</v>
      </c>
      <c r="P155" s="63"/>
      <c r="Q155" s="63"/>
      <c r="R155" s="1830"/>
      <c r="S155" s="1831"/>
      <c r="T155" s="1831"/>
      <c r="U155" s="1831"/>
      <c r="V155" s="1831"/>
      <c r="W155" s="1832"/>
      <c r="X155" s="806"/>
    </row>
    <row r="156" spans="3:24" x14ac:dyDescent="0.25">
      <c r="C156" s="59"/>
      <c r="D156" s="59"/>
      <c r="E156" s="59"/>
      <c r="F156" s="59"/>
      <c r="G156" s="854"/>
      <c r="H156" s="93"/>
      <c r="I156" s="59"/>
      <c r="J156" s="59"/>
      <c r="K156" s="59"/>
      <c r="L156" s="59"/>
      <c r="M156" s="59"/>
      <c r="N156" s="186"/>
      <c r="O156" s="63"/>
      <c r="P156" s="63"/>
      <c r="Q156" s="63"/>
      <c r="R156" s="59"/>
      <c r="S156" s="59"/>
      <c r="T156" s="59"/>
      <c r="U156" s="59"/>
      <c r="V156" s="59"/>
      <c r="W156" s="59"/>
      <c r="X156" s="806"/>
    </row>
    <row r="157" spans="3:24" ht="15" customHeight="1" x14ac:dyDescent="0.25">
      <c r="C157" s="59"/>
      <c r="D157" s="59"/>
      <c r="E157" s="59"/>
      <c r="F157" s="59"/>
      <c r="G157" s="854"/>
      <c r="H157" s="93" t="s">
        <v>283</v>
      </c>
      <c r="I157" s="1830" t="s">
        <v>672</v>
      </c>
      <c r="J157" s="1831"/>
      <c r="K157" s="1831"/>
      <c r="L157" s="1832"/>
      <c r="M157" s="59"/>
      <c r="N157" s="186"/>
      <c r="O157" s="86" t="s">
        <v>279</v>
      </c>
      <c r="P157" s="63"/>
      <c r="Q157" s="63"/>
      <c r="R157" s="59"/>
      <c r="S157" s="59"/>
      <c r="T157" s="59"/>
      <c r="U157" s="59"/>
      <c r="V157" s="59"/>
      <c r="W157" s="59"/>
      <c r="X157" s="806"/>
    </row>
    <row r="158" spans="3:24" ht="15" customHeight="1" x14ac:dyDescent="0.25">
      <c r="C158" s="59"/>
      <c r="D158" s="59"/>
      <c r="E158" s="59"/>
      <c r="F158" s="59"/>
      <c r="G158" s="854"/>
      <c r="H158" s="93" t="s">
        <v>275</v>
      </c>
      <c r="I158" s="1830" t="s">
        <v>672</v>
      </c>
      <c r="J158" s="1831"/>
      <c r="K158" s="1831"/>
      <c r="L158" s="1832"/>
      <c r="M158" s="59"/>
      <c r="N158" s="186"/>
      <c r="O158" s="63"/>
      <c r="P158" s="63"/>
      <c r="Q158" s="63"/>
      <c r="R158" s="59"/>
      <c r="S158" s="59"/>
      <c r="T158" s="59"/>
      <c r="U158" s="59"/>
      <c r="V158" s="59"/>
      <c r="W158" s="59"/>
      <c r="X158" s="806"/>
    </row>
    <row r="159" spans="3:24" ht="15" customHeight="1" x14ac:dyDescent="0.25">
      <c r="C159" s="59"/>
      <c r="D159" s="59"/>
      <c r="E159" s="59"/>
      <c r="F159" s="59"/>
      <c r="G159" s="63"/>
      <c r="H159" s="93"/>
      <c r="I159" s="59"/>
      <c r="J159" s="59"/>
      <c r="K159" s="59"/>
      <c r="L159" s="59"/>
      <c r="M159" s="59"/>
      <c r="N159" s="186"/>
      <c r="O159" s="63"/>
      <c r="P159" s="63"/>
      <c r="Q159" s="87" t="s">
        <v>280</v>
      </c>
      <c r="R159" s="1833"/>
      <c r="S159" s="1831"/>
      <c r="T159" s="1831"/>
      <c r="U159" s="1831"/>
      <c r="V159" s="1831"/>
      <c r="W159" s="1832"/>
      <c r="X159" s="806"/>
    </row>
    <row r="160" spans="3:24" ht="15" customHeight="1" x14ac:dyDescent="0.25">
      <c r="C160" s="59"/>
      <c r="D160" s="59"/>
      <c r="E160" s="437"/>
      <c r="F160" s="63" t="s">
        <v>276</v>
      </c>
      <c r="G160" s="854"/>
      <c r="H160" s="93" t="s">
        <v>277</v>
      </c>
      <c r="I160" s="1834"/>
      <c r="J160" s="1835"/>
      <c r="K160" s="1836"/>
      <c r="L160" s="59"/>
      <c r="M160" s="59"/>
      <c r="N160" s="186"/>
      <c r="O160" s="63"/>
      <c r="P160" s="63"/>
      <c r="Q160" s="87" t="s">
        <v>281</v>
      </c>
      <c r="R160" s="1833"/>
      <c r="S160" s="1831"/>
      <c r="T160" s="1831"/>
      <c r="U160" s="1831"/>
      <c r="V160" s="1831"/>
      <c r="W160" s="1832"/>
      <c r="X160" s="806"/>
    </row>
    <row r="161" spans="1:24" ht="15" customHeight="1" x14ac:dyDescent="0.25">
      <c r="C161" s="59"/>
      <c r="D161" s="59"/>
      <c r="E161" s="59"/>
      <c r="F161" s="59"/>
      <c r="G161" s="854"/>
      <c r="H161" s="93" t="s">
        <v>278</v>
      </c>
      <c r="I161" s="1830" t="s">
        <v>672</v>
      </c>
      <c r="J161" s="1831"/>
      <c r="K161" s="1831"/>
      <c r="L161" s="1832"/>
      <c r="M161" s="59"/>
      <c r="N161" s="186"/>
      <c r="O161" s="63"/>
      <c r="P161" s="63"/>
      <c r="Q161" s="87" t="s">
        <v>282</v>
      </c>
      <c r="R161" s="1828"/>
      <c r="S161" s="1837"/>
      <c r="T161" s="1837"/>
      <c r="U161" s="1829"/>
      <c r="V161" s="70"/>
      <c r="W161" s="70"/>
      <c r="X161" s="806"/>
    </row>
    <row r="162" spans="1:24" ht="12" thickBot="1" x14ac:dyDescent="0.3">
      <c r="C162" s="800"/>
      <c r="D162" s="800"/>
      <c r="E162" s="800"/>
      <c r="F162" s="800"/>
      <c r="G162" s="800"/>
      <c r="H162" s="800"/>
      <c r="I162" s="800"/>
      <c r="J162" s="800"/>
      <c r="K162" s="800"/>
      <c r="L162" s="800"/>
      <c r="M162" s="800"/>
      <c r="N162" s="844"/>
      <c r="O162" s="800"/>
      <c r="P162" s="856"/>
      <c r="Q162" s="800"/>
      <c r="R162" s="800"/>
      <c r="S162" s="800"/>
      <c r="T162" s="800"/>
      <c r="U162" s="800"/>
      <c r="V162" s="800"/>
      <c r="W162" s="800"/>
      <c r="X162" s="857"/>
    </row>
    <row r="163" spans="1:24" ht="10" customHeight="1" x14ac:dyDescent="0.25"/>
    <row r="164" spans="1:24" ht="20.149999999999999" customHeight="1" x14ac:dyDescent="0.25">
      <c r="C164" s="67" t="s">
        <v>1482</v>
      </c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</row>
    <row r="165" spans="1:24" ht="20.149999999999999" customHeight="1" x14ac:dyDescent="0.25">
      <c r="A165" s="96"/>
      <c r="C165" s="171" t="s">
        <v>1483</v>
      </c>
      <c r="D165" s="172"/>
      <c r="E165" s="190"/>
      <c r="F165" s="190"/>
      <c r="G165" s="190"/>
      <c r="H165" s="190"/>
      <c r="I165" s="190"/>
      <c r="J165" s="190"/>
      <c r="K165" s="172"/>
      <c r="L165" s="172"/>
      <c r="M165" s="172"/>
      <c r="N165" s="176" t="s">
        <v>1487</v>
      </c>
      <c r="O165" s="172"/>
      <c r="P165" s="190"/>
      <c r="Q165" s="190"/>
      <c r="R165" s="190"/>
      <c r="S165" s="190"/>
      <c r="T165" s="190"/>
      <c r="U165" s="190"/>
      <c r="V165" s="172"/>
      <c r="W165" s="172"/>
      <c r="X165" s="860"/>
    </row>
    <row r="166" spans="1:24" x14ac:dyDescent="0.25">
      <c r="C166" s="59"/>
      <c r="D166" s="70"/>
      <c r="E166" s="59"/>
      <c r="F166" s="59"/>
      <c r="G166" s="59"/>
      <c r="H166" s="59"/>
      <c r="I166" s="59"/>
      <c r="J166" s="59"/>
      <c r="K166" s="59"/>
      <c r="L166" s="59"/>
      <c r="M166" s="59"/>
      <c r="N166" s="186"/>
      <c r="O166" s="70"/>
      <c r="P166" s="59"/>
      <c r="Q166" s="59"/>
      <c r="R166" s="59"/>
      <c r="S166" s="59"/>
      <c r="T166" s="59"/>
      <c r="U166" s="59"/>
      <c r="V166" s="59"/>
      <c r="W166" s="59"/>
      <c r="X166" s="809"/>
    </row>
    <row r="167" spans="1:24" ht="14" x14ac:dyDescent="0.25">
      <c r="C167" s="59"/>
      <c r="D167" s="861" t="s">
        <v>74</v>
      </c>
      <c r="E167" s="437"/>
      <c r="F167" s="41"/>
      <c r="G167" s="862" t="s">
        <v>42</v>
      </c>
      <c r="H167" s="437"/>
      <c r="I167" s="207"/>
      <c r="J167" s="207"/>
      <c r="K167" s="207" t="s">
        <v>1486</v>
      </c>
      <c r="L167" s="59"/>
      <c r="M167" s="59"/>
      <c r="N167" s="186"/>
      <c r="O167" s="861" t="s">
        <v>74</v>
      </c>
      <c r="P167" s="437"/>
      <c r="Q167" s="41"/>
      <c r="R167" s="862" t="s">
        <v>42</v>
      </c>
      <c r="S167" s="437"/>
      <c r="T167" s="207"/>
      <c r="U167" s="207"/>
      <c r="V167" s="207" t="s">
        <v>1463</v>
      </c>
      <c r="W167" s="59"/>
      <c r="X167" s="809"/>
    </row>
    <row r="168" spans="1:24" x14ac:dyDescent="0.25">
      <c r="C168" s="59"/>
      <c r="D168" s="41"/>
      <c r="E168" s="41"/>
      <c r="F168" s="41"/>
      <c r="G168" s="41"/>
      <c r="H168" s="41"/>
      <c r="I168" s="41"/>
      <c r="J168" s="41"/>
      <c r="K168" s="41"/>
      <c r="L168" s="59"/>
      <c r="M168" s="59"/>
      <c r="N168" s="186"/>
      <c r="O168" s="41"/>
      <c r="P168" s="41"/>
      <c r="Q168" s="41"/>
      <c r="R168" s="41"/>
      <c r="S168" s="41"/>
      <c r="T168" s="41"/>
      <c r="U168" s="41"/>
      <c r="V168" s="41"/>
      <c r="W168" s="59"/>
      <c r="X168" s="809"/>
    </row>
    <row r="169" spans="1:24" x14ac:dyDescent="0.25">
      <c r="C169" s="59"/>
      <c r="D169" s="41"/>
      <c r="E169" s="41"/>
      <c r="F169" s="41"/>
      <c r="G169" s="41"/>
      <c r="H169" s="41"/>
      <c r="I169" s="41"/>
      <c r="J169" s="41"/>
      <c r="K169" s="41"/>
      <c r="L169" s="59"/>
      <c r="M169" s="59"/>
      <c r="N169" s="186"/>
      <c r="O169" s="41"/>
      <c r="P169" s="41"/>
      <c r="Q169" s="41"/>
      <c r="R169" s="41"/>
      <c r="S169" s="41"/>
      <c r="T169" s="41"/>
      <c r="U169" s="41"/>
      <c r="V169" s="41"/>
      <c r="W169" s="59"/>
      <c r="X169" s="809"/>
    </row>
    <row r="170" spans="1:24" ht="14" x14ac:dyDescent="0.3">
      <c r="C170" s="59"/>
      <c r="D170" s="41"/>
      <c r="E170" s="41"/>
      <c r="F170" s="863" t="s">
        <v>1464</v>
      </c>
      <c r="G170" s="41"/>
      <c r="H170" s="841"/>
      <c r="I170" s="41"/>
      <c r="J170" s="41"/>
      <c r="K170" s="41"/>
      <c r="L170" s="59"/>
      <c r="M170" s="59"/>
      <c r="N170" s="186"/>
      <c r="O170" s="41"/>
      <c r="P170" s="41"/>
      <c r="Q170" s="863" t="s">
        <v>1464</v>
      </c>
      <c r="R170" s="41"/>
      <c r="S170" s="841"/>
      <c r="T170" s="41"/>
      <c r="U170" s="41"/>
      <c r="V170" s="41"/>
      <c r="W170" s="59"/>
      <c r="X170" s="809"/>
    </row>
    <row r="171" spans="1:24" ht="12.5" x14ac:dyDescent="0.25">
      <c r="C171" s="59"/>
      <c r="D171" s="41"/>
      <c r="E171" s="864"/>
      <c r="F171" s="842" t="s">
        <v>1031</v>
      </c>
      <c r="G171" s="41"/>
      <c r="H171" s="41"/>
      <c r="I171" s="41"/>
      <c r="J171" s="41"/>
      <c r="K171" s="41"/>
      <c r="L171" s="59"/>
      <c r="M171" s="59"/>
      <c r="N171" s="186"/>
      <c r="O171" s="41"/>
      <c r="P171" s="864"/>
      <c r="Q171" s="842" t="s">
        <v>1031</v>
      </c>
      <c r="R171" s="41"/>
      <c r="S171" s="41"/>
      <c r="T171" s="41"/>
      <c r="U171" s="41"/>
      <c r="V171" s="41"/>
      <c r="W171" s="59"/>
      <c r="X171" s="809"/>
    </row>
    <row r="172" spans="1:24" x14ac:dyDescent="0.25">
      <c r="C172" s="59"/>
      <c r="D172" s="41"/>
      <c r="E172" s="41"/>
      <c r="F172" s="41"/>
      <c r="G172" s="41"/>
      <c r="H172" s="41"/>
      <c r="I172" s="41"/>
      <c r="J172" s="41"/>
      <c r="K172" s="41"/>
      <c r="L172" s="59"/>
      <c r="M172" s="59"/>
      <c r="N172" s="186"/>
      <c r="O172" s="41"/>
      <c r="P172" s="41"/>
      <c r="Q172" s="41"/>
      <c r="R172" s="41"/>
      <c r="S172" s="41"/>
      <c r="T172" s="41"/>
      <c r="U172" s="41"/>
      <c r="V172" s="41"/>
      <c r="W172" s="59"/>
      <c r="X172" s="809"/>
    </row>
    <row r="173" spans="1:24" ht="15" customHeight="1" x14ac:dyDescent="0.25">
      <c r="C173" s="59"/>
      <c r="D173" s="41"/>
      <c r="E173" s="437"/>
      <c r="F173" s="836" t="s">
        <v>1465</v>
      </c>
      <c r="G173" s="41"/>
      <c r="H173" s="41"/>
      <c r="I173" s="41"/>
      <c r="J173" s="41"/>
      <c r="K173" s="41"/>
      <c r="L173" s="59"/>
      <c r="M173" s="59"/>
      <c r="N173" s="186"/>
      <c r="O173" s="41"/>
      <c r="P173" s="437"/>
      <c r="Q173" s="836" t="s">
        <v>1466</v>
      </c>
      <c r="R173" s="41"/>
      <c r="S173" s="41"/>
      <c r="T173" s="41"/>
      <c r="U173" s="41"/>
      <c r="V173" s="41"/>
      <c r="W173" s="59"/>
      <c r="X173" s="809"/>
    </row>
    <row r="174" spans="1:24" ht="15" customHeight="1" x14ac:dyDescent="0.25">
      <c r="C174" s="59"/>
      <c r="D174" s="41"/>
      <c r="E174" s="437"/>
      <c r="F174" s="836" t="s">
        <v>1467</v>
      </c>
      <c r="G174" s="41"/>
      <c r="H174" s="41"/>
      <c r="I174" s="41"/>
      <c r="J174" s="41"/>
      <c r="K174" s="41"/>
      <c r="L174" s="59"/>
      <c r="M174" s="59"/>
      <c r="N174" s="186"/>
      <c r="O174" s="41"/>
      <c r="P174" s="437"/>
      <c r="Q174" s="836" t="s">
        <v>1468</v>
      </c>
      <c r="R174" s="41"/>
      <c r="S174" s="41"/>
      <c r="T174" s="41"/>
      <c r="U174" s="41"/>
      <c r="V174" s="41"/>
      <c r="W174" s="59"/>
      <c r="X174" s="809"/>
    </row>
    <row r="175" spans="1:24" ht="15" customHeight="1" x14ac:dyDescent="0.25">
      <c r="C175" s="59"/>
      <c r="D175" s="41"/>
      <c r="E175" s="437"/>
      <c r="F175" s="836" t="s">
        <v>1469</v>
      </c>
      <c r="G175" s="41"/>
      <c r="H175" s="41"/>
      <c r="I175" s="41"/>
      <c r="J175" s="41"/>
      <c r="K175" s="41"/>
      <c r="L175" s="59"/>
      <c r="M175" s="59"/>
      <c r="N175" s="186"/>
      <c r="O175" s="41"/>
      <c r="P175" s="437"/>
      <c r="Q175" s="836" t="s">
        <v>1470</v>
      </c>
      <c r="R175" s="41"/>
      <c r="S175" s="41"/>
      <c r="T175" s="41"/>
      <c r="U175" s="41"/>
      <c r="V175" s="41"/>
      <c r="W175" s="59"/>
      <c r="X175" s="809"/>
    </row>
    <row r="176" spans="1:24" ht="15" customHeight="1" x14ac:dyDescent="0.25">
      <c r="C176" s="59"/>
      <c r="D176" s="41"/>
      <c r="E176" s="437"/>
      <c r="F176" s="836" t="s">
        <v>813</v>
      </c>
      <c r="G176" s="1681"/>
      <c r="H176" s="1681"/>
      <c r="I176" s="1681"/>
      <c r="J176" s="1681"/>
      <c r="K176" s="1682"/>
      <c r="L176" s="59"/>
      <c r="M176" s="59"/>
      <c r="N176" s="186"/>
      <c r="O176" s="41"/>
      <c r="P176" s="437"/>
      <c r="Q176" s="836" t="s">
        <v>813</v>
      </c>
      <c r="R176" s="1681"/>
      <c r="S176" s="1681"/>
      <c r="T176" s="1681"/>
      <c r="U176" s="1681"/>
      <c r="V176" s="1682"/>
      <c r="W176" s="59"/>
      <c r="X176" s="809"/>
    </row>
    <row r="177" spans="3:24" x14ac:dyDescent="0.25"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302"/>
      <c r="O177" s="59"/>
      <c r="P177" s="59"/>
      <c r="Q177" s="59"/>
      <c r="R177" s="59"/>
      <c r="S177" s="59"/>
      <c r="T177" s="59"/>
      <c r="U177" s="59"/>
      <c r="V177" s="59"/>
      <c r="W177" s="59"/>
      <c r="X177" s="809"/>
    </row>
    <row r="178" spans="3:24" x14ac:dyDescent="0.25"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302"/>
      <c r="O178" s="59"/>
      <c r="P178" s="59"/>
      <c r="Q178" s="59"/>
      <c r="R178" s="59"/>
      <c r="S178" s="59"/>
      <c r="T178" s="59"/>
      <c r="U178" s="59"/>
      <c r="V178" s="59"/>
      <c r="W178" s="59"/>
      <c r="X178" s="809"/>
    </row>
    <row r="179" spans="3:24" x14ac:dyDescent="0.25">
      <c r="C179" s="68" t="s">
        <v>1485</v>
      </c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301" t="s">
        <v>1488</v>
      </c>
      <c r="O179" s="59"/>
      <c r="P179" s="59"/>
      <c r="Q179" s="59"/>
      <c r="R179" s="59"/>
      <c r="S179" s="59"/>
      <c r="T179" s="59"/>
      <c r="U179" s="59"/>
      <c r="V179" s="59"/>
      <c r="W179" s="59"/>
      <c r="X179" s="809"/>
    </row>
    <row r="180" spans="3:24" x14ac:dyDescent="0.25">
      <c r="C180" s="59"/>
      <c r="D180" s="70" t="s">
        <v>1484</v>
      </c>
      <c r="E180" s="59"/>
      <c r="F180" s="59"/>
      <c r="G180" s="59"/>
      <c r="H180" s="59"/>
      <c r="I180" s="59"/>
      <c r="J180" s="59"/>
      <c r="K180" s="59"/>
      <c r="L180" s="59"/>
      <c r="M180" s="59"/>
      <c r="N180" s="302"/>
      <c r="O180" s="60" t="s">
        <v>1471</v>
      </c>
      <c r="P180" s="59"/>
      <c r="Q180" s="59"/>
      <c r="R180" s="59"/>
      <c r="S180" s="59"/>
      <c r="T180" s="59"/>
      <c r="U180" s="59"/>
      <c r="V180" s="59"/>
      <c r="W180" s="59"/>
      <c r="X180" s="809"/>
    </row>
    <row r="181" spans="3:24" x14ac:dyDescent="0.25"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302"/>
      <c r="O181" s="59"/>
      <c r="P181" s="59"/>
      <c r="Q181" s="59"/>
      <c r="R181" s="59"/>
      <c r="S181" s="59"/>
      <c r="T181" s="59"/>
      <c r="U181" s="59"/>
      <c r="V181" s="59"/>
      <c r="W181" s="59"/>
      <c r="X181" s="809"/>
    </row>
    <row r="182" spans="3:24" ht="14" x14ac:dyDescent="0.25">
      <c r="C182" s="59"/>
      <c r="D182" s="78" t="s">
        <v>74</v>
      </c>
      <c r="E182" s="437"/>
      <c r="F182" s="59"/>
      <c r="G182" s="59" t="s">
        <v>1472</v>
      </c>
      <c r="H182" s="59"/>
      <c r="I182" s="59"/>
      <c r="J182" s="59"/>
      <c r="K182" s="59"/>
      <c r="L182" s="59"/>
      <c r="M182" s="59"/>
      <c r="N182" s="302"/>
      <c r="O182" s="861" t="s">
        <v>74</v>
      </c>
      <c r="P182" s="437"/>
      <c r="Q182" s="59"/>
      <c r="R182" s="59" t="s">
        <v>1472</v>
      </c>
      <c r="S182" s="59"/>
      <c r="T182" s="59"/>
      <c r="U182" s="59"/>
      <c r="V182" s="59"/>
      <c r="W182" s="59"/>
      <c r="X182" s="809"/>
    </row>
    <row r="183" spans="3:24" x14ac:dyDescent="0.25">
      <c r="C183" s="59"/>
      <c r="D183" s="59"/>
      <c r="E183" s="59"/>
      <c r="F183" s="59"/>
      <c r="G183" s="59" t="s">
        <v>1473</v>
      </c>
      <c r="H183" s="59"/>
      <c r="I183" s="59"/>
      <c r="J183" s="59"/>
      <c r="K183" s="59"/>
      <c r="L183" s="59"/>
      <c r="M183" s="59"/>
      <c r="N183" s="302"/>
      <c r="O183" s="59"/>
      <c r="P183" s="59"/>
      <c r="Q183" s="59"/>
      <c r="R183" s="59" t="s">
        <v>1474</v>
      </c>
      <c r="S183" s="59"/>
      <c r="T183" s="59"/>
      <c r="U183" s="59"/>
      <c r="V183" s="59"/>
      <c r="W183" s="59"/>
      <c r="X183" s="809"/>
    </row>
    <row r="184" spans="3:24" x14ac:dyDescent="0.25"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302"/>
      <c r="O184" s="59"/>
      <c r="P184" s="59"/>
      <c r="Q184" s="59"/>
      <c r="R184" s="59"/>
      <c r="S184" s="59"/>
      <c r="T184" s="59"/>
      <c r="U184" s="59"/>
      <c r="V184" s="59"/>
      <c r="W184" s="59"/>
      <c r="X184" s="809"/>
    </row>
    <row r="185" spans="3:24" ht="14" x14ac:dyDescent="0.25">
      <c r="C185" s="59"/>
      <c r="D185" s="59"/>
      <c r="E185" s="59"/>
      <c r="F185" s="59"/>
      <c r="G185" s="861" t="s">
        <v>74</v>
      </c>
      <c r="H185" s="437"/>
      <c r="I185" s="41"/>
      <c r="J185" s="862" t="s">
        <v>42</v>
      </c>
      <c r="K185" s="437"/>
      <c r="L185" s="59"/>
      <c r="M185" s="59"/>
      <c r="N185" s="302"/>
      <c r="O185" s="59"/>
      <c r="P185" s="59"/>
      <c r="Q185" s="59"/>
      <c r="R185" s="861" t="s">
        <v>74</v>
      </c>
      <c r="S185" s="437"/>
      <c r="T185" s="41"/>
      <c r="U185" s="862" t="s">
        <v>42</v>
      </c>
      <c r="V185" s="437"/>
      <c r="W185" s="59"/>
      <c r="X185" s="809"/>
    </row>
    <row r="186" spans="3:24" x14ac:dyDescent="0.25"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302"/>
      <c r="O186" s="59"/>
      <c r="P186" s="59"/>
      <c r="Q186" s="59"/>
      <c r="R186" s="59"/>
      <c r="S186" s="59"/>
      <c r="T186" s="59"/>
      <c r="U186" s="59"/>
      <c r="V186" s="59"/>
      <c r="W186" s="59"/>
      <c r="X186" s="809"/>
    </row>
    <row r="187" spans="3:24" x14ac:dyDescent="0.25"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302"/>
      <c r="O187" s="59"/>
      <c r="P187" s="59"/>
      <c r="Q187" s="59"/>
      <c r="R187" s="59"/>
      <c r="S187" s="59"/>
      <c r="T187" s="59"/>
      <c r="U187" s="59"/>
      <c r="V187" s="59"/>
      <c r="W187" s="59"/>
      <c r="X187" s="809"/>
    </row>
    <row r="188" spans="3:24" ht="14" x14ac:dyDescent="0.25">
      <c r="C188" s="59"/>
      <c r="D188" s="266" t="s">
        <v>42</v>
      </c>
      <c r="E188" s="437"/>
      <c r="F188" s="59"/>
      <c r="G188" s="59" t="s">
        <v>1475</v>
      </c>
      <c r="H188" s="59"/>
      <c r="I188" s="59"/>
      <c r="J188" s="59"/>
      <c r="K188" s="59"/>
      <c r="L188" s="59"/>
      <c r="M188" s="59"/>
      <c r="N188" s="302"/>
      <c r="O188" s="862" t="s">
        <v>42</v>
      </c>
      <c r="P188" s="437"/>
      <c r="Q188" s="59"/>
      <c r="R188" s="59" t="s">
        <v>1475</v>
      </c>
      <c r="S188" s="59"/>
      <c r="T188" s="59"/>
      <c r="U188" s="59"/>
      <c r="V188" s="59"/>
      <c r="W188" s="59"/>
      <c r="X188" s="809"/>
    </row>
    <row r="189" spans="3:24" x14ac:dyDescent="0.25">
      <c r="C189" s="59"/>
      <c r="D189" s="59"/>
      <c r="E189" s="59"/>
      <c r="F189" s="59"/>
      <c r="G189" s="59" t="s">
        <v>1476</v>
      </c>
      <c r="H189" s="59"/>
      <c r="I189" s="59"/>
      <c r="J189" s="59"/>
      <c r="K189" s="59"/>
      <c r="L189" s="59"/>
      <c r="M189" s="59"/>
      <c r="N189" s="302"/>
      <c r="O189" s="59"/>
      <c r="P189" s="59"/>
      <c r="Q189" s="59"/>
      <c r="R189" s="59" t="s">
        <v>1476</v>
      </c>
      <c r="S189" s="59"/>
      <c r="T189" s="59"/>
      <c r="U189" s="59"/>
      <c r="V189" s="59"/>
      <c r="W189" s="59"/>
      <c r="X189" s="809"/>
    </row>
    <row r="190" spans="3:24" x14ac:dyDescent="0.25"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302"/>
      <c r="O190" s="59"/>
      <c r="P190" s="59"/>
      <c r="Q190" s="59"/>
      <c r="R190" s="59"/>
      <c r="S190" s="59"/>
      <c r="T190" s="59"/>
      <c r="U190" s="59"/>
      <c r="V190" s="59"/>
      <c r="W190" s="59"/>
      <c r="X190" s="809"/>
    </row>
    <row r="191" spans="3:24" x14ac:dyDescent="0.25"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302"/>
      <c r="O191" s="59"/>
      <c r="P191" s="59"/>
      <c r="Q191" s="59"/>
      <c r="R191" s="59"/>
      <c r="S191" s="59"/>
      <c r="T191" s="59"/>
      <c r="U191" s="59"/>
      <c r="V191" s="59"/>
      <c r="W191" s="59"/>
      <c r="X191" s="809"/>
    </row>
    <row r="192" spans="3:24" x14ac:dyDescent="0.25"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302"/>
      <c r="O192" s="59"/>
      <c r="P192" s="59"/>
      <c r="Q192" s="59"/>
      <c r="R192" s="59"/>
      <c r="S192" s="59"/>
      <c r="T192" s="59"/>
      <c r="U192" s="59"/>
      <c r="V192" s="59"/>
      <c r="W192" s="59"/>
      <c r="X192" s="809"/>
    </row>
    <row r="193" spans="1:24" x14ac:dyDescent="0.25"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302"/>
      <c r="O193" s="59"/>
      <c r="P193" s="59"/>
      <c r="Q193" s="59"/>
      <c r="R193" s="59"/>
      <c r="S193" s="59"/>
      <c r="T193" s="59"/>
      <c r="U193" s="59"/>
      <c r="V193" s="59"/>
      <c r="W193" s="59"/>
      <c r="X193" s="809"/>
    </row>
    <row r="194" spans="1:24" ht="12.5" x14ac:dyDescent="0.25">
      <c r="C194" s="59"/>
      <c r="D194" s="59"/>
      <c r="E194" s="225" t="s">
        <v>1031</v>
      </c>
      <c r="F194" s="59"/>
      <c r="G194" s="59"/>
      <c r="H194" s="59"/>
      <c r="I194" s="59"/>
      <c r="J194" s="59"/>
      <c r="K194" s="59"/>
      <c r="L194" s="59"/>
      <c r="M194" s="59"/>
      <c r="N194" s="302"/>
      <c r="O194" s="59"/>
      <c r="P194" s="225" t="s">
        <v>1031</v>
      </c>
      <c r="Q194" s="59"/>
      <c r="R194" s="59"/>
      <c r="S194" s="59"/>
      <c r="T194" s="59"/>
      <c r="U194" s="59"/>
      <c r="V194" s="59"/>
      <c r="W194" s="59"/>
      <c r="X194" s="809"/>
    </row>
    <row r="195" spans="1:24" x14ac:dyDescent="0.25"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302"/>
      <c r="O195" s="59"/>
      <c r="P195" s="59"/>
      <c r="Q195" s="59"/>
      <c r="R195" s="59"/>
      <c r="S195" s="59"/>
      <c r="T195" s="59"/>
      <c r="U195" s="59"/>
      <c r="V195" s="59"/>
      <c r="W195" s="59"/>
      <c r="X195" s="809"/>
    </row>
    <row r="196" spans="1:24" ht="15" customHeight="1" x14ac:dyDescent="0.25">
      <c r="C196" s="59"/>
      <c r="D196" s="59"/>
      <c r="E196" s="437"/>
      <c r="F196" s="183" t="s">
        <v>1477</v>
      </c>
      <c r="G196" s="59"/>
      <c r="H196" s="59"/>
      <c r="I196" s="59"/>
      <c r="J196" s="59"/>
      <c r="K196" s="59"/>
      <c r="L196" s="59"/>
      <c r="M196" s="59"/>
      <c r="N196" s="302"/>
      <c r="O196" s="59"/>
      <c r="P196" s="437"/>
      <c r="Q196" s="76" t="s">
        <v>1478</v>
      </c>
      <c r="R196" s="59"/>
      <c r="S196" s="59"/>
      <c r="T196" s="59"/>
      <c r="U196" s="59"/>
      <c r="V196" s="59"/>
      <c r="W196" s="59"/>
      <c r="X196" s="809"/>
    </row>
    <row r="197" spans="1:24" ht="15" customHeight="1" x14ac:dyDescent="0.25">
      <c r="C197" s="59"/>
      <c r="D197" s="59"/>
      <c r="E197" s="437"/>
      <c r="F197" s="183" t="s">
        <v>1469</v>
      </c>
      <c r="G197" s="59"/>
      <c r="H197" s="59"/>
      <c r="I197" s="59"/>
      <c r="J197" s="59"/>
      <c r="K197" s="59"/>
      <c r="L197" s="59"/>
      <c r="M197" s="59"/>
      <c r="N197" s="302"/>
      <c r="O197" s="59"/>
      <c r="P197" s="437"/>
      <c r="Q197" s="76" t="s">
        <v>1479</v>
      </c>
      <c r="R197" s="59"/>
      <c r="S197" s="59"/>
      <c r="T197" s="59"/>
      <c r="U197" s="59"/>
      <c r="V197" s="59"/>
      <c r="W197" s="59"/>
      <c r="X197" s="809"/>
    </row>
    <row r="198" spans="1:24" ht="15" customHeight="1" x14ac:dyDescent="0.25">
      <c r="C198" s="59"/>
      <c r="D198" s="59"/>
      <c r="E198" s="437"/>
      <c r="F198" s="183" t="s">
        <v>1480</v>
      </c>
      <c r="G198" s="59"/>
      <c r="H198" s="59"/>
      <c r="I198" s="59"/>
      <c r="J198" s="59"/>
      <c r="K198" s="59"/>
      <c r="L198" s="59"/>
      <c r="M198" s="59"/>
      <c r="N198" s="302"/>
      <c r="O198" s="59"/>
      <c r="P198" s="437"/>
      <c r="Q198" s="76" t="s">
        <v>1481</v>
      </c>
      <c r="R198" s="59"/>
      <c r="S198" s="59"/>
      <c r="T198" s="59"/>
      <c r="U198" s="59"/>
      <c r="V198" s="59"/>
      <c r="W198" s="59"/>
      <c r="X198" s="809"/>
    </row>
    <row r="199" spans="1:24" ht="15" customHeight="1" x14ac:dyDescent="0.25">
      <c r="C199" s="59"/>
      <c r="D199" s="59"/>
      <c r="E199" s="437"/>
      <c r="F199" s="183" t="s">
        <v>813</v>
      </c>
      <c r="G199" s="1681"/>
      <c r="H199" s="1681"/>
      <c r="I199" s="1681"/>
      <c r="J199" s="1681"/>
      <c r="K199" s="1682"/>
      <c r="L199" s="59"/>
      <c r="M199" s="59"/>
      <c r="N199" s="302"/>
      <c r="O199" s="59"/>
      <c r="P199" s="437"/>
      <c r="Q199" s="76" t="s">
        <v>1477</v>
      </c>
      <c r="R199" s="59"/>
      <c r="S199" s="59"/>
      <c r="T199" s="59"/>
      <c r="U199" s="59"/>
      <c r="V199" s="59"/>
      <c r="W199" s="59"/>
      <c r="X199" s="809"/>
    </row>
    <row r="200" spans="1:24" ht="15" customHeight="1" x14ac:dyDescent="0.25"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302"/>
      <c r="O200" s="59"/>
      <c r="P200" s="437"/>
      <c r="Q200" s="76" t="s">
        <v>813</v>
      </c>
      <c r="R200" s="1681"/>
      <c r="S200" s="1681"/>
      <c r="T200" s="1681"/>
      <c r="U200" s="1681"/>
      <c r="V200" s="1682"/>
      <c r="W200" s="59"/>
      <c r="X200" s="809"/>
    </row>
    <row r="201" spans="1:24" ht="15" customHeight="1" thickBot="1" x14ac:dyDescent="0.3">
      <c r="A201" s="96"/>
      <c r="C201" s="800"/>
      <c r="D201" s="800"/>
      <c r="E201" s="800"/>
      <c r="F201" s="800"/>
      <c r="G201" s="800"/>
      <c r="H201" s="800"/>
      <c r="I201" s="800"/>
      <c r="J201" s="800"/>
      <c r="K201" s="800"/>
      <c r="L201" s="800"/>
      <c r="M201" s="800"/>
      <c r="N201" s="865"/>
      <c r="O201" s="843"/>
      <c r="P201" s="843"/>
      <c r="Q201" s="866"/>
      <c r="R201" s="843"/>
      <c r="S201" s="843"/>
      <c r="T201" s="867"/>
      <c r="U201" s="867"/>
      <c r="V201" s="868"/>
      <c r="W201" s="869"/>
      <c r="X201" s="812"/>
    </row>
    <row r="202" spans="1:24" ht="8.15" customHeight="1" x14ac:dyDescent="0.25"/>
    <row r="203" spans="1:24" ht="30" customHeight="1" thickBot="1" x14ac:dyDescent="0.3"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</row>
    <row r="218" spans="6:6" x14ac:dyDescent="0.25">
      <c r="F218" s="95"/>
    </row>
    <row r="242" spans="1:1" x14ac:dyDescent="0.25">
      <c r="A242" s="96"/>
    </row>
    <row r="243" spans="1:1" x14ac:dyDescent="0.25">
      <c r="A243" s="21"/>
    </row>
    <row r="244" spans="1:1" x14ac:dyDescent="0.25">
      <c r="A244" s="21"/>
    </row>
    <row r="245" spans="1:1" x14ac:dyDescent="0.25">
      <c r="A245" s="21"/>
    </row>
    <row r="246" spans="1:1" x14ac:dyDescent="0.25">
      <c r="A246" s="21"/>
    </row>
    <row r="247" spans="1:1" x14ac:dyDescent="0.25">
      <c r="A247" s="21"/>
    </row>
    <row r="248" spans="1:1" x14ac:dyDescent="0.25">
      <c r="A248" s="21"/>
    </row>
    <row r="249" spans="1:1" x14ac:dyDescent="0.25">
      <c r="A249" s="21"/>
    </row>
    <row r="250" spans="1:1" x14ac:dyDescent="0.25">
      <c r="A250" s="21"/>
    </row>
    <row r="251" spans="1:1" x14ac:dyDescent="0.25">
      <c r="A251" s="21"/>
    </row>
    <row r="252" spans="1:1" x14ac:dyDescent="0.25">
      <c r="A252" s="21"/>
    </row>
    <row r="253" spans="1:1" x14ac:dyDescent="0.25">
      <c r="A253" s="21"/>
    </row>
    <row r="254" spans="1:1" x14ac:dyDescent="0.25">
      <c r="A254" s="21"/>
    </row>
    <row r="255" spans="1:1" x14ac:dyDescent="0.25">
      <c r="A255" s="21"/>
    </row>
    <row r="256" spans="1:1" x14ac:dyDescent="0.25">
      <c r="A256" s="21"/>
    </row>
    <row r="257" spans="1:5" x14ac:dyDescent="0.25">
      <c r="A257" s="21"/>
    </row>
    <row r="258" spans="1:5" x14ac:dyDescent="0.25">
      <c r="A258" s="21"/>
      <c r="D258" s="95"/>
      <c r="E258" s="95"/>
    </row>
    <row r="259" spans="1:5" x14ac:dyDescent="0.25">
      <c r="A259" s="21"/>
      <c r="D259" s="95"/>
      <c r="E259" s="95"/>
    </row>
    <row r="260" spans="1:5" x14ac:dyDescent="0.25">
      <c r="D260" s="95"/>
      <c r="E260" s="95"/>
    </row>
    <row r="261" spans="1:5" x14ac:dyDescent="0.25">
      <c r="A261" s="21"/>
      <c r="D261" s="95"/>
      <c r="E261" s="95"/>
    </row>
    <row r="262" spans="1:5" x14ac:dyDescent="0.25">
      <c r="A262" s="21"/>
      <c r="C262" s="102"/>
      <c r="D262" s="95"/>
      <c r="E262" s="95"/>
    </row>
    <row r="263" spans="1:5" x14ac:dyDescent="0.25">
      <c r="A263" s="21"/>
      <c r="C263" s="102"/>
      <c r="D263" s="95"/>
      <c r="E263" s="95"/>
    </row>
    <row r="264" spans="1:5" x14ac:dyDescent="0.25">
      <c r="A264" s="21"/>
      <c r="C264" s="102"/>
      <c r="D264" s="95"/>
      <c r="E264" s="95"/>
    </row>
    <row r="265" spans="1:5" x14ac:dyDescent="0.25">
      <c r="A265" s="21"/>
      <c r="C265" s="102"/>
      <c r="D265" s="95"/>
      <c r="E265" s="95"/>
    </row>
    <row r="266" spans="1:5" x14ac:dyDescent="0.25">
      <c r="A266" s="21"/>
      <c r="C266" s="102"/>
      <c r="D266" s="95"/>
      <c r="E266" s="95"/>
    </row>
    <row r="267" spans="1:5" x14ac:dyDescent="0.25">
      <c r="A267" s="21"/>
      <c r="C267" s="102"/>
      <c r="D267" s="95"/>
      <c r="E267" s="95"/>
    </row>
    <row r="268" spans="1:5" x14ac:dyDescent="0.25">
      <c r="A268" s="21"/>
      <c r="C268" s="102"/>
      <c r="D268" s="95"/>
      <c r="E268" s="95"/>
    </row>
    <row r="269" spans="1:5" x14ac:dyDescent="0.25">
      <c r="A269" s="21"/>
      <c r="C269" s="102"/>
      <c r="D269" s="95"/>
      <c r="E269" s="95"/>
    </row>
    <row r="270" spans="1:5" x14ac:dyDescent="0.25">
      <c r="A270" s="21"/>
      <c r="C270" s="102"/>
      <c r="D270" s="95"/>
      <c r="E270" s="95"/>
    </row>
    <row r="271" spans="1:5" x14ac:dyDescent="0.25">
      <c r="A271" s="21"/>
      <c r="C271" s="102"/>
      <c r="D271" s="95"/>
      <c r="E271" s="95"/>
    </row>
    <row r="272" spans="1:5" x14ac:dyDescent="0.25">
      <c r="A272" s="21"/>
      <c r="C272" s="102"/>
      <c r="D272" s="95"/>
      <c r="E272" s="95"/>
    </row>
    <row r="273" spans="1:5" x14ac:dyDescent="0.25">
      <c r="A273" s="21"/>
      <c r="C273" s="102"/>
      <c r="D273" s="95"/>
      <c r="E273" s="95"/>
    </row>
    <row r="274" spans="1:5" x14ac:dyDescent="0.25">
      <c r="A274" s="21"/>
      <c r="C274" s="102"/>
      <c r="D274" s="95"/>
      <c r="E274" s="95"/>
    </row>
    <row r="275" spans="1:5" x14ac:dyDescent="0.25">
      <c r="A275" s="21"/>
      <c r="C275" s="102"/>
      <c r="D275" s="95"/>
      <c r="E275" s="95"/>
    </row>
    <row r="276" spans="1:5" x14ac:dyDescent="0.25">
      <c r="A276" s="21"/>
      <c r="C276" s="102"/>
      <c r="D276" s="95"/>
      <c r="E276" s="95"/>
    </row>
    <row r="277" spans="1:5" x14ac:dyDescent="0.25">
      <c r="A277" s="21"/>
      <c r="C277" s="102"/>
      <c r="D277" s="95"/>
      <c r="E277" s="95"/>
    </row>
    <row r="278" spans="1:5" x14ac:dyDescent="0.25">
      <c r="A278" s="21"/>
      <c r="C278" s="102"/>
      <c r="D278" s="95"/>
      <c r="E278" s="95"/>
    </row>
    <row r="279" spans="1:5" x14ac:dyDescent="0.25">
      <c r="A279" s="21"/>
      <c r="C279" s="102"/>
      <c r="D279" s="95"/>
      <c r="E279" s="95"/>
    </row>
    <row r="280" spans="1:5" x14ac:dyDescent="0.25">
      <c r="A280" s="21"/>
      <c r="C280" s="102"/>
      <c r="D280" s="95"/>
      <c r="E280" s="95"/>
    </row>
    <row r="281" spans="1:5" x14ac:dyDescent="0.25">
      <c r="A281" s="21"/>
      <c r="C281" s="102"/>
      <c r="D281" s="95"/>
      <c r="E281" s="95"/>
    </row>
    <row r="282" spans="1:5" x14ac:dyDescent="0.25">
      <c r="A282" s="21"/>
      <c r="C282" s="102"/>
      <c r="D282" s="95"/>
      <c r="E282" s="95"/>
    </row>
    <row r="283" spans="1:5" x14ac:dyDescent="0.25">
      <c r="A283" s="21"/>
      <c r="C283" s="102"/>
      <c r="D283" s="95"/>
      <c r="E283" s="95"/>
    </row>
    <row r="284" spans="1:5" x14ac:dyDescent="0.25">
      <c r="A284" s="21"/>
      <c r="C284" s="102"/>
      <c r="D284" s="95"/>
      <c r="E284" s="95"/>
    </row>
    <row r="285" spans="1:5" x14ac:dyDescent="0.25">
      <c r="A285" s="21"/>
      <c r="C285" s="102"/>
      <c r="D285" s="95"/>
      <c r="E285" s="95"/>
    </row>
    <row r="286" spans="1:5" x14ac:dyDescent="0.25">
      <c r="A286" s="21"/>
      <c r="C286" s="102"/>
      <c r="D286" s="95"/>
      <c r="E286" s="95"/>
    </row>
    <row r="287" spans="1:5" x14ac:dyDescent="0.25">
      <c r="A287" s="21"/>
      <c r="C287" s="102"/>
      <c r="D287" s="95"/>
      <c r="E287" s="95"/>
    </row>
    <row r="288" spans="1:5" x14ac:dyDescent="0.25">
      <c r="A288" s="21"/>
      <c r="C288" s="102"/>
      <c r="D288" s="95"/>
      <c r="E288" s="95"/>
    </row>
    <row r="289" spans="1:5" x14ac:dyDescent="0.25">
      <c r="A289" s="21"/>
      <c r="C289" s="102"/>
      <c r="D289" s="95"/>
      <c r="E289" s="95"/>
    </row>
    <row r="290" spans="1:5" x14ac:dyDescent="0.25">
      <c r="A290" s="21"/>
      <c r="C290" s="102"/>
      <c r="D290" s="95"/>
      <c r="E290" s="95"/>
    </row>
    <row r="291" spans="1:5" x14ac:dyDescent="0.25">
      <c r="A291" s="21"/>
      <c r="C291" s="102"/>
      <c r="D291" s="95"/>
      <c r="E291" s="95"/>
    </row>
    <row r="292" spans="1:5" x14ac:dyDescent="0.25">
      <c r="A292" s="21"/>
      <c r="C292" s="102"/>
      <c r="D292" s="95"/>
      <c r="E292" s="95"/>
    </row>
    <row r="293" spans="1:5" x14ac:dyDescent="0.25">
      <c r="A293" s="21"/>
      <c r="C293" s="102"/>
      <c r="D293" s="95"/>
      <c r="E293" s="95"/>
    </row>
    <row r="294" spans="1:5" x14ac:dyDescent="0.25">
      <c r="A294" s="21"/>
      <c r="C294" s="102"/>
      <c r="D294" s="95"/>
      <c r="E294" s="95"/>
    </row>
    <row r="295" spans="1:5" x14ac:dyDescent="0.25">
      <c r="A295" s="21"/>
      <c r="C295" s="102"/>
      <c r="D295" s="95"/>
      <c r="E295" s="95"/>
    </row>
    <row r="296" spans="1:5" x14ac:dyDescent="0.25">
      <c r="A296" s="21"/>
      <c r="C296" s="102"/>
      <c r="D296" s="95"/>
      <c r="E296" s="95"/>
    </row>
    <row r="297" spans="1:5" x14ac:dyDescent="0.25">
      <c r="A297" s="21"/>
      <c r="C297" s="102"/>
      <c r="D297" s="95"/>
      <c r="E297" s="95"/>
    </row>
    <row r="298" spans="1:5" x14ac:dyDescent="0.25">
      <c r="A298" s="21"/>
      <c r="C298" s="102"/>
      <c r="D298" s="95"/>
      <c r="E298" s="95"/>
    </row>
    <row r="299" spans="1:5" x14ac:dyDescent="0.25">
      <c r="A299" s="21"/>
      <c r="C299" s="102"/>
      <c r="D299" s="95"/>
      <c r="E299" s="95"/>
    </row>
    <row r="300" spans="1:5" x14ac:dyDescent="0.25">
      <c r="A300" s="21"/>
      <c r="C300" s="102"/>
      <c r="D300" s="95"/>
      <c r="E300" s="95"/>
    </row>
    <row r="301" spans="1:5" x14ac:dyDescent="0.25">
      <c r="A301" s="21"/>
      <c r="C301" s="102"/>
      <c r="D301" s="95"/>
      <c r="E301" s="95"/>
    </row>
    <row r="302" spans="1:5" x14ac:dyDescent="0.25">
      <c r="A302" s="21"/>
      <c r="C302" s="102"/>
      <c r="D302" s="95"/>
      <c r="E302" s="95"/>
    </row>
    <row r="303" spans="1:5" x14ac:dyDescent="0.25">
      <c r="A303" s="21"/>
      <c r="C303" s="102"/>
      <c r="D303" s="95"/>
      <c r="E303" s="95"/>
    </row>
    <row r="304" spans="1:5" x14ac:dyDescent="0.25">
      <c r="A304" s="21"/>
      <c r="C304" s="102"/>
      <c r="D304" s="95"/>
      <c r="E304" s="95"/>
    </row>
    <row r="305" spans="1:5" x14ac:dyDescent="0.25">
      <c r="A305" s="21"/>
      <c r="C305" s="102"/>
      <c r="D305" s="95"/>
      <c r="E305" s="95"/>
    </row>
    <row r="306" spans="1:5" x14ac:dyDescent="0.25">
      <c r="A306" s="21"/>
      <c r="C306" s="102"/>
      <c r="D306" s="95"/>
      <c r="E306" s="95"/>
    </row>
    <row r="307" spans="1:5" x14ac:dyDescent="0.25">
      <c r="A307" s="21"/>
      <c r="C307" s="102"/>
    </row>
    <row r="308" spans="1:5" x14ac:dyDescent="0.25">
      <c r="A308" s="21"/>
      <c r="C308" s="102"/>
    </row>
    <row r="309" spans="1:5" x14ac:dyDescent="0.25">
      <c r="A309" s="21"/>
      <c r="C309" s="102"/>
    </row>
    <row r="310" spans="1:5" x14ac:dyDescent="0.25">
      <c r="A310" s="21"/>
    </row>
    <row r="311" spans="1:5" x14ac:dyDescent="0.25">
      <c r="A311" s="21"/>
    </row>
    <row r="312" spans="1:5" x14ac:dyDescent="0.25">
      <c r="A312" s="21"/>
    </row>
    <row r="313" spans="1:5" x14ac:dyDescent="0.25">
      <c r="A313" s="21"/>
    </row>
    <row r="314" spans="1:5" x14ac:dyDescent="0.25">
      <c r="A314" s="21"/>
    </row>
    <row r="315" spans="1:5" x14ac:dyDescent="0.25">
      <c r="A315" s="21"/>
    </row>
    <row r="316" spans="1:5" x14ac:dyDescent="0.25">
      <c r="A316" s="21"/>
    </row>
    <row r="317" spans="1:5" x14ac:dyDescent="0.25">
      <c r="A317" s="21"/>
    </row>
    <row r="318" spans="1:5" x14ac:dyDescent="0.25">
      <c r="A318" s="21"/>
    </row>
    <row r="319" spans="1:5" x14ac:dyDescent="0.25">
      <c r="A319" s="21"/>
    </row>
    <row r="320" spans="1:5" x14ac:dyDescent="0.25">
      <c r="A320" s="21"/>
    </row>
    <row r="321" spans="1:1" x14ac:dyDescent="0.25">
      <c r="A321" s="21"/>
    </row>
    <row r="322" spans="1:1" x14ac:dyDescent="0.25">
      <c r="A322" s="21"/>
    </row>
    <row r="323" spans="1:1" x14ac:dyDescent="0.25">
      <c r="A323" s="21"/>
    </row>
    <row r="324" spans="1:1" x14ac:dyDescent="0.25">
      <c r="A324" s="21"/>
    </row>
    <row r="325" spans="1:1" x14ac:dyDescent="0.25">
      <c r="A325" s="21"/>
    </row>
    <row r="326" spans="1:1" x14ac:dyDescent="0.25">
      <c r="A326" s="21"/>
    </row>
    <row r="327" spans="1:1" x14ac:dyDescent="0.25">
      <c r="A327" s="21"/>
    </row>
    <row r="328" spans="1:1" x14ac:dyDescent="0.25">
      <c r="A328" s="21"/>
    </row>
    <row r="329" spans="1:1" x14ac:dyDescent="0.25">
      <c r="A329" s="21"/>
    </row>
    <row r="330" spans="1:1" x14ac:dyDescent="0.25">
      <c r="A330" s="21"/>
    </row>
  </sheetData>
  <sheetProtection algorithmName="SHA-512" hashValue="Nu2s6NmcwowteryFSh1AExWnET5uhiDCGWcGVibgDk6IteCjW1NWbKtSNyGUgglHX5mpb/bkoGoa9B6mZ3UH6g==" saltValue="MoSM5pWesVJbJibIRaZ5/Q==" spinCount="100000" sheet="1" objects="1" scenarios="1"/>
  <mergeCells count="33">
    <mergeCell ref="G176:K176"/>
    <mergeCell ref="R176:V176"/>
    <mergeCell ref="G199:K199"/>
    <mergeCell ref="R200:V200"/>
    <mergeCell ref="I161:L161"/>
    <mergeCell ref="R161:U161"/>
    <mergeCell ref="I157:L157"/>
    <mergeCell ref="I158:L158"/>
    <mergeCell ref="R159:W159"/>
    <mergeCell ref="I160:K160"/>
    <mergeCell ref="R160:W160"/>
    <mergeCell ref="G135:K135"/>
    <mergeCell ref="V143:W143"/>
    <mergeCell ref="V144:W144"/>
    <mergeCell ref="G147:K147"/>
    <mergeCell ref="K155:L155"/>
    <mergeCell ref="R155:W155"/>
    <mergeCell ref="I79:J79"/>
    <mergeCell ref="J97:L97"/>
    <mergeCell ref="U99:W99"/>
    <mergeCell ref="G110:K110"/>
    <mergeCell ref="T133:W133"/>
    <mergeCell ref="C35:M35"/>
    <mergeCell ref="S40:T42"/>
    <mergeCell ref="C41:M41"/>
    <mergeCell ref="U41:W41"/>
    <mergeCell ref="V65:W65"/>
    <mergeCell ref="U31:W31"/>
    <mergeCell ref="O10:V12"/>
    <mergeCell ref="E12:J12"/>
    <mergeCell ref="T18:U18"/>
    <mergeCell ref="S19:W21"/>
    <mergeCell ref="G21:K21"/>
  </mergeCells>
  <conditionalFormatting sqref="U41">
    <cfRule type="expression" dxfId="80" priority="16" stopIfTrue="1">
      <formula>OR($R$40="X",$R$41="X",$R$42="X")</formula>
    </cfRule>
  </conditionalFormatting>
  <conditionalFormatting sqref="U31:W31">
    <cfRule type="expression" dxfId="79" priority="15" stopIfTrue="1">
      <formula>$P$32="X"</formula>
    </cfRule>
  </conditionalFormatting>
  <conditionalFormatting sqref="G147">
    <cfRule type="expression" dxfId="78" priority="17" stopIfTrue="1">
      <formula>$E$147="X"</formula>
    </cfRule>
  </conditionalFormatting>
  <conditionalFormatting sqref="T18">
    <cfRule type="expression" dxfId="77" priority="13" stopIfTrue="1">
      <formula>$P$18="X"</formula>
    </cfRule>
  </conditionalFormatting>
  <conditionalFormatting sqref="G21">
    <cfRule type="expression" dxfId="76" priority="12" stopIfTrue="1">
      <formula>$L$21="SI"</formula>
    </cfRule>
  </conditionalFormatting>
  <conditionalFormatting sqref="V65">
    <cfRule type="expression" dxfId="75" priority="11" stopIfTrue="1">
      <formula>$T$65="X"</formula>
    </cfRule>
  </conditionalFormatting>
  <conditionalFormatting sqref="J97">
    <cfRule type="expression" dxfId="74" priority="10" stopIfTrue="1">
      <formula>$H$97="X"</formula>
    </cfRule>
  </conditionalFormatting>
  <conditionalFormatting sqref="G110:K110">
    <cfRule type="expression" dxfId="73" priority="9">
      <formula>$E$110="X"</formula>
    </cfRule>
  </conditionalFormatting>
  <conditionalFormatting sqref="G135:K135">
    <cfRule type="expression" dxfId="72" priority="8">
      <formula>$E$135="X"</formula>
    </cfRule>
  </conditionalFormatting>
  <conditionalFormatting sqref="U99:W99">
    <cfRule type="expression" dxfId="71" priority="7">
      <formula>$R$99="X"</formula>
    </cfRule>
  </conditionalFormatting>
  <conditionalFormatting sqref="T133:W133">
    <cfRule type="expression" dxfId="70" priority="6">
      <formula>$R$133="X"</formula>
    </cfRule>
  </conditionalFormatting>
  <conditionalFormatting sqref="G176:K176">
    <cfRule type="expression" dxfId="69" priority="4">
      <formula>$E$176="X"</formula>
    </cfRule>
  </conditionalFormatting>
  <conditionalFormatting sqref="G199:K199">
    <cfRule type="expression" dxfId="68" priority="3">
      <formula>$E$199="X"</formula>
    </cfRule>
  </conditionalFormatting>
  <conditionalFormatting sqref="R176:V176">
    <cfRule type="expression" dxfId="67" priority="2">
      <formula>$P$176="X"</formula>
    </cfRule>
  </conditionalFormatting>
  <conditionalFormatting sqref="R200:V200">
    <cfRule type="expression" dxfId="66" priority="1">
      <formula>$P$200="X"</formula>
    </cfRule>
  </conditionalFormatting>
  <dataValidations count="25">
    <dataValidation type="custom" allowBlank="1" showInputMessage="1" showErrorMessage="1" errorTitle="Error" error="Solo se permiten letras" sqref="G21:K21 V65:W65 G199 G110 G135 U99 T133 G176 J97 R176 R200" xr:uid="{00000000-0002-0000-0200-000000000000}">
      <formula1>SUMPRODUCT(((ISERR(FIND((MID(UPPER(G21), ROW(INDIRECT("1:" &amp; LEN(G21))),1)), "AÁBCDEÉFGHIÍJKLMNÑOÓPQRSTUÚVWXYZ "))))* 1) = 0</formula1>
    </dataValidation>
    <dataValidation type="whole" allowBlank="1" showInputMessage="1" showErrorMessage="1" sqref="V79" xr:uid="{00000000-0002-0000-0200-000001000000}">
      <formula1>0</formula1>
      <formula2>50</formula2>
    </dataValidation>
    <dataValidation type="list" allowBlank="1" showInputMessage="1" showErrorMessage="1" sqref="I155" xr:uid="{00000000-0002-0000-0200-000002000000}">
      <formula1>"DNI,CE"</formula1>
    </dataValidation>
    <dataValidation type="custom" allowBlank="1" showInputMessage="1" showErrorMessage="1" errorTitle="Error" error="Especificación registrada no es válida" sqref="AJ43:AO43 AJ48:AO48" xr:uid="{00000000-0002-0000-0200-000003000000}">
      <formula1>SUMPRODUCT(((ISERR(FIND((MID(UPPER(AJ43), ROW(INDIRECT("1:" &amp; LEN(AJ43))),1)), "AÁBCDEÉFGHIÍJKLMNÑOÓPQRSTUÚVWXYZ "))))* 1) = 0</formula1>
    </dataValidation>
    <dataValidation type="custom" allowBlank="1" showInputMessage="1" showErrorMessage="1" errorTitle="Error" error="Solo se permite letras" sqref="G147:K147" xr:uid="{00000000-0002-0000-0200-000004000000}">
      <formula1>SUMPRODUCT(((ISERR(FIND((MID(UPPER(G147), ROW(INDIRECT("1:" &amp; LEN(G147))),1)), "AÁBCDEÉFGHIÍJKLMNÑOÓPQRSTUÚVWXYZ "))))* 1) = 0</formula1>
    </dataValidation>
    <dataValidation type="list" allowBlank="1" showInputMessage="1" showErrorMessage="1" sqref="V76:V78" xr:uid="{00000000-0002-0000-0200-000005000000}">
      <formula1>"SI,NO"</formula1>
    </dataValidation>
    <dataValidation type="custom" allowBlank="1" showInputMessage="1" showErrorMessage="1" sqref="K30" xr:uid="{00000000-0002-0000-0200-000006000000}">
      <formula1>SUMPRODUCT(((ISERR(FIND((MID(UPPER(K30),ROW(INDIRECT("1:"&amp;LEN(K30))),1)),"0123456789"))))*1)=0</formula1>
    </dataValidation>
    <dataValidation type="whole" allowBlank="1" showInputMessage="1" showErrorMessage="1" sqref="M218:M219" xr:uid="{00000000-0002-0000-0200-000007000000}">
      <formula1>0</formula1>
      <formula2>100</formula2>
    </dataValidation>
    <dataValidation type="whole" allowBlank="1" showInputMessage="1" showErrorMessage="1" errorTitle="Error" error="Ingrese valores entre 0 y 50" sqref="V53" xr:uid="{00000000-0002-0000-0200-000008000000}">
      <formula1>0</formula1>
      <formula2>50</formula2>
    </dataValidation>
    <dataValidation type="custom" allowBlank="1" showInputMessage="1" showErrorMessage="1" errorTitle="Error" error="Solo debe registrar números" sqref="R161" xr:uid="{00000000-0002-0000-0200-000009000000}">
      <formula1>SUMPRODUCT(((ISERR(FIND((MID(UPPER(R161),ROW(INDIRECT("1:"&amp;LEN(R161))),1)),"1234567890"))))*1)=0</formula1>
    </dataValidation>
    <dataValidation type="list" allowBlank="1" showInputMessage="1" showErrorMessage="1" sqref="U31:W31 U41:W41" xr:uid="{00000000-0002-0000-0200-00000A000000}">
      <formula1>$A$26:$A$82</formula1>
    </dataValidation>
    <dataValidation type="whole" allowBlank="1" showInputMessage="1" showErrorMessage="1" sqref="L30" xr:uid="{00000000-0002-0000-0200-00000B000000}">
      <formula1>1800</formula1>
      <formula2>2018</formula2>
    </dataValidation>
    <dataValidation type="whole" allowBlank="1" showInputMessage="1" showErrorMessage="1" errorTitle="Error" error="Valores entre 1 y 2000" sqref="W76:W80" xr:uid="{00000000-0002-0000-0200-00000C000000}">
      <formula1>1</formula1>
      <formula2>2000</formula2>
    </dataValidation>
    <dataValidation type="custom" allowBlank="1" showInputMessage="1" showErrorMessage="1" errorTitle="Error" error="Solo debe ingresar números" sqref="K155" xr:uid="{00000000-0002-0000-0200-00000D000000}">
      <formula1>SUMPRODUCT(((ISERR(FIND((MID(UPPER(K155),ROW(INDIRECT("1:"&amp;LEN(K155))),1)),"1234567890"))))*1)=0</formula1>
    </dataValidation>
    <dataValidation type="custom" allowBlank="1" showInputMessage="1" showErrorMessage="1" errorTitle="Error" error="Nombre registrado no es válido" sqref="I157:L157" xr:uid="{00000000-0002-0000-0200-00000E000000}">
      <formula1>SUMPRODUCT(((ISERR(FIND((MID(UPPER(I157),ROW(INDIRECT("1:"&amp; LEN(I157))),1)),"AÁBCDEÉFGHIÍJKLMNÑOÓPQRSTUÚVWXYZ "))))* 1) = 0</formula1>
    </dataValidation>
    <dataValidation type="custom" allowBlank="1" showInputMessage="1" showErrorMessage="1" errorTitle="Error" error="Appellido registrado no es válido" sqref="I158:L158" xr:uid="{00000000-0002-0000-0200-00000F000000}">
      <formula1>SUMPRODUCT(((ISERR(FIND((MID(UPPER(I158),ROW(INDIRECT("1:"&amp; LEN(I158))),1)),"AÁBCDEÉFGHIÍJKLMNÑOÓPQRSTUÚVWXYZ "))))* 1) = 0</formula1>
    </dataValidation>
    <dataValidation type="custom" allowBlank="1" showInputMessage="1" showErrorMessage="1" errorTitle="Error" error="Solo debe registrar números" sqref="I160:K160" xr:uid="{00000000-0002-0000-0200-000010000000}">
      <formula1>SUMPRODUCT(((ISERR(FIND((MID(UPPER(J160),ROW(INDIRECT("1:"&amp;LEN(J160))),1)),"1234567890"))))*1)=0</formula1>
    </dataValidation>
    <dataValidation type="custom" allowBlank="1" showInputMessage="1" showErrorMessage="1" errorTitle="Error" error="Razón social no es válida" sqref="I161:L161" xr:uid="{00000000-0002-0000-0200-000011000000}">
      <formula1>SUMPRODUCT(((ISERR(FIND((MID(UPPER(I161),ROW(INDIRECT("1:"&amp; LEN(I161))),1)),"AÁBCDEÉFGHIÍJKLMNÑOÓPQRSTUÚVWXYZ "))))* 1) = 0</formula1>
    </dataValidation>
    <dataValidation type="custom" allowBlank="1" showInputMessage="1" showErrorMessage="1" errorTitle="Error" error="Asociaciación no es válida" sqref="R155:W155" xr:uid="{00000000-0002-0000-0200-000012000000}">
      <formula1>SUMPRODUCT(((ISERR(FIND((MID(UPPER(R155),ROW(INDIRECT("1:"&amp; LEN(R155))),1)),"AÁBCDEÉFGHIÍJKLMNÑOÓPQRSTUÚVWXYZ "))))* 1) = 0</formula1>
    </dataValidation>
    <dataValidation type="custom" allowBlank="1" showInputMessage="1" showErrorMessage="1" errorTitle="Error" error="Correo no es válido" sqref="R160:W160" xr:uid="{00000000-0002-0000-0200-000013000000}">
      <formula1>SUMPRODUCT(((ISERR(FIND((MID(UPPER(R160),ROW(INDIRECT("1:"&amp; LEN(R160))),1)),"AÁBCDEÉFGHIÍJKLMNÑOÓPQRSTUÚVWXYZ@."))))* 1) = 0</formula1>
    </dataValidation>
    <dataValidation type="custom" allowBlank="1" showInputMessage="1" showErrorMessage="1" errorTitle="Error" error="Página web no es válida" sqref="R159:W159" xr:uid="{00000000-0002-0000-0200-000014000000}">
      <formula1>SUMPRODUCT(((ISERR(FIND((MID(UPPER(R159),ROW(INDIRECT("1:"&amp; LEN(R159))),1)),"AÁBCDEÉFGHIÍJKLMNÑOÓPQRSTUÚVWXYZ/:._-"))))* 1) = 0</formula1>
    </dataValidation>
    <dataValidation type="whole" allowBlank="1" showInputMessage="1" showErrorMessage="1" errorTitle="Error" error="Valores entre 0 y 100" sqref="V92 K79" xr:uid="{00000000-0002-0000-0200-000015000000}">
      <formula1>0</formula1>
      <formula2>100</formula2>
    </dataValidation>
    <dataValidation type="custom" allowBlank="1" showInputMessage="1" showErrorMessage="1" errorTitle="Error" error="Solo se permiten números" sqref="V143:W144" xr:uid="{00000000-0002-0000-0200-000016000000}">
      <formula1>SUMPRODUCT(((ISERR(FIND((MID(UPPER(V143),ROW(INDIRECT("1:"&amp;LEN(V143))),1)),"1234567890"))))* 1)=0</formula1>
    </dataValidation>
    <dataValidation type="list" allowBlank="1" showInputMessage="1" showErrorMessage="1" sqref="T18:U18" xr:uid="{00000000-0002-0000-0200-000017000000}">
      <formula1>$D$13:$D$21</formula1>
    </dataValidation>
    <dataValidation type="list" allowBlank="1" showInputMessage="1" showErrorMessage="1" sqref="L13:L21" xr:uid="{00000000-0002-0000-0200-000018000000}">
      <formula1>$A$13:$A$14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5" r:id="rId4" name="Button 7">
              <controlPr defaultSize="0" print="0" autoFill="0" autoPict="0" macro="[0]!Hoja11.C101_Back_Click">
                <anchor moveWithCells="1">
                  <from>
                    <xdr:col>9</xdr:col>
                    <xdr:colOff>76200</xdr:colOff>
                    <xdr:row>4</xdr:row>
                    <xdr:rowOff>38100</xdr:rowOff>
                  </from>
                  <to>
                    <xdr:col>11</xdr:col>
                    <xdr:colOff>355600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5" name="Button 8">
              <controlPr defaultSize="0" print="0" autoFill="0" autoPict="0" macro="[0]!Validacion_Hoja_C101">
                <anchor moveWithCells="1">
                  <from>
                    <xdr:col>11</xdr:col>
                    <xdr:colOff>469900</xdr:colOff>
                    <xdr:row>4</xdr:row>
                    <xdr:rowOff>38100</xdr:rowOff>
                  </from>
                  <to>
                    <xdr:col>14</xdr:col>
                    <xdr:colOff>228600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6" name="Button 9">
              <controlPr defaultSize="0" print="0" autoFill="0" autoPict="0" macro="[0]!Hoja11.C101_Next_Click">
                <anchor moveWithCells="1">
                  <from>
                    <xdr:col>14</xdr:col>
                    <xdr:colOff>342900</xdr:colOff>
                    <xdr:row>4</xdr:row>
                    <xdr:rowOff>38100</xdr:rowOff>
                  </from>
                  <to>
                    <xdr:col>16</xdr:col>
                    <xdr:colOff>819150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7" name="Button 10">
              <controlPr defaultSize="0" print="0" autoFill="0" autoPict="0" macro="[0]!Hoja11.C101_Back_Click">
                <anchor moveWithCells="1">
                  <from>
                    <xdr:col>9</xdr:col>
                    <xdr:colOff>76200</xdr:colOff>
                    <xdr:row>202</xdr:row>
                    <xdr:rowOff>38100</xdr:rowOff>
                  </from>
                  <to>
                    <xdr:col>11</xdr:col>
                    <xdr:colOff>355600</xdr:colOff>
                    <xdr:row>202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8" name="Button 11">
              <controlPr defaultSize="0" print="0" autoFill="0" autoPict="0" macro="[0]!Validacion_Hoja_C101">
                <anchor moveWithCells="1">
                  <from>
                    <xdr:col>11</xdr:col>
                    <xdr:colOff>469900</xdr:colOff>
                    <xdr:row>202</xdr:row>
                    <xdr:rowOff>38100</xdr:rowOff>
                  </from>
                  <to>
                    <xdr:col>14</xdr:col>
                    <xdr:colOff>228600</xdr:colOff>
                    <xdr:row>202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9" name="Button 12">
              <controlPr defaultSize="0" print="0" autoFill="0" autoPict="0" macro="[0]!Hoja11.C101_Next_Click">
                <anchor moveWithCells="1">
                  <from>
                    <xdr:col>14</xdr:col>
                    <xdr:colOff>336550</xdr:colOff>
                    <xdr:row>202</xdr:row>
                    <xdr:rowOff>38100</xdr:rowOff>
                  </from>
                  <to>
                    <xdr:col>16</xdr:col>
                    <xdr:colOff>812800</xdr:colOff>
                    <xdr:row>202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X96"/>
  <sheetViews>
    <sheetView showGridLines="0" showRowColHeaders="0" topLeftCell="B1" zoomScaleNormal="100" workbookViewId="0">
      <selection activeCell="Q48" sqref="Q48"/>
    </sheetView>
  </sheetViews>
  <sheetFormatPr baseColWidth="10" defaultColWidth="11.453125" defaultRowHeight="12.5" x14ac:dyDescent="0.25"/>
  <cols>
    <col min="1" max="1" width="10.453125" style="98" hidden="1" customWidth="1"/>
    <col min="2" max="2" width="5.7265625" style="54" customWidth="1"/>
    <col min="3" max="3" width="7.7265625" style="54" customWidth="1"/>
    <col min="4" max="4" width="11.7265625" style="54" customWidth="1"/>
    <col min="5" max="5" width="18.26953125" style="54" customWidth="1"/>
    <col min="6" max="7" width="9.26953125" style="54" customWidth="1"/>
    <col min="8" max="24" width="7.7265625" style="54" customWidth="1"/>
    <col min="25" max="25" width="8.54296875" style="54" customWidth="1"/>
    <col min="26" max="16384" width="11.453125" style="54"/>
  </cols>
  <sheetData>
    <row r="1" spans="1:21" s="25" customFormat="1" ht="18" customHeight="1" x14ac:dyDescent="0.25"/>
    <row r="2" spans="1:21" s="25" customFormat="1" ht="25.5" customHeight="1" x14ac:dyDescent="0.5">
      <c r="A2" s="95"/>
      <c r="B2" s="320"/>
      <c r="C2" s="320"/>
      <c r="D2" s="320"/>
      <c r="E2" s="870" t="s">
        <v>945</v>
      </c>
      <c r="F2" s="870"/>
      <c r="G2" s="870"/>
      <c r="H2" s="870"/>
      <c r="I2" s="870"/>
      <c r="J2" s="870"/>
      <c r="K2" s="870"/>
      <c r="L2" s="870"/>
      <c r="M2" s="870"/>
      <c r="N2" s="870"/>
      <c r="O2" s="870"/>
      <c r="P2" s="870"/>
      <c r="Q2" s="870"/>
      <c r="R2" s="870"/>
    </row>
    <row r="3" spans="1:21" s="25" customFormat="1" ht="18" customHeight="1" x14ac:dyDescent="0.35">
      <c r="A3" s="95"/>
      <c r="B3" s="312"/>
      <c r="C3" s="312"/>
      <c r="D3" s="312"/>
      <c r="E3" s="871" t="s">
        <v>421</v>
      </c>
      <c r="F3" s="871"/>
      <c r="G3" s="871"/>
      <c r="H3" s="871"/>
      <c r="I3" s="871"/>
      <c r="J3" s="871"/>
      <c r="K3" s="871"/>
      <c r="L3" s="871"/>
      <c r="M3" s="871"/>
      <c r="N3" s="871"/>
      <c r="O3" s="871"/>
      <c r="P3" s="871"/>
      <c r="Q3" s="871"/>
      <c r="R3" s="871"/>
    </row>
    <row r="4" spans="1:21" s="21" customFormat="1" ht="11.5" x14ac:dyDescent="0.25">
      <c r="A4" s="95"/>
    </row>
    <row r="5" spans="1:21" s="25" customFormat="1" ht="30" customHeight="1" thickBot="1" x14ac:dyDescent="0.3">
      <c r="A5" s="95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</row>
    <row r="6" spans="1:21" s="21" customFormat="1" ht="5.15" customHeight="1" x14ac:dyDescent="0.25">
      <c r="A6" s="95"/>
    </row>
    <row r="7" spans="1:21" s="25" customFormat="1" ht="34.5" customHeight="1" x14ac:dyDescent="0.25">
      <c r="A7" s="95"/>
      <c r="C7" s="1859" t="s">
        <v>236</v>
      </c>
      <c r="D7" s="1860"/>
      <c r="E7" s="1861"/>
      <c r="F7" s="1861"/>
      <c r="G7" s="1861"/>
      <c r="H7" s="1861"/>
      <c r="I7" s="1861"/>
      <c r="J7" s="1861"/>
      <c r="K7" s="1861"/>
      <c r="L7" s="1861"/>
      <c r="M7" s="1861"/>
      <c r="N7" s="1861"/>
      <c r="O7" s="1861"/>
      <c r="P7" s="1861"/>
      <c r="Q7" s="1861"/>
      <c r="R7" s="1861"/>
      <c r="S7" s="1861"/>
      <c r="T7" s="1861"/>
      <c r="U7" s="1862"/>
    </row>
    <row r="8" spans="1:21" s="26" customFormat="1" ht="12" customHeight="1" x14ac:dyDescent="0.3">
      <c r="A8" s="9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spans="1:21" s="26" customFormat="1" ht="20.149999999999999" customHeight="1" x14ac:dyDescent="0.3">
      <c r="A9" s="95"/>
      <c r="C9" s="872">
        <v>201</v>
      </c>
      <c r="D9" s="272" t="s">
        <v>793</v>
      </c>
      <c r="E9" s="326"/>
      <c r="F9" s="326"/>
      <c r="G9" s="326"/>
      <c r="H9" s="326"/>
      <c r="I9" s="326"/>
      <c r="J9" s="326"/>
      <c r="K9" s="326"/>
      <c r="L9" s="326"/>
      <c r="M9" s="326"/>
      <c r="N9" s="326"/>
      <c r="O9" s="326"/>
      <c r="P9" s="326"/>
      <c r="Q9" s="326"/>
      <c r="R9" s="326"/>
      <c r="S9" s="326"/>
      <c r="T9" s="326"/>
      <c r="U9" s="326"/>
    </row>
    <row r="10" spans="1:21" s="26" customFormat="1" ht="8.25" customHeight="1" x14ac:dyDescent="0.3">
      <c r="A10" s="95"/>
      <c r="C10" s="281"/>
      <c r="D10" s="281"/>
      <c r="E10" s="282"/>
      <c r="F10" s="282"/>
      <c r="G10" s="282"/>
      <c r="H10" s="282"/>
      <c r="I10" s="282"/>
      <c r="J10" s="282"/>
      <c r="K10" s="282"/>
      <c r="L10" s="282"/>
      <c r="M10" s="282"/>
      <c r="N10" s="282"/>
      <c r="O10" s="282"/>
      <c r="P10" s="282"/>
      <c r="Q10" s="282"/>
      <c r="R10" s="282"/>
    </row>
    <row r="11" spans="1:21" s="26" customFormat="1" ht="14" x14ac:dyDescent="0.3">
      <c r="A11" s="95"/>
      <c r="C11" s="1847" t="s">
        <v>791</v>
      </c>
      <c r="D11" s="1848"/>
      <c r="E11" s="935" t="s">
        <v>724</v>
      </c>
      <c r="F11" s="928"/>
      <c r="G11" s="929"/>
      <c r="H11" s="1865" t="s">
        <v>716</v>
      </c>
      <c r="I11" s="1865"/>
      <c r="J11" s="197" t="s">
        <v>717</v>
      </c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8"/>
    </row>
    <row r="12" spans="1:21" s="26" customFormat="1" ht="14" x14ac:dyDescent="0.3">
      <c r="A12" s="95"/>
      <c r="C12" s="1849"/>
      <c r="D12" s="1850"/>
      <c r="E12" s="936"/>
      <c r="F12" s="930"/>
      <c r="G12" s="858"/>
      <c r="H12" s="1863"/>
      <c r="I12" s="1863"/>
      <c r="J12" s="1863" t="s">
        <v>673</v>
      </c>
      <c r="K12" s="1863"/>
      <c r="L12" s="1863" t="s">
        <v>674</v>
      </c>
      <c r="M12" s="1863"/>
      <c r="N12" s="1863" t="s">
        <v>675</v>
      </c>
      <c r="O12" s="1863"/>
      <c r="P12" s="1863" t="s">
        <v>676</v>
      </c>
      <c r="Q12" s="1863"/>
      <c r="R12" s="1863" t="s">
        <v>677</v>
      </c>
      <c r="S12" s="1863"/>
      <c r="T12" s="1863" t="s">
        <v>678</v>
      </c>
      <c r="U12" s="1864"/>
    </row>
    <row r="13" spans="1:21" s="26" customFormat="1" ht="14" x14ac:dyDescent="0.3">
      <c r="A13" s="95"/>
      <c r="C13" s="1851"/>
      <c r="D13" s="1852"/>
      <c r="E13" s="937"/>
      <c r="F13" s="931"/>
      <c r="G13" s="932"/>
      <c r="H13" s="361" t="s">
        <v>718</v>
      </c>
      <c r="I13" s="361" t="s">
        <v>719</v>
      </c>
      <c r="J13" s="361" t="s">
        <v>718</v>
      </c>
      <c r="K13" s="361" t="s">
        <v>719</v>
      </c>
      <c r="L13" s="361" t="s">
        <v>718</v>
      </c>
      <c r="M13" s="361" t="s">
        <v>719</v>
      </c>
      <c r="N13" s="361" t="s">
        <v>718</v>
      </c>
      <c r="O13" s="361" t="s">
        <v>719</v>
      </c>
      <c r="P13" s="361" t="s">
        <v>718</v>
      </c>
      <c r="Q13" s="361" t="s">
        <v>719</v>
      </c>
      <c r="R13" s="361" t="s">
        <v>718</v>
      </c>
      <c r="S13" s="361" t="s">
        <v>719</v>
      </c>
      <c r="T13" s="361" t="s">
        <v>718</v>
      </c>
      <c r="U13" s="362" t="s">
        <v>719</v>
      </c>
    </row>
    <row r="14" spans="1:21" s="26" customFormat="1" ht="16" customHeight="1" x14ac:dyDescent="0.3">
      <c r="A14" s="95" t="s">
        <v>720</v>
      </c>
      <c r="C14" s="1853" t="s">
        <v>1490</v>
      </c>
      <c r="D14" s="1854"/>
      <c r="E14" s="938" t="s">
        <v>716</v>
      </c>
      <c r="F14" s="35"/>
      <c r="G14" s="35"/>
      <c r="H14" s="46">
        <f t="shared" ref="H14:U14" si="0">SUM(H15:H17)</f>
        <v>0</v>
      </c>
      <c r="I14" s="47">
        <f t="shared" si="0"/>
        <v>0</v>
      </c>
      <c r="J14" s="47">
        <f t="shared" si="0"/>
        <v>0</v>
      </c>
      <c r="K14" s="47">
        <f t="shared" si="0"/>
        <v>0</v>
      </c>
      <c r="L14" s="46">
        <f t="shared" si="0"/>
        <v>0</v>
      </c>
      <c r="M14" s="47">
        <f t="shared" si="0"/>
        <v>0</v>
      </c>
      <c r="N14" s="48">
        <f t="shared" si="0"/>
        <v>0</v>
      </c>
      <c r="O14" s="47">
        <f t="shared" si="0"/>
        <v>0</v>
      </c>
      <c r="P14" s="46">
        <f t="shared" si="0"/>
        <v>0</v>
      </c>
      <c r="Q14" s="47">
        <f t="shared" si="0"/>
        <v>0</v>
      </c>
      <c r="R14" s="46">
        <f t="shared" si="0"/>
        <v>0</v>
      </c>
      <c r="S14" s="47">
        <f t="shared" si="0"/>
        <v>0</v>
      </c>
      <c r="T14" s="46">
        <f t="shared" si="0"/>
        <v>0</v>
      </c>
      <c r="U14" s="49">
        <f t="shared" si="0"/>
        <v>0</v>
      </c>
    </row>
    <row r="15" spans="1:21" s="26" customFormat="1" ht="16" customHeight="1" x14ac:dyDescent="0.3">
      <c r="A15" s="95" t="s">
        <v>681</v>
      </c>
      <c r="C15" s="1855"/>
      <c r="D15" s="1856"/>
      <c r="E15" s="960" t="s">
        <v>905</v>
      </c>
      <c r="F15" s="33"/>
      <c r="G15" s="309"/>
      <c r="H15" s="44">
        <f t="shared" ref="H15:I17" si="1">J15+L15+N15+P15+R15+T15</f>
        <v>0</v>
      </c>
      <c r="I15" s="45">
        <f t="shared" si="1"/>
        <v>0</v>
      </c>
      <c r="J15" s="873"/>
      <c r="K15" s="874"/>
      <c r="L15" s="874"/>
      <c r="M15" s="874"/>
      <c r="N15" s="874"/>
      <c r="O15" s="874"/>
      <c r="P15" s="874"/>
      <c r="Q15" s="874"/>
      <c r="R15" s="874"/>
      <c r="S15" s="874"/>
      <c r="T15" s="874"/>
      <c r="U15" s="875"/>
    </row>
    <row r="16" spans="1:21" s="26" customFormat="1" ht="16" customHeight="1" x14ac:dyDescent="0.3">
      <c r="A16" s="95" t="s">
        <v>682</v>
      </c>
      <c r="C16" s="1855"/>
      <c r="D16" s="1856"/>
      <c r="E16" s="960" t="s">
        <v>906</v>
      </c>
      <c r="F16" s="33"/>
      <c r="G16" s="309"/>
      <c r="H16" s="27">
        <f t="shared" si="1"/>
        <v>0</v>
      </c>
      <c r="I16" s="32">
        <f t="shared" si="1"/>
        <v>0</v>
      </c>
      <c r="J16" s="879"/>
      <c r="K16" s="880"/>
      <c r="L16" s="880"/>
      <c r="M16" s="880"/>
      <c r="N16" s="880"/>
      <c r="O16" s="880"/>
      <c r="P16" s="880"/>
      <c r="Q16" s="880"/>
      <c r="R16" s="880"/>
      <c r="S16" s="880"/>
      <c r="T16" s="880"/>
      <c r="U16" s="881"/>
    </row>
    <row r="17" spans="1:21" s="26" customFormat="1" ht="16" customHeight="1" thickBot="1" x14ac:dyDescent="0.35">
      <c r="A17" s="95" t="s">
        <v>683</v>
      </c>
      <c r="C17" s="1857"/>
      <c r="D17" s="1858"/>
      <c r="E17" s="961" t="s">
        <v>907</v>
      </c>
      <c r="F17" s="310"/>
      <c r="G17" s="311"/>
      <c r="H17" s="28">
        <f t="shared" si="1"/>
        <v>0</v>
      </c>
      <c r="I17" s="29">
        <f t="shared" si="1"/>
        <v>0</v>
      </c>
      <c r="J17" s="876"/>
      <c r="K17" s="877"/>
      <c r="L17" s="877"/>
      <c r="M17" s="877"/>
      <c r="N17" s="877"/>
      <c r="O17" s="877"/>
      <c r="P17" s="877"/>
      <c r="Q17" s="877"/>
      <c r="R17" s="877"/>
      <c r="S17" s="877"/>
      <c r="T17" s="877"/>
      <c r="U17" s="878"/>
    </row>
    <row r="18" spans="1:21" s="26" customFormat="1" ht="15.75" customHeight="1" x14ac:dyDescent="0.3">
      <c r="A18" s="95"/>
      <c r="C18" s="30" t="s">
        <v>721</v>
      </c>
      <c r="D18" s="31" t="s">
        <v>792</v>
      </c>
      <c r="E18" s="282"/>
      <c r="F18" s="282"/>
      <c r="G18" s="282"/>
      <c r="H18" s="282"/>
      <c r="I18" s="282"/>
      <c r="J18" s="282"/>
      <c r="K18" s="282"/>
      <c r="L18" s="282"/>
      <c r="M18" s="282"/>
      <c r="N18" s="282"/>
      <c r="O18" s="282"/>
      <c r="P18" s="282"/>
      <c r="Q18" s="282"/>
      <c r="R18" s="282"/>
    </row>
    <row r="19" spans="1:21" s="26" customFormat="1" ht="14" x14ac:dyDescent="0.3">
      <c r="A19" s="95"/>
      <c r="C19" s="30"/>
      <c r="D19" s="31"/>
      <c r="E19" s="282"/>
      <c r="F19" s="282"/>
      <c r="G19" s="282"/>
      <c r="H19" s="282"/>
      <c r="I19" s="282"/>
      <c r="J19" s="282"/>
      <c r="K19" s="282"/>
      <c r="L19" s="282"/>
      <c r="M19" s="282"/>
      <c r="N19" s="282"/>
      <c r="O19" s="282"/>
      <c r="P19" s="282"/>
      <c r="Q19" s="282"/>
      <c r="R19" s="282"/>
    </row>
    <row r="20" spans="1:21" s="26" customFormat="1" ht="9" customHeight="1" x14ac:dyDescent="0.3">
      <c r="A20" s="95"/>
      <c r="C20" s="30"/>
      <c r="D20" s="31"/>
      <c r="E20" s="282"/>
      <c r="F20" s="282"/>
      <c r="G20" s="282"/>
      <c r="H20" s="282"/>
      <c r="I20" s="282"/>
      <c r="J20" s="282"/>
      <c r="K20" s="282"/>
      <c r="L20" s="282"/>
      <c r="M20" s="282"/>
      <c r="N20" s="282"/>
      <c r="O20" s="282"/>
      <c r="P20" s="282"/>
      <c r="Q20" s="282"/>
      <c r="R20" s="282"/>
    </row>
    <row r="21" spans="1:21" s="26" customFormat="1" ht="9" customHeight="1" x14ac:dyDescent="0.3">
      <c r="A21" s="95"/>
      <c r="C21" s="281"/>
      <c r="D21" s="281"/>
      <c r="E21" s="282"/>
      <c r="F21" s="282"/>
      <c r="G21" s="282"/>
      <c r="H21" s="282"/>
      <c r="I21" s="282"/>
      <c r="J21" s="282"/>
      <c r="K21" s="282"/>
      <c r="L21" s="282"/>
      <c r="M21" s="282"/>
      <c r="N21" s="282"/>
      <c r="O21" s="282"/>
      <c r="P21" s="282"/>
      <c r="Q21" s="282"/>
      <c r="R21" s="282"/>
    </row>
    <row r="22" spans="1:21" s="26" customFormat="1" ht="20.149999999999999" customHeight="1" x14ac:dyDescent="0.3">
      <c r="A22" s="95"/>
      <c r="C22" s="872">
        <v>202</v>
      </c>
      <c r="D22" s="272" t="s">
        <v>1489</v>
      </c>
      <c r="E22" s="326"/>
      <c r="F22" s="326"/>
      <c r="G22" s="51"/>
      <c r="H22" s="51"/>
      <c r="I22" s="51"/>
      <c r="J22" s="51"/>
      <c r="K22" s="51"/>
      <c r="L22" s="51"/>
      <c r="M22" s="51"/>
      <c r="N22" s="51"/>
      <c r="O22" s="51"/>
      <c r="P22" s="282"/>
      <c r="Q22" s="282"/>
      <c r="R22" s="282"/>
    </row>
    <row r="23" spans="1:21" s="26" customFormat="1" ht="7" customHeight="1" x14ac:dyDescent="0.3">
      <c r="A23" s="9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21" s="26" customFormat="1" ht="15" customHeight="1" x14ac:dyDescent="0.3">
      <c r="A24" s="95"/>
      <c r="C24" s="1847" t="s">
        <v>791</v>
      </c>
      <c r="D24" s="1848"/>
      <c r="E24" s="939" t="s">
        <v>724</v>
      </c>
      <c r="F24" s="933"/>
      <c r="G24" s="934"/>
      <c r="H24" s="1865" t="s">
        <v>716</v>
      </c>
      <c r="I24" s="1865"/>
      <c r="J24" s="1866" t="s">
        <v>717</v>
      </c>
      <c r="K24" s="1867"/>
      <c r="L24" s="1867"/>
      <c r="M24" s="1867"/>
      <c r="N24" s="1867"/>
      <c r="O24" s="1868"/>
    </row>
    <row r="25" spans="1:21" s="26" customFormat="1" ht="15" customHeight="1" x14ac:dyDescent="0.3">
      <c r="A25" s="95"/>
      <c r="C25" s="1851"/>
      <c r="D25" s="1852"/>
      <c r="E25" s="940"/>
      <c r="F25" s="168"/>
      <c r="G25" s="859"/>
      <c r="H25" s="1863"/>
      <c r="I25" s="1863"/>
      <c r="J25" s="285" t="s">
        <v>673</v>
      </c>
      <c r="K25" s="283" t="s">
        <v>674</v>
      </c>
      <c r="L25" s="361" t="s">
        <v>675</v>
      </c>
      <c r="M25" s="361" t="s">
        <v>676</v>
      </c>
      <c r="N25" s="361" t="s">
        <v>677</v>
      </c>
      <c r="O25" s="362" t="s">
        <v>678</v>
      </c>
    </row>
    <row r="26" spans="1:21" s="26" customFormat="1" ht="16" customHeight="1" x14ac:dyDescent="0.3">
      <c r="A26" s="97" t="s">
        <v>720</v>
      </c>
      <c r="C26" s="1853" t="s">
        <v>794</v>
      </c>
      <c r="D26" s="1854"/>
      <c r="E26" s="938" t="s">
        <v>716</v>
      </c>
      <c r="F26" s="35"/>
      <c r="G26" s="35"/>
      <c r="H26" s="1869">
        <f>SUM(H27:I29)</f>
        <v>0</v>
      </c>
      <c r="I26" s="1870"/>
      <c r="J26" s="286">
        <f t="shared" ref="J26:O26" si="2">SUM(J27:J29)</f>
        <v>0</v>
      </c>
      <c r="K26" s="284">
        <f t="shared" si="2"/>
        <v>0</v>
      </c>
      <c r="L26" s="286">
        <f t="shared" si="2"/>
        <v>0</v>
      </c>
      <c r="M26" s="284">
        <f t="shared" si="2"/>
        <v>0</v>
      </c>
      <c r="N26" s="286">
        <f t="shared" si="2"/>
        <v>0</v>
      </c>
      <c r="O26" s="317">
        <f t="shared" si="2"/>
        <v>0</v>
      </c>
    </row>
    <row r="27" spans="1:21" s="26" customFormat="1" ht="16" customHeight="1" x14ac:dyDescent="0.3">
      <c r="A27" s="97" t="s">
        <v>681</v>
      </c>
      <c r="C27" s="1855"/>
      <c r="D27" s="1856"/>
      <c r="E27" s="958" t="s">
        <v>905</v>
      </c>
      <c r="F27" s="33"/>
      <c r="G27" s="309"/>
      <c r="H27" s="1871">
        <f>SUM(J27:O27)</f>
        <v>0</v>
      </c>
      <c r="I27" s="1872"/>
      <c r="J27" s="882"/>
      <c r="K27" s="883"/>
      <c r="L27" s="882"/>
      <c r="M27" s="883"/>
      <c r="N27" s="882"/>
      <c r="O27" s="884"/>
    </row>
    <row r="28" spans="1:21" s="26" customFormat="1" ht="16" customHeight="1" x14ac:dyDescent="0.3">
      <c r="A28" s="97" t="s">
        <v>682</v>
      </c>
      <c r="C28" s="1855"/>
      <c r="D28" s="1856"/>
      <c r="E28" s="958" t="s">
        <v>906</v>
      </c>
      <c r="F28" s="33"/>
      <c r="G28" s="309"/>
      <c r="H28" s="1838">
        <f>SUM(J28:O28)</f>
        <v>0</v>
      </c>
      <c r="I28" s="1839"/>
      <c r="J28" s="888"/>
      <c r="K28" s="889"/>
      <c r="L28" s="888"/>
      <c r="M28" s="889"/>
      <c r="N28" s="888"/>
      <c r="O28" s="890"/>
    </row>
    <row r="29" spans="1:21" s="26" customFormat="1" ht="16" customHeight="1" thickBot="1" x14ac:dyDescent="0.35">
      <c r="A29" s="97" t="s">
        <v>683</v>
      </c>
      <c r="C29" s="1857"/>
      <c r="D29" s="1858"/>
      <c r="E29" s="959" t="s">
        <v>907</v>
      </c>
      <c r="F29" s="310"/>
      <c r="G29" s="311"/>
      <c r="H29" s="1840">
        <f>SUM(J29:O29)</f>
        <v>0</v>
      </c>
      <c r="I29" s="1841"/>
      <c r="J29" s="885"/>
      <c r="K29" s="886"/>
      <c r="L29" s="885"/>
      <c r="M29" s="886"/>
      <c r="N29" s="885"/>
      <c r="O29" s="887"/>
    </row>
    <row r="30" spans="1:21" s="26" customFormat="1" ht="17.149999999999999" customHeight="1" x14ac:dyDescent="0.3">
      <c r="A30" s="97"/>
      <c r="C30" s="30" t="s">
        <v>721</v>
      </c>
      <c r="D30" s="31" t="s">
        <v>792</v>
      </c>
      <c r="E30" s="282"/>
      <c r="F30" s="282"/>
      <c r="G30" s="282"/>
      <c r="H30" s="282"/>
      <c r="I30" s="282"/>
      <c r="J30" s="282"/>
      <c r="K30" s="282"/>
      <c r="L30" s="282"/>
      <c r="M30" s="282"/>
      <c r="N30" s="282"/>
      <c r="O30" s="282"/>
    </row>
    <row r="31" spans="1:21" s="26" customFormat="1" ht="17.149999999999999" customHeight="1" x14ac:dyDescent="0.3">
      <c r="A31" s="97"/>
      <c r="C31" s="281"/>
      <c r="D31" s="281"/>
      <c r="E31" s="282"/>
      <c r="F31" s="282"/>
      <c r="G31" s="282"/>
      <c r="H31" s="282"/>
      <c r="I31" s="282"/>
      <c r="J31" s="282"/>
      <c r="K31" s="282"/>
      <c r="L31" s="282"/>
      <c r="M31" s="282"/>
      <c r="N31" s="282"/>
      <c r="O31" s="282"/>
    </row>
    <row r="32" spans="1:21" ht="6.75" customHeight="1" x14ac:dyDescent="0.25"/>
    <row r="33" spans="1:24" ht="6.75" customHeight="1" x14ac:dyDescent="0.25"/>
    <row r="34" spans="1:24" ht="6.75" customHeight="1" x14ac:dyDescent="0.25"/>
    <row r="35" spans="1:24" ht="20.149999999999999" customHeight="1" x14ac:dyDescent="0.3">
      <c r="A35" s="94" t="s">
        <v>755</v>
      </c>
      <c r="C35" s="872">
        <v>203</v>
      </c>
      <c r="D35" s="272" t="s">
        <v>1491</v>
      </c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34"/>
      <c r="U35" s="34"/>
    </row>
    <row r="36" spans="1:24" s="26" customFormat="1" ht="7" customHeight="1" thickBot="1" x14ac:dyDescent="0.35">
      <c r="A36" s="94"/>
      <c r="C36" s="281"/>
      <c r="D36" s="281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7"/>
      <c r="U36" s="287"/>
      <c r="V36" s="54"/>
      <c r="W36" s="54"/>
      <c r="X36" s="54"/>
    </row>
    <row r="37" spans="1:24" s="26" customFormat="1" ht="14" x14ac:dyDescent="0.3">
      <c r="A37" s="993" t="s">
        <v>50</v>
      </c>
      <c r="C37" s="1877" t="s">
        <v>1492</v>
      </c>
      <c r="D37" s="1878"/>
      <c r="E37" s="1878"/>
      <c r="F37" s="891"/>
      <c r="G37" s="1842" t="s">
        <v>1493</v>
      </c>
      <c r="H37" s="1845" t="s">
        <v>716</v>
      </c>
      <c r="I37" s="1845"/>
      <c r="J37" s="892" t="s">
        <v>717</v>
      </c>
      <c r="K37" s="892"/>
      <c r="L37" s="892"/>
      <c r="M37" s="892"/>
      <c r="N37" s="892"/>
      <c r="O37" s="892"/>
      <c r="P37" s="892"/>
      <c r="Q37" s="892"/>
      <c r="R37" s="892"/>
      <c r="S37" s="892"/>
      <c r="T37" s="892"/>
      <c r="U37" s="893"/>
      <c r="V37" s="287"/>
      <c r="W37" s="281"/>
      <c r="X37" s="281"/>
    </row>
    <row r="38" spans="1:24" s="26" customFormat="1" ht="14" x14ac:dyDescent="0.3">
      <c r="A38" s="993" t="s">
        <v>51</v>
      </c>
      <c r="C38" s="1879"/>
      <c r="D38" s="1880"/>
      <c r="E38" s="1880"/>
      <c r="F38" s="894"/>
      <c r="G38" s="1843"/>
      <c r="H38" s="1846"/>
      <c r="I38" s="1846"/>
      <c r="J38" s="1846" t="s">
        <v>673</v>
      </c>
      <c r="K38" s="1846"/>
      <c r="L38" s="1846" t="s">
        <v>674</v>
      </c>
      <c r="M38" s="1846"/>
      <c r="N38" s="1846" t="s">
        <v>675</v>
      </c>
      <c r="O38" s="1846"/>
      <c r="P38" s="1846" t="s">
        <v>676</v>
      </c>
      <c r="Q38" s="1846"/>
      <c r="R38" s="1846" t="s">
        <v>677</v>
      </c>
      <c r="S38" s="1846"/>
      <c r="T38" s="1875" t="s">
        <v>678</v>
      </c>
      <c r="U38" s="1876"/>
      <c r="V38" s="287"/>
      <c r="W38" s="281"/>
      <c r="X38" s="281"/>
    </row>
    <row r="39" spans="1:24" s="26" customFormat="1" ht="14" x14ac:dyDescent="0.3">
      <c r="A39" s="95"/>
      <c r="C39" s="1881"/>
      <c r="D39" s="1882"/>
      <c r="E39" s="1882"/>
      <c r="F39" s="895">
        <v>12</v>
      </c>
      <c r="G39" s="1844"/>
      <c r="H39" s="896" t="s">
        <v>718</v>
      </c>
      <c r="I39" s="896" t="s">
        <v>719</v>
      </c>
      <c r="J39" s="896" t="s">
        <v>718</v>
      </c>
      <c r="K39" s="896" t="s">
        <v>719</v>
      </c>
      <c r="L39" s="896" t="s">
        <v>718</v>
      </c>
      <c r="M39" s="896" t="s">
        <v>719</v>
      </c>
      <c r="N39" s="896" t="s">
        <v>718</v>
      </c>
      <c r="O39" s="896" t="s">
        <v>719</v>
      </c>
      <c r="P39" s="896" t="s">
        <v>718</v>
      </c>
      <c r="Q39" s="896" t="s">
        <v>719</v>
      </c>
      <c r="R39" s="896" t="s">
        <v>718</v>
      </c>
      <c r="S39" s="896" t="s">
        <v>719</v>
      </c>
      <c r="T39" s="896" t="s">
        <v>718</v>
      </c>
      <c r="U39" s="897" t="s">
        <v>719</v>
      </c>
      <c r="V39" s="287"/>
      <c r="W39" s="281"/>
      <c r="X39" s="281"/>
    </row>
    <row r="40" spans="1:24" s="26" customFormat="1" ht="16" customHeight="1" x14ac:dyDescent="0.3">
      <c r="A40" s="992" t="s">
        <v>720</v>
      </c>
      <c r="C40" s="898" t="s">
        <v>716</v>
      </c>
      <c r="D40" s="899"/>
      <c r="E40" s="900"/>
      <c r="F40" s="901"/>
      <c r="G40" s="1573" t="s">
        <v>2013</v>
      </c>
      <c r="H40" s="902">
        <f t="shared" ref="H40:U40" si="3">SUM(H41:H52)</f>
        <v>0</v>
      </c>
      <c r="I40" s="903">
        <f t="shared" si="3"/>
        <v>0</v>
      </c>
      <c r="J40" s="1570">
        <f t="shared" si="3"/>
        <v>0</v>
      </c>
      <c r="K40" s="1570">
        <f t="shared" si="3"/>
        <v>0</v>
      </c>
      <c r="L40" s="1570">
        <f t="shared" si="3"/>
        <v>0</v>
      </c>
      <c r="M40" s="1570">
        <f t="shared" si="3"/>
        <v>0</v>
      </c>
      <c r="N40" s="1570">
        <f t="shared" si="3"/>
        <v>0</v>
      </c>
      <c r="O40" s="1570">
        <f t="shared" si="3"/>
        <v>0</v>
      </c>
      <c r="P40" s="1570">
        <f t="shared" si="3"/>
        <v>0</v>
      </c>
      <c r="Q40" s="1570">
        <f t="shared" si="3"/>
        <v>0</v>
      </c>
      <c r="R40" s="1570">
        <f t="shared" si="3"/>
        <v>0</v>
      </c>
      <c r="S40" s="1570">
        <f t="shared" si="3"/>
        <v>0</v>
      </c>
      <c r="T40" s="1570">
        <f t="shared" si="3"/>
        <v>0</v>
      </c>
      <c r="U40" s="1571">
        <f t="shared" si="3"/>
        <v>0</v>
      </c>
      <c r="V40" s="287"/>
      <c r="W40" s="281"/>
      <c r="X40" s="281"/>
    </row>
    <row r="41" spans="1:24" s="26" customFormat="1" ht="16" customHeight="1" x14ac:dyDescent="0.3">
      <c r="A41" s="992" t="s">
        <v>681</v>
      </c>
      <c r="C41" s="904" t="s">
        <v>1494</v>
      </c>
      <c r="D41" s="905"/>
      <c r="E41" s="906"/>
      <c r="F41" s="907"/>
      <c r="G41" s="1562"/>
      <c r="H41" s="908">
        <f>J41+L41+N41+P41+R41+T41</f>
        <v>0</v>
      </c>
      <c r="I41" s="909">
        <f>K41+M41+O41+Q41+S41+U41</f>
        <v>0</v>
      </c>
      <c r="J41" s="910"/>
      <c r="K41" s="911"/>
      <c r="L41" s="910"/>
      <c r="M41" s="911"/>
      <c r="N41" s="910"/>
      <c r="O41" s="911"/>
      <c r="P41" s="910"/>
      <c r="Q41" s="911"/>
      <c r="R41" s="910"/>
      <c r="S41" s="911"/>
      <c r="T41" s="910"/>
      <c r="U41" s="1491"/>
      <c r="V41" s="287"/>
      <c r="W41" s="281"/>
      <c r="X41" s="281"/>
    </row>
    <row r="42" spans="1:24" s="26" customFormat="1" ht="16" customHeight="1" x14ac:dyDescent="0.3">
      <c r="A42" s="992" t="s">
        <v>682</v>
      </c>
      <c r="C42" s="904" t="s">
        <v>1495</v>
      </c>
      <c r="D42" s="905"/>
      <c r="E42" s="906"/>
      <c r="F42" s="907"/>
      <c r="G42" s="1562"/>
      <c r="H42" s="908">
        <f t="shared" ref="H42:H52" si="4">J42+L42+N42+P42+R42+T42</f>
        <v>0</v>
      </c>
      <c r="I42" s="909">
        <f t="shared" ref="I42:I52" si="5">K42+M42+O42+Q42+S42+U42</f>
        <v>0</v>
      </c>
      <c r="J42" s="912"/>
      <c r="K42" s="913"/>
      <c r="L42" s="914"/>
      <c r="M42" s="913"/>
      <c r="N42" s="912"/>
      <c r="O42" s="913"/>
      <c r="P42" s="914"/>
      <c r="Q42" s="913"/>
      <c r="R42" s="912"/>
      <c r="S42" s="913"/>
      <c r="T42" s="914"/>
      <c r="U42" s="915"/>
      <c r="V42" s="287"/>
      <c r="W42" s="281"/>
      <c r="X42" s="281"/>
    </row>
    <row r="43" spans="1:24" s="26" customFormat="1" ht="16" customHeight="1" x14ac:dyDescent="0.3">
      <c r="A43" s="992" t="s">
        <v>683</v>
      </c>
      <c r="C43" s="904" t="s">
        <v>1496</v>
      </c>
      <c r="D43" s="905"/>
      <c r="E43" s="906"/>
      <c r="F43" s="907"/>
      <c r="G43" s="1562"/>
      <c r="H43" s="908">
        <f t="shared" si="4"/>
        <v>0</v>
      </c>
      <c r="I43" s="909">
        <f t="shared" si="5"/>
        <v>0</v>
      </c>
      <c r="J43" s="910"/>
      <c r="K43" s="911"/>
      <c r="L43" s="910"/>
      <c r="M43" s="911"/>
      <c r="N43" s="910"/>
      <c r="O43" s="911"/>
      <c r="P43" s="910"/>
      <c r="Q43" s="911"/>
      <c r="R43" s="910"/>
      <c r="S43" s="911"/>
      <c r="T43" s="910"/>
      <c r="U43" s="1491"/>
      <c r="V43" s="287"/>
      <c r="W43" s="281"/>
      <c r="X43" s="281"/>
    </row>
    <row r="44" spans="1:24" s="26" customFormat="1" ht="16" customHeight="1" x14ac:dyDescent="0.3">
      <c r="A44" s="992" t="s">
        <v>684</v>
      </c>
      <c r="C44" s="904" t="s">
        <v>1497</v>
      </c>
      <c r="D44" s="905"/>
      <c r="E44" s="906"/>
      <c r="F44" s="907"/>
      <c r="G44" s="1562"/>
      <c r="H44" s="908">
        <f t="shared" si="4"/>
        <v>0</v>
      </c>
      <c r="I44" s="909">
        <f t="shared" si="5"/>
        <v>0</v>
      </c>
      <c r="J44" s="912"/>
      <c r="K44" s="913"/>
      <c r="L44" s="916"/>
      <c r="M44" s="913"/>
      <c r="N44" s="912"/>
      <c r="O44" s="913"/>
      <c r="P44" s="916"/>
      <c r="Q44" s="913"/>
      <c r="R44" s="912"/>
      <c r="S44" s="913"/>
      <c r="T44" s="916"/>
      <c r="U44" s="915"/>
      <c r="V44" s="287"/>
      <c r="W44" s="281"/>
      <c r="X44" s="281"/>
    </row>
    <row r="45" spans="1:24" s="26" customFormat="1" ht="16" customHeight="1" x14ac:dyDescent="0.3">
      <c r="A45" s="992" t="s">
        <v>685</v>
      </c>
      <c r="C45" s="904" t="s">
        <v>1498</v>
      </c>
      <c r="D45" s="905"/>
      <c r="E45" s="906"/>
      <c r="F45" s="907"/>
      <c r="G45" s="1562"/>
      <c r="H45" s="908">
        <f t="shared" si="4"/>
        <v>0</v>
      </c>
      <c r="I45" s="909">
        <f t="shared" si="5"/>
        <v>0</v>
      </c>
      <c r="J45" s="910"/>
      <c r="K45" s="911"/>
      <c r="L45" s="910"/>
      <c r="M45" s="911"/>
      <c r="N45" s="910"/>
      <c r="O45" s="911"/>
      <c r="P45" s="910"/>
      <c r="Q45" s="911"/>
      <c r="R45" s="910"/>
      <c r="S45" s="911"/>
      <c r="T45" s="910"/>
      <c r="U45" s="1491"/>
      <c r="V45" s="287"/>
      <c r="W45" s="281"/>
      <c r="X45" s="281"/>
    </row>
    <row r="46" spans="1:24" s="26" customFormat="1" ht="16" customHeight="1" x14ac:dyDescent="0.3">
      <c r="A46" s="992" t="s">
        <v>686</v>
      </c>
      <c r="C46" s="904" t="s">
        <v>1499</v>
      </c>
      <c r="D46" s="905"/>
      <c r="E46" s="906"/>
      <c r="F46" s="907"/>
      <c r="G46" s="1562"/>
      <c r="H46" s="908">
        <f t="shared" si="4"/>
        <v>0</v>
      </c>
      <c r="I46" s="909">
        <f t="shared" si="5"/>
        <v>0</v>
      </c>
      <c r="J46" s="912"/>
      <c r="K46" s="913"/>
      <c r="L46" s="916"/>
      <c r="M46" s="913"/>
      <c r="N46" s="912"/>
      <c r="O46" s="913"/>
      <c r="P46" s="916"/>
      <c r="Q46" s="913"/>
      <c r="R46" s="912"/>
      <c r="S46" s="913"/>
      <c r="T46" s="916"/>
      <c r="U46" s="915"/>
      <c r="V46" s="287"/>
      <c r="W46" s="281"/>
      <c r="X46" s="281"/>
    </row>
    <row r="47" spans="1:24" s="26" customFormat="1" ht="16" customHeight="1" x14ac:dyDescent="0.3">
      <c r="A47" s="992" t="s">
        <v>687</v>
      </c>
      <c r="C47" s="904" t="s">
        <v>1500</v>
      </c>
      <c r="D47" s="905"/>
      <c r="E47" s="906"/>
      <c r="F47" s="907"/>
      <c r="G47" s="1562"/>
      <c r="H47" s="908">
        <f t="shared" si="4"/>
        <v>0</v>
      </c>
      <c r="I47" s="909">
        <f t="shared" si="5"/>
        <v>0</v>
      </c>
      <c r="J47" s="910"/>
      <c r="K47" s="911"/>
      <c r="L47" s="910"/>
      <c r="M47" s="911"/>
      <c r="N47" s="910"/>
      <c r="O47" s="911"/>
      <c r="P47" s="910"/>
      <c r="Q47" s="911"/>
      <c r="R47" s="910"/>
      <c r="S47" s="911"/>
      <c r="T47" s="910"/>
      <c r="U47" s="1491"/>
      <c r="V47" s="287"/>
      <c r="W47" s="281"/>
      <c r="X47" s="281"/>
    </row>
    <row r="48" spans="1:24" s="26" customFormat="1" ht="16" customHeight="1" x14ac:dyDescent="0.3">
      <c r="A48" s="992" t="s">
        <v>688</v>
      </c>
      <c r="C48" s="904" t="s">
        <v>1501</v>
      </c>
      <c r="D48" s="905"/>
      <c r="E48" s="917"/>
      <c r="F48" s="907"/>
      <c r="G48" s="1562"/>
      <c r="H48" s="908">
        <f t="shared" si="4"/>
        <v>0</v>
      </c>
      <c r="I48" s="909">
        <f t="shared" si="5"/>
        <v>0</v>
      </c>
      <c r="J48" s="912"/>
      <c r="K48" s="913"/>
      <c r="L48" s="916"/>
      <c r="M48" s="913"/>
      <c r="N48" s="912"/>
      <c r="O48" s="913"/>
      <c r="P48" s="916"/>
      <c r="Q48" s="913"/>
      <c r="R48" s="912"/>
      <c r="S48" s="913"/>
      <c r="T48" s="916"/>
      <c r="U48" s="915"/>
      <c r="V48" s="287"/>
      <c r="W48" s="281"/>
      <c r="X48" s="281"/>
    </row>
    <row r="49" spans="1:24" s="26" customFormat="1" ht="16" customHeight="1" x14ac:dyDescent="0.3">
      <c r="A49" s="992" t="s">
        <v>689</v>
      </c>
      <c r="C49" s="904" t="s">
        <v>1502</v>
      </c>
      <c r="D49" s="905"/>
      <c r="E49" s="918"/>
      <c r="F49" s="907"/>
      <c r="G49" s="1562"/>
      <c r="H49" s="908">
        <f t="shared" si="4"/>
        <v>0</v>
      </c>
      <c r="I49" s="909">
        <f t="shared" si="5"/>
        <v>0</v>
      </c>
      <c r="J49" s="910"/>
      <c r="K49" s="911"/>
      <c r="L49" s="910"/>
      <c r="M49" s="911"/>
      <c r="N49" s="910"/>
      <c r="O49" s="911"/>
      <c r="P49" s="910"/>
      <c r="Q49" s="911"/>
      <c r="R49" s="910"/>
      <c r="S49" s="911"/>
      <c r="T49" s="910"/>
      <c r="U49" s="1491"/>
      <c r="V49" s="287"/>
      <c r="W49" s="281"/>
      <c r="X49" s="281"/>
    </row>
    <row r="50" spans="1:24" s="26" customFormat="1" ht="16" customHeight="1" x14ac:dyDescent="0.3">
      <c r="A50" s="992" t="s">
        <v>690</v>
      </c>
      <c r="C50" s="904" t="s">
        <v>1503</v>
      </c>
      <c r="D50" s="905"/>
      <c r="E50" s="918"/>
      <c r="F50" s="907"/>
      <c r="G50" s="1562"/>
      <c r="H50" s="908">
        <f t="shared" si="4"/>
        <v>0</v>
      </c>
      <c r="I50" s="909">
        <f t="shared" si="5"/>
        <v>0</v>
      </c>
      <c r="J50" s="912"/>
      <c r="K50" s="913"/>
      <c r="L50" s="916"/>
      <c r="M50" s="913"/>
      <c r="N50" s="912"/>
      <c r="O50" s="913"/>
      <c r="P50" s="916"/>
      <c r="Q50" s="913"/>
      <c r="R50" s="912"/>
      <c r="S50" s="913"/>
      <c r="T50" s="916"/>
      <c r="U50" s="915"/>
      <c r="V50" s="287"/>
      <c r="W50" s="281"/>
      <c r="X50" s="281"/>
    </row>
    <row r="51" spans="1:24" s="26" customFormat="1" ht="16" customHeight="1" x14ac:dyDescent="0.3">
      <c r="A51" s="992" t="s">
        <v>691</v>
      </c>
      <c r="C51" s="904" t="s">
        <v>1504</v>
      </c>
      <c r="D51" s="905"/>
      <c r="E51" s="919"/>
      <c r="F51" s="907"/>
      <c r="G51" s="1562"/>
      <c r="H51" s="908">
        <f t="shared" si="4"/>
        <v>0</v>
      </c>
      <c r="I51" s="909">
        <f t="shared" si="5"/>
        <v>0</v>
      </c>
      <c r="J51" s="910"/>
      <c r="K51" s="911"/>
      <c r="L51" s="910"/>
      <c r="M51" s="911"/>
      <c r="N51" s="910"/>
      <c r="O51" s="911"/>
      <c r="P51" s="910"/>
      <c r="Q51" s="911"/>
      <c r="R51" s="910"/>
      <c r="S51" s="911"/>
      <c r="T51" s="910"/>
      <c r="U51" s="1491"/>
      <c r="V51" s="287"/>
      <c r="W51" s="281"/>
      <c r="X51" s="281"/>
    </row>
    <row r="52" spans="1:24" s="26" customFormat="1" ht="16" customHeight="1" thickBot="1" x14ac:dyDescent="0.35">
      <c r="A52" s="992" t="s">
        <v>692</v>
      </c>
      <c r="C52" s="920" t="s">
        <v>1505</v>
      </c>
      <c r="D52" s="921"/>
      <c r="E52" s="1873"/>
      <c r="F52" s="1874"/>
      <c r="G52" s="1563"/>
      <c r="H52" s="922">
        <f t="shared" si="4"/>
        <v>0</v>
      </c>
      <c r="I52" s="923">
        <f t="shared" si="5"/>
        <v>0</v>
      </c>
      <c r="J52" s="924"/>
      <c r="K52" s="925"/>
      <c r="L52" s="926"/>
      <c r="M52" s="925"/>
      <c r="N52" s="924"/>
      <c r="O52" s="925"/>
      <c r="P52" s="926"/>
      <c r="Q52" s="925"/>
      <c r="R52" s="924"/>
      <c r="S52" s="925"/>
      <c r="T52" s="926"/>
      <c r="U52" s="927"/>
      <c r="V52" s="287"/>
      <c r="W52" s="281"/>
      <c r="X52" s="281"/>
    </row>
    <row r="53" spans="1:24" s="26" customFormat="1" ht="14" x14ac:dyDescent="0.3">
      <c r="A53" s="95"/>
      <c r="C53" s="281"/>
      <c r="D53" s="281"/>
      <c r="E53" s="282"/>
      <c r="F53" s="282"/>
      <c r="G53" s="282"/>
      <c r="H53" s="282"/>
      <c r="I53" s="282"/>
      <c r="J53" s="282"/>
      <c r="K53" s="282"/>
      <c r="L53" s="282"/>
      <c r="M53" s="282"/>
      <c r="N53" s="282"/>
      <c r="O53" s="282"/>
      <c r="P53" s="282"/>
      <c r="Q53" s="282"/>
      <c r="R53" s="282"/>
      <c r="S53" s="282"/>
      <c r="T53" s="287"/>
      <c r="U53" s="287"/>
      <c r="V53" s="287"/>
      <c r="W53" s="281"/>
      <c r="X53" s="281"/>
    </row>
    <row r="54" spans="1:24" s="26" customFormat="1" ht="14" x14ac:dyDescent="0.3">
      <c r="A54" s="95"/>
      <c r="C54" s="281"/>
      <c r="D54" s="281"/>
      <c r="E54" s="282"/>
      <c r="F54" s="282"/>
      <c r="G54" s="282"/>
      <c r="H54" s="282"/>
      <c r="I54" s="282"/>
      <c r="J54" s="282"/>
      <c r="K54" s="282"/>
      <c r="L54" s="282"/>
      <c r="M54" s="282"/>
      <c r="N54" s="282"/>
      <c r="O54" s="282"/>
      <c r="P54" s="282"/>
      <c r="Q54" s="282"/>
      <c r="R54" s="282"/>
      <c r="S54" s="282"/>
      <c r="T54" s="287"/>
      <c r="U54" s="287"/>
      <c r="V54" s="287"/>
      <c r="W54" s="281"/>
      <c r="X54" s="281"/>
    </row>
    <row r="55" spans="1:24" ht="20.149999999999999" customHeight="1" x14ac:dyDescent="0.3">
      <c r="C55" s="872">
        <v>204</v>
      </c>
      <c r="D55" s="272" t="s">
        <v>1506</v>
      </c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34"/>
      <c r="U55" s="34"/>
    </row>
    <row r="56" spans="1:24" s="26" customFormat="1" ht="7" customHeight="1" thickBot="1" x14ac:dyDescent="0.35">
      <c r="A56" s="95"/>
      <c r="C56" s="281"/>
      <c r="D56" s="281"/>
      <c r="E56" s="282"/>
      <c r="F56" s="282"/>
      <c r="G56" s="282"/>
      <c r="H56" s="282"/>
      <c r="I56" s="282"/>
      <c r="J56" s="282"/>
      <c r="K56" s="282"/>
      <c r="L56" s="282"/>
      <c r="M56" s="282"/>
      <c r="N56" s="282"/>
      <c r="O56" s="282"/>
      <c r="P56" s="282"/>
      <c r="Q56" s="282"/>
      <c r="R56" s="282"/>
      <c r="S56" s="282"/>
      <c r="T56" s="287"/>
      <c r="U56" s="287"/>
      <c r="V56" s="54"/>
      <c r="W56" s="54"/>
      <c r="X56" s="54"/>
    </row>
    <row r="57" spans="1:24" s="26" customFormat="1" ht="14" x14ac:dyDescent="0.3">
      <c r="A57" s="95"/>
      <c r="C57" s="1877" t="s">
        <v>1507</v>
      </c>
      <c r="D57" s="1878"/>
      <c r="E57" s="1878"/>
      <c r="F57" s="891"/>
      <c r="G57" s="1842" t="s">
        <v>1493</v>
      </c>
      <c r="H57" s="1845" t="s">
        <v>716</v>
      </c>
      <c r="I57" s="1845"/>
      <c r="J57" s="892" t="s">
        <v>717</v>
      </c>
      <c r="K57" s="892"/>
      <c r="L57" s="892"/>
      <c r="M57" s="892"/>
      <c r="N57" s="892"/>
      <c r="O57" s="892"/>
      <c r="P57" s="892"/>
      <c r="Q57" s="892"/>
      <c r="R57" s="892"/>
      <c r="S57" s="892"/>
      <c r="T57" s="892"/>
      <c r="U57" s="893"/>
      <c r="V57" s="287"/>
      <c r="W57" s="281"/>
      <c r="X57" s="281"/>
    </row>
    <row r="58" spans="1:24" s="26" customFormat="1" ht="14" x14ac:dyDescent="0.3">
      <c r="A58" s="95"/>
      <c r="C58" s="1879"/>
      <c r="D58" s="1880"/>
      <c r="E58" s="1880"/>
      <c r="F58" s="894"/>
      <c r="G58" s="1843"/>
      <c r="H58" s="1846"/>
      <c r="I58" s="1846"/>
      <c r="J58" s="1846" t="s">
        <v>673</v>
      </c>
      <c r="K58" s="1846"/>
      <c r="L58" s="1846" t="s">
        <v>674</v>
      </c>
      <c r="M58" s="1846"/>
      <c r="N58" s="1846" t="s">
        <v>675</v>
      </c>
      <c r="O58" s="1846"/>
      <c r="P58" s="1846" t="s">
        <v>676</v>
      </c>
      <c r="Q58" s="1846"/>
      <c r="R58" s="1846" t="s">
        <v>677</v>
      </c>
      <c r="S58" s="1846"/>
      <c r="T58" s="1875" t="s">
        <v>678</v>
      </c>
      <c r="U58" s="1876"/>
      <c r="V58" s="287"/>
      <c r="W58" s="281"/>
      <c r="X58" s="281"/>
    </row>
    <row r="59" spans="1:24" s="26" customFormat="1" ht="14" x14ac:dyDescent="0.3">
      <c r="A59" s="95"/>
      <c r="C59" s="1881"/>
      <c r="D59" s="1882"/>
      <c r="E59" s="1882"/>
      <c r="F59" s="895">
        <f>COUNTIF(G61:G79,"SI")+COUNTIF(G61:G79,"NO")</f>
        <v>0</v>
      </c>
      <c r="G59" s="1844"/>
      <c r="H59" s="896" t="s">
        <v>718</v>
      </c>
      <c r="I59" s="896" t="s">
        <v>719</v>
      </c>
      <c r="J59" s="896" t="s">
        <v>718</v>
      </c>
      <c r="K59" s="896" t="s">
        <v>719</v>
      </c>
      <c r="L59" s="896" t="s">
        <v>718</v>
      </c>
      <c r="M59" s="896" t="s">
        <v>719</v>
      </c>
      <c r="N59" s="896" t="s">
        <v>718</v>
      </c>
      <c r="O59" s="896" t="s">
        <v>719</v>
      </c>
      <c r="P59" s="896" t="s">
        <v>718</v>
      </c>
      <c r="Q59" s="896" t="s">
        <v>719</v>
      </c>
      <c r="R59" s="896" t="s">
        <v>718</v>
      </c>
      <c r="S59" s="896" t="s">
        <v>719</v>
      </c>
      <c r="T59" s="896" t="s">
        <v>718</v>
      </c>
      <c r="U59" s="897" t="s">
        <v>719</v>
      </c>
      <c r="V59" s="287"/>
      <c r="W59" s="281"/>
      <c r="X59" s="281"/>
    </row>
    <row r="60" spans="1:24" s="26" customFormat="1" ht="14" x14ac:dyDescent="0.3">
      <c r="A60" s="992" t="s">
        <v>720</v>
      </c>
      <c r="C60" s="941" t="s">
        <v>716</v>
      </c>
      <c r="D60" s="942"/>
      <c r="E60" s="943"/>
      <c r="F60" s="944"/>
      <c r="G60" s="1572" t="s">
        <v>2013</v>
      </c>
      <c r="H60" s="945">
        <f t="shared" ref="H60:R60" si="6">SUM(H61:H79)</f>
        <v>0</v>
      </c>
      <c r="I60" s="946">
        <f t="shared" si="6"/>
        <v>0</v>
      </c>
      <c r="J60" s="945">
        <f t="shared" si="6"/>
        <v>0</v>
      </c>
      <c r="K60" s="946">
        <f t="shared" si="6"/>
        <v>0</v>
      </c>
      <c r="L60" s="945">
        <f t="shared" si="6"/>
        <v>0</v>
      </c>
      <c r="M60" s="946">
        <f t="shared" si="6"/>
        <v>0</v>
      </c>
      <c r="N60" s="945">
        <f t="shared" si="6"/>
        <v>0</v>
      </c>
      <c r="O60" s="946">
        <f t="shared" si="6"/>
        <v>0</v>
      </c>
      <c r="P60" s="945">
        <f t="shared" si="6"/>
        <v>0</v>
      </c>
      <c r="Q60" s="946">
        <f t="shared" si="6"/>
        <v>0</v>
      </c>
      <c r="R60" s="945">
        <f t="shared" si="6"/>
        <v>0</v>
      </c>
      <c r="S60" s="946">
        <f t="shared" ref="S60:T60" si="7">SUM(S61:S79)</f>
        <v>0</v>
      </c>
      <c r="T60" s="945">
        <f t="shared" si="7"/>
        <v>0</v>
      </c>
      <c r="U60" s="947">
        <f t="shared" ref="U60" si="8">SUM(U61:U79)</f>
        <v>0</v>
      </c>
      <c r="V60" s="287"/>
      <c r="W60" s="281"/>
      <c r="X60" s="281"/>
    </row>
    <row r="61" spans="1:24" s="26" customFormat="1" ht="14" x14ac:dyDescent="0.3">
      <c r="A61" s="992" t="s">
        <v>681</v>
      </c>
      <c r="C61" s="948" t="s">
        <v>1508</v>
      </c>
      <c r="D61" s="949"/>
      <c r="E61" s="950"/>
      <c r="F61" s="951"/>
      <c r="G61" s="1564"/>
      <c r="H61" s="952">
        <f>J61+L61+N61+P61+R61+T61</f>
        <v>0</v>
      </c>
      <c r="I61" s="953">
        <f>K61+M61+O61+Q61+S61+U61</f>
        <v>0</v>
      </c>
      <c r="J61" s="954"/>
      <c r="K61" s="955"/>
      <c r="L61" s="954"/>
      <c r="M61" s="955"/>
      <c r="N61" s="954"/>
      <c r="O61" s="955"/>
      <c r="P61" s="954"/>
      <c r="Q61" s="955"/>
      <c r="R61" s="954"/>
      <c r="S61" s="955"/>
      <c r="T61" s="954"/>
      <c r="U61" s="1492"/>
      <c r="V61" s="287"/>
      <c r="W61" s="281"/>
      <c r="X61" s="281"/>
    </row>
    <row r="62" spans="1:24" s="26" customFormat="1" ht="14" x14ac:dyDescent="0.3">
      <c r="A62" s="992" t="s">
        <v>682</v>
      </c>
      <c r="C62" s="904" t="s">
        <v>1509</v>
      </c>
      <c r="D62" s="905"/>
      <c r="E62" s="906"/>
      <c r="F62" s="907"/>
      <c r="G62" s="1565"/>
      <c r="H62" s="952">
        <f t="shared" ref="H62:H79" si="9">J62+L62+N62+P62+R62+T62</f>
        <v>0</v>
      </c>
      <c r="I62" s="953">
        <f t="shared" ref="I62:I79" si="10">K62+M62+O62+Q62+S62+U62</f>
        <v>0</v>
      </c>
      <c r="J62" s="912"/>
      <c r="K62" s="913"/>
      <c r="L62" s="914"/>
      <c r="M62" s="913"/>
      <c r="N62" s="912"/>
      <c r="O62" s="913"/>
      <c r="P62" s="914"/>
      <c r="Q62" s="913"/>
      <c r="R62" s="912"/>
      <c r="S62" s="913"/>
      <c r="T62" s="912"/>
      <c r="U62" s="915"/>
      <c r="V62" s="287"/>
      <c r="W62" s="281"/>
      <c r="X62" s="281"/>
    </row>
    <row r="63" spans="1:24" s="26" customFormat="1" ht="14" x14ac:dyDescent="0.3">
      <c r="A63" s="992" t="s">
        <v>683</v>
      </c>
      <c r="C63" s="904" t="s">
        <v>1510</v>
      </c>
      <c r="D63" s="905"/>
      <c r="E63" s="906"/>
      <c r="F63" s="907"/>
      <c r="G63" s="1565"/>
      <c r="H63" s="952">
        <f t="shared" si="9"/>
        <v>0</v>
      </c>
      <c r="I63" s="953">
        <f t="shared" si="10"/>
        <v>0</v>
      </c>
      <c r="J63" s="910"/>
      <c r="K63" s="911"/>
      <c r="L63" s="910"/>
      <c r="M63" s="911"/>
      <c r="N63" s="910"/>
      <c r="O63" s="911"/>
      <c r="P63" s="910"/>
      <c r="Q63" s="911"/>
      <c r="R63" s="910"/>
      <c r="S63" s="911"/>
      <c r="T63" s="910"/>
      <c r="U63" s="1491"/>
      <c r="V63" s="287"/>
      <c r="W63" s="281"/>
      <c r="X63" s="281"/>
    </row>
    <row r="64" spans="1:24" s="26" customFormat="1" ht="14" x14ac:dyDescent="0.3">
      <c r="A64" s="992" t="s">
        <v>684</v>
      </c>
      <c r="C64" s="904" t="s">
        <v>1511</v>
      </c>
      <c r="D64" s="905"/>
      <c r="E64" s="906"/>
      <c r="F64" s="907"/>
      <c r="G64" s="1565"/>
      <c r="H64" s="952">
        <f t="shared" si="9"/>
        <v>0</v>
      </c>
      <c r="I64" s="953">
        <f t="shared" si="10"/>
        <v>0</v>
      </c>
      <c r="J64" s="912"/>
      <c r="K64" s="913"/>
      <c r="L64" s="916"/>
      <c r="M64" s="913"/>
      <c r="N64" s="912"/>
      <c r="O64" s="913"/>
      <c r="P64" s="916"/>
      <c r="Q64" s="913"/>
      <c r="R64" s="912"/>
      <c r="S64" s="913"/>
      <c r="T64" s="912"/>
      <c r="U64" s="915"/>
      <c r="V64" s="287"/>
      <c r="W64" s="281"/>
      <c r="X64" s="281"/>
    </row>
    <row r="65" spans="1:24" s="26" customFormat="1" ht="14" x14ac:dyDescent="0.3">
      <c r="A65" s="992" t="s">
        <v>685</v>
      </c>
      <c r="C65" s="904" t="s">
        <v>1512</v>
      </c>
      <c r="D65" s="905"/>
      <c r="E65" s="906"/>
      <c r="F65" s="907"/>
      <c r="G65" s="1565"/>
      <c r="H65" s="952">
        <f t="shared" si="9"/>
        <v>0</v>
      </c>
      <c r="I65" s="953">
        <f t="shared" si="10"/>
        <v>0</v>
      </c>
      <c r="J65" s="910"/>
      <c r="K65" s="911"/>
      <c r="L65" s="910"/>
      <c r="M65" s="911"/>
      <c r="N65" s="910"/>
      <c r="O65" s="911"/>
      <c r="P65" s="910"/>
      <c r="Q65" s="911"/>
      <c r="R65" s="910"/>
      <c r="S65" s="911"/>
      <c r="T65" s="910"/>
      <c r="U65" s="1491"/>
      <c r="V65" s="287"/>
      <c r="W65" s="281"/>
      <c r="X65" s="281"/>
    </row>
    <row r="66" spans="1:24" s="26" customFormat="1" ht="14" x14ac:dyDescent="0.3">
      <c r="A66" s="992" t="s">
        <v>686</v>
      </c>
      <c r="C66" s="904" t="s">
        <v>1513</v>
      </c>
      <c r="D66" s="905"/>
      <c r="E66" s="1883"/>
      <c r="F66" s="1884"/>
      <c r="G66" s="1565"/>
      <c r="H66" s="952">
        <f t="shared" si="9"/>
        <v>0</v>
      </c>
      <c r="I66" s="953">
        <f t="shared" si="10"/>
        <v>0</v>
      </c>
      <c r="J66" s="912"/>
      <c r="K66" s="913"/>
      <c r="L66" s="916"/>
      <c r="M66" s="913"/>
      <c r="N66" s="912"/>
      <c r="O66" s="913"/>
      <c r="P66" s="916"/>
      <c r="Q66" s="913"/>
      <c r="R66" s="912"/>
      <c r="S66" s="913"/>
      <c r="T66" s="912"/>
      <c r="U66" s="915"/>
      <c r="V66" s="287"/>
      <c r="W66" s="281"/>
      <c r="X66" s="281"/>
    </row>
    <row r="67" spans="1:24" s="26" customFormat="1" ht="14" x14ac:dyDescent="0.3">
      <c r="A67" s="992" t="s">
        <v>687</v>
      </c>
      <c r="C67" s="904" t="s">
        <v>1514</v>
      </c>
      <c r="D67" s="905"/>
      <c r="E67" s="906"/>
      <c r="F67" s="907"/>
      <c r="G67" s="1565"/>
      <c r="H67" s="952">
        <f t="shared" si="9"/>
        <v>0</v>
      </c>
      <c r="I67" s="953">
        <f t="shared" si="10"/>
        <v>0</v>
      </c>
      <c r="J67" s="910"/>
      <c r="K67" s="911"/>
      <c r="L67" s="910"/>
      <c r="M67" s="911"/>
      <c r="N67" s="910"/>
      <c r="O67" s="911"/>
      <c r="P67" s="910"/>
      <c r="Q67" s="911"/>
      <c r="R67" s="910"/>
      <c r="S67" s="911"/>
      <c r="T67" s="910"/>
      <c r="U67" s="1491"/>
      <c r="V67" s="287"/>
      <c r="W67" s="281"/>
      <c r="X67" s="281"/>
    </row>
    <row r="68" spans="1:24" s="26" customFormat="1" ht="14" x14ac:dyDescent="0.3">
      <c r="A68" s="992" t="s">
        <v>688</v>
      </c>
      <c r="C68" s="904" t="s">
        <v>1515</v>
      </c>
      <c r="D68" s="905"/>
      <c r="E68" s="917"/>
      <c r="F68" s="907"/>
      <c r="G68" s="1565"/>
      <c r="H68" s="952">
        <f t="shared" si="9"/>
        <v>0</v>
      </c>
      <c r="I68" s="953">
        <f t="shared" si="10"/>
        <v>0</v>
      </c>
      <c r="J68" s="912"/>
      <c r="K68" s="913"/>
      <c r="L68" s="916"/>
      <c r="M68" s="913"/>
      <c r="N68" s="912"/>
      <c r="O68" s="913"/>
      <c r="P68" s="916"/>
      <c r="Q68" s="913"/>
      <c r="R68" s="912"/>
      <c r="S68" s="913"/>
      <c r="T68" s="912"/>
      <c r="U68" s="915"/>
      <c r="V68" s="287"/>
      <c r="W68" s="281"/>
      <c r="X68" s="281"/>
    </row>
    <row r="69" spans="1:24" s="26" customFormat="1" ht="14" x14ac:dyDescent="0.3">
      <c r="A69" s="992" t="s">
        <v>689</v>
      </c>
      <c r="C69" s="904" t="s">
        <v>1516</v>
      </c>
      <c r="D69" s="905"/>
      <c r="E69" s="918"/>
      <c r="F69" s="907"/>
      <c r="G69" s="1565"/>
      <c r="H69" s="952">
        <f t="shared" si="9"/>
        <v>0</v>
      </c>
      <c r="I69" s="953">
        <f t="shared" si="10"/>
        <v>0</v>
      </c>
      <c r="J69" s="910"/>
      <c r="K69" s="911"/>
      <c r="L69" s="910"/>
      <c r="M69" s="911"/>
      <c r="N69" s="910"/>
      <c r="O69" s="911"/>
      <c r="P69" s="910"/>
      <c r="Q69" s="911"/>
      <c r="R69" s="910"/>
      <c r="S69" s="911"/>
      <c r="T69" s="910"/>
      <c r="U69" s="1491"/>
      <c r="V69" s="287"/>
      <c r="W69" s="281"/>
      <c r="X69" s="281"/>
    </row>
    <row r="70" spans="1:24" s="26" customFormat="1" ht="14" x14ac:dyDescent="0.3">
      <c r="A70" s="992" t="s">
        <v>690</v>
      </c>
      <c r="C70" s="904" t="s">
        <v>1517</v>
      </c>
      <c r="D70" s="905"/>
      <c r="E70" s="918"/>
      <c r="F70" s="907"/>
      <c r="G70" s="1565"/>
      <c r="H70" s="952">
        <f t="shared" si="9"/>
        <v>0</v>
      </c>
      <c r="I70" s="953">
        <f t="shared" si="10"/>
        <v>0</v>
      </c>
      <c r="J70" s="912"/>
      <c r="K70" s="913"/>
      <c r="L70" s="916"/>
      <c r="M70" s="913"/>
      <c r="N70" s="912"/>
      <c r="O70" s="913"/>
      <c r="P70" s="916"/>
      <c r="Q70" s="913"/>
      <c r="R70" s="912"/>
      <c r="S70" s="913"/>
      <c r="T70" s="912"/>
      <c r="U70" s="915"/>
      <c r="V70" s="287"/>
      <c r="W70" s="281"/>
      <c r="X70" s="281"/>
    </row>
    <row r="71" spans="1:24" s="26" customFormat="1" ht="14" x14ac:dyDescent="0.3">
      <c r="A71" s="992" t="s">
        <v>691</v>
      </c>
      <c r="C71" s="904" t="s">
        <v>350</v>
      </c>
      <c r="D71" s="905"/>
      <c r="E71" s="918"/>
      <c r="F71" s="907"/>
      <c r="G71" s="1565"/>
      <c r="H71" s="952">
        <f t="shared" si="9"/>
        <v>0</v>
      </c>
      <c r="I71" s="953">
        <f t="shared" si="10"/>
        <v>0</v>
      </c>
      <c r="J71" s="910"/>
      <c r="K71" s="911"/>
      <c r="L71" s="910"/>
      <c r="M71" s="911"/>
      <c r="N71" s="910"/>
      <c r="O71" s="911"/>
      <c r="P71" s="910"/>
      <c r="Q71" s="911"/>
      <c r="R71" s="910"/>
      <c r="S71" s="911"/>
      <c r="T71" s="910"/>
      <c r="U71" s="1491"/>
      <c r="V71" s="287"/>
      <c r="W71" s="281"/>
      <c r="X71" s="281"/>
    </row>
    <row r="72" spans="1:24" s="26" customFormat="1" ht="14" x14ac:dyDescent="0.3">
      <c r="A72" s="992" t="s">
        <v>692</v>
      </c>
      <c r="C72" s="904" t="s">
        <v>1518</v>
      </c>
      <c r="D72" s="905"/>
      <c r="E72" s="1883"/>
      <c r="F72" s="1884"/>
      <c r="G72" s="1565"/>
      <c r="H72" s="952">
        <f t="shared" si="9"/>
        <v>0</v>
      </c>
      <c r="I72" s="953">
        <f t="shared" si="10"/>
        <v>0</v>
      </c>
      <c r="J72" s="912"/>
      <c r="K72" s="913"/>
      <c r="L72" s="916"/>
      <c r="M72" s="913"/>
      <c r="N72" s="912"/>
      <c r="O72" s="913"/>
      <c r="P72" s="916"/>
      <c r="Q72" s="913"/>
      <c r="R72" s="912"/>
      <c r="S72" s="913"/>
      <c r="T72" s="912"/>
      <c r="U72" s="915"/>
      <c r="V72" s="287"/>
      <c r="W72" s="281"/>
      <c r="X72" s="281"/>
    </row>
    <row r="73" spans="1:24" s="26" customFormat="1" ht="14" x14ac:dyDescent="0.3">
      <c r="A73" s="992" t="s">
        <v>693</v>
      </c>
      <c r="C73" s="904" t="s">
        <v>1519</v>
      </c>
      <c r="D73" s="905"/>
      <c r="E73" s="917"/>
      <c r="F73" s="907"/>
      <c r="G73" s="1565"/>
      <c r="H73" s="952">
        <f t="shared" si="9"/>
        <v>0</v>
      </c>
      <c r="I73" s="953">
        <f t="shared" si="10"/>
        <v>0</v>
      </c>
      <c r="J73" s="910"/>
      <c r="K73" s="911"/>
      <c r="L73" s="910"/>
      <c r="M73" s="911"/>
      <c r="N73" s="910"/>
      <c r="O73" s="911"/>
      <c r="P73" s="910"/>
      <c r="Q73" s="911"/>
      <c r="R73" s="910"/>
      <c r="S73" s="911"/>
      <c r="T73" s="910"/>
      <c r="U73" s="1491"/>
      <c r="V73" s="287"/>
      <c r="W73" s="281"/>
      <c r="X73" s="281"/>
    </row>
    <row r="74" spans="1:24" s="26" customFormat="1" ht="14" x14ac:dyDescent="0.3">
      <c r="A74" s="992" t="s">
        <v>694</v>
      </c>
      <c r="C74" s="904" t="s">
        <v>398</v>
      </c>
      <c r="D74" s="905"/>
      <c r="E74" s="917"/>
      <c r="F74" s="907"/>
      <c r="G74" s="1565"/>
      <c r="H74" s="952">
        <f t="shared" si="9"/>
        <v>0</v>
      </c>
      <c r="I74" s="953">
        <f t="shared" si="10"/>
        <v>0</v>
      </c>
      <c r="J74" s="912"/>
      <c r="K74" s="913"/>
      <c r="L74" s="916"/>
      <c r="M74" s="913"/>
      <c r="N74" s="912"/>
      <c r="O74" s="913"/>
      <c r="P74" s="916"/>
      <c r="Q74" s="913"/>
      <c r="R74" s="912"/>
      <c r="S74" s="913"/>
      <c r="T74" s="912"/>
      <c r="U74" s="915"/>
      <c r="V74" s="287"/>
      <c r="W74" s="281"/>
      <c r="X74" s="281"/>
    </row>
    <row r="75" spans="1:24" s="26" customFormat="1" ht="14" x14ac:dyDescent="0.3">
      <c r="A75" s="992" t="s">
        <v>695</v>
      </c>
      <c r="C75" s="904" t="s">
        <v>399</v>
      </c>
      <c r="D75" s="905"/>
      <c r="E75" s="917"/>
      <c r="F75" s="907"/>
      <c r="G75" s="1565"/>
      <c r="H75" s="952">
        <f t="shared" si="9"/>
        <v>0</v>
      </c>
      <c r="I75" s="953">
        <f t="shared" si="10"/>
        <v>0</v>
      </c>
      <c r="J75" s="910"/>
      <c r="K75" s="911"/>
      <c r="L75" s="910"/>
      <c r="M75" s="911"/>
      <c r="N75" s="910"/>
      <c r="O75" s="911"/>
      <c r="P75" s="910"/>
      <c r="Q75" s="911"/>
      <c r="R75" s="910"/>
      <c r="S75" s="911"/>
      <c r="T75" s="910"/>
      <c r="U75" s="1491"/>
      <c r="V75" s="287"/>
      <c r="W75" s="281"/>
      <c r="X75" s="281"/>
    </row>
    <row r="76" spans="1:24" s="26" customFormat="1" ht="14" x14ac:dyDescent="0.3">
      <c r="A76" s="992" t="s">
        <v>696</v>
      </c>
      <c r="C76" s="904" t="s">
        <v>1520</v>
      </c>
      <c r="D76" s="905"/>
      <c r="E76" s="917"/>
      <c r="F76" s="907"/>
      <c r="G76" s="1565"/>
      <c r="H76" s="952">
        <f t="shared" si="9"/>
        <v>0</v>
      </c>
      <c r="I76" s="953">
        <f t="shared" si="10"/>
        <v>0</v>
      </c>
      <c r="J76" s="912"/>
      <c r="K76" s="913"/>
      <c r="L76" s="916"/>
      <c r="M76" s="913"/>
      <c r="N76" s="912"/>
      <c r="O76" s="913"/>
      <c r="P76" s="916"/>
      <c r="Q76" s="913"/>
      <c r="R76" s="912"/>
      <c r="S76" s="913"/>
      <c r="T76" s="912"/>
      <c r="U76" s="915"/>
      <c r="V76" s="287"/>
      <c r="W76" s="281"/>
      <c r="X76" s="281"/>
    </row>
    <row r="77" spans="1:24" s="26" customFormat="1" ht="14" x14ac:dyDescent="0.3">
      <c r="A77" s="992" t="s">
        <v>697</v>
      </c>
      <c r="C77" s="904" t="s">
        <v>1521</v>
      </c>
      <c r="D77" s="905"/>
      <c r="E77" s="917"/>
      <c r="F77" s="907"/>
      <c r="G77" s="1565"/>
      <c r="H77" s="952">
        <f t="shared" si="9"/>
        <v>0</v>
      </c>
      <c r="I77" s="953">
        <f t="shared" si="10"/>
        <v>0</v>
      </c>
      <c r="J77" s="910"/>
      <c r="K77" s="911"/>
      <c r="L77" s="1493"/>
      <c r="M77" s="911"/>
      <c r="N77" s="910"/>
      <c r="O77" s="911"/>
      <c r="P77" s="1493"/>
      <c r="Q77" s="911"/>
      <c r="R77" s="910"/>
      <c r="S77" s="911"/>
      <c r="T77" s="910"/>
      <c r="U77" s="1491"/>
      <c r="V77" s="287"/>
      <c r="W77" s="281"/>
      <c r="X77" s="281"/>
    </row>
    <row r="78" spans="1:24" s="26" customFormat="1" ht="14" x14ac:dyDescent="0.3">
      <c r="A78" s="992" t="s">
        <v>698</v>
      </c>
      <c r="C78" s="904" t="s">
        <v>1522</v>
      </c>
      <c r="D78" s="905"/>
      <c r="E78" s="917"/>
      <c r="F78" s="907"/>
      <c r="G78" s="1565"/>
      <c r="H78" s="952">
        <f t="shared" si="9"/>
        <v>0</v>
      </c>
      <c r="I78" s="953">
        <f t="shared" si="10"/>
        <v>0</v>
      </c>
      <c r="J78" s="912"/>
      <c r="K78" s="913"/>
      <c r="L78" s="916"/>
      <c r="M78" s="913"/>
      <c r="N78" s="912"/>
      <c r="O78" s="913"/>
      <c r="P78" s="916"/>
      <c r="Q78" s="913"/>
      <c r="R78" s="912"/>
      <c r="S78" s="913"/>
      <c r="T78" s="912"/>
      <c r="U78" s="915"/>
      <c r="V78" s="287"/>
      <c r="W78" s="281"/>
      <c r="X78" s="281"/>
    </row>
    <row r="79" spans="1:24" s="26" customFormat="1" ht="14.5" thickBot="1" x14ac:dyDescent="0.35">
      <c r="A79" s="992" t="s">
        <v>699</v>
      </c>
      <c r="C79" s="920" t="s">
        <v>1523</v>
      </c>
      <c r="D79" s="921"/>
      <c r="E79" s="921"/>
      <c r="F79" s="921"/>
      <c r="G79" s="1566"/>
      <c r="H79" s="922">
        <f t="shared" si="9"/>
        <v>0</v>
      </c>
      <c r="I79" s="923">
        <f t="shared" si="10"/>
        <v>0</v>
      </c>
      <c r="J79" s="956"/>
      <c r="K79" s="957"/>
      <c r="L79" s="956"/>
      <c r="M79" s="957"/>
      <c r="N79" s="956"/>
      <c r="O79" s="957"/>
      <c r="P79" s="956"/>
      <c r="Q79" s="957"/>
      <c r="R79" s="956"/>
      <c r="S79" s="957"/>
      <c r="T79" s="956"/>
      <c r="U79" s="1494"/>
      <c r="V79" s="287"/>
      <c r="W79" s="281"/>
      <c r="X79" s="281"/>
    </row>
    <row r="80" spans="1:24" s="26" customFormat="1" ht="14" x14ac:dyDescent="0.3">
      <c r="A80" s="95"/>
      <c r="C80" s="281"/>
      <c r="D80" s="281"/>
      <c r="E80" s="282"/>
      <c r="F80" s="282"/>
      <c r="G80" s="282"/>
      <c r="H80" s="282"/>
      <c r="I80" s="282"/>
      <c r="J80" s="282"/>
      <c r="K80" s="282"/>
      <c r="L80" s="282"/>
      <c r="M80" s="282"/>
      <c r="N80" s="282"/>
      <c r="O80" s="282"/>
      <c r="P80" s="282"/>
      <c r="Q80" s="282"/>
      <c r="R80" s="282"/>
      <c r="S80" s="282"/>
      <c r="T80" s="287"/>
      <c r="U80" s="287"/>
      <c r="V80" s="287"/>
      <c r="W80" s="281"/>
      <c r="X80" s="281"/>
    </row>
    <row r="81" spans="1:24" s="26" customFormat="1" ht="14" x14ac:dyDescent="0.3">
      <c r="A81" s="95"/>
      <c r="C81" s="281"/>
      <c r="D81" s="281"/>
      <c r="E81" s="282"/>
      <c r="F81" s="282"/>
      <c r="G81" s="282"/>
      <c r="H81" s="282"/>
      <c r="I81" s="282"/>
      <c r="J81" s="282"/>
      <c r="K81" s="282"/>
      <c r="L81" s="282"/>
      <c r="M81" s="282"/>
      <c r="N81" s="282"/>
      <c r="O81" s="282"/>
      <c r="P81" s="282"/>
      <c r="Q81" s="282"/>
      <c r="R81" s="282"/>
      <c r="S81" s="282"/>
      <c r="T81" s="287"/>
      <c r="U81" s="287"/>
      <c r="V81" s="287"/>
      <c r="W81" s="281"/>
      <c r="X81" s="281"/>
    </row>
    <row r="82" spans="1:24" ht="20.149999999999999" customHeight="1" x14ac:dyDescent="0.25">
      <c r="C82" s="872">
        <v>205</v>
      </c>
      <c r="D82" s="272" t="s">
        <v>1524</v>
      </c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24" s="26" customFormat="1" ht="7" customHeight="1" x14ac:dyDescent="0.3">
      <c r="A83" s="95"/>
      <c r="C83" s="281"/>
      <c r="D83" s="281"/>
      <c r="E83" s="282"/>
      <c r="F83" s="282"/>
      <c r="G83" s="282"/>
      <c r="H83" s="282"/>
      <c r="I83" s="282"/>
      <c r="J83" s="282"/>
      <c r="K83" s="282"/>
      <c r="L83" s="282"/>
      <c r="M83" s="282"/>
      <c r="N83" s="282"/>
      <c r="O83" s="282"/>
      <c r="P83" s="282"/>
      <c r="Q83" s="282"/>
      <c r="R83" s="282"/>
      <c r="S83" s="282"/>
      <c r="T83" s="287"/>
      <c r="U83" s="287"/>
      <c r="V83" s="54"/>
      <c r="W83" s="54"/>
      <c r="X83" s="54"/>
    </row>
    <row r="84" spans="1:24" s="26" customFormat="1" ht="17.25" customHeight="1" x14ac:dyDescent="0.3">
      <c r="A84" s="95"/>
      <c r="C84" s="962" t="s">
        <v>1525</v>
      </c>
      <c r="D84" s="963"/>
      <c r="E84" s="963"/>
      <c r="F84" s="963"/>
      <c r="G84" s="963"/>
      <c r="H84" s="963"/>
      <c r="I84" s="963"/>
      <c r="J84" s="963"/>
      <c r="K84" s="963"/>
      <c r="L84" s="963"/>
      <c r="M84" s="963"/>
      <c r="N84" s="963"/>
      <c r="O84" s="963"/>
      <c r="P84" s="963"/>
      <c r="Q84" s="963"/>
      <c r="R84" s="963"/>
      <c r="S84" s="963"/>
      <c r="T84" s="287"/>
      <c r="U84" s="287"/>
      <c r="V84" s="287"/>
      <c r="W84" s="281"/>
      <c r="X84" s="281"/>
    </row>
    <row r="85" spans="1:24" s="26" customFormat="1" ht="14" x14ac:dyDescent="0.3">
      <c r="A85" s="95"/>
      <c r="C85" s="963"/>
      <c r="D85" s="963"/>
      <c r="E85" s="963"/>
      <c r="F85" s="963"/>
      <c r="G85" s="963"/>
      <c r="H85" s="963"/>
      <c r="I85" s="963"/>
      <c r="J85" s="963"/>
      <c r="K85" s="963"/>
      <c r="L85" s="963"/>
      <c r="M85" s="963"/>
      <c r="N85" s="963"/>
      <c r="O85" s="963"/>
      <c r="P85" s="963"/>
      <c r="Q85" s="963"/>
      <c r="R85" s="963"/>
      <c r="S85" s="963"/>
      <c r="T85" s="287"/>
      <c r="U85" s="287"/>
      <c r="V85" s="287"/>
      <c r="W85" s="281"/>
      <c r="X85" s="281"/>
    </row>
    <row r="86" spans="1:24" s="26" customFormat="1" ht="14" x14ac:dyDescent="0.3">
      <c r="A86" s="95"/>
      <c r="C86" s="963"/>
      <c r="D86" s="963"/>
      <c r="E86" s="963"/>
      <c r="F86" s="964" t="s">
        <v>74</v>
      </c>
      <c r="G86" s="965"/>
      <c r="H86" s="963"/>
      <c r="I86" s="963"/>
      <c r="J86" s="964" t="s">
        <v>671</v>
      </c>
      <c r="K86" s="965"/>
      <c r="L86" s="963"/>
      <c r="M86" s="963"/>
      <c r="N86" s="966" t="s">
        <v>1526</v>
      </c>
      <c r="O86" s="966"/>
      <c r="P86" s="963"/>
      <c r="Q86" s="963"/>
      <c r="R86" s="963"/>
      <c r="S86" s="963"/>
      <c r="T86" s="287"/>
      <c r="U86" s="287"/>
      <c r="V86" s="287"/>
      <c r="W86" s="281"/>
      <c r="X86" s="281"/>
    </row>
    <row r="87" spans="1:24" s="26" customFormat="1" ht="28.5" customHeight="1" thickBot="1" x14ac:dyDescent="0.35">
      <c r="A87" s="95"/>
      <c r="C87" s="963"/>
      <c r="D87" s="963"/>
      <c r="E87" s="963"/>
      <c r="F87" s="963"/>
      <c r="G87" s="963"/>
      <c r="H87" s="963"/>
      <c r="I87" s="963"/>
      <c r="J87" s="963"/>
      <c r="K87" s="963"/>
      <c r="L87" s="963"/>
      <c r="M87" s="963"/>
      <c r="N87" s="963"/>
      <c r="O87" s="963"/>
      <c r="P87" s="963"/>
      <c r="Q87" s="963"/>
      <c r="R87" s="963"/>
      <c r="S87" s="963"/>
      <c r="T87" s="287"/>
      <c r="U87" s="287"/>
      <c r="V87" s="287"/>
      <c r="W87" s="281"/>
      <c r="X87" s="281"/>
    </row>
    <row r="88" spans="1:24" s="26" customFormat="1" ht="14" x14ac:dyDescent="0.3">
      <c r="A88" s="95"/>
      <c r="C88" s="1896" t="s">
        <v>1490</v>
      </c>
      <c r="D88" s="1897"/>
      <c r="E88" s="1898"/>
      <c r="F88" s="1905" t="s">
        <v>716</v>
      </c>
      <c r="G88" s="1905"/>
      <c r="H88" s="967" t="s">
        <v>717</v>
      </c>
      <c r="I88" s="967"/>
      <c r="J88" s="967"/>
      <c r="K88" s="967"/>
      <c r="L88" s="967"/>
      <c r="M88" s="967"/>
      <c r="N88" s="967"/>
      <c r="O88" s="967"/>
      <c r="P88" s="967"/>
      <c r="Q88" s="967"/>
      <c r="R88" s="967"/>
      <c r="S88" s="968"/>
      <c r="T88" s="287"/>
      <c r="U88" s="287"/>
      <c r="V88" s="287"/>
      <c r="W88" s="281"/>
      <c r="X88" s="281"/>
    </row>
    <row r="89" spans="1:24" s="26" customFormat="1" ht="14" x14ac:dyDescent="0.3">
      <c r="A89" s="95"/>
      <c r="C89" s="1899"/>
      <c r="D89" s="1900"/>
      <c r="E89" s="1901"/>
      <c r="F89" s="1894"/>
      <c r="G89" s="1894"/>
      <c r="H89" s="1894" t="s">
        <v>673</v>
      </c>
      <c r="I89" s="1894"/>
      <c r="J89" s="1894" t="s">
        <v>674</v>
      </c>
      <c r="K89" s="1894"/>
      <c r="L89" s="1894" t="s">
        <v>675</v>
      </c>
      <c r="M89" s="1894"/>
      <c r="N89" s="1894" t="s">
        <v>676</v>
      </c>
      <c r="O89" s="1894"/>
      <c r="P89" s="1894" t="s">
        <v>677</v>
      </c>
      <c r="Q89" s="1894"/>
      <c r="R89" s="1894" t="s">
        <v>677</v>
      </c>
      <c r="S89" s="1895"/>
      <c r="T89" s="287"/>
      <c r="U89" s="287"/>
      <c r="V89" s="287"/>
      <c r="W89" s="281"/>
      <c r="X89" s="281"/>
    </row>
    <row r="90" spans="1:24" s="26" customFormat="1" ht="14" x14ac:dyDescent="0.3">
      <c r="A90" s="95"/>
      <c r="C90" s="1902"/>
      <c r="D90" s="1903"/>
      <c r="E90" s="1904"/>
      <c r="F90" s="969" t="s">
        <v>718</v>
      </c>
      <c r="G90" s="969" t="s">
        <v>719</v>
      </c>
      <c r="H90" s="969" t="s">
        <v>718</v>
      </c>
      <c r="I90" s="969" t="s">
        <v>719</v>
      </c>
      <c r="J90" s="969" t="s">
        <v>718</v>
      </c>
      <c r="K90" s="969" t="s">
        <v>719</v>
      </c>
      <c r="L90" s="969" t="s">
        <v>718</v>
      </c>
      <c r="M90" s="969" t="s">
        <v>719</v>
      </c>
      <c r="N90" s="969" t="s">
        <v>718</v>
      </c>
      <c r="O90" s="969" t="s">
        <v>719</v>
      </c>
      <c r="P90" s="969" t="s">
        <v>718</v>
      </c>
      <c r="Q90" s="969" t="s">
        <v>719</v>
      </c>
      <c r="R90" s="969" t="s">
        <v>718</v>
      </c>
      <c r="S90" s="970" t="s">
        <v>719</v>
      </c>
      <c r="T90" s="287"/>
      <c r="U90" s="287"/>
      <c r="V90" s="287"/>
      <c r="W90" s="281"/>
      <c r="X90" s="281"/>
    </row>
    <row r="91" spans="1:24" s="26" customFormat="1" ht="16" customHeight="1" x14ac:dyDescent="0.3">
      <c r="A91" s="308" t="s">
        <v>720</v>
      </c>
      <c r="C91" s="1885" t="s">
        <v>716</v>
      </c>
      <c r="D91" s="1886"/>
      <c r="E91" s="1887"/>
      <c r="F91" s="971">
        <f t="shared" ref="F91:P91" si="11">SUM(F92:F94)</f>
        <v>0</v>
      </c>
      <c r="G91" s="946">
        <f t="shared" si="11"/>
        <v>0</v>
      </c>
      <c r="H91" s="972">
        <f t="shared" si="11"/>
        <v>0</v>
      </c>
      <c r="I91" s="972">
        <f t="shared" si="11"/>
        <v>0</v>
      </c>
      <c r="J91" s="972">
        <f t="shared" si="11"/>
        <v>0</v>
      </c>
      <c r="K91" s="972">
        <f t="shared" si="11"/>
        <v>0</v>
      </c>
      <c r="L91" s="972">
        <f t="shared" si="11"/>
        <v>0</v>
      </c>
      <c r="M91" s="972">
        <f t="shared" si="11"/>
        <v>0</v>
      </c>
      <c r="N91" s="972">
        <f t="shared" si="11"/>
        <v>0</v>
      </c>
      <c r="O91" s="972">
        <f t="shared" si="11"/>
        <v>0</v>
      </c>
      <c r="P91" s="973">
        <f t="shared" si="11"/>
        <v>0</v>
      </c>
      <c r="Q91" s="972">
        <f t="shared" ref="Q91:R91" si="12">SUM(Q92:Q94)</f>
        <v>0</v>
      </c>
      <c r="R91" s="973">
        <f t="shared" si="12"/>
        <v>0</v>
      </c>
      <c r="S91" s="974">
        <f>SUM(S92:S94)</f>
        <v>0</v>
      </c>
      <c r="T91" s="287"/>
      <c r="U91" s="287"/>
      <c r="V91" s="287"/>
      <c r="W91" s="281"/>
      <c r="X91" s="281"/>
    </row>
    <row r="92" spans="1:24" s="26" customFormat="1" ht="16" customHeight="1" x14ac:dyDescent="0.3">
      <c r="A92" s="308" t="s">
        <v>681</v>
      </c>
      <c r="C92" s="1888" t="s">
        <v>905</v>
      </c>
      <c r="D92" s="1889"/>
      <c r="E92" s="1890"/>
      <c r="F92" s="975">
        <f t="shared" ref="F92:G94" si="13">H92+J92+L92+N92+P92+R92</f>
        <v>0</v>
      </c>
      <c r="G92" s="976">
        <f t="shared" si="13"/>
        <v>0</v>
      </c>
      <c r="H92" s="977"/>
      <c r="I92" s="978"/>
      <c r="J92" s="979"/>
      <c r="K92" s="978"/>
      <c r="L92" s="977"/>
      <c r="M92" s="978"/>
      <c r="N92" s="977"/>
      <c r="O92" s="978"/>
      <c r="P92" s="977"/>
      <c r="Q92" s="978"/>
      <c r="R92" s="977"/>
      <c r="S92" s="980"/>
      <c r="T92" s="287"/>
      <c r="U92" s="287"/>
      <c r="V92" s="287"/>
      <c r="W92" s="281"/>
      <c r="X92" s="281"/>
    </row>
    <row r="93" spans="1:24" s="26" customFormat="1" ht="16" customHeight="1" x14ac:dyDescent="0.3">
      <c r="A93" s="308" t="s">
        <v>682</v>
      </c>
      <c r="C93" s="981" t="s">
        <v>906</v>
      </c>
      <c r="D93" s="982"/>
      <c r="E93" s="983"/>
      <c r="F93" s="975">
        <f t="shared" si="13"/>
        <v>0</v>
      </c>
      <c r="G93" s="976">
        <f t="shared" si="13"/>
        <v>0</v>
      </c>
      <c r="H93" s="988"/>
      <c r="I93" s="989"/>
      <c r="J93" s="988"/>
      <c r="K93" s="989"/>
      <c r="L93" s="990"/>
      <c r="M93" s="989"/>
      <c r="N93" s="990"/>
      <c r="O93" s="989"/>
      <c r="P93" s="990"/>
      <c r="Q93" s="989"/>
      <c r="R93" s="990"/>
      <c r="S93" s="991"/>
      <c r="T93" s="287"/>
      <c r="U93" s="287"/>
      <c r="V93" s="287"/>
      <c r="W93" s="281"/>
      <c r="X93" s="281"/>
    </row>
    <row r="94" spans="1:24" s="26" customFormat="1" ht="16" customHeight="1" thickBot="1" x14ac:dyDescent="0.35">
      <c r="A94" s="308" t="s">
        <v>683</v>
      </c>
      <c r="C94" s="1891" t="s">
        <v>907</v>
      </c>
      <c r="D94" s="1892"/>
      <c r="E94" s="1893"/>
      <c r="F94" s="922">
        <f t="shared" si="13"/>
        <v>0</v>
      </c>
      <c r="G94" s="923">
        <f t="shared" si="13"/>
        <v>0</v>
      </c>
      <c r="H94" s="984"/>
      <c r="I94" s="985"/>
      <c r="J94" s="986"/>
      <c r="K94" s="985"/>
      <c r="L94" s="986"/>
      <c r="M94" s="985"/>
      <c r="N94" s="986"/>
      <c r="O94" s="985"/>
      <c r="P94" s="986"/>
      <c r="Q94" s="985"/>
      <c r="R94" s="986"/>
      <c r="S94" s="987"/>
      <c r="T94" s="54"/>
      <c r="U94" s="54"/>
      <c r="V94" s="54"/>
      <c r="W94" s="281"/>
      <c r="X94" s="281"/>
    </row>
    <row r="95" spans="1:24" s="26" customFormat="1" ht="14" x14ac:dyDescent="0.3">
      <c r="A95" s="9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T95" s="54"/>
      <c r="U95" s="54"/>
      <c r="V95" s="54"/>
    </row>
    <row r="96" spans="1:24" ht="30" customHeight="1" thickBot="1" x14ac:dyDescent="0.3"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</row>
  </sheetData>
  <sheetProtection algorithmName="SHA-512" hashValue="S5+fFWC/NOO4WDxeIWO+uXbbB8kJYQBlfdQu61ckAL94sy3jWX02BvqjkholeK5y7AWlpShNvsO/f1x8nUS8QQ==" saltValue="/PhY/51XyXTPrhUg+x6+hw==" spinCount="100000" sheet="1" objects="1" scenarios="1"/>
  <mergeCells count="50">
    <mergeCell ref="C91:E91"/>
    <mergeCell ref="C92:E92"/>
    <mergeCell ref="C94:E94"/>
    <mergeCell ref="R89:S89"/>
    <mergeCell ref="T58:U58"/>
    <mergeCell ref="C88:E90"/>
    <mergeCell ref="F88:G89"/>
    <mergeCell ref="H89:I89"/>
    <mergeCell ref="J89:K89"/>
    <mergeCell ref="L89:M89"/>
    <mergeCell ref="N89:O89"/>
    <mergeCell ref="P89:Q89"/>
    <mergeCell ref="N58:O58"/>
    <mergeCell ref="P58:Q58"/>
    <mergeCell ref="R58:S58"/>
    <mergeCell ref="E66:F66"/>
    <mergeCell ref="E72:F72"/>
    <mergeCell ref="C57:E59"/>
    <mergeCell ref="G57:G59"/>
    <mergeCell ref="H57:I58"/>
    <mergeCell ref="J58:K58"/>
    <mergeCell ref="L58:M58"/>
    <mergeCell ref="P38:Q38"/>
    <mergeCell ref="R38:S38"/>
    <mergeCell ref="E52:F52"/>
    <mergeCell ref="T38:U38"/>
    <mergeCell ref="C37:E39"/>
    <mergeCell ref="L38:M38"/>
    <mergeCell ref="N38:O38"/>
    <mergeCell ref="C11:D13"/>
    <mergeCell ref="C14:D17"/>
    <mergeCell ref="C26:D29"/>
    <mergeCell ref="C24:D25"/>
    <mergeCell ref="C7:U7"/>
    <mergeCell ref="R12:S12"/>
    <mergeCell ref="T12:U12"/>
    <mergeCell ref="H11:I12"/>
    <mergeCell ref="J12:K12"/>
    <mergeCell ref="L12:M12"/>
    <mergeCell ref="P12:Q12"/>
    <mergeCell ref="N12:O12"/>
    <mergeCell ref="H24:I25"/>
    <mergeCell ref="J24:O24"/>
    <mergeCell ref="H26:I26"/>
    <mergeCell ref="H27:I27"/>
    <mergeCell ref="H28:I28"/>
    <mergeCell ref="H29:I29"/>
    <mergeCell ref="G37:G39"/>
    <mergeCell ref="H37:I38"/>
    <mergeCell ref="J38:K38"/>
  </mergeCells>
  <phoneticPr fontId="0" type="noConversion"/>
  <conditionalFormatting sqref="J17:U17">
    <cfRule type="expression" dxfId="65" priority="27" stopIfTrue="1">
      <formula>$A$9="X"</formula>
    </cfRule>
  </conditionalFormatting>
  <conditionalFormatting sqref="J15:U15">
    <cfRule type="expression" dxfId="64" priority="26" stopIfTrue="1">
      <formula>$A$9="X"</formula>
    </cfRule>
  </conditionalFormatting>
  <conditionalFormatting sqref="J29 L29 N29">
    <cfRule type="expression" dxfId="63" priority="25" stopIfTrue="1">
      <formula>$A$9="X"</formula>
    </cfRule>
  </conditionalFormatting>
  <conditionalFormatting sqref="J27 L27 N27">
    <cfRule type="expression" dxfId="62" priority="24" stopIfTrue="1">
      <formula>$A$9="X"</formula>
    </cfRule>
  </conditionalFormatting>
  <conditionalFormatting sqref="J44:M44 J46:M46 J48:M48 J50:M50 J52:M52">
    <cfRule type="expression" dxfId="61" priority="20" stopIfTrue="1">
      <formula>$A$9="X"</formula>
    </cfRule>
  </conditionalFormatting>
  <conditionalFormatting sqref="N44:R44 N46:R46 N48:R48 N50:R50 N52:R52">
    <cfRule type="expression" dxfId="60" priority="19" stopIfTrue="1">
      <formula>$A$9="X"</formula>
    </cfRule>
  </conditionalFormatting>
  <conditionalFormatting sqref="J42:M42">
    <cfRule type="expression" dxfId="59" priority="18" stopIfTrue="1">
      <formula>$A$9="X"</formula>
    </cfRule>
  </conditionalFormatting>
  <conditionalFormatting sqref="N42:R42">
    <cfRule type="expression" dxfId="58" priority="17" stopIfTrue="1">
      <formula>$A$9="X"</formula>
    </cfRule>
  </conditionalFormatting>
  <conditionalFormatting sqref="U44 U46 U48 U50 U52">
    <cfRule type="expression" dxfId="57" priority="16" stopIfTrue="1">
      <formula>$A$9="X"</formula>
    </cfRule>
  </conditionalFormatting>
  <conditionalFormatting sqref="U42">
    <cfRule type="expression" dxfId="56" priority="15" stopIfTrue="1">
      <formula>$A$9="X"</formula>
    </cfRule>
  </conditionalFormatting>
  <conditionalFormatting sqref="S44:T44 S46:T46 S48:T48 S50:T50 S52:T52">
    <cfRule type="expression" dxfId="55" priority="14" stopIfTrue="1">
      <formula>$A$9="X"</formula>
    </cfRule>
  </conditionalFormatting>
  <conditionalFormatting sqref="S42:T42">
    <cfRule type="expression" dxfId="54" priority="13" stopIfTrue="1">
      <formula>$A$9="X"</formula>
    </cfRule>
  </conditionalFormatting>
  <conditionalFormatting sqref="J64:M64 J66:M66 J68:M68 J70:M70 J72:M72 J78:M79">
    <cfRule type="expression" dxfId="53" priority="12" stopIfTrue="1">
      <formula>$A$9="X"</formula>
    </cfRule>
  </conditionalFormatting>
  <conditionalFormatting sqref="N64:R64 N66:R66 N68:R68 N70:R70 N72:R72 N78:R78">
    <cfRule type="expression" dxfId="52" priority="11" stopIfTrue="1">
      <formula>$A$9="X"</formula>
    </cfRule>
  </conditionalFormatting>
  <conditionalFormatting sqref="J62:M62">
    <cfRule type="expression" dxfId="51" priority="10" stopIfTrue="1">
      <formula>$A$9="X"</formula>
    </cfRule>
  </conditionalFormatting>
  <conditionalFormatting sqref="N62:R62">
    <cfRule type="expression" dxfId="50" priority="9" stopIfTrue="1">
      <formula>$A$9="X"</formula>
    </cfRule>
  </conditionalFormatting>
  <conditionalFormatting sqref="J74:M74 J76:M76">
    <cfRule type="expression" dxfId="49" priority="8" stopIfTrue="1">
      <formula>$A$9="X"</formula>
    </cfRule>
  </conditionalFormatting>
  <conditionalFormatting sqref="N74:R74 N76:R76">
    <cfRule type="expression" dxfId="48" priority="7" stopIfTrue="1">
      <formula>$A$9="X"</formula>
    </cfRule>
  </conditionalFormatting>
  <conditionalFormatting sqref="U64 U66 U68 U70 U72 U78">
    <cfRule type="expression" dxfId="47" priority="6" stopIfTrue="1">
      <formula>$A$9="X"</formula>
    </cfRule>
  </conditionalFormatting>
  <conditionalFormatting sqref="U62">
    <cfRule type="expression" dxfId="46" priority="5" stopIfTrue="1">
      <formula>$A$9="X"</formula>
    </cfRule>
  </conditionalFormatting>
  <conditionalFormatting sqref="U74 U76">
    <cfRule type="expression" dxfId="45" priority="4" stopIfTrue="1">
      <formula>$A$9="X"</formula>
    </cfRule>
  </conditionalFormatting>
  <conditionalFormatting sqref="S64:T64 S66:T66 S68:T68 S70:T70 S72:T72 S78:T78">
    <cfRule type="expression" dxfId="44" priority="3" stopIfTrue="1">
      <formula>$A$9="X"</formula>
    </cfRule>
  </conditionalFormatting>
  <conditionalFormatting sqref="S62:T62">
    <cfRule type="expression" dxfId="43" priority="2" stopIfTrue="1">
      <formula>$A$9="X"</formula>
    </cfRule>
  </conditionalFormatting>
  <conditionalFormatting sqref="S74:T74 S76:T76">
    <cfRule type="expression" dxfId="42" priority="1" stopIfTrue="1">
      <formula>$A$9="X"</formula>
    </cfRule>
  </conditionalFormatting>
  <dataValidations count="4">
    <dataValidation type="whole" allowBlank="1" showInputMessage="1" showErrorMessage="1" sqref="R27:R29 G30:R31 J27:J29 L27:L29 N27:N29 P27:P29 T27:T29 J41:U52 J61:U79" xr:uid="{00000000-0002-0000-0300-000000000000}">
      <formula1>0</formula1>
      <formula2>3000</formula2>
    </dataValidation>
    <dataValidation type="whole" allowBlank="1" showInputMessage="1" showErrorMessage="1" errorTitle="ERROR" error="Valores entre 0 y 999" sqref="J15:U17" xr:uid="{00000000-0002-0000-0300-000001000000}">
      <formula1>0</formula1>
      <formula2>999</formula2>
    </dataValidation>
    <dataValidation type="list" allowBlank="1" showInputMessage="1" showErrorMessage="1" sqref="G61:G79 G41:G52" xr:uid="{00000000-0002-0000-0300-000002000000}">
      <formula1>$A$37:$A$38</formula1>
    </dataValidation>
    <dataValidation type="whole" allowBlank="1" showInputMessage="1" showErrorMessage="1" errorTitle="Error" error="Valores entre 0 y 2500" sqref="H92:S94" xr:uid="{00000000-0002-0000-0300-000003000000}">
      <formula1>0</formula1>
      <formula2>2500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Hoja3.C200_Back_Click">
                <anchor moveWithCells="1">
                  <from>
                    <xdr:col>6</xdr:col>
                    <xdr:colOff>190500</xdr:colOff>
                    <xdr:row>4</xdr:row>
                    <xdr:rowOff>38100</xdr:rowOff>
                  </from>
                  <to>
                    <xdr:col>8</xdr:col>
                    <xdr:colOff>374650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Validacion_Hoja_C200">
                <anchor moveWithCells="1">
                  <from>
                    <xdr:col>9</xdr:col>
                    <xdr:colOff>38100</xdr:colOff>
                    <xdr:row>4</xdr:row>
                    <xdr:rowOff>38100</xdr:rowOff>
                  </from>
                  <to>
                    <xdr:col>11</xdr:col>
                    <xdr:colOff>323850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Hoja3.C200_Next_Click">
                <anchor moveWithCells="1">
                  <from>
                    <xdr:col>12</xdr:col>
                    <xdr:colOff>0</xdr:colOff>
                    <xdr:row>4</xdr:row>
                    <xdr:rowOff>38100</xdr:rowOff>
                  </from>
                  <to>
                    <xdr:col>14</xdr:col>
                    <xdr:colOff>279400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7" name="Button 13">
              <controlPr defaultSize="0" print="0" autoFill="0" autoPict="0" macro="[0]!Hoja3.C200_Back_Click">
                <anchor moveWithCells="1">
                  <from>
                    <xdr:col>6</xdr:col>
                    <xdr:colOff>171450</xdr:colOff>
                    <xdr:row>95</xdr:row>
                    <xdr:rowOff>38100</xdr:rowOff>
                  </from>
                  <to>
                    <xdr:col>8</xdr:col>
                    <xdr:colOff>355600</xdr:colOff>
                    <xdr:row>95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8" name="Button 14">
              <controlPr defaultSize="0" print="0" autoFill="0" autoPict="0" macro="[0]!Validacion_Hoja_C200">
                <anchor moveWithCells="1">
                  <from>
                    <xdr:col>9</xdr:col>
                    <xdr:colOff>38100</xdr:colOff>
                    <xdr:row>95</xdr:row>
                    <xdr:rowOff>38100</xdr:rowOff>
                  </from>
                  <to>
                    <xdr:col>11</xdr:col>
                    <xdr:colOff>323850</xdr:colOff>
                    <xdr:row>95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9" name="Button 15">
              <controlPr defaultSize="0" print="0" autoFill="0" autoPict="0" macro="[0]!Hoja3.C200_Next_Click">
                <anchor moveWithCells="1">
                  <from>
                    <xdr:col>11</xdr:col>
                    <xdr:colOff>508000</xdr:colOff>
                    <xdr:row>95</xdr:row>
                    <xdr:rowOff>38100</xdr:rowOff>
                  </from>
                  <to>
                    <xdr:col>14</xdr:col>
                    <xdr:colOff>266700</xdr:colOff>
                    <xdr:row>95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CL321"/>
  <sheetViews>
    <sheetView topLeftCell="K1" zoomScaleNormal="100" workbookViewId="0">
      <selection activeCell="W27" sqref="W27"/>
    </sheetView>
  </sheetViews>
  <sheetFormatPr baseColWidth="10" defaultColWidth="6.7265625" defaultRowHeight="12.5" x14ac:dyDescent="0.25"/>
  <cols>
    <col min="1" max="1" width="24.81640625" style="99" hidden="1" customWidth="1"/>
    <col min="2" max="2" width="14.54296875" style="99" hidden="1" customWidth="1"/>
    <col min="3" max="5" width="5.7265625" style="103" hidden="1" customWidth="1"/>
    <col min="6" max="6" width="5.7265625" style="102" hidden="1" customWidth="1"/>
    <col min="7" max="7" width="5.7265625" style="103" hidden="1" customWidth="1"/>
    <col min="8" max="10" width="5.7265625" style="102" hidden="1" customWidth="1"/>
    <col min="11" max="11" width="4.54296875" style="100" customWidth="1"/>
    <col min="12" max="12" width="6.7265625" style="25"/>
    <col min="13" max="14" width="18.7265625" style="25" customWidth="1"/>
    <col min="15" max="15" width="20.7265625" style="25" customWidth="1"/>
    <col min="16" max="17" width="13.7265625" style="25" customWidth="1"/>
    <col min="18" max="18" width="18.7265625" style="25" customWidth="1"/>
    <col min="19" max="19" width="7.7265625" style="25" customWidth="1"/>
    <col min="20" max="20" width="9.7265625" style="25" customWidth="1"/>
    <col min="21" max="21" width="27" style="25" customWidth="1"/>
    <col min="22" max="22" width="10.7265625" style="25" customWidth="1"/>
    <col min="23" max="23" width="21.7265625" style="25" customWidth="1"/>
    <col min="24" max="24" width="22.1796875" style="25" customWidth="1"/>
    <col min="25" max="25" width="14.54296875" style="25" customWidth="1"/>
    <col min="26" max="26" width="29.453125" style="25" customWidth="1"/>
    <col min="27" max="27" width="26.54296875" style="25" customWidth="1"/>
    <col min="28" max="28" width="29.7265625" style="25" customWidth="1"/>
    <col min="29" max="29" width="22.453125" style="25" customWidth="1"/>
    <col min="30" max="30" width="29.54296875" style="25" customWidth="1"/>
    <col min="31" max="31" width="29.453125" style="25" customWidth="1"/>
    <col min="32" max="33" width="10.7265625" style="25" customWidth="1"/>
    <col min="34" max="34" width="11.7265625" style="25" customWidth="1"/>
    <col min="35" max="35" width="12.7265625" style="25" customWidth="1"/>
    <col min="36" max="36" width="46.26953125" style="25" customWidth="1"/>
    <col min="37" max="37" width="32.7265625" style="25" customWidth="1"/>
    <col min="38" max="38" width="23.54296875" style="25" customWidth="1"/>
    <col min="39" max="39" width="14.7265625" style="25" customWidth="1"/>
    <col min="40" max="40" width="8.7265625" style="25" customWidth="1"/>
    <col min="41" max="46" width="3.7265625" style="25" customWidth="1"/>
    <col min="47" max="48" width="7.7265625" style="25" customWidth="1"/>
    <col min="49" max="49" width="9.26953125" style="25" customWidth="1"/>
    <col min="50" max="50" width="7.7265625" style="25" customWidth="1"/>
    <col min="51" max="51" width="9.7265625" style="25" customWidth="1"/>
    <col min="52" max="53" width="9.26953125" style="25" customWidth="1"/>
    <col min="54" max="54" width="10.7265625" style="25" customWidth="1"/>
    <col min="55" max="55" width="9.7265625" style="25" customWidth="1"/>
    <col min="56" max="56" width="11" style="25" customWidth="1"/>
    <col min="57" max="60" width="6.7265625" style="25" customWidth="1"/>
    <col min="61" max="63" width="7.7265625" style="25" customWidth="1"/>
    <col min="64" max="64" width="10.7265625" style="25" customWidth="1"/>
    <col min="65" max="65" width="18" style="25" customWidth="1"/>
    <col min="66" max="66" width="25.7265625" style="25" customWidth="1"/>
    <col min="67" max="67" width="15.81640625" style="25" customWidth="1"/>
    <col min="68" max="68" width="13.7265625" style="25" customWidth="1"/>
    <col min="69" max="69" width="17.453125" style="25" customWidth="1"/>
    <col min="70" max="70" width="19.7265625" style="25" customWidth="1"/>
    <col min="71" max="71" width="15.54296875" style="25" customWidth="1"/>
    <col min="72" max="72" width="21.81640625" style="101" customWidth="1"/>
    <col min="73" max="73" width="30.1796875" style="25" customWidth="1"/>
    <col min="74" max="89" width="6.7265625" style="25"/>
    <col min="90" max="90" width="6.7265625" style="54"/>
    <col min="91" max="16384" width="6.7265625" style="25"/>
  </cols>
  <sheetData>
    <row r="1" spans="1:77" ht="24" customHeight="1" x14ac:dyDescent="0.25">
      <c r="C1" s="99"/>
      <c r="D1" s="99"/>
      <c r="E1" s="99"/>
      <c r="F1" s="99"/>
      <c r="G1" s="99"/>
      <c r="H1" s="99"/>
      <c r="I1" s="99"/>
      <c r="J1" s="99"/>
      <c r="AA1" s="313"/>
      <c r="AB1" s="313"/>
    </row>
    <row r="2" spans="1:77" ht="22.5" customHeight="1" x14ac:dyDescent="0.45">
      <c r="C2" s="102"/>
      <c r="D2" s="102"/>
      <c r="E2" s="102"/>
      <c r="K2" s="36"/>
      <c r="L2" s="36"/>
      <c r="M2" s="36"/>
      <c r="N2" s="36"/>
      <c r="O2" s="1034" t="s">
        <v>945</v>
      </c>
      <c r="P2" s="1034"/>
      <c r="Q2" s="1034"/>
      <c r="R2" s="1034"/>
      <c r="S2" s="1034"/>
      <c r="T2" s="1034"/>
      <c r="U2" s="1034"/>
      <c r="V2" s="1034"/>
      <c r="W2" s="1034"/>
      <c r="X2" s="1034"/>
      <c r="Y2" s="1032"/>
      <c r="AA2" s="313"/>
      <c r="AB2" s="313"/>
      <c r="AC2" s="36"/>
      <c r="AD2" s="36"/>
      <c r="AE2" s="36"/>
      <c r="AF2" s="36"/>
      <c r="AG2" s="36"/>
      <c r="AH2" s="36"/>
      <c r="AI2" s="36"/>
      <c r="AJ2" s="36"/>
      <c r="AK2" s="36"/>
    </row>
    <row r="3" spans="1:77" ht="18" customHeight="1" x14ac:dyDescent="0.25">
      <c r="B3" s="25"/>
      <c r="C3" s="102"/>
      <c r="D3" s="102"/>
      <c r="E3" s="102"/>
      <c r="F3" s="103"/>
      <c r="K3" s="104"/>
      <c r="L3" s="104"/>
      <c r="M3" s="104"/>
      <c r="N3" s="104"/>
      <c r="O3" s="1035" t="s">
        <v>421</v>
      </c>
      <c r="P3" s="1035"/>
      <c r="Q3" s="1035"/>
      <c r="R3" s="1035"/>
      <c r="S3" s="1035"/>
      <c r="T3" s="1035"/>
      <c r="U3" s="1035"/>
      <c r="V3" s="1035"/>
      <c r="W3" s="1035"/>
      <c r="X3" s="1035"/>
      <c r="Y3" s="1033"/>
      <c r="AA3" s="313"/>
      <c r="AB3" s="313"/>
      <c r="AC3" s="104"/>
      <c r="AD3" s="105"/>
      <c r="AE3" s="105"/>
      <c r="AF3" s="105"/>
      <c r="AG3" s="105"/>
      <c r="AH3" s="105"/>
      <c r="AI3" s="105"/>
      <c r="AJ3" s="105"/>
      <c r="AK3" s="105"/>
    </row>
    <row r="4" spans="1:77" s="21" customFormat="1" x14ac:dyDescent="0.25">
      <c r="A4" s="95"/>
      <c r="B4" s="25"/>
      <c r="C4" s="102"/>
      <c r="D4" s="102"/>
      <c r="E4" s="102"/>
      <c r="F4" s="103"/>
      <c r="G4" s="103"/>
      <c r="H4" s="102"/>
      <c r="I4" s="102"/>
      <c r="J4" s="102"/>
      <c r="K4" s="106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BT4" s="107"/>
    </row>
    <row r="5" spans="1:77" ht="30" customHeight="1" thickBot="1" x14ac:dyDescent="0.3">
      <c r="A5" s="108" t="s">
        <v>727</v>
      </c>
      <c r="B5" s="109">
        <f>P10+V10+Y10</f>
        <v>0</v>
      </c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spans="1:77" s="21" customFormat="1" ht="9" customHeight="1" x14ac:dyDescent="0.25">
      <c r="A6" s="110"/>
      <c r="B6" s="111"/>
      <c r="C6" s="102"/>
      <c r="D6" s="102"/>
      <c r="E6" s="102"/>
      <c r="F6" s="102"/>
      <c r="G6" s="103"/>
      <c r="H6" s="102"/>
      <c r="I6" s="102"/>
      <c r="J6" s="102"/>
      <c r="K6" s="106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BT6" s="107"/>
    </row>
    <row r="7" spans="1:77" ht="25" customHeight="1" x14ac:dyDescent="0.25">
      <c r="A7" s="112" t="s">
        <v>54</v>
      </c>
      <c r="B7" s="113">
        <f>COUNTIF(R20:R319,"01: Docente")</f>
        <v>0</v>
      </c>
      <c r="L7" s="1909" t="s">
        <v>88</v>
      </c>
      <c r="M7" s="1910"/>
      <c r="N7" s="1910"/>
      <c r="O7" s="1910"/>
      <c r="P7" s="1910"/>
      <c r="Q7" s="1910"/>
      <c r="R7" s="1910"/>
      <c r="S7" s="1910"/>
      <c r="T7" s="1910"/>
      <c r="U7" s="1910"/>
      <c r="V7" s="1910"/>
      <c r="W7" s="1910"/>
      <c r="X7" s="1910"/>
      <c r="Y7" s="1910"/>
      <c r="Z7" s="1911"/>
    </row>
    <row r="8" spans="1:77" ht="23.25" customHeight="1" x14ac:dyDescent="0.25">
      <c r="A8" s="108" t="s">
        <v>729</v>
      </c>
      <c r="B8" s="114">
        <f>COUNTIF(R20:R319,"03: Aux. de Educación")</f>
        <v>0</v>
      </c>
      <c r="L8" s="115" t="s">
        <v>726</v>
      </c>
      <c r="M8" s="115"/>
      <c r="N8" s="115"/>
      <c r="O8" s="115"/>
      <c r="P8" s="115"/>
      <c r="Q8" s="115"/>
    </row>
    <row r="9" spans="1:77" ht="10" customHeight="1" x14ac:dyDescent="0.25">
      <c r="A9" s="108" t="s">
        <v>728</v>
      </c>
      <c r="B9" s="114">
        <f>COUNTIF(R20:R319,"02: Administrativo")</f>
        <v>0</v>
      </c>
      <c r="L9" s="994"/>
      <c r="M9" s="994"/>
      <c r="N9" s="994"/>
      <c r="O9" s="994"/>
      <c r="P9" s="994"/>
      <c r="Q9" s="994"/>
      <c r="R9" s="511"/>
      <c r="S9" s="511"/>
      <c r="T9" s="995"/>
      <c r="U9" s="511"/>
      <c r="V9" s="511"/>
      <c r="W9" s="996"/>
      <c r="X9" s="511"/>
      <c r="Y9" s="511"/>
      <c r="Z9" s="511"/>
    </row>
    <row r="10" spans="1:77" ht="17.149999999999999" customHeight="1" x14ac:dyDescent="0.25">
      <c r="A10" s="112" t="s">
        <v>118</v>
      </c>
      <c r="B10" s="116">
        <f>COUNTIF(AK20:AK319,"05: (111)-Docente de Aula")</f>
        <v>0</v>
      </c>
      <c r="C10" s="117"/>
      <c r="D10" s="117"/>
      <c r="E10" s="117"/>
      <c r="L10" s="997"/>
      <c r="M10" s="997"/>
      <c r="N10" s="997"/>
      <c r="O10" s="998" t="s">
        <v>7</v>
      </c>
      <c r="P10" s="53"/>
      <c r="Q10" s="998"/>
      <c r="R10" s="998" t="s">
        <v>305</v>
      </c>
      <c r="S10" s="53"/>
      <c r="T10" s="998"/>
      <c r="U10" s="998" t="s">
        <v>6</v>
      </c>
      <c r="V10" s="53"/>
      <c r="W10" s="998"/>
      <c r="X10" s="998" t="s">
        <v>5</v>
      </c>
      <c r="Y10" s="53"/>
      <c r="Z10" s="998"/>
    </row>
    <row r="11" spans="1:77" ht="15" customHeight="1" x14ac:dyDescent="0.25">
      <c r="A11" s="108" t="s">
        <v>119</v>
      </c>
      <c r="B11" s="114">
        <f>COUNTIF(AO20:AO319,"SI")</f>
        <v>0</v>
      </c>
      <c r="C11" s="118"/>
      <c r="D11" s="118"/>
      <c r="E11" s="118"/>
      <c r="L11" s="994"/>
      <c r="M11" s="994"/>
      <c r="N11" s="994"/>
      <c r="O11" s="994"/>
      <c r="P11" s="994"/>
      <c r="Q11" s="994"/>
      <c r="R11" s="511"/>
      <c r="S11" s="511"/>
      <c r="T11" s="995"/>
      <c r="U11" s="511"/>
      <c r="V11" s="511"/>
      <c r="W11" s="999"/>
      <c r="X11" s="511"/>
      <c r="Y11" s="511"/>
      <c r="Z11" s="511"/>
    </row>
    <row r="12" spans="1:77" ht="15" x14ac:dyDescent="0.3">
      <c r="A12" s="108"/>
      <c r="B12" s="109">
        <f>B7+B8+B9</f>
        <v>0</v>
      </c>
      <c r="C12" s="102"/>
      <c r="D12" s="102"/>
      <c r="E12" s="102"/>
      <c r="L12" s="119" t="s">
        <v>559</v>
      </c>
      <c r="M12" s="119"/>
      <c r="N12" s="119"/>
      <c r="O12" s="119"/>
      <c r="P12" s="119"/>
      <c r="Q12" s="119"/>
    </row>
    <row r="13" spans="1:77" ht="15" x14ac:dyDescent="0.3">
      <c r="A13" s="108" t="s">
        <v>237</v>
      </c>
      <c r="B13" s="114"/>
      <c r="C13" s="102"/>
      <c r="D13" s="102"/>
      <c r="E13" s="102"/>
      <c r="G13" s="102"/>
      <c r="L13" s="119" t="s">
        <v>560</v>
      </c>
      <c r="M13" s="119"/>
      <c r="N13" s="119"/>
      <c r="O13" s="119"/>
      <c r="P13" s="31"/>
      <c r="Q13" s="31"/>
    </row>
    <row r="14" spans="1:77" x14ac:dyDescent="0.25">
      <c r="A14" s="108"/>
      <c r="B14" s="114"/>
      <c r="C14" s="102"/>
      <c r="D14" s="102"/>
      <c r="E14" s="102"/>
      <c r="J14" s="1064">
        <v>10</v>
      </c>
      <c r="K14" s="1064"/>
      <c r="L14" s="1064"/>
      <c r="M14" s="1064"/>
      <c r="N14" s="1064"/>
      <c r="O14" s="1064"/>
      <c r="P14" s="1064"/>
      <c r="Q14" s="1064"/>
      <c r="R14" s="1064"/>
      <c r="S14" s="1064"/>
      <c r="T14" s="1064"/>
      <c r="U14" s="1064"/>
      <c r="V14" s="1064"/>
      <c r="W14" s="1064"/>
      <c r="X14" s="1064"/>
      <c r="Y14" s="1064"/>
      <c r="Z14" s="1064"/>
      <c r="AA14" s="1064"/>
      <c r="AB14" s="1064"/>
      <c r="AC14" s="1064"/>
      <c r="AD14" s="1064"/>
      <c r="AE14" s="1064"/>
      <c r="AF14" s="1064"/>
      <c r="AG14" s="1064"/>
      <c r="AH14" s="1064"/>
      <c r="AI14" s="1064"/>
      <c r="AJ14" s="1064"/>
      <c r="AK14" s="1064"/>
      <c r="AL14" s="1064"/>
      <c r="AM14" s="1064"/>
      <c r="AN14" s="1064"/>
      <c r="AO14" s="1064"/>
      <c r="AP14" s="1064"/>
      <c r="AQ14" s="1064"/>
      <c r="AR14" s="1064"/>
      <c r="AS14" s="1064"/>
      <c r="AT14" s="1064"/>
      <c r="AU14" s="1064"/>
      <c r="AV14" s="1064"/>
      <c r="AW14" s="1064"/>
      <c r="AX14" s="1064"/>
      <c r="AY14" s="1064"/>
      <c r="AZ14" s="1064"/>
      <c r="BA14" s="1064"/>
      <c r="BB14" s="1064"/>
      <c r="BC14" s="1064"/>
      <c r="BD14" s="1064"/>
      <c r="BE14" s="1064"/>
      <c r="BF14" s="1064"/>
      <c r="BG14" s="1064"/>
      <c r="BH14" s="1064"/>
      <c r="BI14" s="1064"/>
      <c r="BJ14" s="1064"/>
      <c r="BK14" s="1064"/>
      <c r="BL14" s="1064"/>
      <c r="BM14" s="1064"/>
      <c r="BN14" s="1064"/>
      <c r="BO14" s="1064"/>
      <c r="BP14" s="1064"/>
      <c r="BQ14" s="1064"/>
      <c r="BR14" s="1064"/>
      <c r="BS14" s="1064"/>
      <c r="BT14" s="1064"/>
      <c r="BU14" s="1064"/>
      <c r="BV14" s="120"/>
      <c r="BW14" s="120"/>
      <c r="BX14" s="120"/>
      <c r="BY14" s="120"/>
    </row>
    <row r="15" spans="1:77" ht="15.5" thickBot="1" x14ac:dyDescent="0.35">
      <c r="A15" s="108"/>
      <c r="B15" s="114"/>
      <c r="C15" s="102"/>
      <c r="D15" s="102"/>
      <c r="E15" s="102"/>
      <c r="L15" s="120"/>
      <c r="M15" s="120"/>
      <c r="N15" s="120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007" t="s">
        <v>936</v>
      </c>
      <c r="Z15" s="120"/>
      <c r="AA15" s="120"/>
      <c r="AB15" s="120"/>
      <c r="AC15" s="120"/>
      <c r="AD15" s="120"/>
      <c r="AE15" s="120"/>
      <c r="AF15" s="1007" t="s">
        <v>936</v>
      </c>
      <c r="AH15" s="120"/>
      <c r="AI15" s="1007" t="s">
        <v>936</v>
      </c>
      <c r="AK15" s="120"/>
      <c r="AL15" s="120"/>
      <c r="AM15" s="1007" t="s">
        <v>936</v>
      </c>
      <c r="AN15" s="120"/>
      <c r="AO15" s="120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I15" s="120"/>
      <c r="BJ15" s="120"/>
      <c r="BK15" s="120"/>
      <c r="BL15" s="120"/>
      <c r="BM15" s="1007" t="s">
        <v>936</v>
      </c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</row>
    <row r="16" spans="1:77" ht="15" customHeight="1" x14ac:dyDescent="0.25">
      <c r="A16" s="108" t="s">
        <v>238</v>
      </c>
      <c r="B16" s="114">
        <f>SUM(J20:J319)</f>
        <v>0</v>
      </c>
      <c r="C16" s="102"/>
      <c r="D16" s="102"/>
      <c r="E16" s="102"/>
      <c r="K16" s="1000"/>
      <c r="L16" s="1498"/>
      <c r="M16" s="1498">
        <v>301.10000000000002</v>
      </c>
      <c r="N16" s="1498">
        <v>301.2</v>
      </c>
      <c r="O16" s="1498">
        <v>301.3</v>
      </c>
      <c r="P16" s="1906">
        <v>302</v>
      </c>
      <c r="Q16" s="1906"/>
      <c r="R16" s="1498">
        <v>303</v>
      </c>
      <c r="S16" s="1498">
        <v>304</v>
      </c>
      <c r="T16" s="1498">
        <v>305</v>
      </c>
      <c r="U16" s="1498">
        <v>306</v>
      </c>
      <c r="V16" s="1498">
        <v>307</v>
      </c>
      <c r="W16" s="1498">
        <v>308</v>
      </c>
      <c r="X16" s="1498">
        <v>309</v>
      </c>
      <c r="Y16" s="1002">
        <v>310</v>
      </c>
      <c r="Z16" s="1498">
        <v>311</v>
      </c>
      <c r="AA16" s="1498">
        <v>312</v>
      </c>
      <c r="AB16" s="1498">
        <v>313</v>
      </c>
      <c r="AC16" s="1498">
        <v>314</v>
      </c>
      <c r="AD16" s="1498">
        <v>315</v>
      </c>
      <c r="AE16" s="1498">
        <v>316</v>
      </c>
      <c r="AF16" s="1002">
        <v>317</v>
      </c>
      <c r="AG16" s="1498">
        <v>318</v>
      </c>
      <c r="AH16" s="1498">
        <v>319</v>
      </c>
      <c r="AI16" s="1002">
        <v>320</v>
      </c>
      <c r="AJ16" s="1498">
        <v>321</v>
      </c>
      <c r="AK16" s="1498">
        <v>322</v>
      </c>
      <c r="AL16" s="1498">
        <v>323</v>
      </c>
      <c r="AM16" s="1002">
        <v>324</v>
      </c>
      <c r="AN16" s="1498">
        <v>325</v>
      </c>
      <c r="AO16" s="1506">
        <v>326</v>
      </c>
      <c r="AP16" s="1507"/>
      <c r="AQ16" s="1507"/>
      <c r="AR16" s="1507"/>
      <c r="AS16" s="1507"/>
      <c r="AT16" s="1508"/>
      <c r="AU16" s="1510">
        <v>327</v>
      </c>
      <c r="AV16" s="1507"/>
      <c r="AW16" s="1507"/>
      <c r="AX16" s="1507"/>
      <c r="AY16" s="1507"/>
      <c r="AZ16" s="1507"/>
      <c r="BA16" s="1507"/>
      <c r="BB16" s="1507"/>
      <c r="BC16" s="1507"/>
      <c r="BD16" s="1507"/>
      <c r="BE16" s="1906">
        <v>328</v>
      </c>
      <c r="BF16" s="1906"/>
      <c r="BG16" s="1906"/>
      <c r="BH16" s="1906"/>
      <c r="BI16" s="1906">
        <v>329</v>
      </c>
      <c r="BJ16" s="1906"/>
      <c r="BK16" s="1906"/>
      <c r="BL16" s="1498">
        <v>330</v>
      </c>
      <c r="BM16" s="1002">
        <v>331</v>
      </c>
      <c r="BN16" s="1498">
        <v>332</v>
      </c>
      <c r="BO16" s="1498">
        <v>333</v>
      </c>
      <c r="BP16" s="1498">
        <v>334.1</v>
      </c>
      <c r="BQ16" s="1498">
        <v>334.2</v>
      </c>
      <c r="BR16" s="1498">
        <v>334.3</v>
      </c>
      <c r="BS16" s="1498">
        <v>335.1</v>
      </c>
      <c r="BT16" s="1498">
        <v>335.2</v>
      </c>
      <c r="BU16" s="1003">
        <v>335.3</v>
      </c>
      <c r="BV16" s="1029"/>
    </row>
    <row r="17" spans="1:74" ht="36" customHeight="1" x14ac:dyDescent="0.25">
      <c r="A17" s="108" t="s">
        <v>731</v>
      </c>
      <c r="B17" s="121" t="str">
        <f>IF(OR('C100'!J29="X",'C100'!O29="X"),1,IF('C100'!T29="X",3,""))</f>
        <v/>
      </c>
      <c r="K17" s="1001"/>
      <c r="L17" s="1915" t="s">
        <v>1527</v>
      </c>
      <c r="M17" s="1918" t="s">
        <v>1528</v>
      </c>
      <c r="N17" s="1915" t="s">
        <v>1529</v>
      </c>
      <c r="O17" s="1915" t="s">
        <v>1530</v>
      </c>
      <c r="P17" s="1928" t="s">
        <v>554</v>
      </c>
      <c r="Q17" s="1930"/>
      <c r="R17" s="1915" t="s">
        <v>732</v>
      </c>
      <c r="S17" s="1915" t="s">
        <v>733</v>
      </c>
      <c r="T17" s="1915" t="s">
        <v>734</v>
      </c>
      <c r="U17" s="1915" t="s">
        <v>735</v>
      </c>
      <c r="V17" s="1918" t="s">
        <v>1633</v>
      </c>
      <c r="W17" s="1915" t="s">
        <v>86</v>
      </c>
      <c r="X17" s="1915" t="s">
        <v>736</v>
      </c>
      <c r="Y17" s="1912" t="s">
        <v>1531</v>
      </c>
      <c r="Z17" s="1915" t="s">
        <v>1532</v>
      </c>
      <c r="AA17" s="1915" t="s">
        <v>1533</v>
      </c>
      <c r="AB17" s="1915" t="s">
        <v>87</v>
      </c>
      <c r="AC17" s="1918" t="s">
        <v>1534</v>
      </c>
      <c r="AD17" s="1915" t="s">
        <v>8</v>
      </c>
      <c r="AE17" s="1918" t="s">
        <v>1634</v>
      </c>
      <c r="AF17" s="1915" t="s">
        <v>1535</v>
      </c>
      <c r="AG17" s="1915" t="s">
        <v>1536</v>
      </c>
      <c r="AH17" s="1918" t="s">
        <v>1635</v>
      </c>
      <c r="AI17" s="1915" t="s">
        <v>1537</v>
      </c>
      <c r="AJ17" s="1915" t="s">
        <v>737</v>
      </c>
      <c r="AK17" s="1915" t="s">
        <v>235</v>
      </c>
      <c r="AL17" s="1918" t="s">
        <v>1538</v>
      </c>
      <c r="AM17" s="1912" t="s">
        <v>1539</v>
      </c>
      <c r="AN17" s="1921" t="s">
        <v>9</v>
      </c>
      <c r="AO17" s="1932" t="s">
        <v>1540</v>
      </c>
      <c r="AP17" s="1933"/>
      <c r="AQ17" s="1933"/>
      <c r="AR17" s="1933"/>
      <c r="AS17" s="1933"/>
      <c r="AT17" s="1934"/>
      <c r="AU17" s="1550" t="s">
        <v>1541</v>
      </c>
      <c r="AV17" s="1551"/>
      <c r="AW17" s="1551"/>
      <c r="AX17" s="1551"/>
      <c r="AY17" s="1551"/>
      <c r="AZ17" s="1551"/>
      <c r="BA17" s="1551"/>
      <c r="BB17" s="1551"/>
      <c r="BC17" s="1551"/>
      <c r="BD17" s="1552"/>
      <c r="BE17" s="1938" t="s">
        <v>12</v>
      </c>
      <c r="BF17" s="1939"/>
      <c r="BG17" s="1939"/>
      <c r="BH17" s="1940"/>
      <c r="BI17" s="1928" t="s">
        <v>17</v>
      </c>
      <c r="BJ17" s="1929"/>
      <c r="BK17" s="1930"/>
      <c r="BL17" s="1918" t="s">
        <v>1542</v>
      </c>
      <c r="BM17" s="1907" t="s">
        <v>1646</v>
      </c>
      <c r="BN17" s="1907" t="s">
        <v>1543</v>
      </c>
      <c r="BO17" s="1918" t="s">
        <v>1544</v>
      </c>
      <c r="BP17" s="1918" t="s">
        <v>1545</v>
      </c>
      <c r="BQ17" s="1944" t="s">
        <v>1546</v>
      </c>
      <c r="BR17" s="1941" t="s">
        <v>1547</v>
      </c>
      <c r="BS17" s="1918" t="s">
        <v>1548</v>
      </c>
      <c r="BT17" s="1918" t="s">
        <v>1549</v>
      </c>
      <c r="BU17" s="1932" t="s">
        <v>1550</v>
      </c>
      <c r="BV17" s="1065"/>
    </row>
    <row r="18" spans="1:74" ht="40" customHeight="1" thickBot="1" x14ac:dyDescent="0.3">
      <c r="A18" s="122"/>
      <c r="B18" s="123"/>
      <c r="C18" s="124" t="s">
        <v>35</v>
      </c>
      <c r="D18" s="124" t="s">
        <v>36</v>
      </c>
      <c r="E18" s="124" t="s">
        <v>37</v>
      </c>
      <c r="F18" s="124" t="s">
        <v>38</v>
      </c>
      <c r="G18" s="124" t="s">
        <v>39</v>
      </c>
      <c r="H18" s="124" t="s">
        <v>40</v>
      </c>
      <c r="I18" s="124" t="s">
        <v>41</v>
      </c>
      <c r="J18" s="124" t="s">
        <v>239</v>
      </c>
      <c r="K18" s="1001"/>
      <c r="L18" s="1916"/>
      <c r="M18" s="1919"/>
      <c r="N18" s="1916"/>
      <c r="O18" s="1916"/>
      <c r="P18" s="1004">
        <v>302.10000000000002</v>
      </c>
      <c r="Q18" s="1004">
        <v>302.2</v>
      </c>
      <c r="R18" s="1916"/>
      <c r="S18" s="1916"/>
      <c r="T18" s="1916"/>
      <c r="U18" s="1916"/>
      <c r="V18" s="1919"/>
      <c r="W18" s="1916"/>
      <c r="X18" s="1916"/>
      <c r="Y18" s="1913"/>
      <c r="Z18" s="1916"/>
      <c r="AA18" s="1916"/>
      <c r="AB18" s="1916"/>
      <c r="AC18" s="1919"/>
      <c r="AD18" s="1916"/>
      <c r="AE18" s="1919"/>
      <c r="AF18" s="1916"/>
      <c r="AG18" s="1916"/>
      <c r="AH18" s="1919"/>
      <c r="AI18" s="1916"/>
      <c r="AJ18" s="1916"/>
      <c r="AK18" s="1916"/>
      <c r="AL18" s="1919"/>
      <c r="AM18" s="1913"/>
      <c r="AN18" s="1922"/>
      <c r="AO18" s="1935"/>
      <c r="AP18" s="1936"/>
      <c r="AQ18" s="1936"/>
      <c r="AR18" s="1936"/>
      <c r="AS18" s="1936"/>
      <c r="AT18" s="1937"/>
      <c r="AU18" s="1924" t="s">
        <v>1551</v>
      </c>
      <c r="AV18" s="1924" t="s">
        <v>1552</v>
      </c>
      <c r="AW18" s="1924" t="s">
        <v>561</v>
      </c>
      <c r="AX18" s="1924" t="s">
        <v>11</v>
      </c>
      <c r="AY18" s="1924" t="s">
        <v>10</v>
      </c>
      <c r="AZ18" s="1924" t="s">
        <v>1553</v>
      </c>
      <c r="BA18" s="1924" t="s">
        <v>1554</v>
      </c>
      <c r="BB18" s="1924" t="s">
        <v>1555</v>
      </c>
      <c r="BC18" s="1924" t="s">
        <v>1556</v>
      </c>
      <c r="BD18" s="1924" t="s">
        <v>1557</v>
      </c>
      <c r="BE18" s="1921" t="s">
        <v>13</v>
      </c>
      <c r="BF18" s="1915" t="s">
        <v>14</v>
      </c>
      <c r="BG18" s="1915" t="s">
        <v>15</v>
      </c>
      <c r="BH18" s="1915" t="s">
        <v>16</v>
      </c>
      <c r="BI18" s="1931" t="s">
        <v>18</v>
      </c>
      <c r="BJ18" s="1926" t="s">
        <v>19</v>
      </c>
      <c r="BK18" s="1927"/>
      <c r="BL18" s="1919"/>
      <c r="BM18" s="1908"/>
      <c r="BN18" s="1908"/>
      <c r="BO18" s="1919"/>
      <c r="BP18" s="1919"/>
      <c r="BQ18" s="1919"/>
      <c r="BR18" s="1942"/>
      <c r="BS18" s="1919"/>
      <c r="BT18" s="1919"/>
      <c r="BU18" s="1943"/>
      <c r="BV18" s="1065"/>
    </row>
    <row r="19" spans="1:74" ht="30" customHeight="1" thickTop="1" x14ac:dyDescent="0.25">
      <c r="A19" s="248" t="s">
        <v>555</v>
      </c>
      <c r="B19" s="1060" t="s">
        <v>121</v>
      </c>
      <c r="C19" s="125" t="s">
        <v>738</v>
      </c>
      <c r="D19" s="125" t="s">
        <v>52</v>
      </c>
      <c r="E19" s="125" t="s">
        <v>47</v>
      </c>
      <c r="F19" s="125" t="s">
        <v>46</v>
      </c>
      <c r="G19" s="126" t="s">
        <v>53</v>
      </c>
      <c r="H19" s="125" t="s">
        <v>122</v>
      </c>
      <c r="I19" s="125" t="s">
        <v>739</v>
      </c>
      <c r="J19" s="125" t="s">
        <v>344</v>
      </c>
      <c r="K19" s="1001"/>
      <c r="L19" s="1917"/>
      <c r="M19" s="1920"/>
      <c r="N19" s="1917"/>
      <c r="O19" s="1917"/>
      <c r="P19" s="1004" t="s">
        <v>2016</v>
      </c>
      <c r="Q19" s="1004" t="s">
        <v>2017</v>
      </c>
      <c r="R19" s="1917"/>
      <c r="S19" s="1917"/>
      <c r="T19" s="1917"/>
      <c r="U19" s="1917"/>
      <c r="V19" s="1920"/>
      <c r="W19" s="1917"/>
      <c r="X19" s="1917"/>
      <c r="Y19" s="1914"/>
      <c r="Z19" s="1917"/>
      <c r="AA19" s="1917"/>
      <c r="AB19" s="1917"/>
      <c r="AC19" s="1920"/>
      <c r="AD19" s="1917"/>
      <c r="AE19" s="1920"/>
      <c r="AF19" s="1917"/>
      <c r="AG19" s="1917"/>
      <c r="AH19" s="1920"/>
      <c r="AI19" s="1917"/>
      <c r="AJ19" s="1917"/>
      <c r="AK19" s="1917"/>
      <c r="AL19" s="1920"/>
      <c r="AM19" s="1914"/>
      <c r="AN19" s="1923"/>
      <c r="AO19" s="1005" t="s">
        <v>673</v>
      </c>
      <c r="AP19" s="1005" t="s">
        <v>674</v>
      </c>
      <c r="AQ19" s="1005" t="s">
        <v>675</v>
      </c>
      <c r="AR19" s="1005" t="s">
        <v>676</v>
      </c>
      <c r="AS19" s="1005" t="s">
        <v>677</v>
      </c>
      <c r="AT19" s="1005" t="s">
        <v>678</v>
      </c>
      <c r="AU19" s="1925"/>
      <c r="AV19" s="1925"/>
      <c r="AW19" s="1925"/>
      <c r="AX19" s="1925"/>
      <c r="AY19" s="1925"/>
      <c r="AZ19" s="1925"/>
      <c r="BA19" s="1925"/>
      <c r="BB19" s="1925"/>
      <c r="BC19" s="1925"/>
      <c r="BD19" s="1925"/>
      <c r="BE19" s="1923"/>
      <c r="BF19" s="1917"/>
      <c r="BG19" s="1917"/>
      <c r="BH19" s="1917"/>
      <c r="BI19" s="1917"/>
      <c r="BJ19" s="1005" t="s">
        <v>20</v>
      </c>
      <c r="BK19" s="1005" t="s">
        <v>1558</v>
      </c>
      <c r="BL19" s="1006" t="s">
        <v>755</v>
      </c>
      <c r="BM19" s="1072" t="s">
        <v>755</v>
      </c>
      <c r="BN19" s="1006" t="s">
        <v>755</v>
      </c>
      <c r="BO19" s="1006" t="s">
        <v>755</v>
      </c>
      <c r="BP19" s="1006" t="s">
        <v>755</v>
      </c>
      <c r="BQ19" s="1920"/>
      <c r="BR19" s="1006" t="s">
        <v>755</v>
      </c>
      <c r="BS19" s="1006" t="s">
        <v>755</v>
      </c>
      <c r="BT19" s="1920"/>
      <c r="BU19" s="1935"/>
      <c r="BV19" s="1065"/>
    </row>
    <row r="20" spans="1:74" ht="16" customHeight="1" x14ac:dyDescent="0.25">
      <c r="A20" s="127" t="s">
        <v>556</v>
      </c>
      <c r="B20" s="127" t="s">
        <v>123</v>
      </c>
      <c r="C20" s="128">
        <v>1</v>
      </c>
      <c r="D20" s="129">
        <f>IF(AND(LEFT(R20,2)="01",LEFT(Y20,2)="01",LEFT(X20,2)="01",E20=1),1,0)</f>
        <v>0</v>
      </c>
      <c r="E20" s="130" t="str">
        <f>$B$17</f>
        <v/>
      </c>
      <c r="F20" s="118">
        <f>COUNTIF(AP20:AU20,"X")</f>
        <v>0</v>
      </c>
      <c r="G20" s="128">
        <f>IF(R20&lt;&gt;"",VALUE(LEFT(R20,2)),0)</f>
        <v>0</v>
      </c>
      <c r="H20" s="128">
        <f>IF(Q20&lt;&gt;"",COUNTIF($Q$20:$Q$319,Q20),0)</f>
        <v>0</v>
      </c>
      <c r="I20" s="128">
        <f t="shared" ref="I20:I83" si="0">IF(L20&lt;&gt;"",1,0)</f>
        <v>0</v>
      </c>
      <c r="J20" s="128">
        <f>IF(AND(R20="01: Docente",V20="SI"),1,0)</f>
        <v>0</v>
      </c>
      <c r="K20" s="1549">
        <f>IF(X20=$A$105,1,IF(X20=$A$106,2,IF(X20=$A$107,3,IF(X20=$A$108,4,IF(X20=$A$109,5,IF(X20=$A$110,6,0))))))</f>
        <v>0</v>
      </c>
      <c r="L20" s="1009" t="str">
        <f>IF($C20&lt;=$B$5,C20,"")</f>
        <v/>
      </c>
      <c r="M20" s="1010"/>
      <c r="N20" s="1010"/>
      <c r="O20" s="1010"/>
      <c r="P20" s="1011"/>
      <c r="Q20" s="1008"/>
      <c r="R20" s="1012"/>
      <c r="S20" s="1013"/>
      <c r="T20" s="1011"/>
      <c r="U20" s="1011"/>
      <c r="V20" s="1008"/>
      <c r="W20" s="1011"/>
      <c r="X20" s="1011"/>
      <c r="Y20" s="1011"/>
      <c r="Z20" s="1012"/>
      <c r="AA20" s="1012"/>
      <c r="AB20" s="1011"/>
      <c r="AC20" s="1012"/>
      <c r="AD20" s="1011"/>
      <c r="AE20" s="1012"/>
      <c r="AF20" s="1068"/>
      <c r="AG20" s="1014"/>
      <c r="AH20" s="1014"/>
      <c r="AI20" s="1011"/>
      <c r="AJ20" s="1015"/>
      <c r="AK20" s="1016"/>
      <c r="AL20" s="1012"/>
      <c r="AM20" s="1016"/>
      <c r="AN20" s="1070"/>
      <c r="AO20" s="1008"/>
      <c r="AP20" s="1008"/>
      <c r="AQ20" s="1008"/>
      <c r="AR20" s="1008"/>
      <c r="AS20" s="1008"/>
      <c r="AT20" s="1008"/>
      <c r="AU20" s="1008"/>
      <c r="AV20" s="1008"/>
      <c r="AW20" s="1008"/>
      <c r="AX20" s="1008"/>
      <c r="AY20" s="1008"/>
      <c r="AZ20" s="1008"/>
      <c r="BA20" s="1008"/>
      <c r="BB20" s="1008"/>
      <c r="BC20" s="1008"/>
      <c r="BD20" s="1008"/>
      <c r="BE20" s="1008"/>
      <c r="BF20" s="1008"/>
      <c r="BG20" s="1008"/>
      <c r="BH20" s="1008"/>
      <c r="BI20" s="1008"/>
      <c r="BJ20" s="1008"/>
      <c r="BK20" s="1008"/>
      <c r="BL20" s="1008"/>
      <c r="BM20" s="1008"/>
      <c r="BN20" s="1008"/>
      <c r="BO20" s="1008"/>
      <c r="BP20" s="1008"/>
      <c r="BQ20" s="1011"/>
      <c r="BR20" s="1008"/>
      <c r="BS20" s="1030"/>
      <c r="BT20" s="1553"/>
      <c r="BU20" s="1554"/>
      <c r="BV20" s="1065"/>
    </row>
    <row r="21" spans="1:74" ht="16" customHeight="1" x14ac:dyDescent="0.25">
      <c r="A21" s="127" t="s">
        <v>558</v>
      </c>
      <c r="B21" s="127" t="s">
        <v>124</v>
      </c>
      <c r="C21" s="128">
        <v>2</v>
      </c>
      <c r="D21" s="129">
        <f t="shared" ref="D21:D84" si="1">IF(AND(LEFT(R21,2)="01",LEFT(Y21,2)="01",LEFT(X21,2)="01",E21=1),1,0)</f>
        <v>0</v>
      </c>
      <c r="E21" s="130" t="str">
        <f t="shared" ref="E21:E84" si="2">$B$17</f>
        <v/>
      </c>
      <c r="F21" s="118">
        <f t="shared" ref="F21:F84" si="3">COUNTIF(AP21:AU21,"X")</f>
        <v>0</v>
      </c>
      <c r="G21" s="128">
        <f t="shared" ref="G21:G84" si="4">IF(R21&lt;&gt;"",VALUE(LEFT(R21,2)),0)</f>
        <v>0</v>
      </c>
      <c r="H21" s="128">
        <f t="shared" ref="H21:H84" si="5">IF(Q21&lt;&gt;"",COUNTIF($Q$20:$Q$319,Q21),0)</f>
        <v>0</v>
      </c>
      <c r="I21" s="128">
        <f t="shared" si="0"/>
        <v>0</v>
      </c>
      <c r="J21" s="128">
        <f t="shared" ref="J21:J84" si="6">IF(AND(R21="01: Docente",V21="SI"),1,0)</f>
        <v>0</v>
      </c>
      <c r="K21" s="1549">
        <f t="shared" ref="K21:K84" si="7">IF(X21=$A$105,1,IF(X21=$A$106,2,IF(X21=$A$107,3,IF(X21=$A$108,4,IF(X21=$A$109,5,IF(X21=$A$110,6,0))))))</f>
        <v>0</v>
      </c>
      <c r="L21" s="1009" t="str">
        <f>IF($C21&lt;=$B$5,C21,"")</f>
        <v/>
      </c>
      <c r="M21" s="1010"/>
      <c r="N21" s="1010"/>
      <c r="O21" s="1010"/>
      <c r="P21" s="1011"/>
      <c r="Q21" s="1008"/>
      <c r="R21" s="1012"/>
      <c r="S21" s="1013"/>
      <c r="T21" s="1011"/>
      <c r="U21" s="1011"/>
      <c r="V21" s="1008"/>
      <c r="W21" s="1011"/>
      <c r="X21" s="1011"/>
      <c r="Y21" s="1011"/>
      <c r="Z21" s="1012"/>
      <c r="AA21" s="1012"/>
      <c r="AB21" s="1011"/>
      <c r="AC21" s="1012"/>
      <c r="AD21" s="1011"/>
      <c r="AE21" s="1012"/>
      <c r="AF21" s="1068"/>
      <c r="AG21" s="1014"/>
      <c r="AH21" s="1014"/>
      <c r="AI21" s="1011"/>
      <c r="AJ21" s="1015"/>
      <c r="AK21" s="1016"/>
      <c r="AL21" s="1012"/>
      <c r="AM21" s="1016"/>
      <c r="AN21" s="1070"/>
      <c r="AO21" s="1008"/>
      <c r="AP21" s="1008"/>
      <c r="AQ21" s="1008"/>
      <c r="AR21" s="1008"/>
      <c r="AS21" s="1008"/>
      <c r="AT21" s="1008"/>
      <c r="AU21" s="1008"/>
      <c r="AV21" s="1008"/>
      <c r="AW21" s="1008"/>
      <c r="AX21" s="1008"/>
      <c r="AY21" s="1008"/>
      <c r="AZ21" s="1008"/>
      <c r="BA21" s="1008"/>
      <c r="BB21" s="1008"/>
      <c r="BC21" s="1008"/>
      <c r="BD21" s="1008"/>
      <c r="BE21" s="1008"/>
      <c r="BF21" s="1008"/>
      <c r="BG21" s="1008"/>
      <c r="BH21" s="1008"/>
      <c r="BI21" s="1008"/>
      <c r="BJ21" s="1008"/>
      <c r="BK21" s="1008"/>
      <c r="BL21" s="1008"/>
      <c r="BM21" s="1008"/>
      <c r="BN21" s="1008"/>
      <c r="BO21" s="1008"/>
      <c r="BP21" s="1008"/>
      <c r="BQ21" s="1011"/>
      <c r="BR21" s="1008"/>
      <c r="BS21" s="1008"/>
      <c r="BT21" s="1555"/>
      <c r="BU21" s="1556"/>
      <c r="BV21" s="1065"/>
    </row>
    <row r="22" spans="1:74" ht="16" customHeight="1" x14ac:dyDescent="0.25">
      <c r="A22" s="127" t="s">
        <v>557</v>
      </c>
      <c r="B22" s="127" t="s">
        <v>125</v>
      </c>
      <c r="C22" s="128">
        <v>3</v>
      </c>
      <c r="D22" s="129">
        <f t="shared" si="1"/>
        <v>0</v>
      </c>
      <c r="E22" s="130" t="str">
        <f t="shared" si="2"/>
        <v/>
      </c>
      <c r="F22" s="118">
        <f t="shared" si="3"/>
        <v>0</v>
      </c>
      <c r="G22" s="128">
        <f t="shared" si="4"/>
        <v>0</v>
      </c>
      <c r="H22" s="128">
        <f t="shared" si="5"/>
        <v>0</v>
      </c>
      <c r="I22" s="128">
        <f t="shared" si="0"/>
        <v>0</v>
      </c>
      <c r="J22" s="128">
        <f t="shared" si="6"/>
        <v>0</v>
      </c>
      <c r="K22" s="1549">
        <f t="shared" si="7"/>
        <v>0</v>
      </c>
      <c r="L22" s="1009" t="str">
        <f t="shared" ref="L22:L85" si="8">IF($C22&lt;=$B$5,C22,"")</f>
        <v/>
      </c>
      <c r="M22" s="1010"/>
      <c r="N22" s="1010"/>
      <c r="O22" s="1010"/>
      <c r="P22" s="1011"/>
      <c r="Q22" s="1008"/>
      <c r="R22" s="1012"/>
      <c r="S22" s="1013"/>
      <c r="T22" s="1011"/>
      <c r="U22" s="1011"/>
      <c r="V22" s="1008"/>
      <c r="W22" s="1011"/>
      <c r="X22" s="1011"/>
      <c r="Y22" s="1011"/>
      <c r="Z22" s="1012"/>
      <c r="AA22" s="1012"/>
      <c r="AB22" s="1011"/>
      <c r="AC22" s="1012"/>
      <c r="AD22" s="1011"/>
      <c r="AE22" s="1012"/>
      <c r="AF22" s="1068"/>
      <c r="AG22" s="1014"/>
      <c r="AH22" s="1014"/>
      <c r="AI22" s="1011"/>
      <c r="AJ22" s="1015"/>
      <c r="AK22" s="1016"/>
      <c r="AL22" s="1012"/>
      <c r="AM22" s="1016"/>
      <c r="AN22" s="1070"/>
      <c r="AO22" s="1008"/>
      <c r="AP22" s="1008"/>
      <c r="AQ22" s="1008"/>
      <c r="AR22" s="1008"/>
      <c r="AS22" s="1008"/>
      <c r="AT22" s="1008"/>
      <c r="AU22" s="1008"/>
      <c r="AV22" s="1008"/>
      <c r="AW22" s="1008"/>
      <c r="AX22" s="1008"/>
      <c r="AY22" s="1008"/>
      <c r="AZ22" s="1008"/>
      <c r="BA22" s="1008"/>
      <c r="BB22" s="1008"/>
      <c r="BC22" s="1008"/>
      <c r="BD22" s="1008"/>
      <c r="BE22" s="1008"/>
      <c r="BF22" s="1008"/>
      <c r="BG22" s="1008"/>
      <c r="BH22" s="1008"/>
      <c r="BI22" s="1008"/>
      <c r="BJ22" s="1008"/>
      <c r="BK22" s="1008"/>
      <c r="BL22" s="1008"/>
      <c r="BM22" s="1008"/>
      <c r="BN22" s="1008"/>
      <c r="BO22" s="1008"/>
      <c r="BP22" s="1008"/>
      <c r="BQ22" s="1011"/>
      <c r="BR22" s="1008"/>
      <c r="BS22" s="1008"/>
      <c r="BT22" s="1555"/>
      <c r="BU22" s="1556"/>
      <c r="BV22" s="1065"/>
    </row>
    <row r="23" spans="1:74" ht="16" customHeight="1" x14ac:dyDescent="0.25">
      <c r="B23" s="127" t="s">
        <v>126</v>
      </c>
      <c r="C23" s="128">
        <v>4</v>
      </c>
      <c r="D23" s="129">
        <f t="shared" si="1"/>
        <v>0</v>
      </c>
      <c r="E23" s="130" t="str">
        <f t="shared" si="2"/>
        <v/>
      </c>
      <c r="F23" s="118">
        <f t="shared" si="3"/>
        <v>0</v>
      </c>
      <c r="G23" s="128">
        <f t="shared" si="4"/>
        <v>0</v>
      </c>
      <c r="H23" s="128">
        <f t="shared" si="5"/>
        <v>0</v>
      </c>
      <c r="I23" s="128">
        <f t="shared" si="0"/>
        <v>0</v>
      </c>
      <c r="J23" s="128">
        <f t="shared" si="6"/>
        <v>0</v>
      </c>
      <c r="K23" s="1549">
        <f t="shared" si="7"/>
        <v>0</v>
      </c>
      <c r="L23" s="1009" t="str">
        <f t="shared" si="8"/>
        <v/>
      </c>
      <c r="M23" s="1010"/>
      <c r="N23" s="1010"/>
      <c r="O23" s="1010"/>
      <c r="P23" s="1011"/>
      <c r="Q23" s="1008"/>
      <c r="R23" s="1012"/>
      <c r="S23" s="1013"/>
      <c r="T23" s="1011"/>
      <c r="U23" s="1011"/>
      <c r="V23" s="1008"/>
      <c r="W23" s="1011"/>
      <c r="X23" s="1011"/>
      <c r="Y23" s="1011"/>
      <c r="Z23" s="1012"/>
      <c r="AA23" s="1012"/>
      <c r="AB23" s="1011"/>
      <c r="AC23" s="1012"/>
      <c r="AD23" s="1011"/>
      <c r="AE23" s="1012"/>
      <c r="AF23" s="1068"/>
      <c r="AG23" s="1014"/>
      <c r="AH23" s="1014"/>
      <c r="AI23" s="1011"/>
      <c r="AJ23" s="1015"/>
      <c r="AK23" s="1016"/>
      <c r="AL23" s="1012"/>
      <c r="AM23" s="1016"/>
      <c r="AN23" s="1070"/>
      <c r="AO23" s="1008"/>
      <c r="AP23" s="1008"/>
      <c r="AQ23" s="1008"/>
      <c r="AR23" s="1008"/>
      <c r="AS23" s="1008"/>
      <c r="AT23" s="1008"/>
      <c r="AU23" s="1008"/>
      <c r="AV23" s="1008"/>
      <c r="AW23" s="1008"/>
      <c r="AX23" s="1008"/>
      <c r="AY23" s="1008"/>
      <c r="AZ23" s="1008"/>
      <c r="BA23" s="1008"/>
      <c r="BB23" s="1008"/>
      <c r="BC23" s="1008"/>
      <c r="BD23" s="1008"/>
      <c r="BE23" s="1008"/>
      <c r="BF23" s="1008"/>
      <c r="BG23" s="1008"/>
      <c r="BH23" s="1008"/>
      <c r="BI23" s="1008"/>
      <c r="BJ23" s="1008"/>
      <c r="BK23" s="1008"/>
      <c r="BL23" s="1008"/>
      <c r="BM23" s="1008"/>
      <c r="BN23" s="1008"/>
      <c r="BO23" s="1008"/>
      <c r="BP23" s="1008"/>
      <c r="BQ23" s="1011"/>
      <c r="BR23" s="1008"/>
      <c r="BS23" s="1008"/>
      <c r="BT23" s="1555"/>
      <c r="BU23" s="1556"/>
      <c r="BV23" s="1065"/>
    </row>
    <row r="24" spans="1:74" ht="16" customHeight="1" x14ac:dyDescent="0.25">
      <c r="A24" s="1061" t="s">
        <v>120</v>
      </c>
      <c r="B24" s="54"/>
      <c r="C24" s="128">
        <v>5</v>
      </c>
      <c r="D24" s="129">
        <f t="shared" si="1"/>
        <v>0</v>
      </c>
      <c r="E24" s="130" t="str">
        <f t="shared" si="2"/>
        <v/>
      </c>
      <c r="F24" s="118">
        <f t="shared" si="3"/>
        <v>0</v>
      </c>
      <c r="G24" s="128">
        <f t="shared" si="4"/>
        <v>0</v>
      </c>
      <c r="H24" s="128">
        <f t="shared" si="5"/>
        <v>0</v>
      </c>
      <c r="I24" s="128">
        <f t="shared" si="0"/>
        <v>0</v>
      </c>
      <c r="J24" s="128">
        <f t="shared" si="6"/>
        <v>0</v>
      </c>
      <c r="K24" s="1549">
        <f t="shared" si="7"/>
        <v>0</v>
      </c>
      <c r="L24" s="1009" t="str">
        <f t="shared" si="8"/>
        <v/>
      </c>
      <c r="M24" s="1010"/>
      <c r="N24" s="1010"/>
      <c r="O24" s="1010"/>
      <c r="P24" s="1011"/>
      <c r="Q24" s="1008"/>
      <c r="R24" s="1012"/>
      <c r="S24" s="1013"/>
      <c r="T24" s="1011"/>
      <c r="U24" s="1011"/>
      <c r="V24" s="1008"/>
      <c r="W24" s="1011"/>
      <c r="X24" s="1011"/>
      <c r="Y24" s="1011"/>
      <c r="Z24" s="1012"/>
      <c r="AA24" s="1012"/>
      <c r="AB24" s="1011"/>
      <c r="AC24" s="1012"/>
      <c r="AD24" s="1011"/>
      <c r="AE24" s="1012"/>
      <c r="AF24" s="1068"/>
      <c r="AG24" s="1014"/>
      <c r="AH24" s="1014"/>
      <c r="AI24" s="1011"/>
      <c r="AJ24" s="1015"/>
      <c r="AK24" s="1016"/>
      <c r="AL24" s="1012"/>
      <c r="AM24" s="1016"/>
      <c r="AN24" s="1070"/>
      <c r="AO24" s="1008"/>
      <c r="AP24" s="1008"/>
      <c r="AQ24" s="1008"/>
      <c r="AR24" s="1008"/>
      <c r="AS24" s="1008"/>
      <c r="AT24" s="1008"/>
      <c r="AU24" s="1008"/>
      <c r="AV24" s="1008"/>
      <c r="AW24" s="1008"/>
      <c r="AX24" s="1008"/>
      <c r="AY24" s="1008"/>
      <c r="AZ24" s="1008"/>
      <c r="BA24" s="1008"/>
      <c r="BB24" s="1008"/>
      <c r="BC24" s="1008"/>
      <c r="BD24" s="1008"/>
      <c r="BE24" s="1008"/>
      <c r="BF24" s="1008"/>
      <c r="BG24" s="1008"/>
      <c r="BH24" s="1008"/>
      <c r="BI24" s="1008"/>
      <c r="BJ24" s="1008"/>
      <c r="BK24" s="1008"/>
      <c r="BL24" s="1008"/>
      <c r="BM24" s="1008"/>
      <c r="BN24" s="1008"/>
      <c r="BO24" s="1008"/>
      <c r="BP24" s="1008"/>
      <c r="BQ24" s="1011"/>
      <c r="BR24" s="1008"/>
      <c r="BS24" s="1008"/>
      <c r="BT24" s="1555"/>
      <c r="BU24" s="1556"/>
      <c r="BV24" s="1065"/>
    </row>
    <row r="25" spans="1:74" ht="16" customHeight="1" x14ac:dyDescent="0.25">
      <c r="A25" s="127" t="s">
        <v>740</v>
      </c>
      <c r="B25" s="132" t="s">
        <v>128</v>
      </c>
      <c r="C25" s="128">
        <v>6</v>
      </c>
      <c r="D25" s="129">
        <f t="shared" si="1"/>
        <v>0</v>
      </c>
      <c r="E25" s="130" t="str">
        <f t="shared" si="2"/>
        <v/>
      </c>
      <c r="F25" s="118">
        <f t="shared" si="3"/>
        <v>0</v>
      </c>
      <c r="G25" s="128">
        <f t="shared" si="4"/>
        <v>0</v>
      </c>
      <c r="H25" s="128">
        <f t="shared" si="5"/>
        <v>0</v>
      </c>
      <c r="I25" s="128">
        <f t="shared" si="0"/>
        <v>0</v>
      </c>
      <c r="J25" s="128">
        <f t="shared" si="6"/>
        <v>0</v>
      </c>
      <c r="K25" s="1549">
        <f t="shared" si="7"/>
        <v>0</v>
      </c>
      <c r="L25" s="1009" t="str">
        <f t="shared" si="8"/>
        <v/>
      </c>
      <c r="M25" s="1010"/>
      <c r="N25" s="1010"/>
      <c r="O25" s="1010"/>
      <c r="P25" s="1011"/>
      <c r="Q25" s="1008"/>
      <c r="R25" s="1012"/>
      <c r="S25" s="1013"/>
      <c r="T25" s="1011"/>
      <c r="U25" s="1011"/>
      <c r="V25" s="1008"/>
      <c r="W25" s="1011"/>
      <c r="X25" s="1011"/>
      <c r="Y25" s="1011"/>
      <c r="Z25" s="1012"/>
      <c r="AA25" s="1012"/>
      <c r="AB25" s="1011"/>
      <c r="AC25" s="1012"/>
      <c r="AD25" s="1011"/>
      <c r="AE25" s="1012"/>
      <c r="AF25" s="1068"/>
      <c r="AG25" s="1014"/>
      <c r="AH25" s="1014"/>
      <c r="AI25" s="1011"/>
      <c r="AJ25" s="1015"/>
      <c r="AK25" s="1016"/>
      <c r="AL25" s="1012"/>
      <c r="AM25" s="1016"/>
      <c r="AN25" s="1070"/>
      <c r="AO25" s="1008"/>
      <c r="AP25" s="1008"/>
      <c r="AQ25" s="1008"/>
      <c r="AR25" s="1008"/>
      <c r="AS25" s="1008"/>
      <c r="AT25" s="1008"/>
      <c r="AU25" s="1008"/>
      <c r="AV25" s="1008"/>
      <c r="AW25" s="1008"/>
      <c r="AX25" s="1008"/>
      <c r="AY25" s="1008"/>
      <c r="AZ25" s="1008"/>
      <c r="BA25" s="1008"/>
      <c r="BB25" s="1008"/>
      <c r="BC25" s="1008"/>
      <c r="BD25" s="1008"/>
      <c r="BE25" s="1008"/>
      <c r="BF25" s="1008"/>
      <c r="BG25" s="1008"/>
      <c r="BH25" s="1008"/>
      <c r="BI25" s="1008"/>
      <c r="BJ25" s="1008"/>
      <c r="BK25" s="1008"/>
      <c r="BL25" s="1008"/>
      <c r="BM25" s="1008"/>
      <c r="BN25" s="1008"/>
      <c r="BO25" s="1008"/>
      <c r="BP25" s="1008"/>
      <c r="BQ25" s="1011"/>
      <c r="BR25" s="1008"/>
      <c r="BS25" s="1008"/>
      <c r="BT25" s="1555"/>
      <c r="BU25" s="1556"/>
      <c r="BV25" s="1065"/>
    </row>
    <row r="26" spans="1:74" ht="16" customHeight="1" x14ac:dyDescent="0.25">
      <c r="A26" s="127" t="s">
        <v>0</v>
      </c>
      <c r="B26" s="99" t="s">
        <v>129</v>
      </c>
      <c r="C26" s="128">
        <v>7</v>
      </c>
      <c r="D26" s="129">
        <f t="shared" si="1"/>
        <v>0</v>
      </c>
      <c r="E26" s="130" t="str">
        <f t="shared" si="2"/>
        <v/>
      </c>
      <c r="F26" s="118">
        <f t="shared" si="3"/>
        <v>0</v>
      </c>
      <c r="G26" s="128">
        <f t="shared" si="4"/>
        <v>0</v>
      </c>
      <c r="H26" s="128">
        <f t="shared" si="5"/>
        <v>0</v>
      </c>
      <c r="I26" s="128">
        <f t="shared" si="0"/>
        <v>0</v>
      </c>
      <c r="J26" s="128">
        <f t="shared" si="6"/>
        <v>0</v>
      </c>
      <c r="K26" s="1549">
        <f t="shared" si="7"/>
        <v>0</v>
      </c>
      <c r="L26" s="1009" t="str">
        <f t="shared" si="8"/>
        <v/>
      </c>
      <c r="M26" s="1010"/>
      <c r="N26" s="1010"/>
      <c r="O26" s="1010"/>
      <c r="P26" s="1011"/>
      <c r="Q26" s="1008"/>
      <c r="R26" s="1012"/>
      <c r="S26" s="1013"/>
      <c r="T26" s="1011"/>
      <c r="U26" s="1011"/>
      <c r="V26" s="1008"/>
      <c r="W26" s="1011"/>
      <c r="X26" s="1011"/>
      <c r="Y26" s="1011"/>
      <c r="Z26" s="1012"/>
      <c r="AA26" s="1012"/>
      <c r="AB26" s="1011"/>
      <c r="AC26" s="1012"/>
      <c r="AD26" s="1011"/>
      <c r="AE26" s="1012"/>
      <c r="AF26" s="1068"/>
      <c r="AG26" s="1014"/>
      <c r="AH26" s="1014"/>
      <c r="AI26" s="1011"/>
      <c r="AJ26" s="1015"/>
      <c r="AK26" s="1016"/>
      <c r="AL26" s="1012"/>
      <c r="AM26" s="1016"/>
      <c r="AN26" s="1070"/>
      <c r="AO26" s="1008"/>
      <c r="AP26" s="1008"/>
      <c r="AQ26" s="1008"/>
      <c r="AR26" s="1008"/>
      <c r="AS26" s="1008"/>
      <c r="AT26" s="1008"/>
      <c r="AU26" s="1008"/>
      <c r="AV26" s="1008"/>
      <c r="AW26" s="1008"/>
      <c r="AX26" s="1008"/>
      <c r="AY26" s="1008"/>
      <c r="AZ26" s="1008"/>
      <c r="BA26" s="1008"/>
      <c r="BB26" s="1008"/>
      <c r="BC26" s="1008"/>
      <c r="BD26" s="1008"/>
      <c r="BE26" s="1008"/>
      <c r="BF26" s="1008"/>
      <c r="BG26" s="1008"/>
      <c r="BH26" s="1008"/>
      <c r="BI26" s="1008"/>
      <c r="BJ26" s="1008"/>
      <c r="BK26" s="1008"/>
      <c r="BL26" s="1008"/>
      <c r="BM26" s="1008"/>
      <c r="BN26" s="1008"/>
      <c r="BO26" s="1008"/>
      <c r="BP26" s="1008"/>
      <c r="BQ26" s="1011"/>
      <c r="BR26" s="1008"/>
      <c r="BS26" s="1008"/>
      <c r="BT26" s="1555"/>
      <c r="BU26" s="1556"/>
      <c r="BV26" s="1065"/>
    </row>
    <row r="27" spans="1:74" ht="16" customHeight="1" x14ac:dyDescent="0.25">
      <c r="A27" s="127" t="s">
        <v>45</v>
      </c>
      <c r="B27" s="54"/>
      <c r="C27" s="128">
        <v>8</v>
      </c>
      <c r="D27" s="129">
        <f t="shared" si="1"/>
        <v>0</v>
      </c>
      <c r="E27" s="130" t="str">
        <f t="shared" si="2"/>
        <v/>
      </c>
      <c r="F27" s="118">
        <f t="shared" si="3"/>
        <v>0</v>
      </c>
      <c r="G27" s="128">
        <f t="shared" si="4"/>
        <v>0</v>
      </c>
      <c r="H27" s="128">
        <f t="shared" si="5"/>
        <v>0</v>
      </c>
      <c r="I27" s="128">
        <f t="shared" si="0"/>
        <v>0</v>
      </c>
      <c r="J27" s="128">
        <f t="shared" si="6"/>
        <v>0</v>
      </c>
      <c r="K27" s="1549">
        <f t="shared" si="7"/>
        <v>0</v>
      </c>
      <c r="L27" s="1009" t="str">
        <f t="shared" si="8"/>
        <v/>
      </c>
      <c r="M27" s="1010"/>
      <c r="N27" s="1010"/>
      <c r="O27" s="1010"/>
      <c r="P27" s="1011"/>
      <c r="Q27" s="1008"/>
      <c r="R27" s="1012"/>
      <c r="S27" s="1013"/>
      <c r="T27" s="1011"/>
      <c r="U27" s="1011"/>
      <c r="V27" s="1008"/>
      <c r="W27" s="1011"/>
      <c r="X27" s="1011"/>
      <c r="Y27" s="1011"/>
      <c r="Z27" s="1012"/>
      <c r="AA27" s="1012"/>
      <c r="AB27" s="1011"/>
      <c r="AC27" s="1012"/>
      <c r="AD27" s="1011"/>
      <c r="AE27" s="1012"/>
      <c r="AF27" s="1068"/>
      <c r="AG27" s="1014"/>
      <c r="AH27" s="1014"/>
      <c r="AI27" s="1011"/>
      <c r="AJ27" s="1015"/>
      <c r="AK27" s="1016"/>
      <c r="AL27" s="1012"/>
      <c r="AM27" s="1016"/>
      <c r="AN27" s="1070"/>
      <c r="AO27" s="1008"/>
      <c r="AP27" s="1008"/>
      <c r="AQ27" s="1008"/>
      <c r="AR27" s="1008"/>
      <c r="AS27" s="1008"/>
      <c r="AT27" s="1008"/>
      <c r="AU27" s="1008"/>
      <c r="AV27" s="1008"/>
      <c r="AW27" s="1008"/>
      <c r="AX27" s="1008"/>
      <c r="AY27" s="1008"/>
      <c r="AZ27" s="1008"/>
      <c r="BA27" s="1008"/>
      <c r="BB27" s="1008"/>
      <c r="BC27" s="1008"/>
      <c r="BD27" s="1008"/>
      <c r="BE27" s="1008"/>
      <c r="BF27" s="1008"/>
      <c r="BG27" s="1008"/>
      <c r="BH27" s="1008"/>
      <c r="BI27" s="1008"/>
      <c r="BJ27" s="1008"/>
      <c r="BK27" s="1008"/>
      <c r="BL27" s="1008"/>
      <c r="BM27" s="1008"/>
      <c r="BN27" s="1008"/>
      <c r="BO27" s="1008"/>
      <c r="BP27" s="1008"/>
      <c r="BQ27" s="1011"/>
      <c r="BR27" s="1008"/>
      <c r="BS27" s="1008"/>
      <c r="BT27" s="1555"/>
      <c r="BU27" s="1556"/>
      <c r="BV27" s="1065"/>
    </row>
    <row r="28" spans="1:74" ht="16" customHeight="1" x14ac:dyDescent="0.25">
      <c r="A28" s="54"/>
      <c r="B28" s="132" t="s">
        <v>131</v>
      </c>
      <c r="C28" s="128">
        <v>9</v>
      </c>
      <c r="D28" s="129">
        <f t="shared" si="1"/>
        <v>0</v>
      </c>
      <c r="E28" s="130" t="str">
        <f t="shared" si="2"/>
        <v/>
      </c>
      <c r="F28" s="118">
        <f t="shared" si="3"/>
        <v>0</v>
      </c>
      <c r="G28" s="128">
        <f t="shared" si="4"/>
        <v>0</v>
      </c>
      <c r="H28" s="128">
        <f t="shared" si="5"/>
        <v>0</v>
      </c>
      <c r="I28" s="128">
        <f t="shared" si="0"/>
        <v>0</v>
      </c>
      <c r="J28" s="128">
        <f t="shared" si="6"/>
        <v>0</v>
      </c>
      <c r="K28" s="1549">
        <f t="shared" si="7"/>
        <v>0</v>
      </c>
      <c r="L28" s="1009" t="str">
        <f t="shared" si="8"/>
        <v/>
      </c>
      <c r="M28" s="1010"/>
      <c r="N28" s="1010"/>
      <c r="O28" s="1010"/>
      <c r="P28" s="1011"/>
      <c r="Q28" s="1008"/>
      <c r="R28" s="1012"/>
      <c r="S28" s="1013"/>
      <c r="T28" s="1011"/>
      <c r="U28" s="1011"/>
      <c r="V28" s="1008"/>
      <c r="W28" s="1011"/>
      <c r="X28" s="1011"/>
      <c r="Y28" s="1011"/>
      <c r="Z28" s="1012"/>
      <c r="AA28" s="1012"/>
      <c r="AB28" s="1011"/>
      <c r="AC28" s="1012"/>
      <c r="AD28" s="1011"/>
      <c r="AE28" s="1012"/>
      <c r="AF28" s="1068"/>
      <c r="AG28" s="1014"/>
      <c r="AH28" s="1014"/>
      <c r="AI28" s="1011"/>
      <c r="AJ28" s="1015"/>
      <c r="AK28" s="1016"/>
      <c r="AL28" s="1012"/>
      <c r="AM28" s="1016"/>
      <c r="AN28" s="1070"/>
      <c r="AO28" s="1008"/>
      <c r="AP28" s="1008"/>
      <c r="AQ28" s="1008"/>
      <c r="AR28" s="1008"/>
      <c r="AS28" s="1008"/>
      <c r="AT28" s="1008"/>
      <c r="AU28" s="1008"/>
      <c r="AV28" s="1008"/>
      <c r="AW28" s="1008"/>
      <c r="AX28" s="1008"/>
      <c r="AY28" s="1008"/>
      <c r="AZ28" s="1008"/>
      <c r="BA28" s="1008"/>
      <c r="BB28" s="1008"/>
      <c r="BC28" s="1008"/>
      <c r="BD28" s="1008"/>
      <c r="BE28" s="1008"/>
      <c r="BF28" s="1008"/>
      <c r="BG28" s="1008"/>
      <c r="BH28" s="1008"/>
      <c r="BI28" s="1008"/>
      <c r="BJ28" s="1008"/>
      <c r="BK28" s="1008"/>
      <c r="BL28" s="1008"/>
      <c r="BM28" s="1008"/>
      <c r="BN28" s="1008"/>
      <c r="BO28" s="1008"/>
      <c r="BP28" s="1008"/>
      <c r="BQ28" s="1011"/>
      <c r="BR28" s="1008"/>
      <c r="BS28" s="1008"/>
      <c r="BT28" s="1555"/>
      <c r="BU28" s="1556"/>
      <c r="BV28" s="1065"/>
    </row>
    <row r="29" spans="1:74" ht="16" customHeight="1" x14ac:dyDescent="0.25">
      <c r="A29" s="131" t="s">
        <v>127</v>
      </c>
      <c r="B29" s="133" t="s">
        <v>1571</v>
      </c>
      <c r="C29" s="128">
        <v>10</v>
      </c>
      <c r="D29" s="129">
        <f t="shared" si="1"/>
        <v>0</v>
      </c>
      <c r="E29" s="130" t="str">
        <f t="shared" si="2"/>
        <v/>
      </c>
      <c r="F29" s="118">
        <f t="shared" si="3"/>
        <v>0</v>
      </c>
      <c r="G29" s="128">
        <f t="shared" si="4"/>
        <v>0</v>
      </c>
      <c r="H29" s="128">
        <f t="shared" si="5"/>
        <v>0</v>
      </c>
      <c r="I29" s="128">
        <f t="shared" si="0"/>
        <v>0</v>
      </c>
      <c r="J29" s="128">
        <f t="shared" si="6"/>
        <v>0</v>
      </c>
      <c r="K29" s="1549">
        <f t="shared" si="7"/>
        <v>0</v>
      </c>
      <c r="L29" s="1009" t="str">
        <f t="shared" si="8"/>
        <v/>
      </c>
      <c r="M29" s="1010"/>
      <c r="N29" s="1010"/>
      <c r="O29" s="1010"/>
      <c r="P29" s="1011"/>
      <c r="Q29" s="1008"/>
      <c r="R29" s="1012"/>
      <c r="S29" s="1013"/>
      <c r="T29" s="1011"/>
      <c r="U29" s="1011"/>
      <c r="V29" s="1008"/>
      <c r="W29" s="1011"/>
      <c r="X29" s="1011"/>
      <c r="Y29" s="1011"/>
      <c r="Z29" s="1012"/>
      <c r="AA29" s="1012"/>
      <c r="AB29" s="1011"/>
      <c r="AC29" s="1012"/>
      <c r="AD29" s="1011"/>
      <c r="AE29" s="1012"/>
      <c r="AF29" s="1068"/>
      <c r="AG29" s="1014"/>
      <c r="AH29" s="1014"/>
      <c r="AI29" s="1011"/>
      <c r="AJ29" s="1015"/>
      <c r="AK29" s="1016"/>
      <c r="AL29" s="1012"/>
      <c r="AM29" s="1016"/>
      <c r="AN29" s="1070"/>
      <c r="AO29" s="1008"/>
      <c r="AP29" s="1008"/>
      <c r="AQ29" s="1008"/>
      <c r="AR29" s="1008"/>
      <c r="AS29" s="1008"/>
      <c r="AT29" s="1008"/>
      <c r="AU29" s="1008"/>
      <c r="AV29" s="1008"/>
      <c r="AW29" s="1008"/>
      <c r="AX29" s="1008"/>
      <c r="AY29" s="1008"/>
      <c r="AZ29" s="1008"/>
      <c r="BA29" s="1008"/>
      <c r="BB29" s="1008"/>
      <c r="BC29" s="1008"/>
      <c r="BD29" s="1008"/>
      <c r="BE29" s="1008"/>
      <c r="BF29" s="1008"/>
      <c r="BG29" s="1008"/>
      <c r="BH29" s="1008"/>
      <c r="BI29" s="1008"/>
      <c r="BJ29" s="1008"/>
      <c r="BK29" s="1008"/>
      <c r="BL29" s="1008"/>
      <c r="BM29" s="1008"/>
      <c r="BN29" s="1008"/>
      <c r="BO29" s="1008"/>
      <c r="BP29" s="1008"/>
      <c r="BQ29" s="1011"/>
      <c r="BR29" s="1008"/>
      <c r="BS29" s="1008"/>
      <c r="BT29" s="1555"/>
      <c r="BU29" s="1556"/>
      <c r="BV29" s="1065"/>
    </row>
    <row r="30" spans="1:74" ht="16" customHeight="1" x14ac:dyDescent="0.25">
      <c r="A30" s="127" t="s">
        <v>2</v>
      </c>
      <c r="B30" s="127" t="s">
        <v>1572</v>
      </c>
      <c r="C30" s="128">
        <v>11</v>
      </c>
      <c r="D30" s="129">
        <f t="shared" si="1"/>
        <v>0</v>
      </c>
      <c r="E30" s="130" t="str">
        <f t="shared" si="2"/>
        <v/>
      </c>
      <c r="F30" s="118">
        <f t="shared" si="3"/>
        <v>0</v>
      </c>
      <c r="G30" s="128">
        <f t="shared" si="4"/>
        <v>0</v>
      </c>
      <c r="H30" s="128">
        <f t="shared" si="5"/>
        <v>0</v>
      </c>
      <c r="I30" s="128">
        <f t="shared" si="0"/>
        <v>0</v>
      </c>
      <c r="J30" s="128">
        <f t="shared" si="6"/>
        <v>0</v>
      </c>
      <c r="K30" s="1549">
        <f t="shared" si="7"/>
        <v>0</v>
      </c>
      <c r="L30" s="1009" t="str">
        <f t="shared" si="8"/>
        <v/>
      </c>
      <c r="M30" s="1010"/>
      <c r="N30" s="1010"/>
      <c r="O30" s="1010"/>
      <c r="P30" s="1011"/>
      <c r="Q30" s="1008"/>
      <c r="R30" s="1012"/>
      <c r="S30" s="1013"/>
      <c r="T30" s="1011"/>
      <c r="U30" s="1011"/>
      <c r="V30" s="1008"/>
      <c r="W30" s="1011"/>
      <c r="X30" s="1011"/>
      <c r="Y30" s="1011"/>
      <c r="Z30" s="1012"/>
      <c r="AA30" s="1012"/>
      <c r="AB30" s="1011"/>
      <c r="AC30" s="1012"/>
      <c r="AD30" s="1011"/>
      <c r="AE30" s="1012"/>
      <c r="AF30" s="1068"/>
      <c r="AG30" s="1014"/>
      <c r="AH30" s="1014"/>
      <c r="AI30" s="1011"/>
      <c r="AJ30" s="1015"/>
      <c r="AK30" s="1016"/>
      <c r="AL30" s="1012"/>
      <c r="AM30" s="1016"/>
      <c r="AN30" s="1070"/>
      <c r="AO30" s="1008"/>
      <c r="AP30" s="1008"/>
      <c r="AQ30" s="1008"/>
      <c r="AR30" s="1008"/>
      <c r="AS30" s="1008"/>
      <c r="AT30" s="1008"/>
      <c r="AU30" s="1008"/>
      <c r="AV30" s="1008"/>
      <c r="AW30" s="1008"/>
      <c r="AX30" s="1008"/>
      <c r="AY30" s="1008"/>
      <c r="AZ30" s="1008"/>
      <c r="BA30" s="1008"/>
      <c r="BB30" s="1008"/>
      <c r="BC30" s="1008"/>
      <c r="BD30" s="1008"/>
      <c r="BE30" s="1008"/>
      <c r="BF30" s="1008"/>
      <c r="BG30" s="1008"/>
      <c r="BH30" s="1008"/>
      <c r="BI30" s="1008"/>
      <c r="BJ30" s="1008"/>
      <c r="BK30" s="1008"/>
      <c r="BL30" s="1008"/>
      <c r="BM30" s="1008"/>
      <c r="BN30" s="1008"/>
      <c r="BO30" s="1008"/>
      <c r="BP30" s="1008"/>
      <c r="BQ30" s="1011"/>
      <c r="BR30" s="1008"/>
      <c r="BS30" s="1008"/>
      <c r="BT30" s="1555"/>
      <c r="BU30" s="1556"/>
      <c r="BV30" s="1065"/>
    </row>
    <row r="31" spans="1:74" ht="16" customHeight="1" x14ac:dyDescent="0.25">
      <c r="A31" s="127" t="s">
        <v>3</v>
      </c>
      <c r="B31" s="127" t="s">
        <v>1573</v>
      </c>
      <c r="C31" s="128">
        <v>12</v>
      </c>
      <c r="D31" s="129">
        <f t="shared" si="1"/>
        <v>0</v>
      </c>
      <c r="E31" s="130" t="str">
        <f t="shared" si="2"/>
        <v/>
      </c>
      <c r="F31" s="118">
        <f t="shared" si="3"/>
        <v>0</v>
      </c>
      <c r="G31" s="128">
        <f t="shared" si="4"/>
        <v>0</v>
      </c>
      <c r="H31" s="128">
        <f t="shared" si="5"/>
        <v>0</v>
      </c>
      <c r="I31" s="128">
        <f t="shared" si="0"/>
        <v>0</v>
      </c>
      <c r="J31" s="128">
        <f t="shared" si="6"/>
        <v>0</v>
      </c>
      <c r="K31" s="1549">
        <f t="shared" si="7"/>
        <v>0</v>
      </c>
      <c r="L31" s="1009" t="str">
        <f t="shared" si="8"/>
        <v/>
      </c>
      <c r="M31" s="1010"/>
      <c r="N31" s="1010"/>
      <c r="O31" s="1010"/>
      <c r="P31" s="1011"/>
      <c r="Q31" s="1008"/>
      <c r="R31" s="1012"/>
      <c r="S31" s="1013"/>
      <c r="T31" s="1011"/>
      <c r="U31" s="1011"/>
      <c r="V31" s="1008"/>
      <c r="W31" s="1011"/>
      <c r="X31" s="1011"/>
      <c r="Y31" s="1011"/>
      <c r="Z31" s="1012"/>
      <c r="AA31" s="1012"/>
      <c r="AB31" s="1011"/>
      <c r="AC31" s="1012"/>
      <c r="AD31" s="1011"/>
      <c r="AE31" s="1012"/>
      <c r="AF31" s="1068"/>
      <c r="AG31" s="1014"/>
      <c r="AH31" s="1014"/>
      <c r="AI31" s="1011"/>
      <c r="AJ31" s="1015"/>
      <c r="AK31" s="1016"/>
      <c r="AL31" s="1012"/>
      <c r="AM31" s="1016"/>
      <c r="AN31" s="1070"/>
      <c r="AO31" s="1008"/>
      <c r="AP31" s="1008"/>
      <c r="AQ31" s="1008"/>
      <c r="AR31" s="1008"/>
      <c r="AS31" s="1008"/>
      <c r="AT31" s="1008"/>
      <c r="AU31" s="1008"/>
      <c r="AV31" s="1008"/>
      <c r="AW31" s="1008"/>
      <c r="AX31" s="1008"/>
      <c r="AY31" s="1008"/>
      <c r="AZ31" s="1008"/>
      <c r="BA31" s="1008"/>
      <c r="BB31" s="1008"/>
      <c r="BC31" s="1008"/>
      <c r="BD31" s="1008"/>
      <c r="BE31" s="1008"/>
      <c r="BF31" s="1008"/>
      <c r="BG31" s="1008"/>
      <c r="BH31" s="1008"/>
      <c r="BI31" s="1008"/>
      <c r="BJ31" s="1008"/>
      <c r="BK31" s="1008"/>
      <c r="BL31" s="1008"/>
      <c r="BM31" s="1008"/>
      <c r="BN31" s="1008"/>
      <c r="BO31" s="1008"/>
      <c r="BP31" s="1008"/>
      <c r="BQ31" s="1011"/>
      <c r="BR31" s="1008"/>
      <c r="BS31" s="1008"/>
      <c r="BT31" s="1555"/>
      <c r="BU31" s="1556"/>
      <c r="BV31" s="1065"/>
    </row>
    <row r="32" spans="1:74" ht="16" customHeight="1" x14ac:dyDescent="0.25">
      <c r="A32" s="54"/>
      <c r="B32" s="127" t="s">
        <v>1574</v>
      </c>
      <c r="C32" s="128">
        <v>13</v>
      </c>
      <c r="D32" s="129">
        <f t="shared" si="1"/>
        <v>0</v>
      </c>
      <c r="E32" s="130" t="str">
        <f t="shared" si="2"/>
        <v/>
      </c>
      <c r="F32" s="118">
        <f t="shared" si="3"/>
        <v>0</v>
      </c>
      <c r="G32" s="128">
        <f t="shared" si="4"/>
        <v>0</v>
      </c>
      <c r="H32" s="128">
        <f t="shared" si="5"/>
        <v>0</v>
      </c>
      <c r="I32" s="128">
        <f t="shared" si="0"/>
        <v>0</v>
      </c>
      <c r="J32" s="128">
        <f t="shared" si="6"/>
        <v>0</v>
      </c>
      <c r="K32" s="1549">
        <f t="shared" si="7"/>
        <v>0</v>
      </c>
      <c r="L32" s="1009" t="str">
        <f t="shared" si="8"/>
        <v/>
      </c>
      <c r="M32" s="1010"/>
      <c r="N32" s="1010"/>
      <c r="O32" s="1010"/>
      <c r="P32" s="1011"/>
      <c r="Q32" s="1008"/>
      <c r="R32" s="1012"/>
      <c r="S32" s="1013"/>
      <c r="T32" s="1011"/>
      <c r="U32" s="1011"/>
      <c r="V32" s="1008"/>
      <c r="W32" s="1011"/>
      <c r="X32" s="1011"/>
      <c r="Y32" s="1011"/>
      <c r="Z32" s="1012"/>
      <c r="AA32" s="1012"/>
      <c r="AB32" s="1011"/>
      <c r="AC32" s="1012"/>
      <c r="AD32" s="1011"/>
      <c r="AE32" s="1012"/>
      <c r="AF32" s="1068"/>
      <c r="AG32" s="1014"/>
      <c r="AH32" s="1014"/>
      <c r="AI32" s="1011"/>
      <c r="AJ32" s="1015"/>
      <c r="AK32" s="1016"/>
      <c r="AL32" s="1012"/>
      <c r="AM32" s="1016"/>
      <c r="AN32" s="1070"/>
      <c r="AO32" s="1008"/>
      <c r="AP32" s="1008"/>
      <c r="AQ32" s="1008"/>
      <c r="AR32" s="1008"/>
      <c r="AS32" s="1008"/>
      <c r="AT32" s="1008"/>
      <c r="AU32" s="1008"/>
      <c r="AV32" s="1008"/>
      <c r="AW32" s="1008"/>
      <c r="AX32" s="1008"/>
      <c r="AY32" s="1008"/>
      <c r="AZ32" s="1008"/>
      <c r="BA32" s="1008"/>
      <c r="BB32" s="1008"/>
      <c r="BC32" s="1008"/>
      <c r="BD32" s="1008"/>
      <c r="BE32" s="1008"/>
      <c r="BF32" s="1008"/>
      <c r="BG32" s="1008"/>
      <c r="BH32" s="1008"/>
      <c r="BI32" s="1008"/>
      <c r="BJ32" s="1008"/>
      <c r="BK32" s="1008"/>
      <c r="BL32" s="1008"/>
      <c r="BM32" s="1008"/>
      <c r="BN32" s="1008"/>
      <c r="BO32" s="1008"/>
      <c r="BP32" s="1008"/>
      <c r="BQ32" s="1011"/>
      <c r="BR32" s="1008"/>
      <c r="BS32" s="1008"/>
      <c r="BT32" s="1555"/>
      <c r="BU32" s="1556"/>
      <c r="BV32" s="1065"/>
    </row>
    <row r="33" spans="1:74" ht="16" customHeight="1" x14ac:dyDescent="0.25">
      <c r="A33" s="132" t="s">
        <v>130</v>
      </c>
      <c r="B33" s="127" t="s">
        <v>1575</v>
      </c>
      <c r="C33" s="128">
        <v>14</v>
      </c>
      <c r="D33" s="129">
        <f t="shared" si="1"/>
        <v>0</v>
      </c>
      <c r="E33" s="130" t="str">
        <f t="shared" si="2"/>
        <v/>
      </c>
      <c r="F33" s="118">
        <f t="shared" si="3"/>
        <v>0</v>
      </c>
      <c r="G33" s="128">
        <f t="shared" si="4"/>
        <v>0</v>
      </c>
      <c r="H33" s="128">
        <f t="shared" si="5"/>
        <v>0</v>
      </c>
      <c r="I33" s="128">
        <f t="shared" si="0"/>
        <v>0</v>
      </c>
      <c r="J33" s="128">
        <f t="shared" si="6"/>
        <v>0</v>
      </c>
      <c r="K33" s="1549">
        <f t="shared" si="7"/>
        <v>0</v>
      </c>
      <c r="L33" s="1009" t="str">
        <f t="shared" si="8"/>
        <v/>
      </c>
      <c r="M33" s="1010"/>
      <c r="N33" s="1010"/>
      <c r="O33" s="1010"/>
      <c r="P33" s="1011"/>
      <c r="Q33" s="1008"/>
      <c r="R33" s="1012"/>
      <c r="S33" s="1013"/>
      <c r="T33" s="1011"/>
      <c r="U33" s="1011"/>
      <c r="V33" s="1008"/>
      <c r="W33" s="1011"/>
      <c r="X33" s="1011"/>
      <c r="Y33" s="1011"/>
      <c r="Z33" s="1012"/>
      <c r="AA33" s="1012"/>
      <c r="AB33" s="1011"/>
      <c r="AC33" s="1012"/>
      <c r="AD33" s="1011"/>
      <c r="AE33" s="1012"/>
      <c r="AF33" s="1068"/>
      <c r="AG33" s="1014"/>
      <c r="AH33" s="1014"/>
      <c r="AI33" s="1011"/>
      <c r="AJ33" s="1015"/>
      <c r="AK33" s="1016"/>
      <c r="AL33" s="1012"/>
      <c r="AM33" s="1016"/>
      <c r="AN33" s="1070"/>
      <c r="AO33" s="1008"/>
      <c r="AP33" s="1008"/>
      <c r="AQ33" s="1008"/>
      <c r="AR33" s="1008"/>
      <c r="AS33" s="1008"/>
      <c r="AT33" s="1008"/>
      <c r="AU33" s="1008"/>
      <c r="AV33" s="1008"/>
      <c r="AW33" s="1008"/>
      <c r="AX33" s="1008"/>
      <c r="AY33" s="1008"/>
      <c r="AZ33" s="1008"/>
      <c r="BA33" s="1008"/>
      <c r="BB33" s="1008"/>
      <c r="BC33" s="1008"/>
      <c r="BD33" s="1008"/>
      <c r="BE33" s="1008"/>
      <c r="BF33" s="1008"/>
      <c r="BG33" s="1008"/>
      <c r="BH33" s="1008"/>
      <c r="BI33" s="1008"/>
      <c r="BJ33" s="1008"/>
      <c r="BK33" s="1008"/>
      <c r="BL33" s="1008"/>
      <c r="BM33" s="1008"/>
      <c r="BN33" s="1008"/>
      <c r="BO33" s="1008"/>
      <c r="BP33" s="1008"/>
      <c r="BQ33" s="1011"/>
      <c r="BR33" s="1008"/>
      <c r="BS33" s="1008"/>
      <c r="BT33" s="1555"/>
      <c r="BU33" s="1556"/>
      <c r="BV33" s="1065"/>
    </row>
    <row r="34" spans="1:74" ht="16" customHeight="1" x14ac:dyDescent="0.25">
      <c r="A34" s="127" t="s">
        <v>488</v>
      </c>
      <c r="B34" s="127" t="s">
        <v>1576</v>
      </c>
      <c r="C34" s="128">
        <v>15</v>
      </c>
      <c r="D34" s="129">
        <f t="shared" si="1"/>
        <v>0</v>
      </c>
      <c r="E34" s="130" t="str">
        <f t="shared" si="2"/>
        <v/>
      </c>
      <c r="F34" s="118">
        <f t="shared" si="3"/>
        <v>0</v>
      </c>
      <c r="G34" s="128">
        <f t="shared" si="4"/>
        <v>0</v>
      </c>
      <c r="H34" s="128">
        <f t="shared" si="5"/>
        <v>0</v>
      </c>
      <c r="I34" s="128">
        <f t="shared" si="0"/>
        <v>0</v>
      </c>
      <c r="J34" s="128">
        <f t="shared" si="6"/>
        <v>0</v>
      </c>
      <c r="K34" s="1549">
        <f t="shared" si="7"/>
        <v>0</v>
      </c>
      <c r="L34" s="1009" t="str">
        <f t="shared" si="8"/>
        <v/>
      </c>
      <c r="M34" s="1010"/>
      <c r="N34" s="1010"/>
      <c r="O34" s="1010"/>
      <c r="P34" s="1011"/>
      <c r="Q34" s="1008"/>
      <c r="R34" s="1012"/>
      <c r="S34" s="1013"/>
      <c r="T34" s="1011"/>
      <c r="U34" s="1011"/>
      <c r="V34" s="1008"/>
      <c r="W34" s="1011"/>
      <c r="X34" s="1011"/>
      <c r="Y34" s="1011"/>
      <c r="Z34" s="1012"/>
      <c r="AA34" s="1012"/>
      <c r="AB34" s="1011"/>
      <c r="AC34" s="1012"/>
      <c r="AD34" s="1011"/>
      <c r="AE34" s="1012"/>
      <c r="AF34" s="1068"/>
      <c r="AG34" s="1014"/>
      <c r="AH34" s="1014"/>
      <c r="AI34" s="1011"/>
      <c r="AJ34" s="1015"/>
      <c r="AK34" s="1016"/>
      <c r="AL34" s="1012"/>
      <c r="AM34" s="1016"/>
      <c r="AN34" s="1070"/>
      <c r="AO34" s="1008"/>
      <c r="AP34" s="1008"/>
      <c r="AQ34" s="1008"/>
      <c r="AR34" s="1008"/>
      <c r="AS34" s="1008"/>
      <c r="AT34" s="1008"/>
      <c r="AU34" s="1008"/>
      <c r="AV34" s="1008"/>
      <c r="AW34" s="1008"/>
      <c r="AX34" s="1008"/>
      <c r="AY34" s="1008"/>
      <c r="AZ34" s="1008"/>
      <c r="BA34" s="1008"/>
      <c r="BB34" s="1008"/>
      <c r="BC34" s="1008"/>
      <c r="BD34" s="1008"/>
      <c r="BE34" s="1008"/>
      <c r="BF34" s="1008"/>
      <c r="BG34" s="1008"/>
      <c r="BH34" s="1008"/>
      <c r="BI34" s="1008"/>
      <c r="BJ34" s="1008"/>
      <c r="BK34" s="1008"/>
      <c r="BL34" s="1008"/>
      <c r="BM34" s="1008"/>
      <c r="BN34" s="1008"/>
      <c r="BO34" s="1008"/>
      <c r="BP34" s="1008"/>
      <c r="BQ34" s="1011"/>
      <c r="BR34" s="1008"/>
      <c r="BS34" s="1008"/>
      <c r="BT34" s="1555"/>
      <c r="BU34" s="1556"/>
      <c r="BV34" s="1065"/>
    </row>
    <row r="35" spans="1:74" ht="16" customHeight="1" x14ac:dyDescent="0.25">
      <c r="A35" s="1062" t="s">
        <v>489</v>
      </c>
      <c r="B35" s="127" t="s">
        <v>1577</v>
      </c>
      <c r="C35" s="128">
        <v>16</v>
      </c>
      <c r="D35" s="129">
        <f t="shared" si="1"/>
        <v>0</v>
      </c>
      <c r="E35" s="130" t="str">
        <f t="shared" si="2"/>
        <v/>
      </c>
      <c r="F35" s="118">
        <f t="shared" si="3"/>
        <v>0</v>
      </c>
      <c r="G35" s="128">
        <f t="shared" si="4"/>
        <v>0</v>
      </c>
      <c r="H35" s="128">
        <f t="shared" si="5"/>
        <v>0</v>
      </c>
      <c r="I35" s="128">
        <f t="shared" si="0"/>
        <v>0</v>
      </c>
      <c r="J35" s="128">
        <f t="shared" si="6"/>
        <v>0</v>
      </c>
      <c r="K35" s="1549">
        <f t="shared" si="7"/>
        <v>0</v>
      </c>
      <c r="L35" s="1009" t="str">
        <f t="shared" si="8"/>
        <v/>
      </c>
      <c r="M35" s="1010"/>
      <c r="N35" s="1010"/>
      <c r="O35" s="1010"/>
      <c r="P35" s="1011"/>
      <c r="Q35" s="1008"/>
      <c r="R35" s="1012"/>
      <c r="S35" s="1013"/>
      <c r="T35" s="1011"/>
      <c r="U35" s="1011"/>
      <c r="V35" s="1008"/>
      <c r="W35" s="1011"/>
      <c r="X35" s="1011"/>
      <c r="Y35" s="1011"/>
      <c r="Z35" s="1012"/>
      <c r="AA35" s="1012"/>
      <c r="AB35" s="1011"/>
      <c r="AC35" s="1012"/>
      <c r="AD35" s="1011"/>
      <c r="AE35" s="1012"/>
      <c r="AF35" s="1068"/>
      <c r="AG35" s="1014"/>
      <c r="AH35" s="1014"/>
      <c r="AI35" s="1011"/>
      <c r="AJ35" s="1015"/>
      <c r="AK35" s="1016"/>
      <c r="AL35" s="1012"/>
      <c r="AM35" s="1016"/>
      <c r="AN35" s="1070"/>
      <c r="AO35" s="1008"/>
      <c r="AP35" s="1008"/>
      <c r="AQ35" s="1008"/>
      <c r="AR35" s="1008"/>
      <c r="AS35" s="1008"/>
      <c r="AT35" s="1008"/>
      <c r="AU35" s="1008"/>
      <c r="AV35" s="1008"/>
      <c r="AW35" s="1008"/>
      <c r="AX35" s="1008"/>
      <c r="AY35" s="1008"/>
      <c r="AZ35" s="1008"/>
      <c r="BA35" s="1008"/>
      <c r="BB35" s="1008"/>
      <c r="BC35" s="1008"/>
      <c r="BD35" s="1008"/>
      <c r="BE35" s="1008"/>
      <c r="BF35" s="1008"/>
      <c r="BG35" s="1008"/>
      <c r="BH35" s="1008"/>
      <c r="BI35" s="1008"/>
      <c r="BJ35" s="1008"/>
      <c r="BK35" s="1008"/>
      <c r="BL35" s="1008"/>
      <c r="BM35" s="1008"/>
      <c r="BN35" s="1008"/>
      <c r="BO35" s="1008"/>
      <c r="BP35" s="1008"/>
      <c r="BQ35" s="1011"/>
      <c r="BR35" s="1008"/>
      <c r="BS35" s="1008"/>
      <c r="BT35" s="1555"/>
      <c r="BU35" s="1556"/>
      <c r="BV35" s="1065"/>
    </row>
    <row r="36" spans="1:74" ht="16" customHeight="1" x14ac:dyDescent="0.25">
      <c r="A36" s="1062" t="s">
        <v>490</v>
      </c>
      <c r="B36" s="127" t="s">
        <v>1578</v>
      </c>
      <c r="C36" s="128">
        <v>17</v>
      </c>
      <c r="D36" s="129">
        <f t="shared" si="1"/>
        <v>0</v>
      </c>
      <c r="E36" s="130" t="str">
        <f t="shared" si="2"/>
        <v/>
      </c>
      <c r="F36" s="118">
        <f t="shared" si="3"/>
        <v>0</v>
      </c>
      <c r="G36" s="128">
        <f t="shared" si="4"/>
        <v>0</v>
      </c>
      <c r="H36" s="128">
        <f t="shared" si="5"/>
        <v>0</v>
      </c>
      <c r="I36" s="128">
        <f t="shared" si="0"/>
        <v>0</v>
      </c>
      <c r="J36" s="128">
        <f t="shared" si="6"/>
        <v>0</v>
      </c>
      <c r="K36" s="1549">
        <f t="shared" si="7"/>
        <v>0</v>
      </c>
      <c r="L36" s="1009" t="str">
        <f t="shared" si="8"/>
        <v/>
      </c>
      <c r="M36" s="1010"/>
      <c r="N36" s="1010"/>
      <c r="O36" s="1010"/>
      <c r="P36" s="1011"/>
      <c r="Q36" s="1008"/>
      <c r="R36" s="1012"/>
      <c r="S36" s="1013"/>
      <c r="T36" s="1011"/>
      <c r="U36" s="1011"/>
      <c r="V36" s="1008"/>
      <c r="W36" s="1011"/>
      <c r="X36" s="1011"/>
      <c r="Y36" s="1011"/>
      <c r="Z36" s="1012"/>
      <c r="AA36" s="1012"/>
      <c r="AB36" s="1011"/>
      <c r="AC36" s="1012"/>
      <c r="AD36" s="1011"/>
      <c r="AE36" s="1012"/>
      <c r="AF36" s="1068"/>
      <c r="AG36" s="1014"/>
      <c r="AH36" s="1014"/>
      <c r="AI36" s="1011"/>
      <c r="AJ36" s="1015"/>
      <c r="AK36" s="1016"/>
      <c r="AL36" s="1012"/>
      <c r="AM36" s="1016"/>
      <c r="AN36" s="1070"/>
      <c r="AO36" s="1008"/>
      <c r="AP36" s="1008"/>
      <c r="AQ36" s="1008"/>
      <c r="AR36" s="1008"/>
      <c r="AS36" s="1008"/>
      <c r="AT36" s="1008"/>
      <c r="AU36" s="1008"/>
      <c r="AV36" s="1008"/>
      <c r="AW36" s="1008"/>
      <c r="AX36" s="1008"/>
      <c r="AY36" s="1008"/>
      <c r="AZ36" s="1008"/>
      <c r="BA36" s="1008"/>
      <c r="BB36" s="1008"/>
      <c r="BC36" s="1008"/>
      <c r="BD36" s="1008"/>
      <c r="BE36" s="1008"/>
      <c r="BF36" s="1008"/>
      <c r="BG36" s="1008"/>
      <c r="BH36" s="1008"/>
      <c r="BI36" s="1008"/>
      <c r="BJ36" s="1008"/>
      <c r="BK36" s="1008"/>
      <c r="BL36" s="1008"/>
      <c r="BM36" s="1008"/>
      <c r="BN36" s="1008"/>
      <c r="BO36" s="1008"/>
      <c r="BP36" s="1008"/>
      <c r="BQ36" s="1011"/>
      <c r="BR36" s="1008"/>
      <c r="BS36" s="1008"/>
      <c r="BT36" s="1555"/>
      <c r="BU36" s="1556"/>
      <c r="BV36" s="1065"/>
    </row>
    <row r="37" spans="1:74" ht="16" customHeight="1" x14ac:dyDescent="0.25">
      <c r="A37" s="1062" t="s">
        <v>491</v>
      </c>
      <c r="B37" s="127"/>
      <c r="C37" s="128">
        <v>18</v>
      </c>
      <c r="D37" s="129">
        <f t="shared" si="1"/>
        <v>0</v>
      </c>
      <c r="E37" s="130" t="str">
        <f t="shared" si="2"/>
        <v/>
      </c>
      <c r="F37" s="118">
        <f t="shared" si="3"/>
        <v>0</v>
      </c>
      <c r="G37" s="128">
        <f t="shared" si="4"/>
        <v>0</v>
      </c>
      <c r="H37" s="128">
        <f t="shared" si="5"/>
        <v>0</v>
      </c>
      <c r="I37" s="128">
        <f t="shared" si="0"/>
        <v>0</v>
      </c>
      <c r="J37" s="128">
        <f t="shared" si="6"/>
        <v>0</v>
      </c>
      <c r="K37" s="1549">
        <f t="shared" si="7"/>
        <v>0</v>
      </c>
      <c r="L37" s="1009" t="str">
        <f t="shared" si="8"/>
        <v/>
      </c>
      <c r="M37" s="1010"/>
      <c r="N37" s="1010"/>
      <c r="O37" s="1010"/>
      <c r="P37" s="1011"/>
      <c r="Q37" s="1008"/>
      <c r="R37" s="1012"/>
      <c r="S37" s="1013"/>
      <c r="T37" s="1011"/>
      <c r="U37" s="1011"/>
      <c r="V37" s="1008"/>
      <c r="W37" s="1011"/>
      <c r="X37" s="1011"/>
      <c r="Y37" s="1011"/>
      <c r="Z37" s="1012"/>
      <c r="AA37" s="1012"/>
      <c r="AB37" s="1011"/>
      <c r="AC37" s="1012"/>
      <c r="AD37" s="1011"/>
      <c r="AE37" s="1012"/>
      <c r="AF37" s="1068"/>
      <c r="AG37" s="1014"/>
      <c r="AH37" s="1014"/>
      <c r="AI37" s="1011"/>
      <c r="AJ37" s="1015"/>
      <c r="AK37" s="1016"/>
      <c r="AL37" s="1012"/>
      <c r="AM37" s="1016"/>
      <c r="AN37" s="1070"/>
      <c r="AO37" s="1008"/>
      <c r="AP37" s="1008"/>
      <c r="AQ37" s="1008"/>
      <c r="AR37" s="1008"/>
      <c r="AS37" s="1008"/>
      <c r="AT37" s="1008"/>
      <c r="AU37" s="1008"/>
      <c r="AV37" s="1008"/>
      <c r="AW37" s="1008"/>
      <c r="AX37" s="1008"/>
      <c r="AY37" s="1008"/>
      <c r="AZ37" s="1008"/>
      <c r="BA37" s="1008"/>
      <c r="BB37" s="1008"/>
      <c r="BC37" s="1008"/>
      <c r="BD37" s="1008"/>
      <c r="BE37" s="1008"/>
      <c r="BF37" s="1008"/>
      <c r="BG37" s="1008"/>
      <c r="BH37" s="1008"/>
      <c r="BI37" s="1008"/>
      <c r="BJ37" s="1008"/>
      <c r="BK37" s="1008"/>
      <c r="BL37" s="1008"/>
      <c r="BM37" s="1008"/>
      <c r="BN37" s="1008"/>
      <c r="BO37" s="1008"/>
      <c r="BP37" s="1008"/>
      <c r="BQ37" s="1011"/>
      <c r="BR37" s="1008"/>
      <c r="BS37" s="1008"/>
      <c r="BT37" s="1555"/>
      <c r="BU37" s="1556"/>
      <c r="BV37" s="1065"/>
    </row>
    <row r="38" spans="1:74" ht="16" customHeight="1" x14ac:dyDescent="0.25">
      <c r="A38" s="1062" t="s">
        <v>492</v>
      </c>
      <c r="B38" s="54"/>
      <c r="C38" s="128">
        <v>19</v>
      </c>
      <c r="D38" s="129">
        <f t="shared" si="1"/>
        <v>0</v>
      </c>
      <c r="E38" s="130" t="str">
        <f t="shared" si="2"/>
        <v/>
      </c>
      <c r="F38" s="118">
        <f t="shared" si="3"/>
        <v>0</v>
      </c>
      <c r="G38" s="128">
        <f t="shared" si="4"/>
        <v>0</v>
      </c>
      <c r="H38" s="128">
        <f t="shared" si="5"/>
        <v>0</v>
      </c>
      <c r="I38" s="128">
        <f t="shared" si="0"/>
        <v>0</v>
      </c>
      <c r="J38" s="128">
        <f t="shared" si="6"/>
        <v>0</v>
      </c>
      <c r="K38" s="1549">
        <f t="shared" si="7"/>
        <v>0</v>
      </c>
      <c r="L38" s="1009" t="str">
        <f t="shared" si="8"/>
        <v/>
      </c>
      <c r="M38" s="1010"/>
      <c r="N38" s="1010"/>
      <c r="O38" s="1010"/>
      <c r="P38" s="1011"/>
      <c r="Q38" s="1008"/>
      <c r="R38" s="1012"/>
      <c r="S38" s="1013"/>
      <c r="T38" s="1011"/>
      <c r="U38" s="1011"/>
      <c r="V38" s="1008"/>
      <c r="W38" s="1011"/>
      <c r="X38" s="1011"/>
      <c r="Y38" s="1011"/>
      <c r="Z38" s="1012"/>
      <c r="AA38" s="1012"/>
      <c r="AB38" s="1011"/>
      <c r="AC38" s="1012"/>
      <c r="AD38" s="1011"/>
      <c r="AE38" s="1012"/>
      <c r="AF38" s="1068"/>
      <c r="AG38" s="1014"/>
      <c r="AH38" s="1014"/>
      <c r="AI38" s="1011"/>
      <c r="AJ38" s="1015"/>
      <c r="AK38" s="1016"/>
      <c r="AL38" s="1012"/>
      <c r="AM38" s="1016"/>
      <c r="AN38" s="1070"/>
      <c r="AO38" s="1008"/>
      <c r="AP38" s="1008"/>
      <c r="AQ38" s="1008"/>
      <c r="AR38" s="1008"/>
      <c r="AS38" s="1008"/>
      <c r="AT38" s="1008"/>
      <c r="AU38" s="1008"/>
      <c r="AV38" s="1008"/>
      <c r="AW38" s="1008"/>
      <c r="AX38" s="1008"/>
      <c r="AY38" s="1008"/>
      <c r="AZ38" s="1008"/>
      <c r="BA38" s="1008"/>
      <c r="BB38" s="1008"/>
      <c r="BC38" s="1008"/>
      <c r="BD38" s="1008"/>
      <c r="BE38" s="1008"/>
      <c r="BF38" s="1008"/>
      <c r="BG38" s="1008"/>
      <c r="BH38" s="1008"/>
      <c r="BI38" s="1008"/>
      <c r="BJ38" s="1008"/>
      <c r="BK38" s="1008"/>
      <c r="BL38" s="1008"/>
      <c r="BM38" s="1008"/>
      <c r="BN38" s="1008"/>
      <c r="BO38" s="1008"/>
      <c r="BP38" s="1008"/>
      <c r="BQ38" s="1011"/>
      <c r="BR38" s="1008"/>
      <c r="BS38" s="1008"/>
      <c r="BT38" s="1555"/>
      <c r="BU38" s="1556"/>
      <c r="BV38" s="1065"/>
    </row>
    <row r="39" spans="1:74" ht="16" customHeight="1" x14ac:dyDescent="0.25">
      <c r="A39" s="1062" t="s">
        <v>1579</v>
      </c>
      <c r="B39" s="132" t="s">
        <v>132</v>
      </c>
      <c r="C39" s="128">
        <v>20</v>
      </c>
      <c r="D39" s="129">
        <f t="shared" si="1"/>
        <v>0</v>
      </c>
      <c r="E39" s="130" t="str">
        <f t="shared" si="2"/>
        <v/>
      </c>
      <c r="F39" s="118">
        <f t="shared" si="3"/>
        <v>0</v>
      </c>
      <c r="G39" s="128">
        <f t="shared" si="4"/>
        <v>0</v>
      </c>
      <c r="H39" s="128">
        <f t="shared" si="5"/>
        <v>0</v>
      </c>
      <c r="I39" s="128">
        <f t="shared" si="0"/>
        <v>0</v>
      </c>
      <c r="J39" s="128">
        <f t="shared" si="6"/>
        <v>0</v>
      </c>
      <c r="K39" s="1549">
        <f t="shared" si="7"/>
        <v>0</v>
      </c>
      <c r="L39" s="1009" t="str">
        <f t="shared" si="8"/>
        <v/>
      </c>
      <c r="M39" s="1010"/>
      <c r="N39" s="1010"/>
      <c r="O39" s="1010"/>
      <c r="P39" s="1011"/>
      <c r="Q39" s="1008"/>
      <c r="R39" s="1012"/>
      <c r="S39" s="1013"/>
      <c r="T39" s="1011"/>
      <c r="U39" s="1011"/>
      <c r="V39" s="1008"/>
      <c r="W39" s="1011"/>
      <c r="X39" s="1011"/>
      <c r="Y39" s="1011"/>
      <c r="Z39" s="1012"/>
      <c r="AA39" s="1012"/>
      <c r="AB39" s="1011"/>
      <c r="AC39" s="1012"/>
      <c r="AD39" s="1011"/>
      <c r="AE39" s="1012"/>
      <c r="AF39" s="1068"/>
      <c r="AG39" s="1014"/>
      <c r="AH39" s="1014"/>
      <c r="AI39" s="1011"/>
      <c r="AJ39" s="1015"/>
      <c r="AK39" s="1016"/>
      <c r="AL39" s="1012"/>
      <c r="AM39" s="1016"/>
      <c r="AN39" s="1070"/>
      <c r="AO39" s="1008"/>
      <c r="AP39" s="1008"/>
      <c r="AQ39" s="1008"/>
      <c r="AR39" s="1008"/>
      <c r="AS39" s="1008"/>
      <c r="AT39" s="1008"/>
      <c r="AU39" s="1008"/>
      <c r="AV39" s="1008"/>
      <c r="AW39" s="1008"/>
      <c r="AX39" s="1008"/>
      <c r="AY39" s="1008"/>
      <c r="AZ39" s="1008"/>
      <c r="BA39" s="1008"/>
      <c r="BB39" s="1008"/>
      <c r="BC39" s="1008"/>
      <c r="BD39" s="1008"/>
      <c r="BE39" s="1008"/>
      <c r="BF39" s="1008"/>
      <c r="BG39" s="1008"/>
      <c r="BH39" s="1008"/>
      <c r="BI39" s="1008"/>
      <c r="BJ39" s="1008"/>
      <c r="BK39" s="1008"/>
      <c r="BL39" s="1008"/>
      <c r="BM39" s="1008"/>
      <c r="BN39" s="1008"/>
      <c r="BO39" s="1008"/>
      <c r="BP39" s="1008"/>
      <c r="BQ39" s="1011"/>
      <c r="BR39" s="1008"/>
      <c r="BS39" s="1008"/>
      <c r="BT39" s="1555"/>
      <c r="BU39" s="1556"/>
      <c r="BV39" s="1065"/>
    </row>
    <row r="40" spans="1:74" ht="16" customHeight="1" x14ac:dyDescent="0.25">
      <c r="A40" s="1062" t="s">
        <v>493</v>
      </c>
      <c r="B40" s="99" t="s">
        <v>133</v>
      </c>
      <c r="C40" s="128">
        <v>21</v>
      </c>
      <c r="D40" s="129">
        <f t="shared" si="1"/>
        <v>0</v>
      </c>
      <c r="E40" s="130" t="str">
        <f t="shared" si="2"/>
        <v/>
      </c>
      <c r="F40" s="118">
        <f t="shared" si="3"/>
        <v>0</v>
      </c>
      <c r="G40" s="128">
        <f t="shared" si="4"/>
        <v>0</v>
      </c>
      <c r="H40" s="128">
        <f t="shared" si="5"/>
        <v>0</v>
      </c>
      <c r="I40" s="128">
        <f t="shared" si="0"/>
        <v>0</v>
      </c>
      <c r="J40" s="128">
        <f t="shared" si="6"/>
        <v>0</v>
      </c>
      <c r="K40" s="1549">
        <f t="shared" si="7"/>
        <v>0</v>
      </c>
      <c r="L40" s="1009" t="str">
        <f t="shared" si="8"/>
        <v/>
      </c>
      <c r="M40" s="1010"/>
      <c r="N40" s="1010"/>
      <c r="O40" s="1010"/>
      <c r="P40" s="1011"/>
      <c r="Q40" s="1008"/>
      <c r="R40" s="1012"/>
      <c r="S40" s="1013"/>
      <c r="T40" s="1011"/>
      <c r="U40" s="1011"/>
      <c r="V40" s="1008"/>
      <c r="W40" s="1011"/>
      <c r="X40" s="1011"/>
      <c r="Y40" s="1011"/>
      <c r="Z40" s="1012"/>
      <c r="AA40" s="1012"/>
      <c r="AB40" s="1011"/>
      <c r="AC40" s="1012"/>
      <c r="AD40" s="1011"/>
      <c r="AE40" s="1012"/>
      <c r="AF40" s="1068"/>
      <c r="AG40" s="1014"/>
      <c r="AH40" s="1014"/>
      <c r="AI40" s="1011"/>
      <c r="AJ40" s="1015"/>
      <c r="AK40" s="1016"/>
      <c r="AL40" s="1012"/>
      <c r="AM40" s="1016"/>
      <c r="AN40" s="1070"/>
      <c r="AO40" s="1008"/>
      <c r="AP40" s="1008"/>
      <c r="AQ40" s="1008"/>
      <c r="AR40" s="1008"/>
      <c r="AS40" s="1008"/>
      <c r="AT40" s="1008"/>
      <c r="AU40" s="1008"/>
      <c r="AV40" s="1008"/>
      <c r="AW40" s="1008"/>
      <c r="AX40" s="1008"/>
      <c r="AY40" s="1008"/>
      <c r="AZ40" s="1008"/>
      <c r="BA40" s="1008"/>
      <c r="BB40" s="1008"/>
      <c r="BC40" s="1008"/>
      <c r="BD40" s="1008"/>
      <c r="BE40" s="1008"/>
      <c r="BF40" s="1008"/>
      <c r="BG40" s="1008"/>
      <c r="BH40" s="1008"/>
      <c r="BI40" s="1008"/>
      <c r="BJ40" s="1008"/>
      <c r="BK40" s="1008"/>
      <c r="BL40" s="1008"/>
      <c r="BM40" s="1008"/>
      <c r="BN40" s="1008"/>
      <c r="BO40" s="1008"/>
      <c r="BP40" s="1008"/>
      <c r="BQ40" s="1011"/>
      <c r="BR40" s="1008"/>
      <c r="BS40" s="1008"/>
      <c r="BT40" s="1555"/>
      <c r="BU40" s="1556"/>
      <c r="BV40" s="1065"/>
    </row>
    <row r="41" spans="1:74" ht="16" customHeight="1" x14ac:dyDescent="0.25">
      <c r="A41" s="1062" t="s">
        <v>494</v>
      </c>
      <c r="B41" s="99" t="s">
        <v>134</v>
      </c>
      <c r="C41" s="128">
        <v>22</v>
      </c>
      <c r="D41" s="129">
        <f t="shared" si="1"/>
        <v>0</v>
      </c>
      <c r="E41" s="130" t="str">
        <f t="shared" si="2"/>
        <v/>
      </c>
      <c r="F41" s="118">
        <f t="shared" si="3"/>
        <v>0</v>
      </c>
      <c r="G41" s="128">
        <f t="shared" si="4"/>
        <v>0</v>
      </c>
      <c r="H41" s="128">
        <f t="shared" si="5"/>
        <v>0</v>
      </c>
      <c r="I41" s="128">
        <f t="shared" si="0"/>
        <v>0</v>
      </c>
      <c r="J41" s="128">
        <f t="shared" si="6"/>
        <v>0</v>
      </c>
      <c r="K41" s="1549">
        <f t="shared" si="7"/>
        <v>0</v>
      </c>
      <c r="L41" s="1009" t="str">
        <f t="shared" si="8"/>
        <v/>
      </c>
      <c r="M41" s="1010"/>
      <c r="N41" s="1010"/>
      <c r="O41" s="1010"/>
      <c r="P41" s="1011"/>
      <c r="Q41" s="1008"/>
      <c r="R41" s="1012"/>
      <c r="S41" s="1013"/>
      <c r="T41" s="1011"/>
      <c r="U41" s="1011"/>
      <c r="V41" s="1008"/>
      <c r="W41" s="1011"/>
      <c r="X41" s="1011"/>
      <c r="Y41" s="1011"/>
      <c r="Z41" s="1012"/>
      <c r="AA41" s="1012"/>
      <c r="AB41" s="1011"/>
      <c r="AC41" s="1012"/>
      <c r="AD41" s="1011"/>
      <c r="AE41" s="1012"/>
      <c r="AF41" s="1068"/>
      <c r="AG41" s="1014"/>
      <c r="AH41" s="1014"/>
      <c r="AI41" s="1011"/>
      <c r="AJ41" s="1015"/>
      <c r="AK41" s="1016"/>
      <c r="AL41" s="1012"/>
      <c r="AM41" s="1016"/>
      <c r="AN41" s="1070"/>
      <c r="AO41" s="1008"/>
      <c r="AP41" s="1008"/>
      <c r="AQ41" s="1008"/>
      <c r="AR41" s="1008"/>
      <c r="AS41" s="1008"/>
      <c r="AT41" s="1008"/>
      <c r="AU41" s="1008"/>
      <c r="AV41" s="1008"/>
      <c r="AW41" s="1008"/>
      <c r="AX41" s="1008"/>
      <c r="AY41" s="1008"/>
      <c r="AZ41" s="1008"/>
      <c r="BA41" s="1008"/>
      <c r="BB41" s="1008"/>
      <c r="BC41" s="1008"/>
      <c r="BD41" s="1008"/>
      <c r="BE41" s="1008"/>
      <c r="BF41" s="1008"/>
      <c r="BG41" s="1008"/>
      <c r="BH41" s="1008"/>
      <c r="BI41" s="1008"/>
      <c r="BJ41" s="1008"/>
      <c r="BK41" s="1008"/>
      <c r="BL41" s="1008"/>
      <c r="BM41" s="1008"/>
      <c r="BN41" s="1008"/>
      <c r="BO41" s="1008"/>
      <c r="BP41" s="1008"/>
      <c r="BQ41" s="1011"/>
      <c r="BR41" s="1008"/>
      <c r="BS41" s="1008"/>
      <c r="BT41" s="1555"/>
      <c r="BU41" s="1556"/>
      <c r="BV41" s="1065"/>
    </row>
    <row r="42" spans="1:74" ht="16" customHeight="1" x14ac:dyDescent="0.25">
      <c r="A42" s="1062" t="s">
        <v>495</v>
      </c>
      <c r="B42" s="127"/>
      <c r="C42" s="128">
        <v>23</v>
      </c>
      <c r="D42" s="129">
        <f t="shared" si="1"/>
        <v>0</v>
      </c>
      <c r="E42" s="130" t="str">
        <f t="shared" si="2"/>
        <v/>
      </c>
      <c r="F42" s="118">
        <f t="shared" si="3"/>
        <v>0</v>
      </c>
      <c r="G42" s="128">
        <f t="shared" si="4"/>
        <v>0</v>
      </c>
      <c r="H42" s="128">
        <f t="shared" si="5"/>
        <v>0</v>
      </c>
      <c r="I42" s="128">
        <f t="shared" si="0"/>
        <v>0</v>
      </c>
      <c r="J42" s="128">
        <f t="shared" si="6"/>
        <v>0</v>
      </c>
      <c r="K42" s="1549">
        <f t="shared" si="7"/>
        <v>0</v>
      </c>
      <c r="L42" s="1009" t="str">
        <f t="shared" si="8"/>
        <v/>
      </c>
      <c r="M42" s="1010"/>
      <c r="N42" s="1010"/>
      <c r="O42" s="1010"/>
      <c r="P42" s="1011"/>
      <c r="Q42" s="1008"/>
      <c r="R42" s="1012"/>
      <c r="S42" s="1013"/>
      <c r="T42" s="1011"/>
      <c r="U42" s="1011"/>
      <c r="V42" s="1008"/>
      <c r="W42" s="1011"/>
      <c r="X42" s="1011"/>
      <c r="Y42" s="1011"/>
      <c r="Z42" s="1012"/>
      <c r="AA42" s="1012"/>
      <c r="AB42" s="1011"/>
      <c r="AC42" s="1012"/>
      <c r="AD42" s="1011"/>
      <c r="AE42" s="1012"/>
      <c r="AF42" s="1068"/>
      <c r="AG42" s="1014"/>
      <c r="AH42" s="1014"/>
      <c r="AI42" s="1011"/>
      <c r="AJ42" s="1015"/>
      <c r="AK42" s="1016"/>
      <c r="AL42" s="1012"/>
      <c r="AM42" s="1016"/>
      <c r="AN42" s="1070"/>
      <c r="AO42" s="1008"/>
      <c r="AP42" s="1008"/>
      <c r="AQ42" s="1008"/>
      <c r="AR42" s="1008"/>
      <c r="AS42" s="1008"/>
      <c r="AT42" s="1008"/>
      <c r="AU42" s="1008"/>
      <c r="AV42" s="1008"/>
      <c r="AW42" s="1008"/>
      <c r="AX42" s="1008"/>
      <c r="AY42" s="1008"/>
      <c r="AZ42" s="1008"/>
      <c r="BA42" s="1008"/>
      <c r="BB42" s="1008"/>
      <c r="BC42" s="1008"/>
      <c r="BD42" s="1008"/>
      <c r="BE42" s="1008"/>
      <c r="BF42" s="1008"/>
      <c r="BG42" s="1008"/>
      <c r="BH42" s="1008"/>
      <c r="BI42" s="1008"/>
      <c r="BJ42" s="1008"/>
      <c r="BK42" s="1008"/>
      <c r="BL42" s="1008"/>
      <c r="BM42" s="1008"/>
      <c r="BN42" s="1008"/>
      <c r="BO42" s="1008"/>
      <c r="BP42" s="1008"/>
      <c r="BQ42" s="1011"/>
      <c r="BR42" s="1008"/>
      <c r="BS42" s="1008"/>
      <c r="BT42" s="1555"/>
      <c r="BU42" s="1556"/>
      <c r="BV42" s="1065"/>
    </row>
    <row r="43" spans="1:74" ht="16" customHeight="1" x14ac:dyDescent="0.25">
      <c r="A43" s="1062" t="s">
        <v>496</v>
      </c>
      <c r="B43" s="132" t="s">
        <v>135</v>
      </c>
      <c r="C43" s="128">
        <v>24</v>
      </c>
      <c r="D43" s="129">
        <f t="shared" si="1"/>
        <v>0</v>
      </c>
      <c r="E43" s="130" t="str">
        <f t="shared" si="2"/>
        <v/>
      </c>
      <c r="F43" s="118">
        <f t="shared" si="3"/>
        <v>0</v>
      </c>
      <c r="G43" s="128">
        <f t="shared" si="4"/>
        <v>0</v>
      </c>
      <c r="H43" s="128">
        <f t="shared" si="5"/>
        <v>0</v>
      </c>
      <c r="I43" s="128">
        <f t="shared" si="0"/>
        <v>0</v>
      </c>
      <c r="J43" s="128">
        <f t="shared" si="6"/>
        <v>0</v>
      </c>
      <c r="K43" s="1549">
        <f t="shared" si="7"/>
        <v>0</v>
      </c>
      <c r="L43" s="1009" t="str">
        <f t="shared" si="8"/>
        <v/>
      </c>
      <c r="M43" s="1010"/>
      <c r="N43" s="1010"/>
      <c r="O43" s="1010"/>
      <c r="P43" s="1011"/>
      <c r="Q43" s="1008"/>
      <c r="R43" s="1012"/>
      <c r="S43" s="1013"/>
      <c r="T43" s="1011"/>
      <c r="U43" s="1011"/>
      <c r="V43" s="1008"/>
      <c r="W43" s="1011"/>
      <c r="X43" s="1011"/>
      <c r="Y43" s="1011"/>
      <c r="Z43" s="1012"/>
      <c r="AA43" s="1012"/>
      <c r="AB43" s="1011"/>
      <c r="AC43" s="1012"/>
      <c r="AD43" s="1011"/>
      <c r="AE43" s="1012"/>
      <c r="AF43" s="1068"/>
      <c r="AG43" s="1014"/>
      <c r="AH43" s="1014"/>
      <c r="AI43" s="1011"/>
      <c r="AJ43" s="1015"/>
      <c r="AK43" s="1016"/>
      <c r="AL43" s="1012"/>
      <c r="AM43" s="1016"/>
      <c r="AN43" s="1070"/>
      <c r="AO43" s="1008"/>
      <c r="AP43" s="1008"/>
      <c r="AQ43" s="1008"/>
      <c r="AR43" s="1008"/>
      <c r="AS43" s="1008"/>
      <c r="AT43" s="1008"/>
      <c r="AU43" s="1008"/>
      <c r="AV43" s="1008"/>
      <c r="AW43" s="1008"/>
      <c r="AX43" s="1008"/>
      <c r="AY43" s="1008"/>
      <c r="AZ43" s="1008"/>
      <c r="BA43" s="1008"/>
      <c r="BB43" s="1008"/>
      <c r="BC43" s="1008"/>
      <c r="BD43" s="1008"/>
      <c r="BE43" s="1008"/>
      <c r="BF43" s="1008"/>
      <c r="BG43" s="1008"/>
      <c r="BH43" s="1008"/>
      <c r="BI43" s="1008"/>
      <c r="BJ43" s="1008"/>
      <c r="BK43" s="1008"/>
      <c r="BL43" s="1008"/>
      <c r="BM43" s="1008"/>
      <c r="BN43" s="1008"/>
      <c r="BO43" s="1008"/>
      <c r="BP43" s="1008"/>
      <c r="BQ43" s="1011"/>
      <c r="BR43" s="1008"/>
      <c r="BS43" s="1008"/>
      <c r="BT43" s="1555"/>
      <c r="BU43" s="1556"/>
      <c r="BV43" s="1065"/>
    </row>
    <row r="44" spans="1:74" ht="16" customHeight="1" x14ac:dyDescent="0.25">
      <c r="A44" s="1062" t="s">
        <v>497</v>
      </c>
      <c r="B44" s="99" t="s">
        <v>136</v>
      </c>
      <c r="C44" s="128">
        <v>25</v>
      </c>
      <c r="D44" s="129">
        <f t="shared" si="1"/>
        <v>0</v>
      </c>
      <c r="E44" s="130" t="str">
        <f t="shared" si="2"/>
        <v/>
      </c>
      <c r="F44" s="118">
        <f t="shared" si="3"/>
        <v>0</v>
      </c>
      <c r="G44" s="128">
        <f t="shared" si="4"/>
        <v>0</v>
      </c>
      <c r="H44" s="128">
        <f t="shared" si="5"/>
        <v>0</v>
      </c>
      <c r="I44" s="128">
        <f t="shared" si="0"/>
        <v>0</v>
      </c>
      <c r="J44" s="128">
        <f t="shared" si="6"/>
        <v>0</v>
      </c>
      <c r="K44" s="1549">
        <f t="shared" si="7"/>
        <v>0</v>
      </c>
      <c r="L44" s="1009" t="str">
        <f t="shared" si="8"/>
        <v/>
      </c>
      <c r="M44" s="1010"/>
      <c r="N44" s="1010"/>
      <c r="O44" s="1010"/>
      <c r="P44" s="1011"/>
      <c r="Q44" s="1008"/>
      <c r="R44" s="1012"/>
      <c r="S44" s="1013"/>
      <c r="T44" s="1011"/>
      <c r="U44" s="1011"/>
      <c r="V44" s="1008"/>
      <c r="W44" s="1011"/>
      <c r="X44" s="1011"/>
      <c r="Y44" s="1011"/>
      <c r="Z44" s="1012"/>
      <c r="AA44" s="1012"/>
      <c r="AB44" s="1011"/>
      <c r="AC44" s="1012"/>
      <c r="AD44" s="1011"/>
      <c r="AE44" s="1012"/>
      <c r="AF44" s="1068"/>
      <c r="AG44" s="1014"/>
      <c r="AH44" s="1014"/>
      <c r="AI44" s="1011"/>
      <c r="AJ44" s="1015"/>
      <c r="AK44" s="1016"/>
      <c r="AL44" s="1012"/>
      <c r="AM44" s="1016"/>
      <c r="AN44" s="1070"/>
      <c r="AO44" s="1008"/>
      <c r="AP44" s="1008"/>
      <c r="AQ44" s="1008"/>
      <c r="AR44" s="1008"/>
      <c r="AS44" s="1008"/>
      <c r="AT44" s="1008"/>
      <c r="AU44" s="1008"/>
      <c r="AV44" s="1008"/>
      <c r="AW44" s="1008"/>
      <c r="AX44" s="1008"/>
      <c r="AY44" s="1008"/>
      <c r="AZ44" s="1008"/>
      <c r="BA44" s="1008"/>
      <c r="BB44" s="1008"/>
      <c r="BC44" s="1008"/>
      <c r="BD44" s="1008"/>
      <c r="BE44" s="1008"/>
      <c r="BF44" s="1008"/>
      <c r="BG44" s="1008"/>
      <c r="BH44" s="1008"/>
      <c r="BI44" s="1008"/>
      <c r="BJ44" s="1008"/>
      <c r="BK44" s="1008"/>
      <c r="BL44" s="1008"/>
      <c r="BM44" s="1008"/>
      <c r="BN44" s="1008"/>
      <c r="BO44" s="1008"/>
      <c r="BP44" s="1008"/>
      <c r="BQ44" s="1011"/>
      <c r="BR44" s="1008"/>
      <c r="BS44" s="1008"/>
      <c r="BT44" s="1555"/>
      <c r="BU44" s="1556"/>
      <c r="BV44" s="1065"/>
    </row>
    <row r="45" spans="1:74" ht="16" customHeight="1" x14ac:dyDescent="0.25">
      <c r="A45" s="1062" t="s">
        <v>498</v>
      </c>
      <c r="B45" s="99" t="s">
        <v>137</v>
      </c>
      <c r="C45" s="128">
        <v>26</v>
      </c>
      <c r="D45" s="129">
        <f t="shared" si="1"/>
        <v>0</v>
      </c>
      <c r="E45" s="130" t="str">
        <f t="shared" si="2"/>
        <v/>
      </c>
      <c r="F45" s="118">
        <f t="shared" si="3"/>
        <v>0</v>
      </c>
      <c r="G45" s="128">
        <f t="shared" si="4"/>
        <v>0</v>
      </c>
      <c r="H45" s="128">
        <f t="shared" si="5"/>
        <v>0</v>
      </c>
      <c r="I45" s="128">
        <f t="shared" si="0"/>
        <v>0</v>
      </c>
      <c r="J45" s="128">
        <f t="shared" si="6"/>
        <v>0</v>
      </c>
      <c r="K45" s="1549">
        <f t="shared" si="7"/>
        <v>0</v>
      </c>
      <c r="L45" s="1009" t="str">
        <f t="shared" si="8"/>
        <v/>
      </c>
      <c r="M45" s="1010"/>
      <c r="N45" s="1010"/>
      <c r="O45" s="1010"/>
      <c r="P45" s="1011"/>
      <c r="Q45" s="1008"/>
      <c r="R45" s="1012"/>
      <c r="S45" s="1013"/>
      <c r="T45" s="1011"/>
      <c r="U45" s="1011"/>
      <c r="V45" s="1008"/>
      <c r="W45" s="1011"/>
      <c r="X45" s="1011"/>
      <c r="Y45" s="1011"/>
      <c r="Z45" s="1012"/>
      <c r="AA45" s="1012"/>
      <c r="AB45" s="1011"/>
      <c r="AC45" s="1012"/>
      <c r="AD45" s="1011"/>
      <c r="AE45" s="1012"/>
      <c r="AF45" s="1068"/>
      <c r="AG45" s="1014"/>
      <c r="AH45" s="1014"/>
      <c r="AI45" s="1011"/>
      <c r="AJ45" s="1015"/>
      <c r="AK45" s="1016"/>
      <c r="AL45" s="1012"/>
      <c r="AM45" s="1016"/>
      <c r="AN45" s="1070"/>
      <c r="AO45" s="1008"/>
      <c r="AP45" s="1008"/>
      <c r="AQ45" s="1008"/>
      <c r="AR45" s="1008"/>
      <c r="AS45" s="1008"/>
      <c r="AT45" s="1008"/>
      <c r="AU45" s="1008"/>
      <c r="AV45" s="1008"/>
      <c r="AW45" s="1008"/>
      <c r="AX45" s="1008"/>
      <c r="AY45" s="1008"/>
      <c r="AZ45" s="1008"/>
      <c r="BA45" s="1008"/>
      <c r="BB45" s="1008"/>
      <c r="BC45" s="1008"/>
      <c r="BD45" s="1008"/>
      <c r="BE45" s="1008"/>
      <c r="BF45" s="1008"/>
      <c r="BG45" s="1008"/>
      <c r="BH45" s="1008"/>
      <c r="BI45" s="1008"/>
      <c r="BJ45" s="1008"/>
      <c r="BK45" s="1008"/>
      <c r="BL45" s="1008"/>
      <c r="BM45" s="1008"/>
      <c r="BN45" s="1008"/>
      <c r="BO45" s="1008"/>
      <c r="BP45" s="1008"/>
      <c r="BQ45" s="1011"/>
      <c r="BR45" s="1008"/>
      <c r="BS45" s="1008"/>
      <c r="BT45" s="1555"/>
      <c r="BU45" s="1556"/>
      <c r="BV45" s="1065"/>
    </row>
    <row r="46" spans="1:74" ht="16" customHeight="1" x14ac:dyDescent="0.25">
      <c r="A46" s="1062" t="s">
        <v>499</v>
      </c>
      <c r="B46" s="127"/>
      <c r="C46" s="128">
        <v>27</v>
      </c>
      <c r="D46" s="129">
        <f t="shared" si="1"/>
        <v>0</v>
      </c>
      <c r="E46" s="130" t="str">
        <f t="shared" si="2"/>
        <v/>
      </c>
      <c r="F46" s="118">
        <f t="shared" si="3"/>
        <v>0</v>
      </c>
      <c r="G46" s="128">
        <f t="shared" si="4"/>
        <v>0</v>
      </c>
      <c r="H46" s="128">
        <f t="shared" si="5"/>
        <v>0</v>
      </c>
      <c r="I46" s="128">
        <f t="shared" si="0"/>
        <v>0</v>
      </c>
      <c r="J46" s="128">
        <f t="shared" si="6"/>
        <v>0</v>
      </c>
      <c r="K46" s="1549">
        <f t="shared" si="7"/>
        <v>0</v>
      </c>
      <c r="L46" s="1009" t="str">
        <f t="shared" si="8"/>
        <v/>
      </c>
      <c r="M46" s="1010"/>
      <c r="N46" s="1010"/>
      <c r="O46" s="1010"/>
      <c r="P46" s="1011"/>
      <c r="Q46" s="1008"/>
      <c r="R46" s="1012"/>
      <c r="S46" s="1013"/>
      <c r="T46" s="1011"/>
      <c r="U46" s="1011"/>
      <c r="V46" s="1008"/>
      <c r="W46" s="1011"/>
      <c r="X46" s="1011"/>
      <c r="Y46" s="1011"/>
      <c r="Z46" s="1012"/>
      <c r="AA46" s="1012"/>
      <c r="AB46" s="1011"/>
      <c r="AC46" s="1012"/>
      <c r="AD46" s="1011"/>
      <c r="AE46" s="1012"/>
      <c r="AF46" s="1068"/>
      <c r="AG46" s="1014"/>
      <c r="AH46" s="1014"/>
      <c r="AI46" s="1011"/>
      <c r="AJ46" s="1015"/>
      <c r="AK46" s="1016"/>
      <c r="AL46" s="1012"/>
      <c r="AM46" s="1016"/>
      <c r="AN46" s="1070"/>
      <c r="AO46" s="1008"/>
      <c r="AP46" s="1008"/>
      <c r="AQ46" s="1008"/>
      <c r="AR46" s="1008"/>
      <c r="AS46" s="1008"/>
      <c r="AT46" s="1008"/>
      <c r="AU46" s="1008"/>
      <c r="AV46" s="1008"/>
      <c r="AW46" s="1008"/>
      <c r="AX46" s="1008"/>
      <c r="AY46" s="1008"/>
      <c r="AZ46" s="1008"/>
      <c r="BA46" s="1008"/>
      <c r="BB46" s="1008"/>
      <c r="BC46" s="1008"/>
      <c r="BD46" s="1008"/>
      <c r="BE46" s="1008"/>
      <c r="BF46" s="1008"/>
      <c r="BG46" s="1008"/>
      <c r="BH46" s="1008"/>
      <c r="BI46" s="1008"/>
      <c r="BJ46" s="1008"/>
      <c r="BK46" s="1008"/>
      <c r="BL46" s="1008"/>
      <c r="BM46" s="1008"/>
      <c r="BN46" s="1008"/>
      <c r="BO46" s="1008"/>
      <c r="BP46" s="1008"/>
      <c r="BQ46" s="1011"/>
      <c r="BR46" s="1008"/>
      <c r="BS46" s="1008"/>
      <c r="BT46" s="1555"/>
      <c r="BU46" s="1556"/>
      <c r="BV46" s="1065"/>
    </row>
    <row r="47" spans="1:74" ht="16" customHeight="1" x14ac:dyDescent="0.25">
      <c r="A47" s="1062" t="s">
        <v>500</v>
      </c>
      <c r="B47" s="134" t="s">
        <v>138</v>
      </c>
      <c r="C47" s="128">
        <v>28</v>
      </c>
      <c r="D47" s="129">
        <f t="shared" si="1"/>
        <v>0</v>
      </c>
      <c r="E47" s="130" t="str">
        <f t="shared" si="2"/>
        <v/>
      </c>
      <c r="F47" s="118">
        <f t="shared" si="3"/>
        <v>0</v>
      </c>
      <c r="G47" s="128">
        <f t="shared" si="4"/>
        <v>0</v>
      </c>
      <c r="H47" s="128">
        <f t="shared" si="5"/>
        <v>0</v>
      </c>
      <c r="I47" s="128">
        <f t="shared" si="0"/>
        <v>0</v>
      </c>
      <c r="J47" s="128">
        <f t="shared" si="6"/>
        <v>0</v>
      </c>
      <c r="K47" s="1549">
        <f t="shared" si="7"/>
        <v>0</v>
      </c>
      <c r="L47" s="1009" t="str">
        <f t="shared" si="8"/>
        <v/>
      </c>
      <c r="M47" s="1010"/>
      <c r="N47" s="1010"/>
      <c r="O47" s="1010"/>
      <c r="P47" s="1011"/>
      <c r="Q47" s="1008"/>
      <c r="R47" s="1012"/>
      <c r="S47" s="1013"/>
      <c r="T47" s="1011"/>
      <c r="U47" s="1011"/>
      <c r="V47" s="1008"/>
      <c r="W47" s="1011"/>
      <c r="X47" s="1011"/>
      <c r="Y47" s="1011"/>
      <c r="Z47" s="1012"/>
      <c r="AA47" s="1012"/>
      <c r="AB47" s="1011"/>
      <c r="AC47" s="1012"/>
      <c r="AD47" s="1011"/>
      <c r="AE47" s="1012"/>
      <c r="AF47" s="1068"/>
      <c r="AG47" s="1014"/>
      <c r="AH47" s="1014"/>
      <c r="AI47" s="1011"/>
      <c r="AJ47" s="1015"/>
      <c r="AK47" s="1016"/>
      <c r="AL47" s="1012"/>
      <c r="AM47" s="1016"/>
      <c r="AN47" s="1070"/>
      <c r="AO47" s="1008"/>
      <c r="AP47" s="1008"/>
      <c r="AQ47" s="1008"/>
      <c r="AR47" s="1008"/>
      <c r="AS47" s="1008"/>
      <c r="AT47" s="1008"/>
      <c r="AU47" s="1008"/>
      <c r="AV47" s="1008"/>
      <c r="AW47" s="1008"/>
      <c r="AX47" s="1008"/>
      <c r="AY47" s="1008"/>
      <c r="AZ47" s="1008"/>
      <c r="BA47" s="1008"/>
      <c r="BB47" s="1008"/>
      <c r="BC47" s="1008"/>
      <c r="BD47" s="1008"/>
      <c r="BE47" s="1008"/>
      <c r="BF47" s="1008"/>
      <c r="BG47" s="1008"/>
      <c r="BH47" s="1008"/>
      <c r="BI47" s="1008"/>
      <c r="BJ47" s="1008"/>
      <c r="BK47" s="1008"/>
      <c r="BL47" s="1008"/>
      <c r="BM47" s="1008"/>
      <c r="BN47" s="1008"/>
      <c r="BO47" s="1008"/>
      <c r="BP47" s="1008"/>
      <c r="BQ47" s="1011"/>
      <c r="BR47" s="1008"/>
      <c r="BS47" s="1008"/>
      <c r="BT47" s="1555"/>
      <c r="BU47" s="1556"/>
      <c r="BV47" s="1065"/>
    </row>
    <row r="48" spans="1:74" ht="16" customHeight="1" x14ac:dyDescent="0.25">
      <c r="A48" s="1062" t="s">
        <v>501</v>
      </c>
      <c r="B48" s="99" t="s">
        <v>149</v>
      </c>
      <c r="C48" s="128">
        <v>29</v>
      </c>
      <c r="D48" s="129">
        <f t="shared" si="1"/>
        <v>0</v>
      </c>
      <c r="E48" s="130" t="str">
        <f t="shared" si="2"/>
        <v/>
      </c>
      <c r="F48" s="118">
        <f t="shared" si="3"/>
        <v>0</v>
      </c>
      <c r="G48" s="128">
        <f t="shared" si="4"/>
        <v>0</v>
      </c>
      <c r="H48" s="128">
        <f t="shared" si="5"/>
        <v>0</v>
      </c>
      <c r="I48" s="128">
        <f t="shared" si="0"/>
        <v>0</v>
      </c>
      <c r="J48" s="128">
        <f t="shared" si="6"/>
        <v>0</v>
      </c>
      <c r="K48" s="1549">
        <f t="shared" si="7"/>
        <v>0</v>
      </c>
      <c r="L48" s="1009" t="str">
        <f t="shared" si="8"/>
        <v/>
      </c>
      <c r="M48" s="1010"/>
      <c r="N48" s="1010"/>
      <c r="O48" s="1010"/>
      <c r="P48" s="1011"/>
      <c r="Q48" s="1008"/>
      <c r="R48" s="1012"/>
      <c r="S48" s="1013"/>
      <c r="T48" s="1011"/>
      <c r="U48" s="1011"/>
      <c r="V48" s="1008"/>
      <c r="W48" s="1011"/>
      <c r="X48" s="1011"/>
      <c r="Y48" s="1011"/>
      <c r="Z48" s="1012"/>
      <c r="AA48" s="1012"/>
      <c r="AB48" s="1011"/>
      <c r="AC48" s="1012"/>
      <c r="AD48" s="1011"/>
      <c r="AE48" s="1012"/>
      <c r="AF48" s="1068"/>
      <c r="AG48" s="1014"/>
      <c r="AH48" s="1014"/>
      <c r="AI48" s="1011"/>
      <c r="AJ48" s="1015"/>
      <c r="AK48" s="1016"/>
      <c r="AL48" s="1012"/>
      <c r="AM48" s="1016"/>
      <c r="AN48" s="1070"/>
      <c r="AO48" s="1008"/>
      <c r="AP48" s="1008"/>
      <c r="AQ48" s="1008"/>
      <c r="AR48" s="1008"/>
      <c r="AS48" s="1008"/>
      <c r="AT48" s="1008"/>
      <c r="AU48" s="1008"/>
      <c r="AV48" s="1008"/>
      <c r="AW48" s="1008"/>
      <c r="AX48" s="1008"/>
      <c r="AY48" s="1008"/>
      <c r="AZ48" s="1008"/>
      <c r="BA48" s="1008"/>
      <c r="BB48" s="1008"/>
      <c r="BC48" s="1008"/>
      <c r="BD48" s="1008"/>
      <c r="BE48" s="1008"/>
      <c r="BF48" s="1008"/>
      <c r="BG48" s="1008"/>
      <c r="BH48" s="1008"/>
      <c r="BI48" s="1008"/>
      <c r="BJ48" s="1008"/>
      <c r="BK48" s="1008"/>
      <c r="BL48" s="1008"/>
      <c r="BM48" s="1008"/>
      <c r="BN48" s="1008"/>
      <c r="BO48" s="1008"/>
      <c r="BP48" s="1008"/>
      <c r="BQ48" s="1011"/>
      <c r="BR48" s="1008"/>
      <c r="BS48" s="1008"/>
      <c r="BT48" s="1555"/>
      <c r="BU48" s="1556"/>
      <c r="BV48" s="1065"/>
    </row>
    <row r="49" spans="1:74" ht="16" customHeight="1" x14ac:dyDescent="0.25">
      <c r="A49" s="1062" t="s">
        <v>502</v>
      </c>
      <c r="B49" s="99" t="s">
        <v>150</v>
      </c>
      <c r="C49" s="128">
        <v>30</v>
      </c>
      <c r="D49" s="129">
        <f t="shared" si="1"/>
        <v>0</v>
      </c>
      <c r="E49" s="130" t="str">
        <f t="shared" si="2"/>
        <v/>
      </c>
      <c r="F49" s="118">
        <f t="shared" si="3"/>
        <v>0</v>
      </c>
      <c r="G49" s="128">
        <f t="shared" si="4"/>
        <v>0</v>
      </c>
      <c r="H49" s="128">
        <f t="shared" si="5"/>
        <v>0</v>
      </c>
      <c r="I49" s="128">
        <f t="shared" si="0"/>
        <v>0</v>
      </c>
      <c r="J49" s="128">
        <f t="shared" si="6"/>
        <v>0</v>
      </c>
      <c r="K49" s="1549">
        <f t="shared" si="7"/>
        <v>0</v>
      </c>
      <c r="L49" s="1009" t="str">
        <f t="shared" si="8"/>
        <v/>
      </c>
      <c r="M49" s="1010"/>
      <c r="N49" s="1010"/>
      <c r="O49" s="1010"/>
      <c r="P49" s="1011"/>
      <c r="Q49" s="1008"/>
      <c r="R49" s="1012"/>
      <c r="S49" s="1013"/>
      <c r="T49" s="1011"/>
      <c r="U49" s="1011"/>
      <c r="V49" s="1008"/>
      <c r="W49" s="1011"/>
      <c r="X49" s="1011"/>
      <c r="Y49" s="1011"/>
      <c r="Z49" s="1012"/>
      <c r="AA49" s="1012"/>
      <c r="AB49" s="1011"/>
      <c r="AC49" s="1012"/>
      <c r="AD49" s="1011"/>
      <c r="AE49" s="1012"/>
      <c r="AF49" s="1068"/>
      <c r="AG49" s="1014"/>
      <c r="AH49" s="1014"/>
      <c r="AI49" s="1011"/>
      <c r="AJ49" s="1015"/>
      <c r="AK49" s="1016"/>
      <c r="AL49" s="1012"/>
      <c r="AM49" s="1016"/>
      <c r="AN49" s="1070"/>
      <c r="AO49" s="1008"/>
      <c r="AP49" s="1008"/>
      <c r="AQ49" s="1008"/>
      <c r="AR49" s="1008"/>
      <c r="AS49" s="1008"/>
      <c r="AT49" s="1008"/>
      <c r="AU49" s="1008"/>
      <c r="AV49" s="1008"/>
      <c r="AW49" s="1008"/>
      <c r="AX49" s="1008"/>
      <c r="AY49" s="1008"/>
      <c r="AZ49" s="1008"/>
      <c r="BA49" s="1008"/>
      <c r="BB49" s="1008"/>
      <c r="BC49" s="1008"/>
      <c r="BD49" s="1008"/>
      <c r="BE49" s="1008"/>
      <c r="BF49" s="1008"/>
      <c r="BG49" s="1008"/>
      <c r="BH49" s="1008"/>
      <c r="BI49" s="1008"/>
      <c r="BJ49" s="1008"/>
      <c r="BK49" s="1008"/>
      <c r="BL49" s="1008"/>
      <c r="BM49" s="1008"/>
      <c r="BN49" s="1008"/>
      <c r="BO49" s="1008"/>
      <c r="BP49" s="1008"/>
      <c r="BQ49" s="1011"/>
      <c r="BR49" s="1008"/>
      <c r="BS49" s="1008"/>
      <c r="BT49" s="1555"/>
      <c r="BU49" s="1556"/>
      <c r="BV49" s="1065"/>
    </row>
    <row r="50" spans="1:74" ht="16" customHeight="1" x14ac:dyDescent="0.25">
      <c r="A50" s="1062" t="s">
        <v>1580</v>
      </c>
      <c r="B50" s="99" t="s">
        <v>151</v>
      </c>
      <c r="C50" s="128">
        <v>31</v>
      </c>
      <c r="D50" s="129">
        <f t="shared" si="1"/>
        <v>0</v>
      </c>
      <c r="E50" s="130" t="str">
        <f t="shared" si="2"/>
        <v/>
      </c>
      <c r="F50" s="118">
        <f t="shared" si="3"/>
        <v>0</v>
      </c>
      <c r="G50" s="128">
        <f t="shared" si="4"/>
        <v>0</v>
      </c>
      <c r="H50" s="128">
        <f t="shared" si="5"/>
        <v>0</v>
      </c>
      <c r="I50" s="128">
        <f t="shared" si="0"/>
        <v>0</v>
      </c>
      <c r="J50" s="128">
        <f t="shared" si="6"/>
        <v>0</v>
      </c>
      <c r="K50" s="1549">
        <f t="shared" si="7"/>
        <v>0</v>
      </c>
      <c r="L50" s="1009" t="str">
        <f t="shared" si="8"/>
        <v/>
      </c>
      <c r="M50" s="1010"/>
      <c r="N50" s="1010"/>
      <c r="O50" s="1010"/>
      <c r="P50" s="1011"/>
      <c r="Q50" s="1008"/>
      <c r="R50" s="1012"/>
      <c r="S50" s="1013"/>
      <c r="T50" s="1011"/>
      <c r="U50" s="1011"/>
      <c r="V50" s="1008"/>
      <c r="W50" s="1011"/>
      <c r="X50" s="1011"/>
      <c r="Y50" s="1011"/>
      <c r="Z50" s="1012"/>
      <c r="AA50" s="1012"/>
      <c r="AB50" s="1011"/>
      <c r="AC50" s="1012"/>
      <c r="AD50" s="1011"/>
      <c r="AE50" s="1012"/>
      <c r="AF50" s="1068"/>
      <c r="AG50" s="1014"/>
      <c r="AH50" s="1014"/>
      <c r="AI50" s="1011"/>
      <c r="AJ50" s="1015"/>
      <c r="AK50" s="1016"/>
      <c r="AL50" s="1012"/>
      <c r="AM50" s="1016"/>
      <c r="AN50" s="1070"/>
      <c r="AO50" s="1008"/>
      <c r="AP50" s="1008"/>
      <c r="AQ50" s="1008"/>
      <c r="AR50" s="1008"/>
      <c r="AS50" s="1008"/>
      <c r="AT50" s="1008"/>
      <c r="AU50" s="1008"/>
      <c r="AV50" s="1008"/>
      <c r="AW50" s="1008"/>
      <c r="AX50" s="1008"/>
      <c r="AY50" s="1008"/>
      <c r="AZ50" s="1008"/>
      <c r="BA50" s="1008"/>
      <c r="BB50" s="1008"/>
      <c r="BC50" s="1008"/>
      <c r="BD50" s="1008"/>
      <c r="BE50" s="1008"/>
      <c r="BF50" s="1008"/>
      <c r="BG50" s="1008"/>
      <c r="BH50" s="1008"/>
      <c r="BI50" s="1008"/>
      <c r="BJ50" s="1008"/>
      <c r="BK50" s="1008"/>
      <c r="BL50" s="1008"/>
      <c r="BM50" s="1008"/>
      <c r="BN50" s="1008"/>
      <c r="BO50" s="1008"/>
      <c r="BP50" s="1008"/>
      <c r="BQ50" s="1011"/>
      <c r="BR50" s="1008"/>
      <c r="BS50" s="1008"/>
      <c r="BT50" s="1555"/>
      <c r="BU50" s="1556"/>
      <c r="BV50" s="1065"/>
    </row>
    <row r="51" spans="1:74" ht="16" customHeight="1" x14ac:dyDescent="0.25">
      <c r="A51" s="1062" t="s">
        <v>503</v>
      </c>
      <c r="B51" s="127"/>
      <c r="C51" s="128">
        <v>32</v>
      </c>
      <c r="D51" s="129">
        <f t="shared" si="1"/>
        <v>0</v>
      </c>
      <c r="E51" s="130" t="str">
        <f t="shared" si="2"/>
        <v/>
      </c>
      <c r="F51" s="118">
        <f t="shared" si="3"/>
        <v>0</v>
      </c>
      <c r="G51" s="128">
        <f t="shared" si="4"/>
        <v>0</v>
      </c>
      <c r="H51" s="128">
        <f t="shared" si="5"/>
        <v>0</v>
      </c>
      <c r="I51" s="128">
        <f t="shared" si="0"/>
        <v>0</v>
      </c>
      <c r="J51" s="128">
        <f t="shared" si="6"/>
        <v>0</v>
      </c>
      <c r="K51" s="1549">
        <f t="shared" si="7"/>
        <v>0</v>
      </c>
      <c r="L51" s="1009" t="str">
        <f t="shared" si="8"/>
        <v/>
      </c>
      <c r="M51" s="1010"/>
      <c r="N51" s="1010"/>
      <c r="O51" s="1010"/>
      <c r="P51" s="1011"/>
      <c r="Q51" s="1008"/>
      <c r="R51" s="1012"/>
      <c r="S51" s="1013"/>
      <c r="T51" s="1011"/>
      <c r="U51" s="1011"/>
      <c r="V51" s="1008"/>
      <c r="W51" s="1011"/>
      <c r="X51" s="1011"/>
      <c r="Y51" s="1011"/>
      <c r="Z51" s="1012"/>
      <c r="AA51" s="1012"/>
      <c r="AB51" s="1011"/>
      <c r="AC51" s="1012"/>
      <c r="AD51" s="1011"/>
      <c r="AE51" s="1012"/>
      <c r="AF51" s="1068"/>
      <c r="AG51" s="1014"/>
      <c r="AH51" s="1014"/>
      <c r="AI51" s="1011"/>
      <c r="AJ51" s="1015"/>
      <c r="AK51" s="1016"/>
      <c r="AL51" s="1012"/>
      <c r="AM51" s="1016"/>
      <c r="AN51" s="1070"/>
      <c r="AO51" s="1008"/>
      <c r="AP51" s="1008"/>
      <c r="AQ51" s="1008"/>
      <c r="AR51" s="1008"/>
      <c r="AS51" s="1008"/>
      <c r="AT51" s="1008"/>
      <c r="AU51" s="1008"/>
      <c r="AV51" s="1008"/>
      <c r="AW51" s="1008"/>
      <c r="AX51" s="1008"/>
      <c r="AY51" s="1008"/>
      <c r="AZ51" s="1008"/>
      <c r="BA51" s="1008"/>
      <c r="BB51" s="1008"/>
      <c r="BC51" s="1008"/>
      <c r="BD51" s="1008"/>
      <c r="BE51" s="1008"/>
      <c r="BF51" s="1008"/>
      <c r="BG51" s="1008"/>
      <c r="BH51" s="1008"/>
      <c r="BI51" s="1008"/>
      <c r="BJ51" s="1008"/>
      <c r="BK51" s="1008"/>
      <c r="BL51" s="1008"/>
      <c r="BM51" s="1008"/>
      <c r="BN51" s="1008"/>
      <c r="BO51" s="1008"/>
      <c r="BP51" s="1008"/>
      <c r="BQ51" s="1011"/>
      <c r="BR51" s="1008"/>
      <c r="BS51" s="1008"/>
      <c r="BT51" s="1555"/>
      <c r="BU51" s="1556"/>
      <c r="BV51" s="1065"/>
    </row>
    <row r="52" spans="1:74" ht="16" customHeight="1" x14ac:dyDescent="0.25">
      <c r="A52" s="1062" t="s">
        <v>504</v>
      </c>
      <c r="B52" s="134" t="s">
        <v>152</v>
      </c>
      <c r="C52" s="128">
        <v>33</v>
      </c>
      <c r="D52" s="129">
        <f t="shared" si="1"/>
        <v>0</v>
      </c>
      <c r="E52" s="130" t="str">
        <f t="shared" si="2"/>
        <v/>
      </c>
      <c r="F52" s="118">
        <f t="shared" si="3"/>
        <v>0</v>
      </c>
      <c r="G52" s="128">
        <f t="shared" si="4"/>
        <v>0</v>
      </c>
      <c r="H52" s="128">
        <f t="shared" si="5"/>
        <v>0</v>
      </c>
      <c r="I52" s="128">
        <f t="shared" si="0"/>
        <v>0</v>
      </c>
      <c r="J52" s="128">
        <f t="shared" si="6"/>
        <v>0</v>
      </c>
      <c r="K52" s="1549">
        <f t="shared" si="7"/>
        <v>0</v>
      </c>
      <c r="L52" s="1009" t="str">
        <f t="shared" si="8"/>
        <v/>
      </c>
      <c r="M52" s="1010"/>
      <c r="N52" s="1010"/>
      <c r="O52" s="1010"/>
      <c r="P52" s="1011"/>
      <c r="Q52" s="1008"/>
      <c r="R52" s="1012"/>
      <c r="S52" s="1013"/>
      <c r="T52" s="1011"/>
      <c r="U52" s="1011"/>
      <c r="V52" s="1008"/>
      <c r="W52" s="1011"/>
      <c r="X52" s="1011"/>
      <c r="Y52" s="1011"/>
      <c r="Z52" s="1012"/>
      <c r="AA52" s="1012"/>
      <c r="AB52" s="1011"/>
      <c r="AC52" s="1012"/>
      <c r="AD52" s="1011"/>
      <c r="AE52" s="1012"/>
      <c r="AF52" s="1068"/>
      <c r="AG52" s="1014"/>
      <c r="AH52" s="1014"/>
      <c r="AI52" s="1011"/>
      <c r="AJ52" s="1015"/>
      <c r="AK52" s="1016"/>
      <c r="AL52" s="1012"/>
      <c r="AM52" s="1016"/>
      <c r="AN52" s="1070"/>
      <c r="AO52" s="1008"/>
      <c r="AP52" s="1008"/>
      <c r="AQ52" s="1008"/>
      <c r="AR52" s="1008"/>
      <c r="AS52" s="1008"/>
      <c r="AT52" s="1008"/>
      <c r="AU52" s="1008"/>
      <c r="AV52" s="1008"/>
      <c r="AW52" s="1008"/>
      <c r="AX52" s="1008"/>
      <c r="AY52" s="1008"/>
      <c r="AZ52" s="1008"/>
      <c r="BA52" s="1008"/>
      <c r="BB52" s="1008"/>
      <c r="BC52" s="1008"/>
      <c r="BD52" s="1008"/>
      <c r="BE52" s="1008"/>
      <c r="BF52" s="1008"/>
      <c r="BG52" s="1008"/>
      <c r="BH52" s="1008"/>
      <c r="BI52" s="1008"/>
      <c r="BJ52" s="1008"/>
      <c r="BK52" s="1008"/>
      <c r="BL52" s="1008"/>
      <c r="BM52" s="1008"/>
      <c r="BN52" s="1008"/>
      <c r="BO52" s="1008"/>
      <c r="BP52" s="1008"/>
      <c r="BQ52" s="1011"/>
      <c r="BR52" s="1008"/>
      <c r="BS52" s="1008"/>
      <c r="BT52" s="1555"/>
      <c r="BU52" s="1556"/>
      <c r="BV52" s="1065"/>
    </row>
    <row r="53" spans="1:74" ht="16" customHeight="1" x14ac:dyDescent="0.25">
      <c r="A53" s="1062" t="s">
        <v>505</v>
      </c>
      <c r="B53" s="99" t="s">
        <v>153</v>
      </c>
      <c r="C53" s="128">
        <v>34</v>
      </c>
      <c r="D53" s="129">
        <f t="shared" si="1"/>
        <v>0</v>
      </c>
      <c r="E53" s="130" t="str">
        <f t="shared" si="2"/>
        <v/>
      </c>
      <c r="F53" s="118">
        <f t="shared" si="3"/>
        <v>0</v>
      </c>
      <c r="G53" s="128">
        <f t="shared" si="4"/>
        <v>0</v>
      </c>
      <c r="H53" s="128">
        <f t="shared" si="5"/>
        <v>0</v>
      </c>
      <c r="I53" s="128">
        <f t="shared" si="0"/>
        <v>0</v>
      </c>
      <c r="J53" s="128">
        <f t="shared" si="6"/>
        <v>0</v>
      </c>
      <c r="K53" s="1549">
        <f t="shared" si="7"/>
        <v>0</v>
      </c>
      <c r="L53" s="1009" t="str">
        <f t="shared" si="8"/>
        <v/>
      </c>
      <c r="M53" s="1010"/>
      <c r="N53" s="1010"/>
      <c r="O53" s="1010"/>
      <c r="P53" s="1011"/>
      <c r="Q53" s="1008"/>
      <c r="R53" s="1012"/>
      <c r="S53" s="1013"/>
      <c r="T53" s="1011"/>
      <c r="U53" s="1011"/>
      <c r="V53" s="1008"/>
      <c r="W53" s="1011"/>
      <c r="X53" s="1011"/>
      <c r="Y53" s="1011"/>
      <c r="Z53" s="1012"/>
      <c r="AA53" s="1012"/>
      <c r="AB53" s="1011"/>
      <c r="AC53" s="1012"/>
      <c r="AD53" s="1011"/>
      <c r="AE53" s="1012"/>
      <c r="AF53" s="1068"/>
      <c r="AG53" s="1014"/>
      <c r="AH53" s="1014"/>
      <c r="AI53" s="1011"/>
      <c r="AJ53" s="1015"/>
      <c r="AK53" s="1016"/>
      <c r="AL53" s="1012"/>
      <c r="AM53" s="1016"/>
      <c r="AN53" s="1070"/>
      <c r="AO53" s="1008"/>
      <c r="AP53" s="1008"/>
      <c r="AQ53" s="1008"/>
      <c r="AR53" s="1008"/>
      <c r="AS53" s="1008"/>
      <c r="AT53" s="1008"/>
      <c r="AU53" s="1008"/>
      <c r="AV53" s="1008"/>
      <c r="AW53" s="1008"/>
      <c r="AX53" s="1008"/>
      <c r="AY53" s="1008"/>
      <c r="AZ53" s="1008"/>
      <c r="BA53" s="1008"/>
      <c r="BB53" s="1008"/>
      <c r="BC53" s="1008"/>
      <c r="BD53" s="1008"/>
      <c r="BE53" s="1008"/>
      <c r="BF53" s="1008"/>
      <c r="BG53" s="1008"/>
      <c r="BH53" s="1008"/>
      <c r="BI53" s="1008"/>
      <c r="BJ53" s="1008"/>
      <c r="BK53" s="1008"/>
      <c r="BL53" s="1008"/>
      <c r="BM53" s="1008"/>
      <c r="BN53" s="1008"/>
      <c r="BO53" s="1008"/>
      <c r="BP53" s="1008"/>
      <c r="BQ53" s="1011"/>
      <c r="BR53" s="1008"/>
      <c r="BS53" s="1008"/>
      <c r="BT53" s="1555"/>
      <c r="BU53" s="1556"/>
      <c r="BV53" s="1065"/>
    </row>
    <row r="54" spans="1:74" ht="16" customHeight="1" x14ac:dyDescent="0.25">
      <c r="A54" s="1062" t="s">
        <v>1581</v>
      </c>
      <c r="B54" s="127" t="s">
        <v>61</v>
      </c>
      <c r="C54" s="128">
        <v>35</v>
      </c>
      <c r="D54" s="129">
        <f t="shared" si="1"/>
        <v>0</v>
      </c>
      <c r="E54" s="130" t="str">
        <f t="shared" si="2"/>
        <v/>
      </c>
      <c r="F54" s="118">
        <f t="shared" si="3"/>
        <v>0</v>
      </c>
      <c r="G54" s="128">
        <f t="shared" si="4"/>
        <v>0</v>
      </c>
      <c r="H54" s="128">
        <f t="shared" si="5"/>
        <v>0</v>
      </c>
      <c r="I54" s="128">
        <f t="shared" si="0"/>
        <v>0</v>
      </c>
      <c r="J54" s="128">
        <f t="shared" si="6"/>
        <v>0</v>
      </c>
      <c r="K54" s="1549">
        <f t="shared" si="7"/>
        <v>0</v>
      </c>
      <c r="L54" s="1009" t="str">
        <f t="shared" si="8"/>
        <v/>
      </c>
      <c r="M54" s="1010"/>
      <c r="N54" s="1010"/>
      <c r="O54" s="1010"/>
      <c r="P54" s="1011"/>
      <c r="Q54" s="1008"/>
      <c r="R54" s="1012"/>
      <c r="S54" s="1013"/>
      <c r="T54" s="1011"/>
      <c r="U54" s="1011"/>
      <c r="V54" s="1008"/>
      <c r="W54" s="1011"/>
      <c r="X54" s="1011"/>
      <c r="Y54" s="1011"/>
      <c r="Z54" s="1012"/>
      <c r="AA54" s="1012"/>
      <c r="AB54" s="1011"/>
      <c r="AC54" s="1012"/>
      <c r="AD54" s="1011"/>
      <c r="AE54" s="1012"/>
      <c r="AF54" s="1068"/>
      <c r="AG54" s="1014"/>
      <c r="AH54" s="1014"/>
      <c r="AI54" s="1011"/>
      <c r="AJ54" s="1015"/>
      <c r="AK54" s="1016"/>
      <c r="AL54" s="1012"/>
      <c r="AM54" s="1016"/>
      <c r="AN54" s="1070"/>
      <c r="AO54" s="1008"/>
      <c r="AP54" s="1008"/>
      <c r="AQ54" s="1008"/>
      <c r="AR54" s="1008"/>
      <c r="AS54" s="1008"/>
      <c r="AT54" s="1008"/>
      <c r="AU54" s="1008"/>
      <c r="AV54" s="1008"/>
      <c r="AW54" s="1008"/>
      <c r="AX54" s="1008"/>
      <c r="AY54" s="1008"/>
      <c r="AZ54" s="1008"/>
      <c r="BA54" s="1008"/>
      <c r="BB54" s="1008"/>
      <c r="BC54" s="1008"/>
      <c r="BD54" s="1008"/>
      <c r="BE54" s="1008"/>
      <c r="BF54" s="1008"/>
      <c r="BG54" s="1008"/>
      <c r="BH54" s="1008"/>
      <c r="BI54" s="1008"/>
      <c r="BJ54" s="1008"/>
      <c r="BK54" s="1008"/>
      <c r="BL54" s="1008"/>
      <c r="BM54" s="1008"/>
      <c r="BN54" s="1008"/>
      <c r="BO54" s="1008"/>
      <c r="BP54" s="1008"/>
      <c r="BQ54" s="1011"/>
      <c r="BR54" s="1008"/>
      <c r="BS54" s="1008"/>
      <c r="BT54" s="1555"/>
      <c r="BU54" s="1556"/>
      <c r="BV54" s="1065"/>
    </row>
    <row r="55" spans="1:74" ht="16" customHeight="1" x14ac:dyDescent="0.25">
      <c r="A55" s="1062" t="s">
        <v>1582</v>
      </c>
      <c r="B55" s="127" t="s">
        <v>62</v>
      </c>
      <c r="C55" s="128">
        <v>36</v>
      </c>
      <c r="D55" s="129">
        <f t="shared" si="1"/>
        <v>0</v>
      </c>
      <c r="E55" s="130" t="str">
        <f t="shared" si="2"/>
        <v/>
      </c>
      <c r="F55" s="118">
        <f t="shared" si="3"/>
        <v>0</v>
      </c>
      <c r="G55" s="128">
        <f t="shared" si="4"/>
        <v>0</v>
      </c>
      <c r="H55" s="128">
        <f t="shared" si="5"/>
        <v>0</v>
      </c>
      <c r="I55" s="128">
        <f t="shared" si="0"/>
        <v>0</v>
      </c>
      <c r="J55" s="128">
        <f t="shared" si="6"/>
        <v>0</v>
      </c>
      <c r="K55" s="1549">
        <f t="shared" si="7"/>
        <v>0</v>
      </c>
      <c r="L55" s="1009" t="str">
        <f t="shared" si="8"/>
        <v/>
      </c>
      <c r="M55" s="1010"/>
      <c r="N55" s="1010"/>
      <c r="O55" s="1010"/>
      <c r="P55" s="1011"/>
      <c r="Q55" s="1008"/>
      <c r="R55" s="1012"/>
      <c r="S55" s="1013"/>
      <c r="T55" s="1011"/>
      <c r="U55" s="1011"/>
      <c r="V55" s="1008"/>
      <c r="W55" s="1011"/>
      <c r="X55" s="1011"/>
      <c r="Y55" s="1011"/>
      <c r="Z55" s="1012"/>
      <c r="AA55" s="1012"/>
      <c r="AB55" s="1011"/>
      <c r="AC55" s="1012"/>
      <c r="AD55" s="1011"/>
      <c r="AE55" s="1012"/>
      <c r="AF55" s="1068"/>
      <c r="AG55" s="1014"/>
      <c r="AH55" s="1014"/>
      <c r="AI55" s="1011"/>
      <c r="AJ55" s="1015"/>
      <c r="AK55" s="1016"/>
      <c r="AL55" s="1012"/>
      <c r="AM55" s="1016"/>
      <c r="AN55" s="1070"/>
      <c r="AO55" s="1008"/>
      <c r="AP55" s="1008"/>
      <c r="AQ55" s="1008"/>
      <c r="AR55" s="1008"/>
      <c r="AS55" s="1008"/>
      <c r="AT55" s="1008"/>
      <c r="AU55" s="1008"/>
      <c r="AV55" s="1008"/>
      <c r="AW55" s="1008"/>
      <c r="AX55" s="1008"/>
      <c r="AY55" s="1008"/>
      <c r="AZ55" s="1008"/>
      <c r="BA55" s="1008"/>
      <c r="BB55" s="1008"/>
      <c r="BC55" s="1008"/>
      <c r="BD55" s="1008"/>
      <c r="BE55" s="1008"/>
      <c r="BF55" s="1008"/>
      <c r="BG55" s="1008"/>
      <c r="BH55" s="1008"/>
      <c r="BI55" s="1008"/>
      <c r="BJ55" s="1008"/>
      <c r="BK55" s="1008"/>
      <c r="BL55" s="1008"/>
      <c r="BM55" s="1008"/>
      <c r="BN55" s="1008"/>
      <c r="BO55" s="1008"/>
      <c r="BP55" s="1008"/>
      <c r="BQ55" s="1011"/>
      <c r="BR55" s="1008"/>
      <c r="BS55" s="1008"/>
      <c r="BT55" s="1555"/>
      <c r="BU55" s="1556"/>
      <c r="BV55" s="1065"/>
    </row>
    <row r="56" spans="1:74" ht="16" customHeight="1" x14ac:dyDescent="0.25">
      <c r="A56" s="1062" t="s">
        <v>1583</v>
      </c>
      <c r="B56" s="127" t="s">
        <v>63</v>
      </c>
      <c r="C56" s="128">
        <v>37</v>
      </c>
      <c r="D56" s="129">
        <f t="shared" si="1"/>
        <v>0</v>
      </c>
      <c r="E56" s="130" t="str">
        <f t="shared" si="2"/>
        <v/>
      </c>
      <c r="F56" s="118">
        <f t="shared" si="3"/>
        <v>0</v>
      </c>
      <c r="G56" s="128">
        <f t="shared" si="4"/>
        <v>0</v>
      </c>
      <c r="H56" s="128">
        <f t="shared" si="5"/>
        <v>0</v>
      </c>
      <c r="I56" s="128">
        <f t="shared" si="0"/>
        <v>0</v>
      </c>
      <c r="J56" s="128">
        <f t="shared" si="6"/>
        <v>0</v>
      </c>
      <c r="K56" s="1549">
        <f t="shared" si="7"/>
        <v>0</v>
      </c>
      <c r="L56" s="1009" t="str">
        <f t="shared" si="8"/>
        <v/>
      </c>
      <c r="M56" s="1010"/>
      <c r="N56" s="1010"/>
      <c r="O56" s="1010"/>
      <c r="P56" s="1011"/>
      <c r="Q56" s="1008"/>
      <c r="R56" s="1012"/>
      <c r="S56" s="1013"/>
      <c r="T56" s="1011"/>
      <c r="U56" s="1011"/>
      <c r="V56" s="1008"/>
      <c r="W56" s="1011"/>
      <c r="X56" s="1011"/>
      <c r="Y56" s="1011"/>
      <c r="Z56" s="1012"/>
      <c r="AA56" s="1012"/>
      <c r="AB56" s="1011"/>
      <c r="AC56" s="1012"/>
      <c r="AD56" s="1011"/>
      <c r="AE56" s="1012"/>
      <c r="AF56" s="1068"/>
      <c r="AG56" s="1014"/>
      <c r="AH56" s="1014"/>
      <c r="AI56" s="1011"/>
      <c r="AJ56" s="1015"/>
      <c r="AK56" s="1016"/>
      <c r="AL56" s="1012"/>
      <c r="AM56" s="1016"/>
      <c r="AN56" s="1070"/>
      <c r="AO56" s="1008"/>
      <c r="AP56" s="1008"/>
      <c r="AQ56" s="1008"/>
      <c r="AR56" s="1008"/>
      <c r="AS56" s="1008"/>
      <c r="AT56" s="1008"/>
      <c r="AU56" s="1008"/>
      <c r="AV56" s="1008"/>
      <c r="AW56" s="1008"/>
      <c r="AX56" s="1008"/>
      <c r="AY56" s="1008"/>
      <c r="AZ56" s="1008"/>
      <c r="BA56" s="1008"/>
      <c r="BB56" s="1008"/>
      <c r="BC56" s="1008"/>
      <c r="BD56" s="1008"/>
      <c r="BE56" s="1008"/>
      <c r="BF56" s="1008"/>
      <c r="BG56" s="1008"/>
      <c r="BH56" s="1008"/>
      <c r="BI56" s="1008"/>
      <c r="BJ56" s="1008"/>
      <c r="BK56" s="1008"/>
      <c r="BL56" s="1008"/>
      <c r="BM56" s="1008"/>
      <c r="BN56" s="1008"/>
      <c r="BO56" s="1008"/>
      <c r="BP56" s="1008"/>
      <c r="BQ56" s="1011"/>
      <c r="BR56" s="1008"/>
      <c r="BS56" s="1008"/>
      <c r="BT56" s="1555"/>
      <c r="BU56" s="1556"/>
      <c r="BV56" s="1065"/>
    </row>
    <row r="57" spans="1:74" ht="16" customHeight="1" x14ac:dyDescent="0.25">
      <c r="A57" s="1062" t="s">
        <v>1584</v>
      </c>
      <c r="B57" s="127" t="s">
        <v>64</v>
      </c>
      <c r="C57" s="128">
        <v>38</v>
      </c>
      <c r="D57" s="129">
        <f t="shared" si="1"/>
        <v>0</v>
      </c>
      <c r="E57" s="130" t="str">
        <f t="shared" si="2"/>
        <v/>
      </c>
      <c r="F57" s="118">
        <f t="shared" si="3"/>
        <v>0</v>
      </c>
      <c r="G57" s="128">
        <f t="shared" si="4"/>
        <v>0</v>
      </c>
      <c r="H57" s="128">
        <f t="shared" si="5"/>
        <v>0</v>
      </c>
      <c r="I57" s="128">
        <f t="shared" si="0"/>
        <v>0</v>
      </c>
      <c r="J57" s="128">
        <f t="shared" si="6"/>
        <v>0</v>
      </c>
      <c r="K57" s="1549">
        <f t="shared" si="7"/>
        <v>0</v>
      </c>
      <c r="L57" s="1009" t="str">
        <f t="shared" si="8"/>
        <v/>
      </c>
      <c r="M57" s="1010"/>
      <c r="N57" s="1010"/>
      <c r="O57" s="1010"/>
      <c r="P57" s="1011"/>
      <c r="Q57" s="1008"/>
      <c r="R57" s="1012"/>
      <c r="S57" s="1013"/>
      <c r="T57" s="1011"/>
      <c r="U57" s="1011"/>
      <c r="V57" s="1008"/>
      <c r="W57" s="1011"/>
      <c r="X57" s="1011"/>
      <c r="Y57" s="1011"/>
      <c r="Z57" s="1012"/>
      <c r="AA57" s="1012"/>
      <c r="AB57" s="1011"/>
      <c r="AC57" s="1012"/>
      <c r="AD57" s="1011"/>
      <c r="AE57" s="1012"/>
      <c r="AF57" s="1068"/>
      <c r="AG57" s="1014"/>
      <c r="AH57" s="1014"/>
      <c r="AI57" s="1011"/>
      <c r="AJ57" s="1015"/>
      <c r="AK57" s="1016"/>
      <c r="AL57" s="1012"/>
      <c r="AM57" s="1016"/>
      <c r="AN57" s="1070"/>
      <c r="AO57" s="1008"/>
      <c r="AP57" s="1008"/>
      <c r="AQ57" s="1008"/>
      <c r="AR57" s="1008"/>
      <c r="AS57" s="1008"/>
      <c r="AT57" s="1008"/>
      <c r="AU57" s="1008"/>
      <c r="AV57" s="1008"/>
      <c r="AW57" s="1008"/>
      <c r="AX57" s="1008"/>
      <c r="AY57" s="1008"/>
      <c r="AZ57" s="1008"/>
      <c r="BA57" s="1008"/>
      <c r="BB57" s="1008"/>
      <c r="BC57" s="1008"/>
      <c r="BD57" s="1008"/>
      <c r="BE57" s="1008"/>
      <c r="BF57" s="1008"/>
      <c r="BG57" s="1008"/>
      <c r="BH57" s="1008"/>
      <c r="BI57" s="1008"/>
      <c r="BJ57" s="1008"/>
      <c r="BK57" s="1008"/>
      <c r="BL57" s="1008"/>
      <c r="BM57" s="1008"/>
      <c r="BN57" s="1008"/>
      <c r="BO57" s="1008"/>
      <c r="BP57" s="1008"/>
      <c r="BQ57" s="1011"/>
      <c r="BR57" s="1008"/>
      <c r="BS57" s="1008"/>
      <c r="BT57" s="1555"/>
      <c r="BU57" s="1556"/>
      <c r="BV57" s="1065"/>
    </row>
    <row r="58" spans="1:74" ht="16" customHeight="1" x14ac:dyDescent="0.25">
      <c r="A58" s="1062" t="s">
        <v>1585</v>
      </c>
      <c r="B58" s="127" t="s">
        <v>65</v>
      </c>
      <c r="C58" s="128">
        <v>39</v>
      </c>
      <c r="D58" s="129">
        <f t="shared" si="1"/>
        <v>0</v>
      </c>
      <c r="E58" s="130" t="str">
        <f t="shared" si="2"/>
        <v/>
      </c>
      <c r="F58" s="118">
        <f t="shared" si="3"/>
        <v>0</v>
      </c>
      <c r="G58" s="128">
        <f t="shared" si="4"/>
        <v>0</v>
      </c>
      <c r="H58" s="128">
        <f t="shared" si="5"/>
        <v>0</v>
      </c>
      <c r="I58" s="128">
        <f t="shared" si="0"/>
        <v>0</v>
      </c>
      <c r="J58" s="128">
        <f t="shared" si="6"/>
        <v>0</v>
      </c>
      <c r="K58" s="1549">
        <f t="shared" si="7"/>
        <v>0</v>
      </c>
      <c r="L58" s="1009" t="str">
        <f t="shared" si="8"/>
        <v/>
      </c>
      <c r="M58" s="1010"/>
      <c r="N58" s="1010"/>
      <c r="O58" s="1010"/>
      <c r="P58" s="1011"/>
      <c r="Q58" s="1008"/>
      <c r="R58" s="1012"/>
      <c r="S58" s="1013"/>
      <c r="T58" s="1011"/>
      <c r="U58" s="1011"/>
      <c r="V58" s="1008"/>
      <c r="W58" s="1011"/>
      <c r="X58" s="1011"/>
      <c r="Y58" s="1011"/>
      <c r="Z58" s="1012"/>
      <c r="AA58" s="1012"/>
      <c r="AB58" s="1011"/>
      <c r="AC58" s="1012"/>
      <c r="AD58" s="1011"/>
      <c r="AE58" s="1012"/>
      <c r="AF58" s="1068"/>
      <c r="AG58" s="1014"/>
      <c r="AH58" s="1014"/>
      <c r="AI58" s="1011"/>
      <c r="AJ58" s="1015"/>
      <c r="AK58" s="1016"/>
      <c r="AL58" s="1012"/>
      <c r="AM58" s="1016"/>
      <c r="AN58" s="1070"/>
      <c r="AO58" s="1008"/>
      <c r="AP58" s="1008"/>
      <c r="AQ58" s="1008"/>
      <c r="AR58" s="1008"/>
      <c r="AS58" s="1008"/>
      <c r="AT58" s="1008"/>
      <c r="AU58" s="1008"/>
      <c r="AV58" s="1008"/>
      <c r="AW58" s="1008"/>
      <c r="AX58" s="1008"/>
      <c r="AY58" s="1008"/>
      <c r="AZ58" s="1008"/>
      <c r="BA58" s="1008"/>
      <c r="BB58" s="1008"/>
      <c r="BC58" s="1008"/>
      <c r="BD58" s="1008"/>
      <c r="BE58" s="1008"/>
      <c r="BF58" s="1008"/>
      <c r="BG58" s="1008"/>
      <c r="BH58" s="1008"/>
      <c r="BI58" s="1008"/>
      <c r="BJ58" s="1008"/>
      <c r="BK58" s="1008"/>
      <c r="BL58" s="1008"/>
      <c r="BM58" s="1008"/>
      <c r="BN58" s="1008"/>
      <c r="BO58" s="1008"/>
      <c r="BP58" s="1008"/>
      <c r="BQ58" s="1011"/>
      <c r="BR58" s="1008"/>
      <c r="BS58" s="1008"/>
      <c r="BT58" s="1555"/>
      <c r="BU58" s="1556"/>
      <c r="BV58" s="1065"/>
    </row>
    <row r="59" spans="1:74" ht="16" customHeight="1" x14ac:dyDescent="0.25">
      <c r="A59" s="1062" t="s">
        <v>506</v>
      </c>
      <c r="B59" s="127" t="s">
        <v>66</v>
      </c>
      <c r="C59" s="128">
        <v>40</v>
      </c>
      <c r="D59" s="129">
        <f t="shared" si="1"/>
        <v>0</v>
      </c>
      <c r="E59" s="130" t="str">
        <f t="shared" si="2"/>
        <v/>
      </c>
      <c r="F59" s="118">
        <f t="shared" si="3"/>
        <v>0</v>
      </c>
      <c r="G59" s="128">
        <f t="shared" si="4"/>
        <v>0</v>
      </c>
      <c r="H59" s="128">
        <f t="shared" si="5"/>
        <v>0</v>
      </c>
      <c r="I59" s="128">
        <f t="shared" si="0"/>
        <v>0</v>
      </c>
      <c r="J59" s="128">
        <f t="shared" si="6"/>
        <v>0</v>
      </c>
      <c r="K59" s="1549">
        <f t="shared" si="7"/>
        <v>0</v>
      </c>
      <c r="L59" s="1009" t="str">
        <f t="shared" si="8"/>
        <v/>
      </c>
      <c r="M59" s="1010"/>
      <c r="N59" s="1010"/>
      <c r="O59" s="1010"/>
      <c r="P59" s="1011"/>
      <c r="Q59" s="1008"/>
      <c r="R59" s="1012"/>
      <c r="S59" s="1013"/>
      <c r="T59" s="1011"/>
      <c r="U59" s="1011"/>
      <c r="V59" s="1008"/>
      <c r="W59" s="1011"/>
      <c r="X59" s="1011"/>
      <c r="Y59" s="1011"/>
      <c r="Z59" s="1012"/>
      <c r="AA59" s="1012"/>
      <c r="AB59" s="1011"/>
      <c r="AC59" s="1012"/>
      <c r="AD59" s="1011"/>
      <c r="AE59" s="1012"/>
      <c r="AF59" s="1068"/>
      <c r="AG59" s="1014"/>
      <c r="AH59" s="1014"/>
      <c r="AI59" s="1011"/>
      <c r="AJ59" s="1015"/>
      <c r="AK59" s="1016"/>
      <c r="AL59" s="1012"/>
      <c r="AM59" s="1016"/>
      <c r="AN59" s="1070"/>
      <c r="AO59" s="1008"/>
      <c r="AP59" s="1008"/>
      <c r="AQ59" s="1008"/>
      <c r="AR59" s="1008"/>
      <c r="AS59" s="1008"/>
      <c r="AT59" s="1008"/>
      <c r="AU59" s="1008"/>
      <c r="AV59" s="1008"/>
      <c r="AW59" s="1008"/>
      <c r="AX59" s="1008"/>
      <c r="AY59" s="1008"/>
      <c r="AZ59" s="1008"/>
      <c r="BA59" s="1008"/>
      <c r="BB59" s="1008"/>
      <c r="BC59" s="1008"/>
      <c r="BD59" s="1008"/>
      <c r="BE59" s="1008"/>
      <c r="BF59" s="1008"/>
      <c r="BG59" s="1008"/>
      <c r="BH59" s="1008"/>
      <c r="BI59" s="1008"/>
      <c r="BJ59" s="1008"/>
      <c r="BK59" s="1008"/>
      <c r="BL59" s="1008"/>
      <c r="BM59" s="1008"/>
      <c r="BN59" s="1008"/>
      <c r="BO59" s="1008"/>
      <c r="BP59" s="1008"/>
      <c r="BQ59" s="1011"/>
      <c r="BR59" s="1008"/>
      <c r="BS59" s="1008"/>
      <c r="BT59" s="1555"/>
      <c r="BU59" s="1556"/>
      <c r="BV59" s="1065"/>
    </row>
    <row r="60" spans="1:74" ht="16" customHeight="1" x14ac:dyDescent="0.25">
      <c r="A60" s="1062" t="s">
        <v>507</v>
      </c>
      <c r="B60" s="127" t="s">
        <v>67</v>
      </c>
      <c r="C60" s="128">
        <v>41</v>
      </c>
      <c r="D60" s="129">
        <f t="shared" si="1"/>
        <v>0</v>
      </c>
      <c r="E60" s="130" t="str">
        <f t="shared" si="2"/>
        <v/>
      </c>
      <c r="F60" s="118">
        <f t="shared" si="3"/>
        <v>0</v>
      </c>
      <c r="G60" s="128">
        <f t="shared" si="4"/>
        <v>0</v>
      </c>
      <c r="H60" s="128">
        <f t="shared" si="5"/>
        <v>0</v>
      </c>
      <c r="I60" s="128">
        <f t="shared" si="0"/>
        <v>0</v>
      </c>
      <c r="J60" s="128">
        <f t="shared" si="6"/>
        <v>0</v>
      </c>
      <c r="K60" s="1549">
        <f t="shared" si="7"/>
        <v>0</v>
      </c>
      <c r="L60" s="1009" t="str">
        <f t="shared" si="8"/>
        <v/>
      </c>
      <c r="M60" s="1010"/>
      <c r="N60" s="1010"/>
      <c r="O60" s="1010"/>
      <c r="P60" s="1011"/>
      <c r="Q60" s="1008"/>
      <c r="R60" s="1012"/>
      <c r="S60" s="1013"/>
      <c r="T60" s="1011"/>
      <c r="U60" s="1011"/>
      <c r="V60" s="1008"/>
      <c r="W60" s="1011"/>
      <c r="X60" s="1011"/>
      <c r="Y60" s="1011"/>
      <c r="Z60" s="1012"/>
      <c r="AA60" s="1012"/>
      <c r="AB60" s="1011"/>
      <c r="AC60" s="1012"/>
      <c r="AD60" s="1011"/>
      <c r="AE60" s="1012"/>
      <c r="AF60" s="1068"/>
      <c r="AG60" s="1014"/>
      <c r="AH60" s="1014"/>
      <c r="AI60" s="1011"/>
      <c r="AJ60" s="1015"/>
      <c r="AK60" s="1016"/>
      <c r="AL60" s="1012"/>
      <c r="AM60" s="1016"/>
      <c r="AN60" s="1070"/>
      <c r="AO60" s="1008"/>
      <c r="AP60" s="1008"/>
      <c r="AQ60" s="1008"/>
      <c r="AR60" s="1008"/>
      <c r="AS60" s="1008"/>
      <c r="AT60" s="1008"/>
      <c r="AU60" s="1008"/>
      <c r="AV60" s="1008"/>
      <c r="AW60" s="1008"/>
      <c r="AX60" s="1008"/>
      <c r="AY60" s="1008"/>
      <c r="AZ60" s="1008"/>
      <c r="BA60" s="1008"/>
      <c r="BB60" s="1008"/>
      <c r="BC60" s="1008"/>
      <c r="BD60" s="1008"/>
      <c r="BE60" s="1008"/>
      <c r="BF60" s="1008"/>
      <c r="BG60" s="1008"/>
      <c r="BH60" s="1008"/>
      <c r="BI60" s="1008"/>
      <c r="BJ60" s="1008"/>
      <c r="BK60" s="1008"/>
      <c r="BL60" s="1008"/>
      <c r="BM60" s="1008"/>
      <c r="BN60" s="1008"/>
      <c r="BO60" s="1008"/>
      <c r="BP60" s="1008"/>
      <c r="BQ60" s="1011"/>
      <c r="BR60" s="1008"/>
      <c r="BS60" s="1008"/>
      <c r="BT60" s="1555"/>
      <c r="BU60" s="1556"/>
      <c r="BV60" s="1065"/>
    </row>
    <row r="61" spans="1:74" ht="16" customHeight="1" x14ac:dyDescent="0.25">
      <c r="A61" s="1062" t="s">
        <v>508</v>
      </c>
      <c r="B61" s="127" t="s">
        <v>68</v>
      </c>
      <c r="C61" s="128">
        <v>42</v>
      </c>
      <c r="D61" s="129">
        <f t="shared" si="1"/>
        <v>0</v>
      </c>
      <c r="E61" s="130" t="str">
        <f t="shared" si="2"/>
        <v/>
      </c>
      <c r="F61" s="118">
        <f t="shared" si="3"/>
        <v>0</v>
      </c>
      <c r="G61" s="128">
        <f t="shared" si="4"/>
        <v>0</v>
      </c>
      <c r="H61" s="128">
        <f t="shared" si="5"/>
        <v>0</v>
      </c>
      <c r="I61" s="128">
        <f t="shared" si="0"/>
        <v>0</v>
      </c>
      <c r="J61" s="128">
        <f t="shared" si="6"/>
        <v>0</v>
      </c>
      <c r="K61" s="1549">
        <f t="shared" si="7"/>
        <v>0</v>
      </c>
      <c r="L61" s="1009" t="str">
        <f t="shared" si="8"/>
        <v/>
      </c>
      <c r="M61" s="1010"/>
      <c r="N61" s="1010"/>
      <c r="O61" s="1010"/>
      <c r="P61" s="1011"/>
      <c r="Q61" s="1008"/>
      <c r="R61" s="1012"/>
      <c r="S61" s="1013"/>
      <c r="T61" s="1011"/>
      <c r="U61" s="1011"/>
      <c r="V61" s="1008"/>
      <c r="W61" s="1011"/>
      <c r="X61" s="1011"/>
      <c r="Y61" s="1011"/>
      <c r="Z61" s="1012"/>
      <c r="AA61" s="1012"/>
      <c r="AB61" s="1011"/>
      <c r="AC61" s="1012"/>
      <c r="AD61" s="1011"/>
      <c r="AE61" s="1012"/>
      <c r="AF61" s="1068"/>
      <c r="AG61" s="1014"/>
      <c r="AH61" s="1014"/>
      <c r="AI61" s="1011"/>
      <c r="AJ61" s="1015"/>
      <c r="AK61" s="1016"/>
      <c r="AL61" s="1012"/>
      <c r="AM61" s="1016"/>
      <c r="AN61" s="1070"/>
      <c r="AO61" s="1008"/>
      <c r="AP61" s="1008"/>
      <c r="AQ61" s="1008"/>
      <c r="AR61" s="1008"/>
      <c r="AS61" s="1008"/>
      <c r="AT61" s="1008"/>
      <c r="AU61" s="1008"/>
      <c r="AV61" s="1008"/>
      <c r="AW61" s="1008"/>
      <c r="AX61" s="1008"/>
      <c r="AY61" s="1008"/>
      <c r="AZ61" s="1008"/>
      <c r="BA61" s="1008"/>
      <c r="BB61" s="1008"/>
      <c r="BC61" s="1008"/>
      <c r="BD61" s="1008"/>
      <c r="BE61" s="1008"/>
      <c r="BF61" s="1008"/>
      <c r="BG61" s="1008"/>
      <c r="BH61" s="1008"/>
      <c r="BI61" s="1008"/>
      <c r="BJ61" s="1008"/>
      <c r="BK61" s="1008"/>
      <c r="BL61" s="1008"/>
      <c r="BM61" s="1008"/>
      <c r="BN61" s="1008"/>
      <c r="BO61" s="1008"/>
      <c r="BP61" s="1008"/>
      <c r="BQ61" s="1011"/>
      <c r="BR61" s="1008"/>
      <c r="BS61" s="1008"/>
      <c r="BT61" s="1555"/>
      <c r="BU61" s="1556"/>
      <c r="BV61" s="1065"/>
    </row>
    <row r="62" spans="1:74" ht="16" customHeight="1" x14ac:dyDescent="0.25">
      <c r="A62" s="1062" t="s">
        <v>1586</v>
      </c>
      <c r="B62" s="127" t="s">
        <v>69</v>
      </c>
      <c r="C62" s="128">
        <v>43</v>
      </c>
      <c r="D62" s="129">
        <f t="shared" si="1"/>
        <v>0</v>
      </c>
      <c r="E62" s="130" t="str">
        <f t="shared" si="2"/>
        <v/>
      </c>
      <c r="F62" s="118">
        <f t="shared" si="3"/>
        <v>0</v>
      </c>
      <c r="G62" s="128">
        <f t="shared" si="4"/>
        <v>0</v>
      </c>
      <c r="H62" s="128">
        <f t="shared" si="5"/>
        <v>0</v>
      </c>
      <c r="I62" s="128">
        <f t="shared" si="0"/>
        <v>0</v>
      </c>
      <c r="J62" s="128">
        <f t="shared" si="6"/>
        <v>0</v>
      </c>
      <c r="K62" s="1549">
        <f t="shared" si="7"/>
        <v>0</v>
      </c>
      <c r="L62" s="1009" t="str">
        <f t="shared" si="8"/>
        <v/>
      </c>
      <c r="M62" s="1010"/>
      <c r="N62" s="1010"/>
      <c r="O62" s="1010"/>
      <c r="P62" s="1011"/>
      <c r="Q62" s="1008"/>
      <c r="R62" s="1012"/>
      <c r="S62" s="1013"/>
      <c r="T62" s="1011"/>
      <c r="U62" s="1011"/>
      <c r="V62" s="1008"/>
      <c r="W62" s="1011"/>
      <c r="X62" s="1011"/>
      <c r="Y62" s="1011"/>
      <c r="Z62" s="1012"/>
      <c r="AA62" s="1012"/>
      <c r="AB62" s="1011"/>
      <c r="AC62" s="1012"/>
      <c r="AD62" s="1011"/>
      <c r="AE62" s="1012"/>
      <c r="AF62" s="1068"/>
      <c r="AG62" s="1014"/>
      <c r="AH62" s="1014"/>
      <c r="AI62" s="1011"/>
      <c r="AJ62" s="1015"/>
      <c r="AK62" s="1016"/>
      <c r="AL62" s="1012"/>
      <c r="AM62" s="1016"/>
      <c r="AN62" s="1070"/>
      <c r="AO62" s="1008"/>
      <c r="AP62" s="1008"/>
      <c r="AQ62" s="1008"/>
      <c r="AR62" s="1008"/>
      <c r="AS62" s="1008"/>
      <c r="AT62" s="1008"/>
      <c r="AU62" s="1008"/>
      <c r="AV62" s="1008"/>
      <c r="AW62" s="1008"/>
      <c r="AX62" s="1008"/>
      <c r="AY62" s="1008"/>
      <c r="AZ62" s="1008"/>
      <c r="BA62" s="1008"/>
      <c r="BB62" s="1008"/>
      <c r="BC62" s="1008"/>
      <c r="BD62" s="1008"/>
      <c r="BE62" s="1008"/>
      <c r="BF62" s="1008"/>
      <c r="BG62" s="1008"/>
      <c r="BH62" s="1008"/>
      <c r="BI62" s="1008"/>
      <c r="BJ62" s="1008"/>
      <c r="BK62" s="1008"/>
      <c r="BL62" s="1008"/>
      <c r="BM62" s="1008"/>
      <c r="BN62" s="1008"/>
      <c r="BO62" s="1008"/>
      <c r="BP62" s="1008"/>
      <c r="BQ62" s="1011"/>
      <c r="BR62" s="1008"/>
      <c r="BS62" s="1008"/>
      <c r="BT62" s="1555"/>
      <c r="BU62" s="1556"/>
      <c r="BV62" s="1065"/>
    </row>
    <row r="63" spans="1:74" ht="16" customHeight="1" x14ac:dyDescent="0.25">
      <c r="A63" s="1062" t="s">
        <v>509</v>
      </c>
      <c r="B63" s="54"/>
      <c r="C63" s="128">
        <v>44</v>
      </c>
      <c r="D63" s="129">
        <f t="shared" si="1"/>
        <v>0</v>
      </c>
      <c r="E63" s="130" t="str">
        <f t="shared" si="2"/>
        <v/>
      </c>
      <c r="F63" s="118">
        <f t="shared" si="3"/>
        <v>0</v>
      </c>
      <c r="G63" s="128">
        <f t="shared" si="4"/>
        <v>0</v>
      </c>
      <c r="H63" s="128">
        <f t="shared" si="5"/>
        <v>0</v>
      </c>
      <c r="I63" s="128">
        <f t="shared" si="0"/>
        <v>0</v>
      </c>
      <c r="J63" s="128">
        <f t="shared" si="6"/>
        <v>0</v>
      </c>
      <c r="K63" s="1549">
        <f t="shared" si="7"/>
        <v>0</v>
      </c>
      <c r="L63" s="1009" t="str">
        <f t="shared" si="8"/>
        <v/>
      </c>
      <c r="M63" s="1010"/>
      <c r="N63" s="1010"/>
      <c r="O63" s="1010"/>
      <c r="P63" s="1011"/>
      <c r="Q63" s="1008"/>
      <c r="R63" s="1012"/>
      <c r="S63" s="1013"/>
      <c r="T63" s="1011"/>
      <c r="U63" s="1011"/>
      <c r="V63" s="1008"/>
      <c r="W63" s="1011"/>
      <c r="X63" s="1011"/>
      <c r="Y63" s="1011"/>
      <c r="Z63" s="1012"/>
      <c r="AA63" s="1012"/>
      <c r="AB63" s="1011"/>
      <c r="AC63" s="1012"/>
      <c r="AD63" s="1011"/>
      <c r="AE63" s="1012"/>
      <c r="AF63" s="1068"/>
      <c r="AG63" s="1014"/>
      <c r="AH63" s="1014"/>
      <c r="AI63" s="1011"/>
      <c r="AJ63" s="1015"/>
      <c r="AK63" s="1016"/>
      <c r="AL63" s="1012"/>
      <c r="AM63" s="1016"/>
      <c r="AN63" s="1070"/>
      <c r="AO63" s="1008"/>
      <c r="AP63" s="1008"/>
      <c r="AQ63" s="1008"/>
      <c r="AR63" s="1008"/>
      <c r="AS63" s="1008"/>
      <c r="AT63" s="1008"/>
      <c r="AU63" s="1008"/>
      <c r="AV63" s="1008"/>
      <c r="AW63" s="1008"/>
      <c r="AX63" s="1008"/>
      <c r="AY63" s="1008"/>
      <c r="AZ63" s="1008"/>
      <c r="BA63" s="1008"/>
      <c r="BB63" s="1008"/>
      <c r="BC63" s="1008"/>
      <c r="BD63" s="1008"/>
      <c r="BE63" s="1008"/>
      <c r="BF63" s="1008"/>
      <c r="BG63" s="1008"/>
      <c r="BH63" s="1008"/>
      <c r="BI63" s="1008"/>
      <c r="BJ63" s="1008"/>
      <c r="BK63" s="1008"/>
      <c r="BL63" s="1008"/>
      <c r="BM63" s="1008"/>
      <c r="BN63" s="1008"/>
      <c r="BO63" s="1008"/>
      <c r="BP63" s="1008"/>
      <c r="BQ63" s="1011"/>
      <c r="BR63" s="1008"/>
      <c r="BS63" s="1008"/>
      <c r="BT63" s="1555"/>
      <c r="BU63" s="1556"/>
      <c r="BV63" s="1065"/>
    </row>
    <row r="64" spans="1:74" ht="16" customHeight="1" x14ac:dyDescent="0.25">
      <c r="A64" s="1062" t="s">
        <v>510</v>
      </c>
      <c r="B64" s="134" t="s">
        <v>154</v>
      </c>
      <c r="C64" s="128">
        <v>45</v>
      </c>
      <c r="D64" s="129">
        <f t="shared" si="1"/>
        <v>0</v>
      </c>
      <c r="E64" s="130" t="str">
        <f t="shared" si="2"/>
        <v/>
      </c>
      <c r="F64" s="118">
        <f t="shared" si="3"/>
        <v>0</v>
      </c>
      <c r="G64" s="128">
        <f t="shared" si="4"/>
        <v>0</v>
      </c>
      <c r="H64" s="128">
        <f t="shared" si="5"/>
        <v>0</v>
      </c>
      <c r="I64" s="128">
        <f t="shared" si="0"/>
        <v>0</v>
      </c>
      <c r="J64" s="128">
        <f t="shared" si="6"/>
        <v>0</v>
      </c>
      <c r="K64" s="1549">
        <f t="shared" si="7"/>
        <v>0</v>
      </c>
      <c r="L64" s="1009" t="str">
        <f t="shared" si="8"/>
        <v/>
      </c>
      <c r="M64" s="1010"/>
      <c r="N64" s="1010"/>
      <c r="O64" s="1010"/>
      <c r="P64" s="1011"/>
      <c r="Q64" s="1008"/>
      <c r="R64" s="1012"/>
      <c r="S64" s="1013"/>
      <c r="T64" s="1011"/>
      <c r="U64" s="1011"/>
      <c r="V64" s="1008"/>
      <c r="W64" s="1011"/>
      <c r="X64" s="1011"/>
      <c r="Y64" s="1011"/>
      <c r="Z64" s="1012"/>
      <c r="AA64" s="1012"/>
      <c r="AB64" s="1011"/>
      <c r="AC64" s="1012"/>
      <c r="AD64" s="1011"/>
      <c r="AE64" s="1012"/>
      <c r="AF64" s="1068"/>
      <c r="AG64" s="1014"/>
      <c r="AH64" s="1014"/>
      <c r="AI64" s="1011"/>
      <c r="AJ64" s="1015"/>
      <c r="AK64" s="1016"/>
      <c r="AL64" s="1012"/>
      <c r="AM64" s="1016"/>
      <c r="AN64" s="1070"/>
      <c r="AO64" s="1008"/>
      <c r="AP64" s="1008"/>
      <c r="AQ64" s="1008"/>
      <c r="AR64" s="1008"/>
      <c r="AS64" s="1008"/>
      <c r="AT64" s="1008"/>
      <c r="AU64" s="1008"/>
      <c r="AV64" s="1008"/>
      <c r="AW64" s="1008"/>
      <c r="AX64" s="1008"/>
      <c r="AY64" s="1008"/>
      <c r="AZ64" s="1008"/>
      <c r="BA64" s="1008"/>
      <c r="BB64" s="1008"/>
      <c r="BC64" s="1008"/>
      <c r="BD64" s="1008"/>
      <c r="BE64" s="1008"/>
      <c r="BF64" s="1008"/>
      <c r="BG64" s="1008"/>
      <c r="BH64" s="1008"/>
      <c r="BI64" s="1008"/>
      <c r="BJ64" s="1008"/>
      <c r="BK64" s="1008"/>
      <c r="BL64" s="1008"/>
      <c r="BM64" s="1008"/>
      <c r="BN64" s="1008"/>
      <c r="BO64" s="1008"/>
      <c r="BP64" s="1008"/>
      <c r="BQ64" s="1011"/>
      <c r="BR64" s="1008"/>
      <c r="BS64" s="1008"/>
      <c r="BT64" s="1555"/>
      <c r="BU64" s="1556"/>
      <c r="BV64" s="1065"/>
    </row>
    <row r="65" spans="1:74" ht="16" customHeight="1" x14ac:dyDescent="0.25">
      <c r="A65" s="1062" t="s">
        <v>511</v>
      </c>
      <c r="B65" s="99" t="s">
        <v>1587</v>
      </c>
      <c r="C65" s="128">
        <v>46</v>
      </c>
      <c r="D65" s="129">
        <f t="shared" si="1"/>
        <v>0</v>
      </c>
      <c r="E65" s="130" t="str">
        <f t="shared" si="2"/>
        <v/>
      </c>
      <c r="F65" s="118">
        <f t="shared" si="3"/>
        <v>0</v>
      </c>
      <c r="G65" s="128">
        <f t="shared" si="4"/>
        <v>0</v>
      </c>
      <c r="H65" s="128">
        <f t="shared" si="5"/>
        <v>0</v>
      </c>
      <c r="I65" s="128">
        <f t="shared" si="0"/>
        <v>0</v>
      </c>
      <c r="J65" s="128">
        <f t="shared" si="6"/>
        <v>0</v>
      </c>
      <c r="K65" s="1549">
        <f t="shared" si="7"/>
        <v>0</v>
      </c>
      <c r="L65" s="1009" t="str">
        <f t="shared" si="8"/>
        <v/>
      </c>
      <c r="M65" s="1010"/>
      <c r="N65" s="1010"/>
      <c r="O65" s="1010"/>
      <c r="P65" s="1011"/>
      <c r="Q65" s="1008"/>
      <c r="R65" s="1012"/>
      <c r="S65" s="1013"/>
      <c r="T65" s="1011"/>
      <c r="U65" s="1011"/>
      <c r="V65" s="1008"/>
      <c r="W65" s="1011"/>
      <c r="X65" s="1011"/>
      <c r="Y65" s="1011"/>
      <c r="Z65" s="1012"/>
      <c r="AA65" s="1012"/>
      <c r="AB65" s="1011"/>
      <c r="AC65" s="1012"/>
      <c r="AD65" s="1011"/>
      <c r="AE65" s="1012"/>
      <c r="AF65" s="1068"/>
      <c r="AG65" s="1014"/>
      <c r="AH65" s="1014"/>
      <c r="AI65" s="1011"/>
      <c r="AJ65" s="1015"/>
      <c r="AK65" s="1016"/>
      <c r="AL65" s="1012"/>
      <c r="AM65" s="1016"/>
      <c r="AN65" s="1070"/>
      <c r="AO65" s="1008"/>
      <c r="AP65" s="1008"/>
      <c r="AQ65" s="1008"/>
      <c r="AR65" s="1008"/>
      <c r="AS65" s="1008"/>
      <c r="AT65" s="1008"/>
      <c r="AU65" s="1008"/>
      <c r="AV65" s="1008"/>
      <c r="AW65" s="1008"/>
      <c r="AX65" s="1008"/>
      <c r="AY65" s="1008"/>
      <c r="AZ65" s="1008"/>
      <c r="BA65" s="1008"/>
      <c r="BB65" s="1008"/>
      <c r="BC65" s="1008"/>
      <c r="BD65" s="1008"/>
      <c r="BE65" s="1008"/>
      <c r="BF65" s="1008"/>
      <c r="BG65" s="1008"/>
      <c r="BH65" s="1008"/>
      <c r="BI65" s="1008"/>
      <c r="BJ65" s="1008"/>
      <c r="BK65" s="1008"/>
      <c r="BL65" s="1008"/>
      <c r="BM65" s="1008"/>
      <c r="BN65" s="1008"/>
      <c r="BO65" s="1008"/>
      <c r="BP65" s="1008"/>
      <c r="BQ65" s="1011"/>
      <c r="BR65" s="1008"/>
      <c r="BS65" s="1008"/>
      <c r="BT65" s="1555"/>
      <c r="BU65" s="1556"/>
      <c r="BV65" s="1065"/>
    </row>
    <row r="66" spans="1:74" ht="16" customHeight="1" x14ac:dyDescent="0.25">
      <c r="A66" s="1062" t="s">
        <v>512</v>
      </c>
      <c r="B66" s="133" t="s">
        <v>307</v>
      </c>
      <c r="C66" s="128">
        <v>47</v>
      </c>
      <c r="D66" s="129">
        <f t="shared" si="1"/>
        <v>0</v>
      </c>
      <c r="E66" s="130" t="str">
        <f t="shared" si="2"/>
        <v/>
      </c>
      <c r="F66" s="118">
        <f t="shared" si="3"/>
        <v>0</v>
      </c>
      <c r="G66" s="128">
        <f t="shared" si="4"/>
        <v>0</v>
      </c>
      <c r="H66" s="128">
        <f t="shared" si="5"/>
        <v>0</v>
      </c>
      <c r="I66" s="128">
        <f t="shared" si="0"/>
        <v>0</v>
      </c>
      <c r="J66" s="128">
        <f t="shared" si="6"/>
        <v>0</v>
      </c>
      <c r="K66" s="1549">
        <f t="shared" si="7"/>
        <v>0</v>
      </c>
      <c r="L66" s="1009" t="str">
        <f t="shared" si="8"/>
        <v/>
      </c>
      <c r="M66" s="1010"/>
      <c r="N66" s="1010"/>
      <c r="O66" s="1010"/>
      <c r="P66" s="1011"/>
      <c r="Q66" s="1008"/>
      <c r="R66" s="1012"/>
      <c r="S66" s="1013"/>
      <c r="T66" s="1011"/>
      <c r="U66" s="1011"/>
      <c r="V66" s="1008"/>
      <c r="W66" s="1011"/>
      <c r="X66" s="1011"/>
      <c r="Y66" s="1011"/>
      <c r="Z66" s="1012"/>
      <c r="AA66" s="1012"/>
      <c r="AB66" s="1011"/>
      <c r="AC66" s="1012"/>
      <c r="AD66" s="1011"/>
      <c r="AE66" s="1012"/>
      <c r="AF66" s="1068"/>
      <c r="AG66" s="1014"/>
      <c r="AH66" s="1014"/>
      <c r="AI66" s="1011"/>
      <c r="AJ66" s="1015"/>
      <c r="AK66" s="1016"/>
      <c r="AL66" s="1012"/>
      <c r="AM66" s="1016"/>
      <c r="AN66" s="1070"/>
      <c r="AO66" s="1008"/>
      <c r="AP66" s="1008"/>
      <c r="AQ66" s="1008"/>
      <c r="AR66" s="1008"/>
      <c r="AS66" s="1008"/>
      <c r="AT66" s="1008"/>
      <c r="AU66" s="1008"/>
      <c r="AV66" s="1008"/>
      <c r="AW66" s="1008"/>
      <c r="AX66" s="1008"/>
      <c r="AY66" s="1008"/>
      <c r="AZ66" s="1008"/>
      <c r="BA66" s="1008"/>
      <c r="BB66" s="1008"/>
      <c r="BC66" s="1008"/>
      <c r="BD66" s="1008"/>
      <c r="BE66" s="1008"/>
      <c r="BF66" s="1008"/>
      <c r="BG66" s="1008"/>
      <c r="BH66" s="1008"/>
      <c r="BI66" s="1008"/>
      <c r="BJ66" s="1008"/>
      <c r="BK66" s="1008"/>
      <c r="BL66" s="1008"/>
      <c r="BM66" s="1008"/>
      <c r="BN66" s="1008"/>
      <c r="BO66" s="1008"/>
      <c r="BP66" s="1008"/>
      <c r="BQ66" s="1011"/>
      <c r="BR66" s="1008"/>
      <c r="BS66" s="1008"/>
      <c r="BT66" s="1555"/>
      <c r="BU66" s="1556"/>
      <c r="BV66" s="1065"/>
    </row>
    <row r="67" spans="1:74" ht="16" customHeight="1" x14ac:dyDescent="0.25">
      <c r="A67" s="1062" t="s">
        <v>513</v>
      </c>
      <c r="B67" s="127" t="s">
        <v>155</v>
      </c>
      <c r="C67" s="128">
        <v>48</v>
      </c>
      <c r="D67" s="129">
        <f t="shared" si="1"/>
        <v>0</v>
      </c>
      <c r="E67" s="130" t="str">
        <f t="shared" si="2"/>
        <v/>
      </c>
      <c r="F67" s="118">
        <f t="shared" si="3"/>
        <v>0</v>
      </c>
      <c r="G67" s="128">
        <f t="shared" si="4"/>
        <v>0</v>
      </c>
      <c r="H67" s="128">
        <f t="shared" si="5"/>
        <v>0</v>
      </c>
      <c r="I67" s="128">
        <f t="shared" si="0"/>
        <v>0</v>
      </c>
      <c r="J67" s="128">
        <f t="shared" si="6"/>
        <v>0</v>
      </c>
      <c r="K67" s="1549">
        <f t="shared" si="7"/>
        <v>0</v>
      </c>
      <c r="L67" s="1009" t="str">
        <f t="shared" si="8"/>
        <v/>
      </c>
      <c r="M67" s="1010"/>
      <c r="N67" s="1010"/>
      <c r="O67" s="1010"/>
      <c r="P67" s="1011"/>
      <c r="Q67" s="1008"/>
      <c r="R67" s="1012"/>
      <c r="S67" s="1013"/>
      <c r="T67" s="1011"/>
      <c r="U67" s="1011"/>
      <c r="V67" s="1008"/>
      <c r="W67" s="1011"/>
      <c r="X67" s="1011"/>
      <c r="Y67" s="1011"/>
      <c r="Z67" s="1012"/>
      <c r="AA67" s="1012"/>
      <c r="AB67" s="1011"/>
      <c r="AC67" s="1012"/>
      <c r="AD67" s="1011"/>
      <c r="AE67" s="1012"/>
      <c r="AF67" s="1068"/>
      <c r="AG67" s="1014"/>
      <c r="AH67" s="1014"/>
      <c r="AI67" s="1011"/>
      <c r="AJ67" s="1015"/>
      <c r="AK67" s="1016"/>
      <c r="AL67" s="1012"/>
      <c r="AM67" s="1016"/>
      <c r="AN67" s="1070"/>
      <c r="AO67" s="1008"/>
      <c r="AP67" s="1008"/>
      <c r="AQ67" s="1008"/>
      <c r="AR67" s="1008"/>
      <c r="AS67" s="1008"/>
      <c r="AT67" s="1008"/>
      <c r="AU67" s="1008"/>
      <c r="AV67" s="1008"/>
      <c r="AW67" s="1008"/>
      <c r="AX67" s="1008"/>
      <c r="AY67" s="1008"/>
      <c r="AZ67" s="1008"/>
      <c r="BA67" s="1008"/>
      <c r="BB67" s="1008"/>
      <c r="BC67" s="1008"/>
      <c r="BD67" s="1008"/>
      <c r="BE67" s="1008"/>
      <c r="BF67" s="1008"/>
      <c r="BG67" s="1008"/>
      <c r="BH67" s="1008"/>
      <c r="BI67" s="1008"/>
      <c r="BJ67" s="1008"/>
      <c r="BK67" s="1008"/>
      <c r="BL67" s="1008"/>
      <c r="BM67" s="1008"/>
      <c r="BN67" s="1008"/>
      <c r="BO67" s="1008"/>
      <c r="BP67" s="1008"/>
      <c r="BQ67" s="1011"/>
      <c r="BR67" s="1008"/>
      <c r="BS67" s="1008"/>
      <c r="BT67" s="1555"/>
      <c r="BU67" s="1556"/>
      <c r="BV67" s="1065"/>
    </row>
    <row r="68" spans="1:74" ht="16" customHeight="1" x14ac:dyDescent="0.25">
      <c r="A68" s="1062" t="s">
        <v>514</v>
      </c>
      <c r="B68" s="127" t="s">
        <v>620</v>
      </c>
      <c r="C68" s="128">
        <v>49</v>
      </c>
      <c r="D68" s="129">
        <f t="shared" si="1"/>
        <v>0</v>
      </c>
      <c r="E68" s="130" t="str">
        <f t="shared" si="2"/>
        <v/>
      </c>
      <c r="F68" s="118">
        <f t="shared" si="3"/>
        <v>0</v>
      </c>
      <c r="G68" s="128">
        <f t="shared" si="4"/>
        <v>0</v>
      </c>
      <c r="H68" s="128">
        <f t="shared" si="5"/>
        <v>0</v>
      </c>
      <c r="I68" s="128">
        <f t="shared" si="0"/>
        <v>0</v>
      </c>
      <c r="J68" s="128">
        <f t="shared" si="6"/>
        <v>0</v>
      </c>
      <c r="K68" s="1549">
        <f t="shared" si="7"/>
        <v>0</v>
      </c>
      <c r="L68" s="1009" t="str">
        <f t="shared" si="8"/>
        <v/>
      </c>
      <c r="M68" s="1010"/>
      <c r="N68" s="1010"/>
      <c r="O68" s="1010"/>
      <c r="P68" s="1011"/>
      <c r="Q68" s="1008"/>
      <c r="R68" s="1012"/>
      <c r="S68" s="1013"/>
      <c r="T68" s="1011"/>
      <c r="U68" s="1011"/>
      <c r="V68" s="1008"/>
      <c r="W68" s="1011"/>
      <c r="X68" s="1011"/>
      <c r="Y68" s="1011"/>
      <c r="Z68" s="1012"/>
      <c r="AA68" s="1012"/>
      <c r="AB68" s="1011"/>
      <c r="AC68" s="1012"/>
      <c r="AD68" s="1011"/>
      <c r="AE68" s="1012"/>
      <c r="AF68" s="1068"/>
      <c r="AG68" s="1014"/>
      <c r="AH68" s="1014"/>
      <c r="AI68" s="1011"/>
      <c r="AJ68" s="1015"/>
      <c r="AK68" s="1016"/>
      <c r="AL68" s="1012"/>
      <c r="AM68" s="1016"/>
      <c r="AN68" s="1070"/>
      <c r="AO68" s="1008"/>
      <c r="AP68" s="1008"/>
      <c r="AQ68" s="1008"/>
      <c r="AR68" s="1008"/>
      <c r="AS68" s="1008"/>
      <c r="AT68" s="1008"/>
      <c r="AU68" s="1008"/>
      <c r="AV68" s="1008"/>
      <c r="AW68" s="1008"/>
      <c r="AX68" s="1008"/>
      <c r="AY68" s="1008"/>
      <c r="AZ68" s="1008"/>
      <c r="BA68" s="1008"/>
      <c r="BB68" s="1008"/>
      <c r="BC68" s="1008"/>
      <c r="BD68" s="1008"/>
      <c r="BE68" s="1008"/>
      <c r="BF68" s="1008"/>
      <c r="BG68" s="1008"/>
      <c r="BH68" s="1008"/>
      <c r="BI68" s="1008"/>
      <c r="BJ68" s="1008"/>
      <c r="BK68" s="1008"/>
      <c r="BL68" s="1008"/>
      <c r="BM68" s="1008"/>
      <c r="BN68" s="1008"/>
      <c r="BO68" s="1008"/>
      <c r="BP68" s="1008"/>
      <c r="BQ68" s="1011"/>
      <c r="BR68" s="1008"/>
      <c r="BS68" s="1008"/>
      <c r="BT68" s="1555"/>
      <c r="BU68" s="1556"/>
      <c r="BV68" s="1065"/>
    </row>
    <row r="69" spans="1:74" ht="16" customHeight="1" x14ac:dyDescent="0.25">
      <c r="A69" s="1062" t="s">
        <v>515</v>
      </c>
      <c r="B69" s="127" t="s">
        <v>621</v>
      </c>
      <c r="C69" s="128">
        <v>50</v>
      </c>
      <c r="D69" s="129">
        <f t="shared" si="1"/>
        <v>0</v>
      </c>
      <c r="E69" s="130" t="str">
        <f t="shared" si="2"/>
        <v/>
      </c>
      <c r="F69" s="118">
        <f t="shared" si="3"/>
        <v>0</v>
      </c>
      <c r="G69" s="128">
        <f t="shared" si="4"/>
        <v>0</v>
      </c>
      <c r="H69" s="128">
        <f t="shared" si="5"/>
        <v>0</v>
      </c>
      <c r="I69" s="128">
        <f t="shared" si="0"/>
        <v>0</v>
      </c>
      <c r="J69" s="128">
        <f t="shared" si="6"/>
        <v>0</v>
      </c>
      <c r="K69" s="1549">
        <f t="shared" si="7"/>
        <v>0</v>
      </c>
      <c r="L69" s="1009" t="str">
        <f t="shared" si="8"/>
        <v/>
      </c>
      <c r="M69" s="1010"/>
      <c r="N69" s="1010"/>
      <c r="O69" s="1010"/>
      <c r="P69" s="1011"/>
      <c r="Q69" s="1008"/>
      <c r="R69" s="1012"/>
      <c r="S69" s="1013"/>
      <c r="T69" s="1011"/>
      <c r="U69" s="1011"/>
      <c r="V69" s="1008"/>
      <c r="W69" s="1011"/>
      <c r="X69" s="1011"/>
      <c r="Y69" s="1011"/>
      <c r="Z69" s="1012"/>
      <c r="AA69" s="1012"/>
      <c r="AB69" s="1011"/>
      <c r="AC69" s="1012"/>
      <c r="AD69" s="1011"/>
      <c r="AE69" s="1012"/>
      <c r="AF69" s="1068"/>
      <c r="AG69" s="1014"/>
      <c r="AH69" s="1014"/>
      <c r="AI69" s="1011"/>
      <c r="AJ69" s="1015"/>
      <c r="AK69" s="1016"/>
      <c r="AL69" s="1012"/>
      <c r="AM69" s="1016"/>
      <c r="AN69" s="1070"/>
      <c r="AO69" s="1008"/>
      <c r="AP69" s="1008"/>
      <c r="AQ69" s="1008"/>
      <c r="AR69" s="1008"/>
      <c r="AS69" s="1008"/>
      <c r="AT69" s="1008"/>
      <c r="AU69" s="1008"/>
      <c r="AV69" s="1008"/>
      <c r="AW69" s="1008"/>
      <c r="AX69" s="1008"/>
      <c r="AY69" s="1008"/>
      <c r="AZ69" s="1008"/>
      <c r="BA69" s="1008"/>
      <c r="BB69" s="1008"/>
      <c r="BC69" s="1008"/>
      <c r="BD69" s="1008"/>
      <c r="BE69" s="1008"/>
      <c r="BF69" s="1008"/>
      <c r="BG69" s="1008"/>
      <c r="BH69" s="1008"/>
      <c r="BI69" s="1008"/>
      <c r="BJ69" s="1008"/>
      <c r="BK69" s="1008"/>
      <c r="BL69" s="1008"/>
      <c r="BM69" s="1008"/>
      <c r="BN69" s="1008"/>
      <c r="BO69" s="1008"/>
      <c r="BP69" s="1008"/>
      <c r="BQ69" s="1011"/>
      <c r="BR69" s="1008"/>
      <c r="BS69" s="1008"/>
      <c r="BT69" s="1555"/>
      <c r="BU69" s="1556"/>
      <c r="BV69" s="1065"/>
    </row>
    <row r="70" spans="1:74" ht="16" customHeight="1" x14ac:dyDescent="0.25">
      <c r="A70" s="1062" t="s">
        <v>516</v>
      </c>
      <c r="B70" s="127" t="s">
        <v>622</v>
      </c>
      <c r="C70" s="128">
        <v>51</v>
      </c>
      <c r="D70" s="129">
        <f t="shared" si="1"/>
        <v>0</v>
      </c>
      <c r="E70" s="130" t="str">
        <f t="shared" si="2"/>
        <v/>
      </c>
      <c r="F70" s="118">
        <f t="shared" si="3"/>
        <v>0</v>
      </c>
      <c r="G70" s="128">
        <f t="shared" si="4"/>
        <v>0</v>
      </c>
      <c r="H70" s="128">
        <f t="shared" si="5"/>
        <v>0</v>
      </c>
      <c r="I70" s="128">
        <f t="shared" si="0"/>
        <v>0</v>
      </c>
      <c r="J70" s="128">
        <f t="shared" si="6"/>
        <v>0</v>
      </c>
      <c r="K70" s="1549">
        <f t="shared" si="7"/>
        <v>0</v>
      </c>
      <c r="L70" s="1009" t="str">
        <f t="shared" si="8"/>
        <v/>
      </c>
      <c r="M70" s="1010"/>
      <c r="N70" s="1010"/>
      <c r="O70" s="1010"/>
      <c r="P70" s="1011"/>
      <c r="Q70" s="1008"/>
      <c r="R70" s="1012"/>
      <c r="S70" s="1013"/>
      <c r="T70" s="1011"/>
      <c r="U70" s="1011"/>
      <c r="V70" s="1008"/>
      <c r="W70" s="1011"/>
      <c r="X70" s="1011"/>
      <c r="Y70" s="1011"/>
      <c r="Z70" s="1012"/>
      <c r="AA70" s="1012"/>
      <c r="AB70" s="1011"/>
      <c r="AC70" s="1012"/>
      <c r="AD70" s="1011"/>
      <c r="AE70" s="1012"/>
      <c r="AF70" s="1068"/>
      <c r="AG70" s="1014"/>
      <c r="AH70" s="1014"/>
      <c r="AI70" s="1011"/>
      <c r="AJ70" s="1015"/>
      <c r="AK70" s="1016"/>
      <c r="AL70" s="1012"/>
      <c r="AM70" s="1016"/>
      <c r="AN70" s="1070"/>
      <c r="AO70" s="1008"/>
      <c r="AP70" s="1008"/>
      <c r="AQ70" s="1008"/>
      <c r="AR70" s="1008"/>
      <c r="AS70" s="1008"/>
      <c r="AT70" s="1008"/>
      <c r="AU70" s="1008"/>
      <c r="AV70" s="1008"/>
      <c r="AW70" s="1008"/>
      <c r="AX70" s="1008"/>
      <c r="AY70" s="1008"/>
      <c r="AZ70" s="1008"/>
      <c r="BA70" s="1008"/>
      <c r="BB70" s="1008"/>
      <c r="BC70" s="1008"/>
      <c r="BD70" s="1008"/>
      <c r="BE70" s="1008"/>
      <c r="BF70" s="1008"/>
      <c r="BG70" s="1008"/>
      <c r="BH70" s="1008"/>
      <c r="BI70" s="1008"/>
      <c r="BJ70" s="1008"/>
      <c r="BK70" s="1008"/>
      <c r="BL70" s="1008"/>
      <c r="BM70" s="1008"/>
      <c r="BN70" s="1008"/>
      <c r="BO70" s="1008"/>
      <c r="BP70" s="1008"/>
      <c r="BQ70" s="1011"/>
      <c r="BR70" s="1008"/>
      <c r="BS70" s="1008"/>
      <c r="BT70" s="1555"/>
      <c r="BU70" s="1556"/>
      <c r="BV70" s="1065"/>
    </row>
    <row r="71" spans="1:74" ht="16" customHeight="1" x14ac:dyDescent="0.25">
      <c r="A71" s="1062" t="s">
        <v>517</v>
      </c>
      <c r="B71" s="127" t="s">
        <v>623</v>
      </c>
      <c r="C71" s="128">
        <v>52</v>
      </c>
      <c r="D71" s="129">
        <f t="shared" si="1"/>
        <v>0</v>
      </c>
      <c r="E71" s="130" t="str">
        <f t="shared" si="2"/>
        <v/>
      </c>
      <c r="F71" s="118">
        <f t="shared" si="3"/>
        <v>0</v>
      </c>
      <c r="G71" s="128">
        <f t="shared" si="4"/>
        <v>0</v>
      </c>
      <c r="H71" s="128">
        <f t="shared" si="5"/>
        <v>0</v>
      </c>
      <c r="I71" s="128">
        <f t="shared" si="0"/>
        <v>0</v>
      </c>
      <c r="J71" s="128">
        <f t="shared" si="6"/>
        <v>0</v>
      </c>
      <c r="K71" s="1549">
        <f t="shared" si="7"/>
        <v>0</v>
      </c>
      <c r="L71" s="1009" t="str">
        <f t="shared" si="8"/>
        <v/>
      </c>
      <c r="M71" s="1010"/>
      <c r="N71" s="1010"/>
      <c r="O71" s="1010"/>
      <c r="P71" s="1011"/>
      <c r="Q71" s="1008"/>
      <c r="R71" s="1012"/>
      <c r="S71" s="1013"/>
      <c r="T71" s="1011"/>
      <c r="U71" s="1011"/>
      <c r="V71" s="1008"/>
      <c r="W71" s="1011"/>
      <c r="X71" s="1011"/>
      <c r="Y71" s="1011"/>
      <c r="Z71" s="1012"/>
      <c r="AA71" s="1012"/>
      <c r="AB71" s="1011"/>
      <c r="AC71" s="1012"/>
      <c r="AD71" s="1011"/>
      <c r="AE71" s="1012"/>
      <c r="AF71" s="1068"/>
      <c r="AG71" s="1014"/>
      <c r="AH71" s="1014"/>
      <c r="AI71" s="1011"/>
      <c r="AJ71" s="1015"/>
      <c r="AK71" s="1016"/>
      <c r="AL71" s="1012"/>
      <c r="AM71" s="1016"/>
      <c r="AN71" s="1070"/>
      <c r="AO71" s="1008"/>
      <c r="AP71" s="1008"/>
      <c r="AQ71" s="1008"/>
      <c r="AR71" s="1008"/>
      <c r="AS71" s="1008"/>
      <c r="AT71" s="1008"/>
      <c r="AU71" s="1008"/>
      <c r="AV71" s="1008"/>
      <c r="AW71" s="1008"/>
      <c r="AX71" s="1008"/>
      <c r="AY71" s="1008"/>
      <c r="AZ71" s="1008"/>
      <c r="BA71" s="1008"/>
      <c r="BB71" s="1008"/>
      <c r="BC71" s="1008"/>
      <c r="BD71" s="1008"/>
      <c r="BE71" s="1008"/>
      <c r="BF71" s="1008"/>
      <c r="BG71" s="1008"/>
      <c r="BH71" s="1008"/>
      <c r="BI71" s="1008"/>
      <c r="BJ71" s="1008"/>
      <c r="BK71" s="1008"/>
      <c r="BL71" s="1008"/>
      <c r="BM71" s="1008"/>
      <c r="BN71" s="1008"/>
      <c r="BO71" s="1008"/>
      <c r="BP71" s="1008"/>
      <c r="BQ71" s="1011"/>
      <c r="BR71" s="1008"/>
      <c r="BS71" s="1008"/>
      <c r="BT71" s="1555"/>
      <c r="BU71" s="1556"/>
      <c r="BV71" s="1065"/>
    </row>
    <row r="72" spans="1:74" ht="16" customHeight="1" x14ac:dyDescent="0.25">
      <c r="A72" s="1062" t="s">
        <v>518</v>
      </c>
      <c r="B72" s="127" t="s">
        <v>624</v>
      </c>
      <c r="C72" s="128">
        <v>53</v>
      </c>
      <c r="D72" s="129">
        <f t="shared" si="1"/>
        <v>0</v>
      </c>
      <c r="E72" s="130" t="str">
        <f t="shared" si="2"/>
        <v/>
      </c>
      <c r="F72" s="118">
        <f t="shared" si="3"/>
        <v>0</v>
      </c>
      <c r="G72" s="128">
        <f t="shared" si="4"/>
        <v>0</v>
      </c>
      <c r="H72" s="128">
        <f t="shared" si="5"/>
        <v>0</v>
      </c>
      <c r="I72" s="128">
        <f t="shared" si="0"/>
        <v>0</v>
      </c>
      <c r="J72" s="128">
        <f t="shared" si="6"/>
        <v>0</v>
      </c>
      <c r="K72" s="1549">
        <f t="shared" si="7"/>
        <v>0</v>
      </c>
      <c r="L72" s="1009" t="str">
        <f t="shared" si="8"/>
        <v/>
      </c>
      <c r="M72" s="1010"/>
      <c r="N72" s="1010"/>
      <c r="O72" s="1010"/>
      <c r="P72" s="1011"/>
      <c r="Q72" s="1008"/>
      <c r="R72" s="1012"/>
      <c r="S72" s="1013"/>
      <c r="T72" s="1011"/>
      <c r="U72" s="1011"/>
      <c r="V72" s="1008"/>
      <c r="W72" s="1011"/>
      <c r="X72" s="1011"/>
      <c r="Y72" s="1011"/>
      <c r="Z72" s="1012"/>
      <c r="AA72" s="1012"/>
      <c r="AB72" s="1011"/>
      <c r="AC72" s="1012"/>
      <c r="AD72" s="1011"/>
      <c r="AE72" s="1012"/>
      <c r="AF72" s="1068"/>
      <c r="AG72" s="1014"/>
      <c r="AH72" s="1014"/>
      <c r="AI72" s="1011"/>
      <c r="AJ72" s="1015"/>
      <c r="AK72" s="1016"/>
      <c r="AL72" s="1012"/>
      <c r="AM72" s="1016"/>
      <c r="AN72" s="1070"/>
      <c r="AO72" s="1008"/>
      <c r="AP72" s="1008"/>
      <c r="AQ72" s="1008"/>
      <c r="AR72" s="1008"/>
      <c r="AS72" s="1008"/>
      <c r="AT72" s="1008"/>
      <c r="AU72" s="1008"/>
      <c r="AV72" s="1008"/>
      <c r="AW72" s="1008"/>
      <c r="AX72" s="1008"/>
      <c r="AY72" s="1008"/>
      <c r="AZ72" s="1008"/>
      <c r="BA72" s="1008"/>
      <c r="BB72" s="1008"/>
      <c r="BC72" s="1008"/>
      <c r="BD72" s="1008"/>
      <c r="BE72" s="1008"/>
      <c r="BF72" s="1008"/>
      <c r="BG72" s="1008"/>
      <c r="BH72" s="1008"/>
      <c r="BI72" s="1008"/>
      <c r="BJ72" s="1008"/>
      <c r="BK72" s="1008"/>
      <c r="BL72" s="1008"/>
      <c r="BM72" s="1008"/>
      <c r="BN72" s="1008"/>
      <c r="BO72" s="1008"/>
      <c r="BP72" s="1008"/>
      <c r="BQ72" s="1011"/>
      <c r="BR72" s="1008"/>
      <c r="BS72" s="1008"/>
      <c r="BT72" s="1555"/>
      <c r="BU72" s="1556"/>
      <c r="BV72" s="1065"/>
    </row>
    <row r="73" spans="1:74" ht="16" customHeight="1" x14ac:dyDescent="0.25">
      <c r="A73" s="1062" t="s">
        <v>519</v>
      </c>
      <c r="B73" s="127" t="s">
        <v>625</v>
      </c>
      <c r="C73" s="128">
        <v>54</v>
      </c>
      <c r="D73" s="129">
        <f t="shared" si="1"/>
        <v>0</v>
      </c>
      <c r="E73" s="130" t="str">
        <f t="shared" si="2"/>
        <v/>
      </c>
      <c r="F73" s="118">
        <f t="shared" si="3"/>
        <v>0</v>
      </c>
      <c r="G73" s="128">
        <f t="shared" si="4"/>
        <v>0</v>
      </c>
      <c r="H73" s="128">
        <f t="shared" si="5"/>
        <v>0</v>
      </c>
      <c r="I73" s="128">
        <f t="shared" si="0"/>
        <v>0</v>
      </c>
      <c r="J73" s="128">
        <f t="shared" si="6"/>
        <v>0</v>
      </c>
      <c r="K73" s="1549">
        <f t="shared" si="7"/>
        <v>0</v>
      </c>
      <c r="L73" s="1009" t="str">
        <f t="shared" si="8"/>
        <v/>
      </c>
      <c r="M73" s="1010"/>
      <c r="N73" s="1010"/>
      <c r="O73" s="1010"/>
      <c r="P73" s="1011"/>
      <c r="Q73" s="1008"/>
      <c r="R73" s="1012"/>
      <c r="S73" s="1013"/>
      <c r="T73" s="1011"/>
      <c r="U73" s="1011"/>
      <c r="V73" s="1008"/>
      <c r="W73" s="1011"/>
      <c r="X73" s="1011"/>
      <c r="Y73" s="1011"/>
      <c r="Z73" s="1012"/>
      <c r="AA73" s="1012"/>
      <c r="AB73" s="1011"/>
      <c r="AC73" s="1012"/>
      <c r="AD73" s="1011"/>
      <c r="AE73" s="1012"/>
      <c r="AF73" s="1068"/>
      <c r="AG73" s="1014"/>
      <c r="AH73" s="1014"/>
      <c r="AI73" s="1011"/>
      <c r="AJ73" s="1015"/>
      <c r="AK73" s="1016"/>
      <c r="AL73" s="1012"/>
      <c r="AM73" s="1016"/>
      <c r="AN73" s="1070"/>
      <c r="AO73" s="1008"/>
      <c r="AP73" s="1008"/>
      <c r="AQ73" s="1008"/>
      <c r="AR73" s="1008"/>
      <c r="AS73" s="1008"/>
      <c r="AT73" s="1008"/>
      <c r="AU73" s="1008"/>
      <c r="AV73" s="1008"/>
      <c r="AW73" s="1008"/>
      <c r="AX73" s="1008"/>
      <c r="AY73" s="1008"/>
      <c r="AZ73" s="1008"/>
      <c r="BA73" s="1008"/>
      <c r="BB73" s="1008"/>
      <c r="BC73" s="1008"/>
      <c r="BD73" s="1008"/>
      <c r="BE73" s="1008"/>
      <c r="BF73" s="1008"/>
      <c r="BG73" s="1008"/>
      <c r="BH73" s="1008"/>
      <c r="BI73" s="1008"/>
      <c r="BJ73" s="1008"/>
      <c r="BK73" s="1008"/>
      <c r="BL73" s="1008"/>
      <c r="BM73" s="1008"/>
      <c r="BN73" s="1008"/>
      <c r="BO73" s="1008"/>
      <c r="BP73" s="1008"/>
      <c r="BQ73" s="1011"/>
      <c r="BR73" s="1008"/>
      <c r="BS73" s="1008"/>
      <c r="BT73" s="1555"/>
      <c r="BU73" s="1556"/>
      <c r="BV73" s="1065"/>
    </row>
    <row r="74" spans="1:74" ht="16" customHeight="1" x14ac:dyDescent="0.25">
      <c r="A74" s="1062" t="s">
        <v>520</v>
      </c>
      <c r="B74" s="127" t="s">
        <v>626</v>
      </c>
      <c r="C74" s="128">
        <v>55</v>
      </c>
      <c r="D74" s="129">
        <f t="shared" si="1"/>
        <v>0</v>
      </c>
      <c r="E74" s="130" t="str">
        <f t="shared" si="2"/>
        <v/>
      </c>
      <c r="F74" s="118">
        <f t="shared" si="3"/>
        <v>0</v>
      </c>
      <c r="G74" s="128">
        <f t="shared" si="4"/>
        <v>0</v>
      </c>
      <c r="H74" s="128">
        <f t="shared" si="5"/>
        <v>0</v>
      </c>
      <c r="I74" s="128">
        <f t="shared" si="0"/>
        <v>0</v>
      </c>
      <c r="J74" s="128">
        <f t="shared" si="6"/>
        <v>0</v>
      </c>
      <c r="K74" s="1549">
        <f t="shared" si="7"/>
        <v>0</v>
      </c>
      <c r="L74" s="1009" t="str">
        <f t="shared" si="8"/>
        <v/>
      </c>
      <c r="M74" s="1010"/>
      <c r="N74" s="1010"/>
      <c r="O74" s="1010"/>
      <c r="P74" s="1011"/>
      <c r="Q74" s="1008"/>
      <c r="R74" s="1012"/>
      <c r="S74" s="1013"/>
      <c r="T74" s="1011"/>
      <c r="U74" s="1011"/>
      <c r="V74" s="1008"/>
      <c r="W74" s="1011"/>
      <c r="X74" s="1011"/>
      <c r="Y74" s="1011"/>
      <c r="Z74" s="1012"/>
      <c r="AA74" s="1012"/>
      <c r="AB74" s="1011"/>
      <c r="AC74" s="1012"/>
      <c r="AD74" s="1011"/>
      <c r="AE74" s="1012"/>
      <c r="AF74" s="1068"/>
      <c r="AG74" s="1014"/>
      <c r="AH74" s="1014"/>
      <c r="AI74" s="1011"/>
      <c r="AJ74" s="1015"/>
      <c r="AK74" s="1016"/>
      <c r="AL74" s="1012"/>
      <c r="AM74" s="1016"/>
      <c r="AN74" s="1070"/>
      <c r="AO74" s="1008"/>
      <c r="AP74" s="1008"/>
      <c r="AQ74" s="1008"/>
      <c r="AR74" s="1008"/>
      <c r="AS74" s="1008"/>
      <c r="AT74" s="1008"/>
      <c r="AU74" s="1008"/>
      <c r="AV74" s="1008"/>
      <c r="AW74" s="1008"/>
      <c r="AX74" s="1008"/>
      <c r="AY74" s="1008"/>
      <c r="AZ74" s="1008"/>
      <c r="BA74" s="1008"/>
      <c r="BB74" s="1008"/>
      <c r="BC74" s="1008"/>
      <c r="BD74" s="1008"/>
      <c r="BE74" s="1008"/>
      <c r="BF74" s="1008"/>
      <c r="BG74" s="1008"/>
      <c r="BH74" s="1008"/>
      <c r="BI74" s="1008"/>
      <c r="BJ74" s="1008"/>
      <c r="BK74" s="1008"/>
      <c r="BL74" s="1008"/>
      <c r="BM74" s="1008"/>
      <c r="BN74" s="1008"/>
      <c r="BO74" s="1008"/>
      <c r="BP74" s="1008"/>
      <c r="BQ74" s="1011"/>
      <c r="BR74" s="1008"/>
      <c r="BS74" s="1008"/>
      <c r="BT74" s="1555"/>
      <c r="BU74" s="1556"/>
      <c r="BV74" s="1065"/>
    </row>
    <row r="75" spans="1:74" ht="16" customHeight="1" x14ac:dyDescent="0.25">
      <c r="A75" s="1062" t="s">
        <v>521</v>
      </c>
      <c r="B75" s="127" t="s">
        <v>627</v>
      </c>
      <c r="C75" s="128">
        <v>56</v>
      </c>
      <c r="D75" s="129">
        <f t="shared" si="1"/>
        <v>0</v>
      </c>
      <c r="E75" s="130" t="str">
        <f t="shared" si="2"/>
        <v/>
      </c>
      <c r="F75" s="118">
        <f t="shared" si="3"/>
        <v>0</v>
      </c>
      <c r="G75" s="128">
        <f t="shared" si="4"/>
        <v>0</v>
      </c>
      <c r="H75" s="128">
        <f t="shared" si="5"/>
        <v>0</v>
      </c>
      <c r="I75" s="128">
        <f t="shared" si="0"/>
        <v>0</v>
      </c>
      <c r="J75" s="128">
        <f t="shared" si="6"/>
        <v>0</v>
      </c>
      <c r="K75" s="1549">
        <f t="shared" si="7"/>
        <v>0</v>
      </c>
      <c r="L75" s="1009" t="str">
        <f t="shared" si="8"/>
        <v/>
      </c>
      <c r="M75" s="1010"/>
      <c r="N75" s="1010"/>
      <c r="O75" s="1010"/>
      <c r="P75" s="1011"/>
      <c r="Q75" s="1008"/>
      <c r="R75" s="1012"/>
      <c r="S75" s="1013"/>
      <c r="T75" s="1011"/>
      <c r="U75" s="1011"/>
      <c r="V75" s="1008"/>
      <c r="W75" s="1011"/>
      <c r="X75" s="1011"/>
      <c r="Y75" s="1011"/>
      <c r="Z75" s="1012"/>
      <c r="AA75" s="1012"/>
      <c r="AB75" s="1011"/>
      <c r="AC75" s="1012"/>
      <c r="AD75" s="1011"/>
      <c r="AE75" s="1012"/>
      <c r="AF75" s="1068"/>
      <c r="AG75" s="1014"/>
      <c r="AH75" s="1014"/>
      <c r="AI75" s="1011"/>
      <c r="AJ75" s="1015"/>
      <c r="AK75" s="1016"/>
      <c r="AL75" s="1012"/>
      <c r="AM75" s="1016"/>
      <c r="AN75" s="1070"/>
      <c r="AO75" s="1008"/>
      <c r="AP75" s="1008"/>
      <c r="AQ75" s="1008"/>
      <c r="AR75" s="1008"/>
      <c r="AS75" s="1008"/>
      <c r="AT75" s="1008"/>
      <c r="AU75" s="1008"/>
      <c r="AV75" s="1008"/>
      <c r="AW75" s="1008"/>
      <c r="AX75" s="1008"/>
      <c r="AY75" s="1008"/>
      <c r="AZ75" s="1008"/>
      <c r="BA75" s="1008"/>
      <c r="BB75" s="1008"/>
      <c r="BC75" s="1008"/>
      <c r="BD75" s="1008"/>
      <c r="BE75" s="1008"/>
      <c r="BF75" s="1008"/>
      <c r="BG75" s="1008"/>
      <c r="BH75" s="1008"/>
      <c r="BI75" s="1008"/>
      <c r="BJ75" s="1008"/>
      <c r="BK75" s="1008"/>
      <c r="BL75" s="1008"/>
      <c r="BM75" s="1008"/>
      <c r="BN75" s="1008"/>
      <c r="BO75" s="1008"/>
      <c r="BP75" s="1008"/>
      <c r="BQ75" s="1011"/>
      <c r="BR75" s="1008"/>
      <c r="BS75" s="1008"/>
      <c r="BT75" s="1555"/>
      <c r="BU75" s="1556"/>
      <c r="BV75" s="1065"/>
    </row>
    <row r="76" spans="1:74" ht="16" customHeight="1" x14ac:dyDescent="0.25">
      <c r="A76" s="1062" t="s">
        <v>522</v>
      </c>
      <c r="B76" s="127" t="s">
        <v>628</v>
      </c>
      <c r="C76" s="128">
        <v>57</v>
      </c>
      <c r="D76" s="129">
        <f t="shared" si="1"/>
        <v>0</v>
      </c>
      <c r="E76" s="130" t="str">
        <f t="shared" si="2"/>
        <v/>
      </c>
      <c r="F76" s="118">
        <f t="shared" si="3"/>
        <v>0</v>
      </c>
      <c r="G76" s="128">
        <f t="shared" si="4"/>
        <v>0</v>
      </c>
      <c r="H76" s="128">
        <f t="shared" si="5"/>
        <v>0</v>
      </c>
      <c r="I76" s="128">
        <f t="shared" si="0"/>
        <v>0</v>
      </c>
      <c r="J76" s="128">
        <f t="shared" si="6"/>
        <v>0</v>
      </c>
      <c r="K76" s="1549">
        <f t="shared" si="7"/>
        <v>0</v>
      </c>
      <c r="L76" s="1009" t="str">
        <f t="shared" si="8"/>
        <v/>
      </c>
      <c r="M76" s="1010"/>
      <c r="N76" s="1010"/>
      <c r="O76" s="1010"/>
      <c r="P76" s="1011"/>
      <c r="Q76" s="1008"/>
      <c r="R76" s="1012"/>
      <c r="S76" s="1013"/>
      <c r="T76" s="1011"/>
      <c r="U76" s="1011"/>
      <c r="V76" s="1008"/>
      <c r="W76" s="1011"/>
      <c r="X76" s="1011"/>
      <c r="Y76" s="1011"/>
      <c r="Z76" s="1012"/>
      <c r="AA76" s="1012"/>
      <c r="AB76" s="1011"/>
      <c r="AC76" s="1012"/>
      <c r="AD76" s="1011"/>
      <c r="AE76" s="1012"/>
      <c r="AF76" s="1068"/>
      <c r="AG76" s="1014"/>
      <c r="AH76" s="1014"/>
      <c r="AI76" s="1011"/>
      <c r="AJ76" s="1015"/>
      <c r="AK76" s="1016"/>
      <c r="AL76" s="1012"/>
      <c r="AM76" s="1016"/>
      <c r="AN76" s="1070"/>
      <c r="AO76" s="1008"/>
      <c r="AP76" s="1008"/>
      <c r="AQ76" s="1008"/>
      <c r="AR76" s="1008"/>
      <c r="AS76" s="1008"/>
      <c r="AT76" s="1008"/>
      <c r="AU76" s="1008"/>
      <c r="AV76" s="1008"/>
      <c r="AW76" s="1008"/>
      <c r="AX76" s="1008"/>
      <c r="AY76" s="1008"/>
      <c r="AZ76" s="1008"/>
      <c r="BA76" s="1008"/>
      <c r="BB76" s="1008"/>
      <c r="BC76" s="1008"/>
      <c r="BD76" s="1008"/>
      <c r="BE76" s="1008"/>
      <c r="BF76" s="1008"/>
      <c r="BG76" s="1008"/>
      <c r="BH76" s="1008"/>
      <c r="BI76" s="1008"/>
      <c r="BJ76" s="1008"/>
      <c r="BK76" s="1008"/>
      <c r="BL76" s="1008"/>
      <c r="BM76" s="1008"/>
      <c r="BN76" s="1008"/>
      <c r="BO76" s="1008"/>
      <c r="BP76" s="1008"/>
      <c r="BQ76" s="1011"/>
      <c r="BR76" s="1008"/>
      <c r="BS76" s="1008"/>
      <c r="BT76" s="1555"/>
      <c r="BU76" s="1556"/>
      <c r="BV76" s="1065"/>
    </row>
    <row r="77" spans="1:74" ht="16" customHeight="1" x14ac:dyDescent="0.25">
      <c r="A77" s="1062" t="s">
        <v>1385</v>
      </c>
      <c r="B77" s="127" t="s">
        <v>629</v>
      </c>
      <c r="C77" s="128">
        <v>58</v>
      </c>
      <c r="D77" s="129">
        <f t="shared" si="1"/>
        <v>0</v>
      </c>
      <c r="E77" s="130" t="str">
        <f t="shared" si="2"/>
        <v/>
      </c>
      <c r="F77" s="118">
        <f t="shared" si="3"/>
        <v>0</v>
      </c>
      <c r="G77" s="128">
        <f t="shared" si="4"/>
        <v>0</v>
      </c>
      <c r="H77" s="128">
        <f t="shared" si="5"/>
        <v>0</v>
      </c>
      <c r="I77" s="128">
        <f t="shared" si="0"/>
        <v>0</v>
      </c>
      <c r="J77" s="128">
        <f t="shared" si="6"/>
        <v>0</v>
      </c>
      <c r="K77" s="1549">
        <f t="shared" si="7"/>
        <v>0</v>
      </c>
      <c r="L77" s="1009" t="str">
        <f t="shared" si="8"/>
        <v/>
      </c>
      <c r="M77" s="1010"/>
      <c r="N77" s="1010"/>
      <c r="O77" s="1010"/>
      <c r="P77" s="1011"/>
      <c r="Q77" s="1008"/>
      <c r="R77" s="1012"/>
      <c r="S77" s="1013"/>
      <c r="T77" s="1011"/>
      <c r="U77" s="1011"/>
      <c r="V77" s="1008"/>
      <c r="W77" s="1011"/>
      <c r="X77" s="1011"/>
      <c r="Y77" s="1011"/>
      <c r="Z77" s="1012"/>
      <c r="AA77" s="1012"/>
      <c r="AB77" s="1011"/>
      <c r="AC77" s="1012"/>
      <c r="AD77" s="1011"/>
      <c r="AE77" s="1012"/>
      <c r="AF77" s="1068"/>
      <c r="AG77" s="1014"/>
      <c r="AH77" s="1014"/>
      <c r="AI77" s="1011"/>
      <c r="AJ77" s="1015"/>
      <c r="AK77" s="1016"/>
      <c r="AL77" s="1012"/>
      <c r="AM77" s="1016"/>
      <c r="AN77" s="1070"/>
      <c r="AO77" s="1008"/>
      <c r="AP77" s="1008"/>
      <c r="AQ77" s="1008"/>
      <c r="AR77" s="1008"/>
      <c r="AS77" s="1008"/>
      <c r="AT77" s="1008"/>
      <c r="AU77" s="1008"/>
      <c r="AV77" s="1008"/>
      <c r="AW77" s="1008"/>
      <c r="AX77" s="1008"/>
      <c r="AY77" s="1008"/>
      <c r="AZ77" s="1008"/>
      <c r="BA77" s="1008"/>
      <c r="BB77" s="1008"/>
      <c r="BC77" s="1008"/>
      <c r="BD77" s="1008"/>
      <c r="BE77" s="1008"/>
      <c r="BF77" s="1008"/>
      <c r="BG77" s="1008"/>
      <c r="BH77" s="1008"/>
      <c r="BI77" s="1008"/>
      <c r="BJ77" s="1008"/>
      <c r="BK77" s="1008"/>
      <c r="BL77" s="1008"/>
      <c r="BM77" s="1008"/>
      <c r="BN77" s="1008"/>
      <c r="BO77" s="1008"/>
      <c r="BP77" s="1008"/>
      <c r="BQ77" s="1011"/>
      <c r="BR77" s="1008"/>
      <c r="BS77" s="1008"/>
      <c r="BT77" s="1555"/>
      <c r="BU77" s="1556"/>
      <c r="BV77" s="1065"/>
    </row>
    <row r="78" spans="1:74" ht="16" customHeight="1" x14ac:dyDescent="0.25">
      <c r="A78" s="1062" t="s">
        <v>523</v>
      </c>
      <c r="B78" s="127"/>
      <c r="C78" s="128">
        <v>59</v>
      </c>
      <c r="D78" s="129">
        <f t="shared" si="1"/>
        <v>0</v>
      </c>
      <c r="E78" s="130" t="str">
        <f t="shared" si="2"/>
        <v/>
      </c>
      <c r="F78" s="118">
        <f t="shared" si="3"/>
        <v>0</v>
      </c>
      <c r="G78" s="128">
        <f t="shared" si="4"/>
        <v>0</v>
      </c>
      <c r="H78" s="128">
        <f t="shared" si="5"/>
        <v>0</v>
      </c>
      <c r="I78" s="128">
        <f t="shared" si="0"/>
        <v>0</v>
      </c>
      <c r="J78" s="128">
        <f t="shared" si="6"/>
        <v>0</v>
      </c>
      <c r="K78" s="1549">
        <f t="shared" si="7"/>
        <v>0</v>
      </c>
      <c r="L78" s="1009" t="str">
        <f t="shared" si="8"/>
        <v/>
      </c>
      <c r="M78" s="1010"/>
      <c r="N78" s="1010"/>
      <c r="O78" s="1010"/>
      <c r="P78" s="1011"/>
      <c r="Q78" s="1008"/>
      <c r="R78" s="1012"/>
      <c r="S78" s="1013"/>
      <c r="T78" s="1011"/>
      <c r="U78" s="1011"/>
      <c r="V78" s="1008"/>
      <c r="W78" s="1011"/>
      <c r="X78" s="1011"/>
      <c r="Y78" s="1011"/>
      <c r="Z78" s="1012"/>
      <c r="AA78" s="1012"/>
      <c r="AB78" s="1011"/>
      <c r="AC78" s="1012"/>
      <c r="AD78" s="1011"/>
      <c r="AE78" s="1012"/>
      <c r="AF78" s="1068"/>
      <c r="AG78" s="1014"/>
      <c r="AH78" s="1014"/>
      <c r="AI78" s="1011"/>
      <c r="AJ78" s="1015"/>
      <c r="AK78" s="1016"/>
      <c r="AL78" s="1012"/>
      <c r="AM78" s="1016"/>
      <c r="AN78" s="1070"/>
      <c r="AO78" s="1008"/>
      <c r="AP78" s="1008"/>
      <c r="AQ78" s="1008"/>
      <c r="AR78" s="1008"/>
      <c r="AS78" s="1008"/>
      <c r="AT78" s="1008"/>
      <c r="AU78" s="1008"/>
      <c r="AV78" s="1008"/>
      <c r="AW78" s="1008"/>
      <c r="AX78" s="1008"/>
      <c r="AY78" s="1008"/>
      <c r="AZ78" s="1008"/>
      <c r="BA78" s="1008"/>
      <c r="BB78" s="1008"/>
      <c r="BC78" s="1008"/>
      <c r="BD78" s="1008"/>
      <c r="BE78" s="1008"/>
      <c r="BF78" s="1008"/>
      <c r="BG78" s="1008"/>
      <c r="BH78" s="1008"/>
      <c r="BI78" s="1008"/>
      <c r="BJ78" s="1008"/>
      <c r="BK78" s="1008"/>
      <c r="BL78" s="1008"/>
      <c r="BM78" s="1008"/>
      <c r="BN78" s="1008"/>
      <c r="BO78" s="1008"/>
      <c r="BP78" s="1008"/>
      <c r="BQ78" s="1011"/>
      <c r="BR78" s="1008"/>
      <c r="BS78" s="1008"/>
      <c r="BT78" s="1555"/>
      <c r="BU78" s="1556"/>
      <c r="BV78" s="1065"/>
    </row>
    <row r="79" spans="1:74" ht="16" customHeight="1" x14ac:dyDescent="0.25">
      <c r="A79" s="1062" t="s">
        <v>524</v>
      </c>
      <c r="B79" s="127"/>
      <c r="C79" s="128">
        <v>60</v>
      </c>
      <c r="D79" s="129">
        <f t="shared" si="1"/>
        <v>0</v>
      </c>
      <c r="E79" s="130" t="str">
        <f t="shared" si="2"/>
        <v/>
      </c>
      <c r="F79" s="118">
        <f t="shared" si="3"/>
        <v>0</v>
      </c>
      <c r="G79" s="128">
        <f t="shared" si="4"/>
        <v>0</v>
      </c>
      <c r="H79" s="128">
        <f t="shared" si="5"/>
        <v>0</v>
      </c>
      <c r="I79" s="128">
        <f t="shared" si="0"/>
        <v>0</v>
      </c>
      <c r="J79" s="128">
        <f t="shared" si="6"/>
        <v>0</v>
      </c>
      <c r="K79" s="1549">
        <f t="shared" si="7"/>
        <v>0</v>
      </c>
      <c r="L79" s="1009" t="str">
        <f t="shared" si="8"/>
        <v/>
      </c>
      <c r="M79" s="1010"/>
      <c r="N79" s="1010"/>
      <c r="O79" s="1010"/>
      <c r="P79" s="1011"/>
      <c r="Q79" s="1008"/>
      <c r="R79" s="1012"/>
      <c r="S79" s="1013"/>
      <c r="T79" s="1011"/>
      <c r="U79" s="1011"/>
      <c r="V79" s="1008"/>
      <c r="W79" s="1011"/>
      <c r="X79" s="1011"/>
      <c r="Y79" s="1011"/>
      <c r="Z79" s="1012"/>
      <c r="AA79" s="1012"/>
      <c r="AB79" s="1011"/>
      <c r="AC79" s="1012"/>
      <c r="AD79" s="1011"/>
      <c r="AE79" s="1012"/>
      <c r="AF79" s="1068"/>
      <c r="AG79" s="1014"/>
      <c r="AH79" s="1014"/>
      <c r="AI79" s="1011"/>
      <c r="AJ79" s="1015"/>
      <c r="AK79" s="1016"/>
      <c r="AL79" s="1012"/>
      <c r="AM79" s="1016"/>
      <c r="AN79" s="1070"/>
      <c r="AO79" s="1008"/>
      <c r="AP79" s="1008"/>
      <c r="AQ79" s="1008"/>
      <c r="AR79" s="1008"/>
      <c r="AS79" s="1008"/>
      <c r="AT79" s="1008"/>
      <c r="AU79" s="1008"/>
      <c r="AV79" s="1008"/>
      <c r="AW79" s="1008"/>
      <c r="AX79" s="1008"/>
      <c r="AY79" s="1008"/>
      <c r="AZ79" s="1008"/>
      <c r="BA79" s="1008"/>
      <c r="BB79" s="1008"/>
      <c r="BC79" s="1008"/>
      <c r="BD79" s="1008"/>
      <c r="BE79" s="1008"/>
      <c r="BF79" s="1008"/>
      <c r="BG79" s="1008"/>
      <c r="BH79" s="1008"/>
      <c r="BI79" s="1008"/>
      <c r="BJ79" s="1008"/>
      <c r="BK79" s="1008"/>
      <c r="BL79" s="1008"/>
      <c r="BM79" s="1008"/>
      <c r="BN79" s="1008"/>
      <c r="BO79" s="1008"/>
      <c r="BP79" s="1008"/>
      <c r="BQ79" s="1011"/>
      <c r="BR79" s="1008"/>
      <c r="BS79" s="1008"/>
      <c r="BT79" s="1555"/>
      <c r="BU79" s="1556"/>
      <c r="BV79" s="1065"/>
    </row>
    <row r="80" spans="1:74" ht="16" customHeight="1" x14ac:dyDescent="0.25">
      <c r="A80" s="1062" t="s">
        <v>525</v>
      </c>
      <c r="B80" s="127"/>
      <c r="C80" s="128">
        <v>61</v>
      </c>
      <c r="D80" s="129">
        <f t="shared" si="1"/>
        <v>0</v>
      </c>
      <c r="E80" s="130" t="str">
        <f t="shared" si="2"/>
        <v/>
      </c>
      <c r="F80" s="118">
        <f t="shared" si="3"/>
        <v>0</v>
      </c>
      <c r="G80" s="128">
        <f t="shared" si="4"/>
        <v>0</v>
      </c>
      <c r="H80" s="128">
        <f t="shared" si="5"/>
        <v>0</v>
      </c>
      <c r="I80" s="128">
        <f t="shared" si="0"/>
        <v>0</v>
      </c>
      <c r="J80" s="128">
        <f t="shared" si="6"/>
        <v>0</v>
      </c>
      <c r="K80" s="1549">
        <f t="shared" si="7"/>
        <v>0</v>
      </c>
      <c r="L80" s="1009" t="str">
        <f t="shared" si="8"/>
        <v/>
      </c>
      <c r="M80" s="1010"/>
      <c r="N80" s="1010"/>
      <c r="O80" s="1010"/>
      <c r="P80" s="1011"/>
      <c r="Q80" s="1008"/>
      <c r="R80" s="1012"/>
      <c r="S80" s="1013"/>
      <c r="T80" s="1011"/>
      <c r="U80" s="1011"/>
      <c r="V80" s="1008"/>
      <c r="W80" s="1011"/>
      <c r="X80" s="1011"/>
      <c r="Y80" s="1011"/>
      <c r="Z80" s="1012"/>
      <c r="AA80" s="1012"/>
      <c r="AB80" s="1011"/>
      <c r="AC80" s="1012"/>
      <c r="AD80" s="1011"/>
      <c r="AE80" s="1012"/>
      <c r="AF80" s="1068"/>
      <c r="AG80" s="1014"/>
      <c r="AH80" s="1014"/>
      <c r="AI80" s="1011"/>
      <c r="AJ80" s="1015"/>
      <c r="AK80" s="1016"/>
      <c r="AL80" s="1012"/>
      <c r="AM80" s="1016"/>
      <c r="AN80" s="1070"/>
      <c r="AO80" s="1008"/>
      <c r="AP80" s="1008"/>
      <c r="AQ80" s="1008"/>
      <c r="AR80" s="1008"/>
      <c r="AS80" s="1008"/>
      <c r="AT80" s="1008"/>
      <c r="AU80" s="1008"/>
      <c r="AV80" s="1008"/>
      <c r="AW80" s="1008"/>
      <c r="AX80" s="1008"/>
      <c r="AY80" s="1008"/>
      <c r="AZ80" s="1008"/>
      <c r="BA80" s="1008"/>
      <c r="BB80" s="1008"/>
      <c r="BC80" s="1008"/>
      <c r="BD80" s="1008"/>
      <c r="BE80" s="1008"/>
      <c r="BF80" s="1008"/>
      <c r="BG80" s="1008"/>
      <c r="BH80" s="1008"/>
      <c r="BI80" s="1008"/>
      <c r="BJ80" s="1008"/>
      <c r="BK80" s="1008"/>
      <c r="BL80" s="1008"/>
      <c r="BM80" s="1008"/>
      <c r="BN80" s="1008"/>
      <c r="BO80" s="1008"/>
      <c r="BP80" s="1008"/>
      <c r="BQ80" s="1011"/>
      <c r="BR80" s="1008"/>
      <c r="BS80" s="1008"/>
      <c r="BT80" s="1555"/>
      <c r="BU80" s="1556"/>
      <c r="BV80" s="1065"/>
    </row>
    <row r="81" spans="1:74" ht="16" customHeight="1" x14ac:dyDescent="0.25">
      <c r="A81" s="1062" t="s">
        <v>526</v>
      </c>
      <c r="B81" s="127"/>
      <c r="C81" s="128">
        <v>62</v>
      </c>
      <c r="D81" s="129">
        <f t="shared" si="1"/>
        <v>0</v>
      </c>
      <c r="E81" s="130" t="str">
        <f t="shared" si="2"/>
        <v/>
      </c>
      <c r="F81" s="118">
        <f t="shared" si="3"/>
        <v>0</v>
      </c>
      <c r="G81" s="128">
        <f t="shared" si="4"/>
        <v>0</v>
      </c>
      <c r="H81" s="128">
        <f t="shared" si="5"/>
        <v>0</v>
      </c>
      <c r="I81" s="128">
        <f t="shared" si="0"/>
        <v>0</v>
      </c>
      <c r="J81" s="128">
        <f t="shared" si="6"/>
        <v>0</v>
      </c>
      <c r="K81" s="1549">
        <f t="shared" si="7"/>
        <v>0</v>
      </c>
      <c r="L81" s="1009" t="str">
        <f t="shared" si="8"/>
        <v/>
      </c>
      <c r="M81" s="1010"/>
      <c r="N81" s="1010"/>
      <c r="O81" s="1010"/>
      <c r="P81" s="1011"/>
      <c r="Q81" s="1008"/>
      <c r="R81" s="1012"/>
      <c r="S81" s="1013"/>
      <c r="T81" s="1011"/>
      <c r="U81" s="1011"/>
      <c r="V81" s="1008"/>
      <c r="W81" s="1011"/>
      <c r="X81" s="1011"/>
      <c r="Y81" s="1011"/>
      <c r="Z81" s="1012"/>
      <c r="AA81" s="1012"/>
      <c r="AB81" s="1011"/>
      <c r="AC81" s="1012"/>
      <c r="AD81" s="1011"/>
      <c r="AE81" s="1012"/>
      <c r="AF81" s="1068"/>
      <c r="AG81" s="1014"/>
      <c r="AH81" s="1014"/>
      <c r="AI81" s="1011"/>
      <c r="AJ81" s="1015"/>
      <c r="AK81" s="1016"/>
      <c r="AL81" s="1012"/>
      <c r="AM81" s="1016"/>
      <c r="AN81" s="1070"/>
      <c r="AO81" s="1008"/>
      <c r="AP81" s="1008"/>
      <c r="AQ81" s="1008"/>
      <c r="AR81" s="1008"/>
      <c r="AS81" s="1008"/>
      <c r="AT81" s="1008"/>
      <c r="AU81" s="1008"/>
      <c r="AV81" s="1008"/>
      <c r="AW81" s="1008"/>
      <c r="AX81" s="1008"/>
      <c r="AY81" s="1008"/>
      <c r="AZ81" s="1008"/>
      <c r="BA81" s="1008"/>
      <c r="BB81" s="1008"/>
      <c r="BC81" s="1008"/>
      <c r="BD81" s="1008"/>
      <c r="BE81" s="1008"/>
      <c r="BF81" s="1008"/>
      <c r="BG81" s="1008"/>
      <c r="BH81" s="1008"/>
      <c r="BI81" s="1008"/>
      <c r="BJ81" s="1008"/>
      <c r="BK81" s="1008"/>
      <c r="BL81" s="1008"/>
      <c r="BM81" s="1008"/>
      <c r="BN81" s="1008"/>
      <c r="BO81" s="1008"/>
      <c r="BP81" s="1008"/>
      <c r="BQ81" s="1011"/>
      <c r="BR81" s="1008"/>
      <c r="BS81" s="1008"/>
      <c r="BT81" s="1555"/>
      <c r="BU81" s="1556"/>
      <c r="BV81" s="1065"/>
    </row>
    <row r="82" spans="1:74" ht="16" customHeight="1" x14ac:dyDescent="0.25">
      <c r="A82" s="1062" t="s">
        <v>527</v>
      </c>
      <c r="B82" s="127"/>
      <c r="C82" s="128">
        <v>63</v>
      </c>
      <c r="D82" s="129">
        <f t="shared" si="1"/>
        <v>0</v>
      </c>
      <c r="E82" s="130" t="str">
        <f t="shared" si="2"/>
        <v/>
      </c>
      <c r="F82" s="118">
        <f t="shared" si="3"/>
        <v>0</v>
      </c>
      <c r="G82" s="128">
        <f t="shared" si="4"/>
        <v>0</v>
      </c>
      <c r="H82" s="128">
        <f t="shared" si="5"/>
        <v>0</v>
      </c>
      <c r="I82" s="128">
        <f t="shared" si="0"/>
        <v>0</v>
      </c>
      <c r="J82" s="128">
        <f t="shared" si="6"/>
        <v>0</v>
      </c>
      <c r="K82" s="1549">
        <f t="shared" si="7"/>
        <v>0</v>
      </c>
      <c r="L82" s="1009" t="str">
        <f t="shared" si="8"/>
        <v/>
      </c>
      <c r="M82" s="1010"/>
      <c r="N82" s="1010"/>
      <c r="O82" s="1010"/>
      <c r="P82" s="1011"/>
      <c r="Q82" s="1008"/>
      <c r="R82" s="1012"/>
      <c r="S82" s="1013"/>
      <c r="T82" s="1011"/>
      <c r="U82" s="1011"/>
      <c r="V82" s="1008"/>
      <c r="W82" s="1011"/>
      <c r="X82" s="1011"/>
      <c r="Y82" s="1011"/>
      <c r="Z82" s="1012"/>
      <c r="AA82" s="1012"/>
      <c r="AB82" s="1011"/>
      <c r="AC82" s="1012"/>
      <c r="AD82" s="1011"/>
      <c r="AE82" s="1012"/>
      <c r="AF82" s="1068"/>
      <c r="AG82" s="1014"/>
      <c r="AH82" s="1014"/>
      <c r="AI82" s="1011"/>
      <c r="AJ82" s="1015"/>
      <c r="AK82" s="1016"/>
      <c r="AL82" s="1012"/>
      <c r="AM82" s="1016"/>
      <c r="AN82" s="1070"/>
      <c r="AO82" s="1008"/>
      <c r="AP82" s="1008"/>
      <c r="AQ82" s="1008"/>
      <c r="AR82" s="1008"/>
      <c r="AS82" s="1008"/>
      <c r="AT82" s="1008"/>
      <c r="AU82" s="1008"/>
      <c r="AV82" s="1008"/>
      <c r="AW82" s="1008"/>
      <c r="AX82" s="1008"/>
      <c r="AY82" s="1008"/>
      <c r="AZ82" s="1008"/>
      <c r="BA82" s="1008"/>
      <c r="BB82" s="1008"/>
      <c r="BC82" s="1008"/>
      <c r="BD82" s="1008"/>
      <c r="BE82" s="1008"/>
      <c r="BF82" s="1008"/>
      <c r="BG82" s="1008"/>
      <c r="BH82" s="1008"/>
      <c r="BI82" s="1008"/>
      <c r="BJ82" s="1008"/>
      <c r="BK82" s="1008"/>
      <c r="BL82" s="1008"/>
      <c r="BM82" s="1008"/>
      <c r="BN82" s="1008"/>
      <c r="BO82" s="1008"/>
      <c r="BP82" s="1008"/>
      <c r="BQ82" s="1011"/>
      <c r="BR82" s="1008"/>
      <c r="BS82" s="1008"/>
      <c r="BT82" s="1555"/>
      <c r="BU82" s="1556"/>
      <c r="BV82" s="1065"/>
    </row>
    <row r="83" spans="1:74" ht="16" customHeight="1" x14ac:dyDescent="0.25">
      <c r="A83" s="1062" t="s">
        <v>528</v>
      </c>
      <c r="B83" s="127"/>
      <c r="C83" s="128">
        <v>64</v>
      </c>
      <c r="D83" s="129">
        <f t="shared" si="1"/>
        <v>0</v>
      </c>
      <c r="E83" s="130" t="str">
        <f t="shared" si="2"/>
        <v/>
      </c>
      <c r="F83" s="118">
        <f t="shared" si="3"/>
        <v>0</v>
      </c>
      <c r="G83" s="128">
        <f t="shared" si="4"/>
        <v>0</v>
      </c>
      <c r="H83" s="128">
        <f t="shared" si="5"/>
        <v>0</v>
      </c>
      <c r="I83" s="128">
        <f t="shared" si="0"/>
        <v>0</v>
      </c>
      <c r="J83" s="128">
        <f t="shared" si="6"/>
        <v>0</v>
      </c>
      <c r="K83" s="1549">
        <f t="shared" si="7"/>
        <v>0</v>
      </c>
      <c r="L83" s="1009" t="str">
        <f t="shared" si="8"/>
        <v/>
      </c>
      <c r="M83" s="1010"/>
      <c r="N83" s="1010"/>
      <c r="O83" s="1010"/>
      <c r="P83" s="1011"/>
      <c r="Q83" s="1008"/>
      <c r="R83" s="1012"/>
      <c r="S83" s="1013"/>
      <c r="T83" s="1011"/>
      <c r="U83" s="1011"/>
      <c r="V83" s="1008"/>
      <c r="W83" s="1011"/>
      <c r="X83" s="1011"/>
      <c r="Y83" s="1011"/>
      <c r="Z83" s="1012"/>
      <c r="AA83" s="1012"/>
      <c r="AB83" s="1011"/>
      <c r="AC83" s="1012"/>
      <c r="AD83" s="1011"/>
      <c r="AE83" s="1012"/>
      <c r="AF83" s="1068"/>
      <c r="AG83" s="1014"/>
      <c r="AH83" s="1014"/>
      <c r="AI83" s="1011"/>
      <c r="AJ83" s="1015"/>
      <c r="AK83" s="1016"/>
      <c r="AL83" s="1012"/>
      <c r="AM83" s="1016"/>
      <c r="AN83" s="1070"/>
      <c r="AO83" s="1008"/>
      <c r="AP83" s="1008"/>
      <c r="AQ83" s="1008"/>
      <c r="AR83" s="1008"/>
      <c r="AS83" s="1008"/>
      <c r="AT83" s="1008"/>
      <c r="AU83" s="1008"/>
      <c r="AV83" s="1008"/>
      <c r="AW83" s="1008"/>
      <c r="AX83" s="1008"/>
      <c r="AY83" s="1008"/>
      <c r="AZ83" s="1008"/>
      <c r="BA83" s="1008"/>
      <c r="BB83" s="1008"/>
      <c r="BC83" s="1008"/>
      <c r="BD83" s="1008"/>
      <c r="BE83" s="1008"/>
      <c r="BF83" s="1008"/>
      <c r="BG83" s="1008"/>
      <c r="BH83" s="1008"/>
      <c r="BI83" s="1008"/>
      <c r="BJ83" s="1008"/>
      <c r="BK83" s="1008"/>
      <c r="BL83" s="1008"/>
      <c r="BM83" s="1008"/>
      <c r="BN83" s="1008"/>
      <c r="BO83" s="1008"/>
      <c r="BP83" s="1008"/>
      <c r="BQ83" s="1011"/>
      <c r="BR83" s="1008"/>
      <c r="BS83" s="1008"/>
      <c r="BT83" s="1555"/>
      <c r="BU83" s="1556"/>
      <c r="BV83" s="1065"/>
    </row>
    <row r="84" spans="1:74" ht="16" customHeight="1" x14ac:dyDescent="0.25">
      <c r="A84" s="1062" t="s">
        <v>529</v>
      </c>
      <c r="B84" s="127"/>
      <c r="C84" s="128">
        <v>65</v>
      </c>
      <c r="D84" s="129">
        <f t="shared" si="1"/>
        <v>0</v>
      </c>
      <c r="E84" s="130" t="str">
        <f t="shared" si="2"/>
        <v/>
      </c>
      <c r="F84" s="118">
        <f t="shared" si="3"/>
        <v>0</v>
      </c>
      <c r="G84" s="128">
        <f t="shared" si="4"/>
        <v>0</v>
      </c>
      <c r="H84" s="128">
        <f t="shared" si="5"/>
        <v>0</v>
      </c>
      <c r="I84" s="128">
        <f t="shared" ref="I84:I147" si="9">IF(L84&lt;&gt;"",1,0)</f>
        <v>0</v>
      </c>
      <c r="J84" s="128">
        <f t="shared" si="6"/>
        <v>0</v>
      </c>
      <c r="K84" s="1549">
        <f t="shared" si="7"/>
        <v>0</v>
      </c>
      <c r="L84" s="1009" t="str">
        <f t="shared" si="8"/>
        <v/>
      </c>
      <c r="M84" s="1010"/>
      <c r="N84" s="1010"/>
      <c r="O84" s="1010"/>
      <c r="P84" s="1011"/>
      <c r="Q84" s="1008"/>
      <c r="R84" s="1012"/>
      <c r="S84" s="1013"/>
      <c r="T84" s="1011"/>
      <c r="U84" s="1011"/>
      <c r="V84" s="1008"/>
      <c r="W84" s="1011"/>
      <c r="X84" s="1011"/>
      <c r="Y84" s="1011"/>
      <c r="Z84" s="1012"/>
      <c r="AA84" s="1012"/>
      <c r="AB84" s="1011"/>
      <c r="AC84" s="1012"/>
      <c r="AD84" s="1011"/>
      <c r="AE84" s="1012"/>
      <c r="AF84" s="1068"/>
      <c r="AG84" s="1014"/>
      <c r="AH84" s="1014"/>
      <c r="AI84" s="1011"/>
      <c r="AJ84" s="1015"/>
      <c r="AK84" s="1016"/>
      <c r="AL84" s="1012"/>
      <c r="AM84" s="1016"/>
      <c r="AN84" s="1070"/>
      <c r="AO84" s="1008"/>
      <c r="AP84" s="1008"/>
      <c r="AQ84" s="1008"/>
      <c r="AR84" s="1008"/>
      <c r="AS84" s="1008"/>
      <c r="AT84" s="1008"/>
      <c r="AU84" s="1008"/>
      <c r="AV84" s="1008"/>
      <c r="AW84" s="1008"/>
      <c r="AX84" s="1008"/>
      <c r="AY84" s="1008"/>
      <c r="AZ84" s="1008"/>
      <c r="BA84" s="1008"/>
      <c r="BB84" s="1008"/>
      <c r="BC84" s="1008"/>
      <c r="BD84" s="1008"/>
      <c r="BE84" s="1008"/>
      <c r="BF84" s="1008"/>
      <c r="BG84" s="1008"/>
      <c r="BH84" s="1008"/>
      <c r="BI84" s="1008"/>
      <c r="BJ84" s="1008"/>
      <c r="BK84" s="1008"/>
      <c r="BL84" s="1008"/>
      <c r="BM84" s="1008"/>
      <c r="BN84" s="1008"/>
      <c r="BO84" s="1008"/>
      <c r="BP84" s="1008"/>
      <c r="BQ84" s="1011"/>
      <c r="BR84" s="1008"/>
      <c r="BS84" s="1008"/>
      <c r="BT84" s="1555"/>
      <c r="BU84" s="1556"/>
      <c r="BV84" s="1065"/>
    </row>
    <row r="85" spans="1:74" ht="16" customHeight="1" x14ac:dyDescent="0.25">
      <c r="A85" s="1062" t="s">
        <v>530</v>
      </c>
      <c r="B85" s="127"/>
      <c r="C85" s="128">
        <v>66</v>
      </c>
      <c r="D85" s="129">
        <f t="shared" ref="D85:D148" si="10">IF(AND(LEFT(R85,2)="01",LEFT(Y85,2)="01",LEFT(X85,2)="01",E85=1),1,0)</f>
        <v>0</v>
      </c>
      <c r="E85" s="130" t="str">
        <f t="shared" ref="E85:E148" si="11">$B$17</f>
        <v/>
      </c>
      <c r="F85" s="118">
        <f t="shared" ref="F85:F148" si="12">COUNTIF(AP85:AU85,"X")</f>
        <v>0</v>
      </c>
      <c r="G85" s="128">
        <f t="shared" ref="G85:G148" si="13">IF(R85&lt;&gt;"",VALUE(LEFT(R85,2)),0)</f>
        <v>0</v>
      </c>
      <c r="H85" s="128">
        <f t="shared" ref="H85:H148" si="14">IF(Q85&lt;&gt;"",COUNTIF($Q$20:$Q$319,Q85),0)</f>
        <v>0</v>
      </c>
      <c r="I85" s="128">
        <f t="shared" si="9"/>
        <v>0</v>
      </c>
      <c r="J85" s="128">
        <f t="shared" ref="J85:J148" si="15">IF(AND(R85="01: Docente",V85="SI"),1,0)</f>
        <v>0</v>
      </c>
      <c r="K85" s="1549">
        <f t="shared" ref="K85:K148" si="16">IF(X85=$A$105,1,IF(X85=$A$106,2,IF(X85=$A$107,3,IF(X85=$A$108,4,IF(X85=$A$109,5,IF(X85=$A$110,6,0))))))</f>
        <v>0</v>
      </c>
      <c r="L85" s="1009" t="str">
        <f t="shared" si="8"/>
        <v/>
      </c>
      <c r="M85" s="1010"/>
      <c r="N85" s="1010"/>
      <c r="O85" s="1010"/>
      <c r="P85" s="1011"/>
      <c r="Q85" s="1008"/>
      <c r="R85" s="1012"/>
      <c r="S85" s="1013"/>
      <c r="T85" s="1011"/>
      <c r="U85" s="1011"/>
      <c r="V85" s="1008"/>
      <c r="W85" s="1011"/>
      <c r="X85" s="1011"/>
      <c r="Y85" s="1011"/>
      <c r="Z85" s="1012"/>
      <c r="AA85" s="1012"/>
      <c r="AB85" s="1011"/>
      <c r="AC85" s="1012"/>
      <c r="AD85" s="1011"/>
      <c r="AE85" s="1012"/>
      <c r="AF85" s="1068"/>
      <c r="AG85" s="1014"/>
      <c r="AH85" s="1014"/>
      <c r="AI85" s="1011"/>
      <c r="AJ85" s="1015"/>
      <c r="AK85" s="1016"/>
      <c r="AL85" s="1012"/>
      <c r="AM85" s="1016"/>
      <c r="AN85" s="1070"/>
      <c r="AO85" s="1008"/>
      <c r="AP85" s="1008"/>
      <c r="AQ85" s="1008"/>
      <c r="AR85" s="1008"/>
      <c r="AS85" s="1008"/>
      <c r="AT85" s="1008"/>
      <c r="AU85" s="1008"/>
      <c r="AV85" s="1008"/>
      <c r="AW85" s="1008"/>
      <c r="AX85" s="1008"/>
      <c r="AY85" s="1008"/>
      <c r="AZ85" s="1008"/>
      <c r="BA85" s="1008"/>
      <c r="BB85" s="1008"/>
      <c r="BC85" s="1008"/>
      <c r="BD85" s="1008"/>
      <c r="BE85" s="1008"/>
      <c r="BF85" s="1008"/>
      <c r="BG85" s="1008"/>
      <c r="BH85" s="1008"/>
      <c r="BI85" s="1008"/>
      <c r="BJ85" s="1008"/>
      <c r="BK85" s="1008"/>
      <c r="BL85" s="1008"/>
      <c r="BM85" s="1008"/>
      <c r="BN85" s="1008"/>
      <c r="BO85" s="1008"/>
      <c r="BP85" s="1008"/>
      <c r="BQ85" s="1011"/>
      <c r="BR85" s="1008"/>
      <c r="BS85" s="1008"/>
      <c r="BT85" s="1555"/>
      <c r="BU85" s="1556"/>
      <c r="BV85" s="1065"/>
    </row>
    <row r="86" spans="1:74" ht="16" customHeight="1" x14ac:dyDescent="0.25">
      <c r="A86" s="1062" t="s">
        <v>531</v>
      </c>
      <c r="B86" s="127"/>
      <c r="C86" s="128">
        <v>67</v>
      </c>
      <c r="D86" s="129">
        <f t="shared" si="10"/>
        <v>0</v>
      </c>
      <c r="E86" s="130" t="str">
        <f t="shared" si="11"/>
        <v/>
      </c>
      <c r="F86" s="118">
        <f t="shared" si="12"/>
        <v>0</v>
      </c>
      <c r="G86" s="128">
        <f t="shared" si="13"/>
        <v>0</v>
      </c>
      <c r="H86" s="128">
        <f t="shared" si="14"/>
        <v>0</v>
      </c>
      <c r="I86" s="128">
        <f t="shared" si="9"/>
        <v>0</v>
      </c>
      <c r="J86" s="128">
        <f t="shared" si="15"/>
        <v>0</v>
      </c>
      <c r="K86" s="1549">
        <f t="shared" si="16"/>
        <v>0</v>
      </c>
      <c r="L86" s="1009" t="str">
        <f t="shared" ref="L86:L149" si="17">IF($C86&lt;=$B$5,C86,"")</f>
        <v/>
      </c>
      <c r="M86" s="1010"/>
      <c r="N86" s="1010"/>
      <c r="O86" s="1010"/>
      <c r="P86" s="1011"/>
      <c r="Q86" s="1008"/>
      <c r="R86" s="1012"/>
      <c r="S86" s="1013"/>
      <c r="T86" s="1011"/>
      <c r="U86" s="1011"/>
      <c r="V86" s="1008"/>
      <c r="W86" s="1011"/>
      <c r="X86" s="1011"/>
      <c r="Y86" s="1011"/>
      <c r="Z86" s="1012"/>
      <c r="AA86" s="1012"/>
      <c r="AB86" s="1011"/>
      <c r="AC86" s="1012"/>
      <c r="AD86" s="1011"/>
      <c r="AE86" s="1012"/>
      <c r="AF86" s="1068"/>
      <c r="AG86" s="1014"/>
      <c r="AH86" s="1014"/>
      <c r="AI86" s="1011"/>
      <c r="AJ86" s="1015"/>
      <c r="AK86" s="1016"/>
      <c r="AL86" s="1012"/>
      <c r="AM86" s="1016"/>
      <c r="AN86" s="1070"/>
      <c r="AO86" s="1008"/>
      <c r="AP86" s="1008"/>
      <c r="AQ86" s="1008"/>
      <c r="AR86" s="1008"/>
      <c r="AS86" s="1008"/>
      <c r="AT86" s="1008"/>
      <c r="AU86" s="1008"/>
      <c r="AV86" s="1008"/>
      <c r="AW86" s="1008"/>
      <c r="AX86" s="1008"/>
      <c r="AY86" s="1008"/>
      <c r="AZ86" s="1008"/>
      <c r="BA86" s="1008"/>
      <c r="BB86" s="1008"/>
      <c r="BC86" s="1008"/>
      <c r="BD86" s="1008"/>
      <c r="BE86" s="1008"/>
      <c r="BF86" s="1008"/>
      <c r="BG86" s="1008"/>
      <c r="BH86" s="1008"/>
      <c r="BI86" s="1008"/>
      <c r="BJ86" s="1008"/>
      <c r="BK86" s="1008"/>
      <c r="BL86" s="1008"/>
      <c r="BM86" s="1008"/>
      <c r="BN86" s="1008"/>
      <c r="BO86" s="1008"/>
      <c r="BP86" s="1008"/>
      <c r="BQ86" s="1011"/>
      <c r="BR86" s="1008"/>
      <c r="BS86" s="1008"/>
      <c r="BT86" s="1555"/>
      <c r="BU86" s="1556"/>
      <c r="BV86" s="1065"/>
    </row>
    <row r="87" spans="1:74" ht="16" customHeight="1" x14ac:dyDescent="0.25">
      <c r="A87" s="1062" t="s">
        <v>532</v>
      </c>
      <c r="B87" s="133" t="s">
        <v>306</v>
      </c>
      <c r="C87" s="128">
        <v>68</v>
      </c>
      <c r="D87" s="129">
        <f t="shared" si="10"/>
        <v>0</v>
      </c>
      <c r="E87" s="130" t="str">
        <f t="shared" si="11"/>
        <v/>
      </c>
      <c r="F87" s="118">
        <f t="shared" si="12"/>
        <v>0</v>
      </c>
      <c r="G87" s="128">
        <f t="shared" si="13"/>
        <v>0</v>
      </c>
      <c r="H87" s="128">
        <f t="shared" si="14"/>
        <v>0</v>
      </c>
      <c r="I87" s="128">
        <f t="shared" si="9"/>
        <v>0</v>
      </c>
      <c r="J87" s="128">
        <f t="shared" si="15"/>
        <v>0</v>
      </c>
      <c r="K87" s="1549">
        <f t="shared" si="16"/>
        <v>0</v>
      </c>
      <c r="L87" s="1009" t="str">
        <f t="shared" si="17"/>
        <v/>
      </c>
      <c r="M87" s="1010"/>
      <c r="N87" s="1010"/>
      <c r="O87" s="1010"/>
      <c r="P87" s="1011"/>
      <c r="Q87" s="1008"/>
      <c r="R87" s="1012"/>
      <c r="S87" s="1013"/>
      <c r="T87" s="1011"/>
      <c r="U87" s="1011"/>
      <c r="V87" s="1008"/>
      <c r="W87" s="1011"/>
      <c r="X87" s="1011"/>
      <c r="Y87" s="1011"/>
      <c r="Z87" s="1012"/>
      <c r="AA87" s="1012"/>
      <c r="AB87" s="1011"/>
      <c r="AC87" s="1012"/>
      <c r="AD87" s="1011"/>
      <c r="AE87" s="1012"/>
      <c r="AF87" s="1068"/>
      <c r="AG87" s="1014"/>
      <c r="AH87" s="1014"/>
      <c r="AI87" s="1011"/>
      <c r="AJ87" s="1015"/>
      <c r="AK87" s="1016"/>
      <c r="AL87" s="1012"/>
      <c r="AM87" s="1016"/>
      <c r="AN87" s="1070"/>
      <c r="AO87" s="1008"/>
      <c r="AP87" s="1008"/>
      <c r="AQ87" s="1008"/>
      <c r="AR87" s="1008"/>
      <c r="AS87" s="1008"/>
      <c r="AT87" s="1008"/>
      <c r="AU87" s="1008"/>
      <c r="AV87" s="1008"/>
      <c r="AW87" s="1008"/>
      <c r="AX87" s="1008"/>
      <c r="AY87" s="1008"/>
      <c r="AZ87" s="1008"/>
      <c r="BA87" s="1008"/>
      <c r="BB87" s="1008"/>
      <c r="BC87" s="1008"/>
      <c r="BD87" s="1008"/>
      <c r="BE87" s="1008"/>
      <c r="BF87" s="1008"/>
      <c r="BG87" s="1008"/>
      <c r="BH87" s="1008"/>
      <c r="BI87" s="1008"/>
      <c r="BJ87" s="1008"/>
      <c r="BK87" s="1008"/>
      <c r="BL87" s="1008"/>
      <c r="BM87" s="1008"/>
      <c r="BN87" s="1008"/>
      <c r="BO87" s="1008"/>
      <c r="BP87" s="1008"/>
      <c r="BQ87" s="1011"/>
      <c r="BR87" s="1008"/>
      <c r="BS87" s="1008"/>
      <c r="BT87" s="1555"/>
      <c r="BU87" s="1556"/>
      <c r="BV87" s="1065"/>
    </row>
    <row r="88" spans="1:74" ht="16" customHeight="1" x14ac:dyDescent="0.25">
      <c r="A88" s="1062" t="s">
        <v>533</v>
      </c>
      <c r="B88" s="127" t="s">
        <v>616</v>
      </c>
      <c r="C88" s="128">
        <v>69</v>
      </c>
      <c r="D88" s="129">
        <f t="shared" si="10"/>
        <v>0</v>
      </c>
      <c r="E88" s="130" t="str">
        <f t="shared" si="11"/>
        <v/>
      </c>
      <c r="F88" s="118">
        <f t="shared" si="12"/>
        <v>0</v>
      </c>
      <c r="G88" s="128">
        <f t="shared" si="13"/>
        <v>0</v>
      </c>
      <c r="H88" s="128">
        <f t="shared" si="14"/>
        <v>0</v>
      </c>
      <c r="I88" s="128">
        <f t="shared" si="9"/>
        <v>0</v>
      </c>
      <c r="J88" s="128">
        <f t="shared" si="15"/>
        <v>0</v>
      </c>
      <c r="K88" s="1549">
        <f t="shared" si="16"/>
        <v>0</v>
      </c>
      <c r="L88" s="1009" t="str">
        <f t="shared" si="17"/>
        <v/>
      </c>
      <c r="M88" s="1010"/>
      <c r="N88" s="1010"/>
      <c r="O88" s="1010"/>
      <c r="P88" s="1011"/>
      <c r="Q88" s="1008"/>
      <c r="R88" s="1012"/>
      <c r="S88" s="1013"/>
      <c r="T88" s="1011"/>
      <c r="U88" s="1011"/>
      <c r="V88" s="1008"/>
      <c r="W88" s="1011"/>
      <c r="X88" s="1011"/>
      <c r="Y88" s="1011"/>
      <c r="Z88" s="1012"/>
      <c r="AA88" s="1012"/>
      <c r="AB88" s="1011"/>
      <c r="AC88" s="1012"/>
      <c r="AD88" s="1011"/>
      <c r="AE88" s="1012"/>
      <c r="AF88" s="1068"/>
      <c r="AG88" s="1014"/>
      <c r="AH88" s="1014"/>
      <c r="AI88" s="1011"/>
      <c r="AJ88" s="1015"/>
      <c r="AK88" s="1016"/>
      <c r="AL88" s="1012"/>
      <c r="AM88" s="1016"/>
      <c r="AN88" s="1070"/>
      <c r="AO88" s="1008"/>
      <c r="AP88" s="1008"/>
      <c r="AQ88" s="1008"/>
      <c r="AR88" s="1008"/>
      <c r="AS88" s="1008"/>
      <c r="AT88" s="1008"/>
      <c r="AU88" s="1008"/>
      <c r="AV88" s="1008"/>
      <c r="AW88" s="1008"/>
      <c r="AX88" s="1008"/>
      <c r="AY88" s="1008"/>
      <c r="AZ88" s="1008"/>
      <c r="BA88" s="1008"/>
      <c r="BB88" s="1008"/>
      <c r="BC88" s="1008"/>
      <c r="BD88" s="1008"/>
      <c r="BE88" s="1008"/>
      <c r="BF88" s="1008"/>
      <c r="BG88" s="1008"/>
      <c r="BH88" s="1008"/>
      <c r="BI88" s="1008"/>
      <c r="BJ88" s="1008"/>
      <c r="BK88" s="1008"/>
      <c r="BL88" s="1008"/>
      <c r="BM88" s="1008"/>
      <c r="BN88" s="1008"/>
      <c r="BO88" s="1008"/>
      <c r="BP88" s="1008"/>
      <c r="BQ88" s="1011"/>
      <c r="BR88" s="1008"/>
      <c r="BS88" s="1008"/>
      <c r="BT88" s="1555"/>
      <c r="BU88" s="1556"/>
      <c r="BV88" s="1065"/>
    </row>
    <row r="89" spans="1:74" ht="16" customHeight="1" x14ac:dyDescent="0.25">
      <c r="A89" s="1062" t="s">
        <v>534</v>
      </c>
      <c r="B89" s="127" t="s">
        <v>617</v>
      </c>
      <c r="C89" s="128">
        <v>70</v>
      </c>
      <c r="D89" s="129">
        <f t="shared" si="10"/>
        <v>0</v>
      </c>
      <c r="E89" s="130" t="str">
        <f t="shared" si="11"/>
        <v/>
      </c>
      <c r="F89" s="118">
        <f t="shared" si="12"/>
        <v>0</v>
      </c>
      <c r="G89" s="128">
        <f t="shared" si="13"/>
        <v>0</v>
      </c>
      <c r="H89" s="128">
        <f t="shared" si="14"/>
        <v>0</v>
      </c>
      <c r="I89" s="128">
        <f t="shared" si="9"/>
        <v>0</v>
      </c>
      <c r="J89" s="128">
        <f t="shared" si="15"/>
        <v>0</v>
      </c>
      <c r="K89" s="1549">
        <f t="shared" si="16"/>
        <v>0</v>
      </c>
      <c r="L89" s="1009" t="str">
        <f t="shared" si="17"/>
        <v/>
      </c>
      <c r="M89" s="1010"/>
      <c r="N89" s="1010"/>
      <c r="O89" s="1010"/>
      <c r="P89" s="1011"/>
      <c r="Q89" s="1008"/>
      <c r="R89" s="1012"/>
      <c r="S89" s="1013"/>
      <c r="T89" s="1011"/>
      <c r="U89" s="1011"/>
      <c r="V89" s="1008"/>
      <c r="W89" s="1011"/>
      <c r="X89" s="1011"/>
      <c r="Y89" s="1011"/>
      <c r="Z89" s="1012"/>
      <c r="AA89" s="1012"/>
      <c r="AB89" s="1011"/>
      <c r="AC89" s="1012"/>
      <c r="AD89" s="1011"/>
      <c r="AE89" s="1012"/>
      <c r="AF89" s="1068"/>
      <c r="AG89" s="1014"/>
      <c r="AH89" s="1014"/>
      <c r="AI89" s="1011"/>
      <c r="AJ89" s="1015"/>
      <c r="AK89" s="1016"/>
      <c r="AL89" s="1012"/>
      <c r="AM89" s="1016"/>
      <c r="AN89" s="1070"/>
      <c r="AO89" s="1008"/>
      <c r="AP89" s="1008"/>
      <c r="AQ89" s="1008"/>
      <c r="AR89" s="1008"/>
      <c r="AS89" s="1008"/>
      <c r="AT89" s="1008"/>
      <c r="AU89" s="1008"/>
      <c r="AV89" s="1008"/>
      <c r="AW89" s="1008"/>
      <c r="AX89" s="1008"/>
      <c r="AY89" s="1008"/>
      <c r="AZ89" s="1008"/>
      <c r="BA89" s="1008"/>
      <c r="BB89" s="1008"/>
      <c r="BC89" s="1008"/>
      <c r="BD89" s="1008"/>
      <c r="BE89" s="1008"/>
      <c r="BF89" s="1008"/>
      <c r="BG89" s="1008"/>
      <c r="BH89" s="1008"/>
      <c r="BI89" s="1008"/>
      <c r="BJ89" s="1008"/>
      <c r="BK89" s="1008"/>
      <c r="BL89" s="1008"/>
      <c r="BM89" s="1008"/>
      <c r="BN89" s="1008"/>
      <c r="BO89" s="1008"/>
      <c r="BP89" s="1008"/>
      <c r="BQ89" s="1011"/>
      <c r="BR89" s="1008"/>
      <c r="BS89" s="1008"/>
      <c r="BT89" s="1555"/>
      <c r="BU89" s="1556"/>
      <c r="BV89" s="1065"/>
    </row>
    <row r="90" spans="1:74" ht="16" customHeight="1" x14ac:dyDescent="0.25">
      <c r="A90" s="1062" t="s">
        <v>535</v>
      </c>
      <c r="B90" s="127" t="s">
        <v>618</v>
      </c>
      <c r="C90" s="128">
        <v>71</v>
      </c>
      <c r="D90" s="129">
        <f t="shared" si="10"/>
        <v>0</v>
      </c>
      <c r="E90" s="130" t="str">
        <f t="shared" si="11"/>
        <v/>
      </c>
      <c r="F90" s="118">
        <f t="shared" si="12"/>
        <v>0</v>
      </c>
      <c r="G90" s="128">
        <f t="shared" si="13"/>
        <v>0</v>
      </c>
      <c r="H90" s="128">
        <f t="shared" si="14"/>
        <v>0</v>
      </c>
      <c r="I90" s="128">
        <f t="shared" si="9"/>
        <v>0</v>
      </c>
      <c r="J90" s="128">
        <f t="shared" si="15"/>
        <v>0</v>
      </c>
      <c r="K90" s="1549">
        <f t="shared" si="16"/>
        <v>0</v>
      </c>
      <c r="L90" s="1009" t="str">
        <f t="shared" si="17"/>
        <v/>
      </c>
      <c r="M90" s="1010"/>
      <c r="N90" s="1010"/>
      <c r="O90" s="1010"/>
      <c r="P90" s="1011"/>
      <c r="Q90" s="1008"/>
      <c r="R90" s="1012"/>
      <c r="S90" s="1013"/>
      <c r="T90" s="1011"/>
      <c r="U90" s="1011"/>
      <c r="V90" s="1008"/>
      <c r="W90" s="1011"/>
      <c r="X90" s="1011"/>
      <c r="Y90" s="1011"/>
      <c r="Z90" s="1012"/>
      <c r="AA90" s="1012"/>
      <c r="AB90" s="1011"/>
      <c r="AC90" s="1012"/>
      <c r="AD90" s="1011"/>
      <c r="AE90" s="1012"/>
      <c r="AF90" s="1068"/>
      <c r="AG90" s="1014"/>
      <c r="AH90" s="1014"/>
      <c r="AI90" s="1011"/>
      <c r="AJ90" s="1015"/>
      <c r="AK90" s="1016"/>
      <c r="AL90" s="1012"/>
      <c r="AM90" s="1016"/>
      <c r="AN90" s="1070"/>
      <c r="AO90" s="1008"/>
      <c r="AP90" s="1008"/>
      <c r="AQ90" s="1008"/>
      <c r="AR90" s="1008"/>
      <c r="AS90" s="1008"/>
      <c r="AT90" s="1008"/>
      <c r="AU90" s="1008"/>
      <c r="AV90" s="1008"/>
      <c r="AW90" s="1008"/>
      <c r="AX90" s="1008"/>
      <c r="AY90" s="1008"/>
      <c r="AZ90" s="1008"/>
      <c r="BA90" s="1008"/>
      <c r="BB90" s="1008"/>
      <c r="BC90" s="1008"/>
      <c r="BD90" s="1008"/>
      <c r="BE90" s="1008"/>
      <c r="BF90" s="1008"/>
      <c r="BG90" s="1008"/>
      <c r="BH90" s="1008"/>
      <c r="BI90" s="1008"/>
      <c r="BJ90" s="1008"/>
      <c r="BK90" s="1008"/>
      <c r="BL90" s="1008"/>
      <c r="BM90" s="1008"/>
      <c r="BN90" s="1008"/>
      <c r="BO90" s="1008"/>
      <c r="BP90" s="1008"/>
      <c r="BQ90" s="1011"/>
      <c r="BR90" s="1008"/>
      <c r="BS90" s="1008"/>
      <c r="BT90" s="1555"/>
      <c r="BU90" s="1556"/>
      <c r="BV90" s="1065"/>
    </row>
    <row r="91" spans="1:74" ht="16" customHeight="1" x14ac:dyDescent="0.25">
      <c r="A91" s="1062" t="s">
        <v>536</v>
      </c>
      <c r="B91" s="127" t="s">
        <v>619</v>
      </c>
      <c r="C91" s="128">
        <v>72</v>
      </c>
      <c r="D91" s="129">
        <f t="shared" si="10"/>
        <v>0</v>
      </c>
      <c r="E91" s="130" t="str">
        <f t="shared" si="11"/>
        <v/>
      </c>
      <c r="F91" s="118">
        <f t="shared" si="12"/>
        <v>0</v>
      </c>
      <c r="G91" s="128">
        <f t="shared" si="13"/>
        <v>0</v>
      </c>
      <c r="H91" s="128">
        <f t="shared" si="14"/>
        <v>0</v>
      </c>
      <c r="I91" s="128">
        <f t="shared" si="9"/>
        <v>0</v>
      </c>
      <c r="J91" s="128">
        <f t="shared" si="15"/>
        <v>0</v>
      </c>
      <c r="K91" s="1549">
        <f t="shared" si="16"/>
        <v>0</v>
      </c>
      <c r="L91" s="1009" t="str">
        <f t="shared" si="17"/>
        <v/>
      </c>
      <c r="M91" s="1010"/>
      <c r="N91" s="1010"/>
      <c r="O91" s="1010"/>
      <c r="P91" s="1011"/>
      <c r="Q91" s="1008"/>
      <c r="R91" s="1012"/>
      <c r="S91" s="1013"/>
      <c r="T91" s="1011"/>
      <c r="U91" s="1011"/>
      <c r="V91" s="1008"/>
      <c r="W91" s="1011"/>
      <c r="X91" s="1011"/>
      <c r="Y91" s="1011"/>
      <c r="Z91" s="1012"/>
      <c r="AA91" s="1012"/>
      <c r="AB91" s="1011"/>
      <c r="AC91" s="1012"/>
      <c r="AD91" s="1011"/>
      <c r="AE91" s="1012"/>
      <c r="AF91" s="1068"/>
      <c r="AG91" s="1014"/>
      <c r="AH91" s="1014"/>
      <c r="AI91" s="1011"/>
      <c r="AJ91" s="1015"/>
      <c r="AK91" s="1016"/>
      <c r="AL91" s="1012"/>
      <c r="AM91" s="1016"/>
      <c r="AN91" s="1070"/>
      <c r="AO91" s="1008"/>
      <c r="AP91" s="1008"/>
      <c r="AQ91" s="1008"/>
      <c r="AR91" s="1008"/>
      <c r="AS91" s="1008"/>
      <c r="AT91" s="1008"/>
      <c r="AU91" s="1008"/>
      <c r="AV91" s="1008"/>
      <c r="AW91" s="1008"/>
      <c r="AX91" s="1008"/>
      <c r="AY91" s="1008"/>
      <c r="AZ91" s="1008"/>
      <c r="BA91" s="1008"/>
      <c r="BB91" s="1008"/>
      <c r="BC91" s="1008"/>
      <c r="BD91" s="1008"/>
      <c r="BE91" s="1008"/>
      <c r="BF91" s="1008"/>
      <c r="BG91" s="1008"/>
      <c r="BH91" s="1008"/>
      <c r="BI91" s="1008"/>
      <c r="BJ91" s="1008"/>
      <c r="BK91" s="1008"/>
      <c r="BL91" s="1008"/>
      <c r="BM91" s="1008"/>
      <c r="BN91" s="1008"/>
      <c r="BO91" s="1008"/>
      <c r="BP91" s="1008"/>
      <c r="BQ91" s="1011"/>
      <c r="BR91" s="1008"/>
      <c r="BS91" s="1008"/>
      <c r="BT91" s="1555"/>
      <c r="BU91" s="1556"/>
      <c r="BV91" s="1065"/>
    </row>
    <row r="92" spans="1:74" ht="16" customHeight="1" x14ac:dyDescent="0.25">
      <c r="A92" s="133" t="s">
        <v>537</v>
      </c>
      <c r="B92" s="127" t="s">
        <v>1636</v>
      </c>
      <c r="C92" s="128">
        <v>73</v>
      </c>
      <c r="D92" s="129">
        <f t="shared" si="10"/>
        <v>0</v>
      </c>
      <c r="E92" s="130" t="str">
        <f t="shared" si="11"/>
        <v/>
      </c>
      <c r="F92" s="118">
        <f t="shared" si="12"/>
        <v>0</v>
      </c>
      <c r="G92" s="128">
        <f t="shared" si="13"/>
        <v>0</v>
      </c>
      <c r="H92" s="128">
        <f t="shared" si="14"/>
        <v>0</v>
      </c>
      <c r="I92" s="128">
        <f t="shared" si="9"/>
        <v>0</v>
      </c>
      <c r="J92" s="128">
        <f t="shared" si="15"/>
        <v>0</v>
      </c>
      <c r="K92" s="1549">
        <f t="shared" si="16"/>
        <v>0</v>
      </c>
      <c r="L92" s="1009" t="str">
        <f t="shared" si="17"/>
        <v/>
      </c>
      <c r="M92" s="1010"/>
      <c r="N92" s="1010"/>
      <c r="O92" s="1010"/>
      <c r="P92" s="1011"/>
      <c r="Q92" s="1008"/>
      <c r="R92" s="1012"/>
      <c r="S92" s="1013"/>
      <c r="T92" s="1011"/>
      <c r="U92" s="1011"/>
      <c r="V92" s="1008"/>
      <c r="W92" s="1011"/>
      <c r="X92" s="1011"/>
      <c r="Y92" s="1011"/>
      <c r="Z92" s="1012"/>
      <c r="AA92" s="1012"/>
      <c r="AB92" s="1011"/>
      <c r="AC92" s="1012"/>
      <c r="AD92" s="1011"/>
      <c r="AE92" s="1012"/>
      <c r="AF92" s="1068"/>
      <c r="AG92" s="1014"/>
      <c r="AH92" s="1014"/>
      <c r="AI92" s="1011"/>
      <c r="AJ92" s="1015"/>
      <c r="AK92" s="1016"/>
      <c r="AL92" s="1012"/>
      <c r="AM92" s="1016"/>
      <c r="AN92" s="1070"/>
      <c r="AO92" s="1008"/>
      <c r="AP92" s="1008"/>
      <c r="AQ92" s="1008"/>
      <c r="AR92" s="1008"/>
      <c r="AS92" s="1008"/>
      <c r="AT92" s="1008"/>
      <c r="AU92" s="1008"/>
      <c r="AV92" s="1008"/>
      <c r="AW92" s="1008"/>
      <c r="AX92" s="1008"/>
      <c r="AY92" s="1008"/>
      <c r="AZ92" s="1008"/>
      <c r="BA92" s="1008"/>
      <c r="BB92" s="1008"/>
      <c r="BC92" s="1008"/>
      <c r="BD92" s="1008"/>
      <c r="BE92" s="1008"/>
      <c r="BF92" s="1008"/>
      <c r="BG92" s="1008"/>
      <c r="BH92" s="1008"/>
      <c r="BI92" s="1008"/>
      <c r="BJ92" s="1008"/>
      <c r="BK92" s="1008"/>
      <c r="BL92" s="1008"/>
      <c r="BM92" s="1008"/>
      <c r="BN92" s="1008"/>
      <c r="BO92" s="1008"/>
      <c r="BP92" s="1008"/>
      <c r="BQ92" s="1011"/>
      <c r="BR92" s="1008"/>
      <c r="BS92" s="1008"/>
      <c r="BT92" s="1555"/>
      <c r="BU92" s="1556"/>
      <c r="BV92" s="1065"/>
    </row>
    <row r="93" spans="1:74" ht="16" customHeight="1" x14ac:dyDescent="0.25">
      <c r="A93" s="133" t="s">
        <v>538</v>
      </c>
      <c r="B93" s="127" t="s">
        <v>1637</v>
      </c>
      <c r="C93" s="128">
        <v>74</v>
      </c>
      <c r="D93" s="129">
        <f t="shared" si="10"/>
        <v>0</v>
      </c>
      <c r="E93" s="130" t="str">
        <f t="shared" si="11"/>
        <v/>
      </c>
      <c r="F93" s="118">
        <f t="shared" si="12"/>
        <v>0</v>
      </c>
      <c r="G93" s="128">
        <f t="shared" si="13"/>
        <v>0</v>
      </c>
      <c r="H93" s="128">
        <f t="shared" si="14"/>
        <v>0</v>
      </c>
      <c r="I93" s="128">
        <f t="shared" si="9"/>
        <v>0</v>
      </c>
      <c r="J93" s="128">
        <f t="shared" si="15"/>
        <v>0</v>
      </c>
      <c r="K93" s="1549">
        <f t="shared" si="16"/>
        <v>0</v>
      </c>
      <c r="L93" s="1009" t="str">
        <f t="shared" si="17"/>
        <v/>
      </c>
      <c r="M93" s="1010"/>
      <c r="N93" s="1010"/>
      <c r="O93" s="1010"/>
      <c r="P93" s="1011"/>
      <c r="Q93" s="1008"/>
      <c r="R93" s="1012"/>
      <c r="S93" s="1013"/>
      <c r="T93" s="1011"/>
      <c r="U93" s="1011"/>
      <c r="V93" s="1008"/>
      <c r="W93" s="1011"/>
      <c r="X93" s="1011"/>
      <c r="Y93" s="1011"/>
      <c r="Z93" s="1012"/>
      <c r="AA93" s="1012"/>
      <c r="AB93" s="1011"/>
      <c r="AC93" s="1012"/>
      <c r="AD93" s="1011"/>
      <c r="AE93" s="1012"/>
      <c r="AF93" s="1068"/>
      <c r="AG93" s="1014"/>
      <c r="AH93" s="1014"/>
      <c r="AI93" s="1011"/>
      <c r="AJ93" s="1015"/>
      <c r="AK93" s="1016"/>
      <c r="AL93" s="1012"/>
      <c r="AM93" s="1016"/>
      <c r="AN93" s="1070"/>
      <c r="AO93" s="1008"/>
      <c r="AP93" s="1008"/>
      <c r="AQ93" s="1008"/>
      <c r="AR93" s="1008"/>
      <c r="AS93" s="1008"/>
      <c r="AT93" s="1008"/>
      <c r="AU93" s="1008"/>
      <c r="AV93" s="1008"/>
      <c r="AW93" s="1008"/>
      <c r="AX93" s="1008"/>
      <c r="AY93" s="1008"/>
      <c r="AZ93" s="1008"/>
      <c r="BA93" s="1008"/>
      <c r="BB93" s="1008"/>
      <c r="BC93" s="1008"/>
      <c r="BD93" s="1008"/>
      <c r="BE93" s="1008"/>
      <c r="BF93" s="1008"/>
      <c r="BG93" s="1008"/>
      <c r="BH93" s="1008"/>
      <c r="BI93" s="1008"/>
      <c r="BJ93" s="1008"/>
      <c r="BK93" s="1008"/>
      <c r="BL93" s="1008"/>
      <c r="BM93" s="1008"/>
      <c r="BN93" s="1008"/>
      <c r="BO93" s="1008"/>
      <c r="BP93" s="1008"/>
      <c r="BQ93" s="1011"/>
      <c r="BR93" s="1008"/>
      <c r="BS93" s="1008"/>
      <c r="BT93" s="1555"/>
      <c r="BU93" s="1556"/>
      <c r="BV93" s="1065"/>
    </row>
    <row r="94" spans="1:74" ht="16" customHeight="1" x14ac:dyDescent="0.25">
      <c r="A94" s="133" t="s">
        <v>539</v>
      </c>
      <c r="B94" s="127" t="s">
        <v>1638</v>
      </c>
      <c r="C94" s="128">
        <v>75</v>
      </c>
      <c r="D94" s="129">
        <f t="shared" si="10"/>
        <v>0</v>
      </c>
      <c r="E94" s="130" t="str">
        <f t="shared" si="11"/>
        <v/>
      </c>
      <c r="F94" s="118">
        <f t="shared" si="12"/>
        <v>0</v>
      </c>
      <c r="G94" s="128">
        <f t="shared" si="13"/>
        <v>0</v>
      </c>
      <c r="H94" s="128">
        <f t="shared" si="14"/>
        <v>0</v>
      </c>
      <c r="I94" s="128">
        <f t="shared" si="9"/>
        <v>0</v>
      </c>
      <c r="J94" s="128">
        <f t="shared" si="15"/>
        <v>0</v>
      </c>
      <c r="K94" s="1549">
        <f t="shared" si="16"/>
        <v>0</v>
      </c>
      <c r="L94" s="1009" t="str">
        <f t="shared" si="17"/>
        <v/>
      </c>
      <c r="M94" s="1010"/>
      <c r="N94" s="1010"/>
      <c r="O94" s="1010"/>
      <c r="P94" s="1011"/>
      <c r="Q94" s="1008"/>
      <c r="R94" s="1012"/>
      <c r="S94" s="1013"/>
      <c r="T94" s="1011"/>
      <c r="U94" s="1011"/>
      <c r="V94" s="1008"/>
      <c r="W94" s="1011"/>
      <c r="X94" s="1011"/>
      <c r="Y94" s="1011"/>
      <c r="Z94" s="1012"/>
      <c r="AA94" s="1012"/>
      <c r="AB94" s="1011"/>
      <c r="AC94" s="1012"/>
      <c r="AD94" s="1011"/>
      <c r="AE94" s="1012"/>
      <c r="AF94" s="1068"/>
      <c r="AG94" s="1014"/>
      <c r="AH94" s="1014"/>
      <c r="AI94" s="1011"/>
      <c r="AJ94" s="1015"/>
      <c r="AK94" s="1016"/>
      <c r="AL94" s="1012"/>
      <c r="AM94" s="1016"/>
      <c r="AN94" s="1070"/>
      <c r="AO94" s="1008"/>
      <c r="AP94" s="1008"/>
      <c r="AQ94" s="1008"/>
      <c r="AR94" s="1008"/>
      <c r="AS94" s="1008"/>
      <c r="AT94" s="1008"/>
      <c r="AU94" s="1008"/>
      <c r="AV94" s="1008"/>
      <c r="AW94" s="1008"/>
      <c r="AX94" s="1008"/>
      <c r="AY94" s="1008"/>
      <c r="AZ94" s="1008"/>
      <c r="BA94" s="1008"/>
      <c r="BB94" s="1008"/>
      <c r="BC94" s="1008"/>
      <c r="BD94" s="1008"/>
      <c r="BE94" s="1008"/>
      <c r="BF94" s="1008"/>
      <c r="BG94" s="1008"/>
      <c r="BH94" s="1008"/>
      <c r="BI94" s="1008"/>
      <c r="BJ94" s="1008"/>
      <c r="BK94" s="1008"/>
      <c r="BL94" s="1008"/>
      <c r="BM94" s="1008"/>
      <c r="BN94" s="1008"/>
      <c r="BO94" s="1008"/>
      <c r="BP94" s="1008"/>
      <c r="BQ94" s="1011"/>
      <c r="BR94" s="1008"/>
      <c r="BS94" s="1008"/>
      <c r="BT94" s="1555"/>
      <c r="BU94" s="1556"/>
      <c r="BV94" s="1065"/>
    </row>
    <row r="95" spans="1:74" ht="16" customHeight="1" x14ac:dyDescent="0.25">
      <c r="A95" s="133" t="s">
        <v>540</v>
      </c>
      <c r="B95" s="127" t="s">
        <v>915</v>
      </c>
      <c r="C95" s="128">
        <v>76</v>
      </c>
      <c r="D95" s="129">
        <f t="shared" si="10"/>
        <v>0</v>
      </c>
      <c r="E95" s="130" t="str">
        <f t="shared" si="11"/>
        <v/>
      </c>
      <c r="F95" s="118">
        <f t="shared" si="12"/>
        <v>0</v>
      </c>
      <c r="G95" s="128">
        <f t="shared" si="13"/>
        <v>0</v>
      </c>
      <c r="H95" s="128">
        <f t="shared" si="14"/>
        <v>0</v>
      </c>
      <c r="I95" s="128">
        <f t="shared" si="9"/>
        <v>0</v>
      </c>
      <c r="J95" s="128">
        <f t="shared" si="15"/>
        <v>0</v>
      </c>
      <c r="K95" s="1549">
        <f t="shared" si="16"/>
        <v>0</v>
      </c>
      <c r="L95" s="1009" t="str">
        <f t="shared" si="17"/>
        <v/>
      </c>
      <c r="M95" s="1010"/>
      <c r="N95" s="1010"/>
      <c r="O95" s="1010"/>
      <c r="P95" s="1011"/>
      <c r="Q95" s="1008"/>
      <c r="R95" s="1012"/>
      <c r="S95" s="1013"/>
      <c r="T95" s="1011"/>
      <c r="U95" s="1011"/>
      <c r="V95" s="1008"/>
      <c r="W95" s="1011"/>
      <c r="X95" s="1011"/>
      <c r="Y95" s="1011"/>
      <c r="Z95" s="1012"/>
      <c r="AA95" s="1012"/>
      <c r="AB95" s="1011"/>
      <c r="AC95" s="1012"/>
      <c r="AD95" s="1011"/>
      <c r="AE95" s="1012"/>
      <c r="AF95" s="1068"/>
      <c r="AG95" s="1014"/>
      <c r="AH95" s="1014"/>
      <c r="AI95" s="1011"/>
      <c r="AJ95" s="1015"/>
      <c r="AK95" s="1016"/>
      <c r="AL95" s="1012"/>
      <c r="AM95" s="1016"/>
      <c r="AN95" s="1070"/>
      <c r="AO95" s="1008"/>
      <c r="AP95" s="1008"/>
      <c r="AQ95" s="1008"/>
      <c r="AR95" s="1008"/>
      <c r="AS95" s="1008"/>
      <c r="AT95" s="1008"/>
      <c r="AU95" s="1008"/>
      <c r="AV95" s="1008"/>
      <c r="AW95" s="1008"/>
      <c r="AX95" s="1008"/>
      <c r="AY95" s="1008"/>
      <c r="AZ95" s="1008"/>
      <c r="BA95" s="1008"/>
      <c r="BB95" s="1008"/>
      <c r="BC95" s="1008"/>
      <c r="BD95" s="1008"/>
      <c r="BE95" s="1008"/>
      <c r="BF95" s="1008"/>
      <c r="BG95" s="1008"/>
      <c r="BH95" s="1008"/>
      <c r="BI95" s="1008"/>
      <c r="BJ95" s="1008"/>
      <c r="BK95" s="1008"/>
      <c r="BL95" s="1008"/>
      <c r="BM95" s="1008"/>
      <c r="BN95" s="1008"/>
      <c r="BO95" s="1008"/>
      <c r="BP95" s="1008"/>
      <c r="BQ95" s="1011"/>
      <c r="BR95" s="1008"/>
      <c r="BS95" s="1008"/>
      <c r="BT95" s="1555"/>
      <c r="BU95" s="1556"/>
      <c r="BV95" s="1065"/>
    </row>
    <row r="96" spans="1:74" ht="16" customHeight="1" x14ac:dyDescent="0.25">
      <c r="A96" s="133" t="s">
        <v>541</v>
      </c>
      <c r="B96" s="127" t="s">
        <v>916</v>
      </c>
      <c r="C96" s="128">
        <v>77</v>
      </c>
      <c r="D96" s="129">
        <f t="shared" si="10"/>
        <v>0</v>
      </c>
      <c r="E96" s="130" t="str">
        <f t="shared" si="11"/>
        <v/>
      </c>
      <c r="F96" s="118">
        <f t="shared" si="12"/>
        <v>0</v>
      </c>
      <c r="G96" s="128">
        <f t="shared" si="13"/>
        <v>0</v>
      </c>
      <c r="H96" s="128">
        <f t="shared" si="14"/>
        <v>0</v>
      </c>
      <c r="I96" s="128">
        <f t="shared" si="9"/>
        <v>0</v>
      </c>
      <c r="J96" s="128">
        <f t="shared" si="15"/>
        <v>0</v>
      </c>
      <c r="K96" s="1549">
        <f t="shared" si="16"/>
        <v>0</v>
      </c>
      <c r="L96" s="1009" t="str">
        <f t="shared" si="17"/>
        <v/>
      </c>
      <c r="M96" s="1010"/>
      <c r="N96" s="1010"/>
      <c r="O96" s="1010"/>
      <c r="P96" s="1011"/>
      <c r="Q96" s="1008"/>
      <c r="R96" s="1012"/>
      <c r="S96" s="1013"/>
      <c r="T96" s="1011"/>
      <c r="U96" s="1011"/>
      <c r="V96" s="1008"/>
      <c r="W96" s="1011"/>
      <c r="X96" s="1011"/>
      <c r="Y96" s="1011"/>
      <c r="Z96" s="1012"/>
      <c r="AA96" s="1012"/>
      <c r="AB96" s="1011"/>
      <c r="AC96" s="1012"/>
      <c r="AD96" s="1011"/>
      <c r="AE96" s="1012"/>
      <c r="AF96" s="1068"/>
      <c r="AG96" s="1014"/>
      <c r="AH96" s="1014"/>
      <c r="AI96" s="1011"/>
      <c r="AJ96" s="1015"/>
      <c r="AK96" s="1016"/>
      <c r="AL96" s="1012"/>
      <c r="AM96" s="1016"/>
      <c r="AN96" s="1070"/>
      <c r="AO96" s="1008"/>
      <c r="AP96" s="1008"/>
      <c r="AQ96" s="1008"/>
      <c r="AR96" s="1008"/>
      <c r="AS96" s="1008"/>
      <c r="AT96" s="1008"/>
      <c r="AU96" s="1008"/>
      <c r="AV96" s="1008"/>
      <c r="AW96" s="1008"/>
      <c r="AX96" s="1008"/>
      <c r="AY96" s="1008"/>
      <c r="AZ96" s="1008"/>
      <c r="BA96" s="1008"/>
      <c r="BB96" s="1008"/>
      <c r="BC96" s="1008"/>
      <c r="BD96" s="1008"/>
      <c r="BE96" s="1008"/>
      <c r="BF96" s="1008"/>
      <c r="BG96" s="1008"/>
      <c r="BH96" s="1008"/>
      <c r="BI96" s="1008"/>
      <c r="BJ96" s="1008"/>
      <c r="BK96" s="1008"/>
      <c r="BL96" s="1008"/>
      <c r="BM96" s="1008"/>
      <c r="BN96" s="1008"/>
      <c r="BO96" s="1008"/>
      <c r="BP96" s="1008"/>
      <c r="BQ96" s="1011"/>
      <c r="BR96" s="1008"/>
      <c r="BS96" s="1008"/>
      <c r="BT96" s="1555"/>
      <c r="BU96" s="1556"/>
      <c r="BV96" s="1065"/>
    </row>
    <row r="97" spans="1:74" ht="16" customHeight="1" x14ac:dyDescent="0.25">
      <c r="A97" s="133" t="s">
        <v>542</v>
      </c>
      <c r="B97" s="127" t="s">
        <v>1639</v>
      </c>
      <c r="C97" s="128">
        <v>78</v>
      </c>
      <c r="D97" s="129">
        <f t="shared" si="10"/>
        <v>0</v>
      </c>
      <c r="E97" s="130" t="str">
        <f t="shared" si="11"/>
        <v/>
      </c>
      <c r="F97" s="118">
        <f t="shared" si="12"/>
        <v>0</v>
      </c>
      <c r="G97" s="128">
        <f t="shared" si="13"/>
        <v>0</v>
      </c>
      <c r="H97" s="128">
        <f t="shared" si="14"/>
        <v>0</v>
      </c>
      <c r="I97" s="128">
        <f t="shared" si="9"/>
        <v>0</v>
      </c>
      <c r="J97" s="128">
        <f t="shared" si="15"/>
        <v>0</v>
      </c>
      <c r="K97" s="1549">
        <f t="shared" si="16"/>
        <v>0</v>
      </c>
      <c r="L97" s="1009" t="str">
        <f t="shared" si="17"/>
        <v/>
      </c>
      <c r="M97" s="1010"/>
      <c r="N97" s="1010"/>
      <c r="O97" s="1010"/>
      <c r="P97" s="1011"/>
      <c r="Q97" s="1008"/>
      <c r="R97" s="1012"/>
      <c r="S97" s="1013"/>
      <c r="T97" s="1011"/>
      <c r="U97" s="1011"/>
      <c r="V97" s="1008"/>
      <c r="W97" s="1011"/>
      <c r="X97" s="1011"/>
      <c r="Y97" s="1011"/>
      <c r="Z97" s="1012"/>
      <c r="AA97" s="1012"/>
      <c r="AB97" s="1011"/>
      <c r="AC97" s="1012"/>
      <c r="AD97" s="1011"/>
      <c r="AE97" s="1012"/>
      <c r="AF97" s="1068"/>
      <c r="AG97" s="1014"/>
      <c r="AH97" s="1014"/>
      <c r="AI97" s="1011"/>
      <c r="AJ97" s="1015"/>
      <c r="AK97" s="1016"/>
      <c r="AL97" s="1012"/>
      <c r="AM97" s="1016"/>
      <c r="AN97" s="1070"/>
      <c r="AO97" s="1008"/>
      <c r="AP97" s="1008"/>
      <c r="AQ97" s="1008"/>
      <c r="AR97" s="1008"/>
      <c r="AS97" s="1008"/>
      <c r="AT97" s="1008"/>
      <c r="AU97" s="1008"/>
      <c r="AV97" s="1008"/>
      <c r="AW97" s="1008"/>
      <c r="AX97" s="1008"/>
      <c r="AY97" s="1008"/>
      <c r="AZ97" s="1008"/>
      <c r="BA97" s="1008"/>
      <c r="BB97" s="1008"/>
      <c r="BC97" s="1008"/>
      <c r="BD97" s="1008"/>
      <c r="BE97" s="1008"/>
      <c r="BF97" s="1008"/>
      <c r="BG97" s="1008"/>
      <c r="BH97" s="1008"/>
      <c r="BI97" s="1008"/>
      <c r="BJ97" s="1008"/>
      <c r="BK97" s="1008"/>
      <c r="BL97" s="1008"/>
      <c r="BM97" s="1008"/>
      <c r="BN97" s="1008"/>
      <c r="BO97" s="1008"/>
      <c r="BP97" s="1008"/>
      <c r="BQ97" s="1011"/>
      <c r="BR97" s="1008"/>
      <c r="BS97" s="1008"/>
      <c r="BT97" s="1555"/>
      <c r="BU97" s="1556"/>
      <c r="BV97" s="1065"/>
    </row>
    <row r="98" spans="1:74" ht="16" customHeight="1" x14ac:dyDescent="0.25">
      <c r="A98" s="133" t="s">
        <v>543</v>
      </c>
      <c r="B98" s="127" t="s">
        <v>917</v>
      </c>
      <c r="C98" s="128">
        <v>79</v>
      </c>
      <c r="D98" s="129">
        <f t="shared" si="10"/>
        <v>0</v>
      </c>
      <c r="E98" s="130" t="str">
        <f t="shared" si="11"/>
        <v/>
      </c>
      <c r="F98" s="118">
        <f t="shared" si="12"/>
        <v>0</v>
      </c>
      <c r="G98" s="128">
        <f t="shared" si="13"/>
        <v>0</v>
      </c>
      <c r="H98" s="128">
        <f t="shared" si="14"/>
        <v>0</v>
      </c>
      <c r="I98" s="128">
        <f t="shared" si="9"/>
        <v>0</v>
      </c>
      <c r="J98" s="128">
        <f t="shared" si="15"/>
        <v>0</v>
      </c>
      <c r="K98" s="1549">
        <f t="shared" si="16"/>
        <v>0</v>
      </c>
      <c r="L98" s="1009" t="str">
        <f t="shared" si="17"/>
        <v/>
      </c>
      <c r="M98" s="1010"/>
      <c r="N98" s="1010"/>
      <c r="O98" s="1010"/>
      <c r="P98" s="1011"/>
      <c r="Q98" s="1008"/>
      <c r="R98" s="1012"/>
      <c r="S98" s="1013"/>
      <c r="T98" s="1011"/>
      <c r="U98" s="1011"/>
      <c r="V98" s="1008"/>
      <c r="W98" s="1011"/>
      <c r="X98" s="1011"/>
      <c r="Y98" s="1011"/>
      <c r="Z98" s="1012"/>
      <c r="AA98" s="1012"/>
      <c r="AB98" s="1011"/>
      <c r="AC98" s="1012"/>
      <c r="AD98" s="1011"/>
      <c r="AE98" s="1012"/>
      <c r="AF98" s="1068"/>
      <c r="AG98" s="1014"/>
      <c r="AH98" s="1014"/>
      <c r="AI98" s="1011"/>
      <c r="AJ98" s="1015"/>
      <c r="AK98" s="1016"/>
      <c r="AL98" s="1012"/>
      <c r="AM98" s="1016"/>
      <c r="AN98" s="1070"/>
      <c r="AO98" s="1008"/>
      <c r="AP98" s="1008"/>
      <c r="AQ98" s="1008"/>
      <c r="AR98" s="1008"/>
      <c r="AS98" s="1008"/>
      <c r="AT98" s="1008"/>
      <c r="AU98" s="1008"/>
      <c r="AV98" s="1008"/>
      <c r="AW98" s="1008"/>
      <c r="AX98" s="1008"/>
      <c r="AY98" s="1008"/>
      <c r="AZ98" s="1008"/>
      <c r="BA98" s="1008"/>
      <c r="BB98" s="1008"/>
      <c r="BC98" s="1008"/>
      <c r="BD98" s="1008"/>
      <c r="BE98" s="1008"/>
      <c r="BF98" s="1008"/>
      <c r="BG98" s="1008"/>
      <c r="BH98" s="1008"/>
      <c r="BI98" s="1008"/>
      <c r="BJ98" s="1008"/>
      <c r="BK98" s="1008"/>
      <c r="BL98" s="1008"/>
      <c r="BM98" s="1008"/>
      <c r="BN98" s="1008"/>
      <c r="BO98" s="1008"/>
      <c r="BP98" s="1008"/>
      <c r="BQ98" s="1011"/>
      <c r="BR98" s="1008"/>
      <c r="BS98" s="1008"/>
      <c r="BT98" s="1555"/>
      <c r="BU98" s="1556"/>
      <c r="BV98" s="1065"/>
    </row>
    <row r="99" spans="1:74" ht="16" customHeight="1" x14ac:dyDescent="0.25">
      <c r="A99" s="133" t="s">
        <v>544</v>
      </c>
      <c r="B99" s="127" t="s">
        <v>918</v>
      </c>
      <c r="C99" s="128">
        <v>80</v>
      </c>
      <c r="D99" s="129">
        <f t="shared" si="10"/>
        <v>0</v>
      </c>
      <c r="E99" s="130" t="str">
        <f t="shared" si="11"/>
        <v/>
      </c>
      <c r="F99" s="118">
        <f t="shared" si="12"/>
        <v>0</v>
      </c>
      <c r="G99" s="128">
        <f t="shared" si="13"/>
        <v>0</v>
      </c>
      <c r="H99" s="128">
        <f t="shared" si="14"/>
        <v>0</v>
      </c>
      <c r="I99" s="128">
        <f t="shared" si="9"/>
        <v>0</v>
      </c>
      <c r="J99" s="128">
        <f t="shared" si="15"/>
        <v>0</v>
      </c>
      <c r="K99" s="1549">
        <f t="shared" si="16"/>
        <v>0</v>
      </c>
      <c r="L99" s="1009" t="str">
        <f t="shared" si="17"/>
        <v/>
      </c>
      <c r="M99" s="1010"/>
      <c r="N99" s="1010"/>
      <c r="O99" s="1010"/>
      <c r="P99" s="1011"/>
      <c r="Q99" s="1008"/>
      <c r="R99" s="1012"/>
      <c r="S99" s="1013"/>
      <c r="T99" s="1011"/>
      <c r="U99" s="1011"/>
      <c r="V99" s="1008"/>
      <c r="W99" s="1011"/>
      <c r="X99" s="1011"/>
      <c r="Y99" s="1011"/>
      <c r="Z99" s="1012"/>
      <c r="AA99" s="1012"/>
      <c r="AB99" s="1011"/>
      <c r="AC99" s="1012"/>
      <c r="AD99" s="1011"/>
      <c r="AE99" s="1012"/>
      <c r="AF99" s="1068"/>
      <c r="AG99" s="1014"/>
      <c r="AH99" s="1014"/>
      <c r="AI99" s="1011"/>
      <c r="AJ99" s="1015"/>
      <c r="AK99" s="1016"/>
      <c r="AL99" s="1012"/>
      <c r="AM99" s="1016"/>
      <c r="AN99" s="1070"/>
      <c r="AO99" s="1008"/>
      <c r="AP99" s="1008"/>
      <c r="AQ99" s="1008"/>
      <c r="AR99" s="1008"/>
      <c r="AS99" s="1008"/>
      <c r="AT99" s="1008"/>
      <c r="AU99" s="1008"/>
      <c r="AV99" s="1008"/>
      <c r="AW99" s="1008"/>
      <c r="AX99" s="1008"/>
      <c r="AY99" s="1008"/>
      <c r="AZ99" s="1008"/>
      <c r="BA99" s="1008"/>
      <c r="BB99" s="1008"/>
      <c r="BC99" s="1008"/>
      <c r="BD99" s="1008"/>
      <c r="BE99" s="1008"/>
      <c r="BF99" s="1008"/>
      <c r="BG99" s="1008"/>
      <c r="BH99" s="1008"/>
      <c r="BI99" s="1008"/>
      <c r="BJ99" s="1008"/>
      <c r="BK99" s="1008"/>
      <c r="BL99" s="1008"/>
      <c r="BM99" s="1008"/>
      <c r="BN99" s="1008"/>
      <c r="BO99" s="1008"/>
      <c r="BP99" s="1008"/>
      <c r="BQ99" s="1011"/>
      <c r="BR99" s="1008"/>
      <c r="BS99" s="1008"/>
      <c r="BT99" s="1555"/>
      <c r="BU99" s="1556"/>
      <c r="BV99" s="1065"/>
    </row>
    <row r="100" spans="1:74" ht="16" customHeight="1" x14ac:dyDescent="0.25">
      <c r="A100" s="133"/>
      <c r="B100" s="127" t="s">
        <v>919</v>
      </c>
      <c r="C100" s="128">
        <v>81</v>
      </c>
      <c r="D100" s="129">
        <f t="shared" si="10"/>
        <v>0</v>
      </c>
      <c r="E100" s="130" t="str">
        <f t="shared" si="11"/>
        <v/>
      </c>
      <c r="F100" s="118">
        <f t="shared" si="12"/>
        <v>0</v>
      </c>
      <c r="G100" s="128">
        <f t="shared" si="13"/>
        <v>0</v>
      </c>
      <c r="H100" s="128">
        <f t="shared" si="14"/>
        <v>0</v>
      </c>
      <c r="I100" s="128">
        <f t="shared" si="9"/>
        <v>0</v>
      </c>
      <c r="J100" s="128">
        <f t="shared" si="15"/>
        <v>0</v>
      </c>
      <c r="K100" s="1549">
        <f t="shared" si="16"/>
        <v>0</v>
      </c>
      <c r="L100" s="1009" t="str">
        <f t="shared" si="17"/>
        <v/>
      </c>
      <c r="M100" s="1010"/>
      <c r="N100" s="1010"/>
      <c r="O100" s="1010"/>
      <c r="P100" s="1011"/>
      <c r="Q100" s="1008"/>
      <c r="R100" s="1012"/>
      <c r="S100" s="1013"/>
      <c r="T100" s="1011"/>
      <c r="U100" s="1011"/>
      <c r="V100" s="1008"/>
      <c r="W100" s="1011"/>
      <c r="X100" s="1011"/>
      <c r="Y100" s="1011"/>
      <c r="Z100" s="1012"/>
      <c r="AA100" s="1012"/>
      <c r="AB100" s="1011"/>
      <c r="AC100" s="1012"/>
      <c r="AD100" s="1011"/>
      <c r="AE100" s="1012"/>
      <c r="AF100" s="1068"/>
      <c r="AG100" s="1014"/>
      <c r="AH100" s="1014"/>
      <c r="AI100" s="1011"/>
      <c r="AJ100" s="1015"/>
      <c r="AK100" s="1016"/>
      <c r="AL100" s="1012"/>
      <c r="AM100" s="1016"/>
      <c r="AN100" s="1070"/>
      <c r="AO100" s="1008"/>
      <c r="AP100" s="1008"/>
      <c r="AQ100" s="1008"/>
      <c r="AR100" s="1008"/>
      <c r="AS100" s="1008"/>
      <c r="AT100" s="1008"/>
      <c r="AU100" s="1008"/>
      <c r="AV100" s="1008"/>
      <c r="AW100" s="1008"/>
      <c r="AX100" s="1008"/>
      <c r="AY100" s="1008"/>
      <c r="AZ100" s="1008"/>
      <c r="BA100" s="1008"/>
      <c r="BB100" s="1008"/>
      <c r="BC100" s="1008"/>
      <c r="BD100" s="1008"/>
      <c r="BE100" s="1008"/>
      <c r="BF100" s="1008"/>
      <c r="BG100" s="1008"/>
      <c r="BH100" s="1008"/>
      <c r="BI100" s="1008"/>
      <c r="BJ100" s="1008"/>
      <c r="BK100" s="1008"/>
      <c r="BL100" s="1008"/>
      <c r="BM100" s="1008"/>
      <c r="BN100" s="1008"/>
      <c r="BO100" s="1008"/>
      <c r="BP100" s="1008"/>
      <c r="BQ100" s="1011"/>
      <c r="BR100" s="1008"/>
      <c r="BS100" s="1008"/>
      <c r="BT100" s="1555"/>
      <c r="BU100" s="1556"/>
      <c r="BV100" s="1065"/>
    </row>
    <row r="101" spans="1:74" ht="16" customHeight="1" x14ac:dyDescent="0.25">
      <c r="A101" s="134" t="s">
        <v>164</v>
      </c>
      <c r="B101" s="127" t="s">
        <v>1640</v>
      </c>
      <c r="C101" s="128">
        <v>82</v>
      </c>
      <c r="D101" s="129">
        <f t="shared" si="10"/>
        <v>0</v>
      </c>
      <c r="E101" s="130" t="str">
        <f t="shared" si="11"/>
        <v/>
      </c>
      <c r="F101" s="118">
        <f t="shared" si="12"/>
        <v>0</v>
      </c>
      <c r="G101" s="128">
        <f t="shared" si="13"/>
        <v>0</v>
      </c>
      <c r="H101" s="128">
        <f t="shared" si="14"/>
        <v>0</v>
      </c>
      <c r="I101" s="128">
        <f t="shared" si="9"/>
        <v>0</v>
      </c>
      <c r="J101" s="128">
        <f t="shared" si="15"/>
        <v>0</v>
      </c>
      <c r="K101" s="1549">
        <f t="shared" si="16"/>
        <v>0</v>
      </c>
      <c r="L101" s="1009" t="str">
        <f t="shared" si="17"/>
        <v/>
      </c>
      <c r="M101" s="1010"/>
      <c r="N101" s="1010"/>
      <c r="O101" s="1010"/>
      <c r="P101" s="1011"/>
      <c r="Q101" s="1008"/>
      <c r="R101" s="1012"/>
      <c r="S101" s="1013"/>
      <c r="T101" s="1011"/>
      <c r="U101" s="1011"/>
      <c r="V101" s="1008"/>
      <c r="W101" s="1011"/>
      <c r="X101" s="1011"/>
      <c r="Y101" s="1011"/>
      <c r="Z101" s="1012"/>
      <c r="AA101" s="1012"/>
      <c r="AB101" s="1011"/>
      <c r="AC101" s="1012"/>
      <c r="AD101" s="1011"/>
      <c r="AE101" s="1012"/>
      <c r="AF101" s="1068"/>
      <c r="AG101" s="1014"/>
      <c r="AH101" s="1014"/>
      <c r="AI101" s="1011"/>
      <c r="AJ101" s="1015"/>
      <c r="AK101" s="1016"/>
      <c r="AL101" s="1012"/>
      <c r="AM101" s="1016"/>
      <c r="AN101" s="1070"/>
      <c r="AO101" s="1008"/>
      <c r="AP101" s="1008"/>
      <c r="AQ101" s="1008"/>
      <c r="AR101" s="1008"/>
      <c r="AS101" s="1008"/>
      <c r="AT101" s="1008"/>
      <c r="AU101" s="1008"/>
      <c r="AV101" s="1008"/>
      <c r="AW101" s="1008"/>
      <c r="AX101" s="1008"/>
      <c r="AY101" s="1008"/>
      <c r="AZ101" s="1008"/>
      <c r="BA101" s="1008"/>
      <c r="BB101" s="1008"/>
      <c r="BC101" s="1008"/>
      <c r="BD101" s="1008"/>
      <c r="BE101" s="1008"/>
      <c r="BF101" s="1008"/>
      <c r="BG101" s="1008"/>
      <c r="BH101" s="1008"/>
      <c r="BI101" s="1008"/>
      <c r="BJ101" s="1008"/>
      <c r="BK101" s="1008"/>
      <c r="BL101" s="1008"/>
      <c r="BM101" s="1008"/>
      <c r="BN101" s="1008"/>
      <c r="BO101" s="1008"/>
      <c r="BP101" s="1008"/>
      <c r="BQ101" s="1011"/>
      <c r="BR101" s="1008"/>
      <c r="BS101" s="1008"/>
      <c r="BT101" s="1555"/>
      <c r="BU101" s="1556"/>
      <c r="BV101" s="1065"/>
    </row>
    <row r="102" spans="1:74" ht="16" customHeight="1" x14ac:dyDescent="0.25">
      <c r="A102" s="99" t="s">
        <v>1588</v>
      </c>
      <c r="B102" s="127" t="s">
        <v>1641</v>
      </c>
      <c r="C102" s="128">
        <v>83</v>
      </c>
      <c r="D102" s="129">
        <f t="shared" si="10"/>
        <v>0</v>
      </c>
      <c r="E102" s="130" t="str">
        <f t="shared" si="11"/>
        <v/>
      </c>
      <c r="F102" s="118">
        <f t="shared" si="12"/>
        <v>0</v>
      </c>
      <c r="G102" s="128">
        <f t="shared" si="13"/>
        <v>0</v>
      </c>
      <c r="H102" s="128">
        <f t="shared" si="14"/>
        <v>0</v>
      </c>
      <c r="I102" s="128">
        <f t="shared" si="9"/>
        <v>0</v>
      </c>
      <c r="J102" s="128">
        <f t="shared" si="15"/>
        <v>0</v>
      </c>
      <c r="K102" s="1549">
        <f t="shared" si="16"/>
        <v>0</v>
      </c>
      <c r="L102" s="1009" t="str">
        <f t="shared" si="17"/>
        <v/>
      </c>
      <c r="M102" s="1010"/>
      <c r="N102" s="1010"/>
      <c r="O102" s="1010"/>
      <c r="P102" s="1011"/>
      <c r="Q102" s="1008"/>
      <c r="R102" s="1012"/>
      <c r="S102" s="1013"/>
      <c r="T102" s="1011"/>
      <c r="U102" s="1011"/>
      <c r="V102" s="1008"/>
      <c r="W102" s="1011"/>
      <c r="X102" s="1011"/>
      <c r="Y102" s="1011"/>
      <c r="Z102" s="1012"/>
      <c r="AA102" s="1012"/>
      <c r="AB102" s="1011"/>
      <c r="AC102" s="1012"/>
      <c r="AD102" s="1011"/>
      <c r="AE102" s="1012"/>
      <c r="AF102" s="1068"/>
      <c r="AG102" s="1014"/>
      <c r="AH102" s="1014"/>
      <c r="AI102" s="1011"/>
      <c r="AJ102" s="1015"/>
      <c r="AK102" s="1016"/>
      <c r="AL102" s="1012"/>
      <c r="AM102" s="1016"/>
      <c r="AN102" s="1070"/>
      <c r="AO102" s="1008"/>
      <c r="AP102" s="1008"/>
      <c r="AQ102" s="1008"/>
      <c r="AR102" s="1008"/>
      <c r="AS102" s="1008"/>
      <c r="AT102" s="1008"/>
      <c r="AU102" s="1008"/>
      <c r="AV102" s="1008"/>
      <c r="AW102" s="1008"/>
      <c r="AX102" s="1008"/>
      <c r="AY102" s="1008"/>
      <c r="AZ102" s="1008"/>
      <c r="BA102" s="1008"/>
      <c r="BB102" s="1008"/>
      <c r="BC102" s="1008"/>
      <c r="BD102" s="1008"/>
      <c r="BE102" s="1008"/>
      <c r="BF102" s="1008"/>
      <c r="BG102" s="1008"/>
      <c r="BH102" s="1008"/>
      <c r="BI102" s="1008"/>
      <c r="BJ102" s="1008"/>
      <c r="BK102" s="1008"/>
      <c r="BL102" s="1008"/>
      <c r="BM102" s="1008"/>
      <c r="BN102" s="1008"/>
      <c r="BO102" s="1008"/>
      <c r="BP102" s="1008"/>
      <c r="BQ102" s="1011"/>
      <c r="BR102" s="1008"/>
      <c r="BS102" s="1008"/>
      <c r="BT102" s="1555"/>
      <c r="BU102" s="1556"/>
      <c r="BV102" s="1065"/>
    </row>
    <row r="103" spans="1:74" ht="16" customHeight="1" x14ac:dyDescent="0.25">
      <c r="B103" s="127" t="s">
        <v>1642</v>
      </c>
      <c r="C103" s="128">
        <v>84</v>
      </c>
      <c r="D103" s="129">
        <f t="shared" si="10"/>
        <v>0</v>
      </c>
      <c r="E103" s="130" t="str">
        <f t="shared" si="11"/>
        <v/>
      </c>
      <c r="F103" s="118">
        <f t="shared" si="12"/>
        <v>0</v>
      </c>
      <c r="G103" s="128">
        <f t="shared" si="13"/>
        <v>0</v>
      </c>
      <c r="H103" s="128">
        <f t="shared" si="14"/>
        <v>0</v>
      </c>
      <c r="I103" s="128">
        <f t="shared" si="9"/>
        <v>0</v>
      </c>
      <c r="J103" s="128">
        <f t="shared" si="15"/>
        <v>0</v>
      </c>
      <c r="K103" s="1549">
        <f t="shared" si="16"/>
        <v>0</v>
      </c>
      <c r="L103" s="1009" t="str">
        <f t="shared" si="17"/>
        <v/>
      </c>
      <c r="M103" s="1010"/>
      <c r="N103" s="1010"/>
      <c r="O103" s="1010"/>
      <c r="P103" s="1011"/>
      <c r="Q103" s="1008"/>
      <c r="R103" s="1012"/>
      <c r="S103" s="1013"/>
      <c r="T103" s="1011"/>
      <c r="U103" s="1011"/>
      <c r="V103" s="1008"/>
      <c r="W103" s="1011"/>
      <c r="X103" s="1011"/>
      <c r="Y103" s="1011"/>
      <c r="Z103" s="1012"/>
      <c r="AA103" s="1012"/>
      <c r="AB103" s="1011"/>
      <c r="AC103" s="1012"/>
      <c r="AD103" s="1011"/>
      <c r="AE103" s="1012"/>
      <c r="AF103" s="1068"/>
      <c r="AG103" s="1014"/>
      <c r="AH103" s="1014"/>
      <c r="AI103" s="1011"/>
      <c r="AJ103" s="1015"/>
      <c r="AK103" s="1016"/>
      <c r="AL103" s="1012"/>
      <c r="AM103" s="1016"/>
      <c r="AN103" s="1070"/>
      <c r="AO103" s="1008"/>
      <c r="AP103" s="1008"/>
      <c r="AQ103" s="1008"/>
      <c r="AR103" s="1008"/>
      <c r="AS103" s="1008"/>
      <c r="AT103" s="1008"/>
      <c r="AU103" s="1008"/>
      <c r="AV103" s="1008"/>
      <c r="AW103" s="1008"/>
      <c r="AX103" s="1008"/>
      <c r="AY103" s="1008"/>
      <c r="AZ103" s="1008"/>
      <c r="BA103" s="1008"/>
      <c r="BB103" s="1008"/>
      <c r="BC103" s="1008"/>
      <c r="BD103" s="1008"/>
      <c r="BE103" s="1008"/>
      <c r="BF103" s="1008"/>
      <c r="BG103" s="1008"/>
      <c r="BH103" s="1008"/>
      <c r="BI103" s="1008"/>
      <c r="BJ103" s="1008"/>
      <c r="BK103" s="1008"/>
      <c r="BL103" s="1008"/>
      <c r="BM103" s="1008"/>
      <c r="BN103" s="1008"/>
      <c r="BO103" s="1008"/>
      <c r="BP103" s="1008"/>
      <c r="BQ103" s="1011"/>
      <c r="BR103" s="1008"/>
      <c r="BS103" s="1008"/>
      <c r="BT103" s="1555"/>
      <c r="BU103" s="1556"/>
      <c r="BV103" s="1065"/>
    </row>
    <row r="104" spans="1:74" ht="16" customHeight="1" x14ac:dyDescent="0.25">
      <c r="A104" s="134" t="s">
        <v>165</v>
      </c>
      <c r="B104" s="127" t="s">
        <v>1643</v>
      </c>
      <c r="C104" s="128">
        <v>85</v>
      </c>
      <c r="D104" s="129">
        <f t="shared" si="10"/>
        <v>0</v>
      </c>
      <c r="E104" s="130" t="str">
        <f t="shared" si="11"/>
        <v/>
      </c>
      <c r="F104" s="118">
        <f t="shared" si="12"/>
        <v>0</v>
      </c>
      <c r="G104" s="128">
        <f t="shared" si="13"/>
        <v>0</v>
      </c>
      <c r="H104" s="128">
        <f t="shared" si="14"/>
        <v>0</v>
      </c>
      <c r="I104" s="128">
        <f t="shared" si="9"/>
        <v>0</v>
      </c>
      <c r="J104" s="128">
        <f t="shared" si="15"/>
        <v>0</v>
      </c>
      <c r="K104" s="1549">
        <f t="shared" si="16"/>
        <v>0</v>
      </c>
      <c r="L104" s="1009" t="str">
        <f t="shared" si="17"/>
        <v/>
      </c>
      <c r="M104" s="1010"/>
      <c r="N104" s="1010"/>
      <c r="O104" s="1010"/>
      <c r="P104" s="1011"/>
      <c r="Q104" s="1008"/>
      <c r="R104" s="1012"/>
      <c r="S104" s="1013"/>
      <c r="T104" s="1011"/>
      <c r="U104" s="1011"/>
      <c r="V104" s="1008"/>
      <c r="W104" s="1011"/>
      <c r="X104" s="1011"/>
      <c r="Y104" s="1011"/>
      <c r="Z104" s="1012"/>
      <c r="AA104" s="1012"/>
      <c r="AB104" s="1011"/>
      <c r="AC104" s="1012"/>
      <c r="AD104" s="1011"/>
      <c r="AE104" s="1012"/>
      <c r="AF104" s="1068"/>
      <c r="AG104" s="1014"/>
      <c r="AH104" s="1014"/>
      <c r="AI104" s="1011"/>
      <c r="AJ104" s="1015"/>
      <c r="AK104" s="1016"/>
      <c r="AL104" s="1012"/>
      <c r="AM104" s="1016"/>
      <c r="AN104" s="1070"/>
      <c r="AO104" s="1008"/>
      <c r="AP104" s="1008"/>
      <c r="AQ104" s="1008"/>
      <c r="AR104" s="1008"/>
      <c r="AS104" s="1008"/>
      <c r="AT104" s="1008"/>
      <c r="AU104" s="1008"/>
      <c r="AV104" s="1008"/>
      <c r="AW104" s="1008"/>
      <c r="AX104" s="1008"/>
      <c r="AY104" s="1008"/>
      <c r="AZ104" s="1008"/>
      <c r="BA104" s="1008"/>
      <c r="BB104" s="1008"/>
      <c r="BC104" s="1008"/>
      <c r="BD104" s="1008"/>
      <c r="BE104" s="1008"/>
      <c r="BF104" s="1008"/>
      <c r="BG104" s="1008"/>
      <c r="BH104" s="1008"/>
      <c r="BI104" s="1008"/>
      <c r="BJ104" s="1008"/>
      <c r="BK104" s="1008"/>
      <c r="BL104" s="1008"/>
      <c r="BM104" s="1008"/>
      <c r="BN104" s="1008"/>
      <c r="BO104" s="1008"/>
      <c r="BP104" s="1008"/>
      <c r="BQ104" s="1011"/>
      <c r="BR104" s="1008"/>
      <c r="BS104" s="1008"/>
      <c r="BT104" s="1555"/>
      <c r="BU104" s="1556"/>
      <c r="BV104" s="1065"/>
    </row>
    <row r="105" spans="1:74" ht="16" customHeight="1" x14ac:dyDescent="0.25">
      <c r="A105" s="127" t="s">
        <v>741</v>
      </c>
      <c r="B105" s="127" t="s">
        <v>1644</v>
      </c>
      <c r="C105" s="128">
        <v>86</v>
      </c>
      <c r="D105" s="129">
        <f t="shared" si="10"/>
        <v>0</v>
      </c>
      <c r="E105" s="130" t="str">
        <f t="shared" si="11"/>
        <v/>
      </c>
      <c r="F105" s="118">
        <f t="shared" si="12"/>
        <v>0</v>
      </c>
      <c r="G105" s="128">
        <f t="shared" si="13"/>
        <v>0</v>
      </c>
      <c r="H105" s="128">
        <f t="shared" si="14"/>
        <v>0</v>
      </c>
      <c r="I105" s="128">
        <f t="shared" si="9"/>
        <v>0</v>
      </c>
      <c r="J105" s="128">
        <f t="shared" si="15"/>
        <v>0</v>
      </c>
      <c r="K105" s="1549">
        <f t="shared" si="16"/>
        <v>0</v>
      </c>
      <c r="L105" s="1009" t="str">
        <f t="shared" si="17"/>
        <v/>
      </c>
      <c r="M105" s="1010"/>
      <c r="N105" s="1010"/>
      <c r="O105" s="1010"/>
      <c r="P105" s="1011"/>
      <c r="Q105" s="1008"/>
      <c r="R105" s="1012"/>
      <c r="S105" s="1013"/>
      <c r="T105" s="1011"/>
      <c r="U105" s="1011"/>
      <c r="V105" s="1008"/>
      <c r="W105" s="1011"/>
      <c r="X105" s="1011"/>
      <c r="Y105" s="1011"/>
      <c r="Z105" s="1012"/>
      <c r="AA105" s="1012"/>
      <c r="AB105" s="1011"/>
      <c r="AC105" s="1012"/>
      <c r="AD105" s="1011"/>
      <c r="AE105" s="1012"/>
      <c r="AF105" s="1068"/>
      <c r="AG105" s="1014"/>
      <c r="AH105" s="1014"/>
      <c r="AI105" s="1011"/>
      <c r="AJ105" s="1015"/>
      <c r="AK105" s="1016"/>
      <c r="AL105" s="1012"/>
      <c r="AM105" s="1016"/>
      <c r="AN105" s="1070"/>
      <c r="AO105" s="1008"/>
      <c r="AP105" s="1008"/>
      <c r="AQ105" s="1008"/>
      <c r="AR105" s="1008"/>
      <c r="AS105" s="1008"/>
      <c r="AT105" s="1008"/>
      <c r="AU105" s="1008"/>
      <c r="AV105" s="1008"/>
      <c r="AW105" s="1008"/>
      <c r="AX105" s="1008"/>
      <c r="AY105" s="1008"/>
      <c r="AZ105" s="1008"/>
      <c r="BA105" s="1008"/>
      <c r="BB105" s="1008"/>
      <c r="BC105" s="1008"/>
      <c r="BD105" s="1008"/>
      <c r="BE105" s="1008"/>
      <c r="BF105" s="1008"/>
      <c r="BG105" s="1008"/>
      <c r="BH105" s="1008"/>
      <c r="BI105" s="1008"/>
      <c r="BJ105" s="1008"/>
      <c r="BK105" s="1008"/>
      <c r="BL105" s="1008"/>
      <c r="BM105" s="1008"/>
      <c r="BN105" s="1008"/>
      <c r="BO105" s="1008"/>
      <c r="BP105" s="1008"/>
      <c r="BQ105" s="1011"/>
      <c r="BR105" s="1008"/>
      <c r="BS105" s="1008"/>
      <c r="BT105" s="1555"/>
      <c r="BU105" s="1556"/>
      <c r="BV105" s="1065"/>
    </row>
    <row r="106" spans="1:74" ht="16" customHeight="1" x14ac:dyDescent="0.25">
      <c r="A106" s="127" t="s">
        <v>1589</v>
      </c>
      <c r="B106" s="127" t="s">
        <v>1645</v>
      </c>
      <c r="C106" s="128">
        <v>87</v>
      </c>
      <c r="D106" s="129">
        <f t="shared" si="10"/>
        <v>0</v>
      </c>
      <c r="E106" s="130" t="str">
        <f t="shared" si="11"/>
        <v/>
      </c>
      <c r="F106" s="118">
        <f t="shared" si="12"/>
        <v>0</v>
      </c>
      <c r="G106" s="128">
        <f t="shared" si="13"/>
        <v>0</v>
      </c>
      <c r="H106" s="128">
        <f t="shared" si="14"/>
        <v>0</v>
      </c>
      <c r="I106" s="128">
        <f t="shared" si="9"/>
        <v>0</v>
      </c>
      <c r="J106" s="128">
        <f t="shared" si="15"/>
        <v>0</v>
      </c>
      <c r="K106" s="1549">
        <f t="shared" si="16"/>
        <v>0</v>
      </c>
      <c r="L106" s="1009" t="str">
        <f t="shared" si="17"/>
        <v/>
      </c>
      <c r="M106" s="1010"/>
      <c r="N106" s="1010"/>
      <c r="O106" s="1010"/>
      <c r="P106" s="1011"/>
      <c r="Q106" s="1008"/>
      <c r="R106" s="1012"/>
      <c r="S106" s="1013"/>
      <c r="T106" s="1011"/>
      <c r="U106" s="1011"/>
      <c r="V106" s="1008"/>
      <c r="W106" s="1011"/>
      <c r="X106" s="1011"/>
      <c r="Y106" s="1011"/>
      <c r="Z106" s="1012"/>
      <c r="AA106" s="1012"/>
      <c r="AB106" s="1011"/>
      <c r="AC106" s="1012"/>
      <c r="AD106" s="1011"/>
      <c r="AE106" s="1012"/>
      <c r="AF106" s="1068"/>
      <c r="AG106" s="1014"/>
      <c r="AH106" s="1014"/>
      <c r="AI106" s="1011"/>
      <c r="AJ106" s="1015"/>
      <c r="AK106" s="1016"/>
      <c r="AL106" s="1012"/>
      <c r="AM106" s="1016"/>
      <c r="AN106" s="1070"/>
      <c r="AO106" s="1008"/>
      <c r="AP106" s="1008"/>
      <c r="AQ106" s="1008"/>
      <c r="AR106" s="1008"/>
      <c r="AS106" s="1008"/>
      <c r="AT106" s="1008"/>
      <c r="AU106" s="1008"/>
      <c r="AV106" s="1008"/>
      <c r="AW106" s="1008"/>
      <c r="AX106" s="1008"/>
      <c r="AY106" s="1008"/>
      <c r="AZ106" s="1008"/>
      <c r="BA106" s="1008"/>
      <c r="BB106" s="1008"/>
      <c r="BC106" s="1008"/>
      <c r="BD106" s="1008"/>
      <c r="BE106" s="1008"/>
      <c r="BF106" s="1008"/>
      <c r="BG106" s="1008"/>
      <c r="BH106" s="1008"/>
      <c r="BI106" s="1008"/>
      <c r="BJ106" s="1008"/>
      <c r="BK106" s="1008"/>
      <c r="BL106" s="1008"/>
      <c r="BM106" s="1008"/>
      <c r="BN106" s="1008"/>
      <c r="BO106" s="1008"/>
      <c r="BP106" s="1008"/>
      <c r="BQ106" s="1011"/>
      <c r="BR106" s="1008"/>
      <c r="BS106" s="1008"/>
      <c r="BT106" s="1555"/>
      <c r="BU106" s="1556"/>
      <c r="BV106" s="1065"/>
    </row>
    <row r="107" spans="1:74" ht="16" customHeight="1" x14ac:dyDescent="0.25">
      <c r="A107" s="127" t="s">
        <v>1</v>
      </c>
      <c r="B107" s="127" t="s">
        <v>920</v>
      </c>
      <c r="C107" s="128">
        <v>88</v>
      </c>
      <c r="D107" s="129">
        <f t="shared" si="10"/>
        <v>0</v>
      </c>
      <c r="E107" s="130" t="str">
        <f t="shared" si="11"/>
        <v/>
      </c>
      <c r="F107" s="118">
        <f t="shared" si="12"/>
        <v>0</v>
      </c>
      <c r="G107" s="128">
        <f t="shared" si="13"/>
        <v>0</v>
      </c>
      <c r="H107" s="128">
        <f t="shared" si="14"/>
        <v>0</v>
      </c>
      <c r="I107" s="128">
        <f t="shared" si="9"/>
        <v>0</v>
      </c>
      <c r="J107" s="128">
        <f t="shared" si="15"/>
        <v>0</v>
      </c>
      <c r="K107" s="1549">
        <f t="shared" si="16"/>
        <v>0</v>
      </c>
      <c r="L107" s="1009" t="str">
        <f t="shared" si="17"/>
        <v/>
      </c>
      <c r="M107" s="1010"/>
      <c r="N107" s="1010"/>
      <c r="O107" s="1010"/>
      <c r="P107" s="1011"/>
      <c r="Q107" s="1008"/>
      <c r="R107" s="1012"/>
      <c r="S107" s="1013"/>
      <c r="T107" s="1011"/>
      <c r="U107" s="1011"/>
      <c r="V107" s="1008"/>
      <c r="W107" s="1011"/>
      <c r="X107" s="1011"/>
      <c r="Y107" s="1011"/>
      <c r="Z107" s="1012"/>
      <c r="AA107" s="1012"/>
      <c r="AB107" s="1011"/>
      <c r="AC107" s="1012"/>
      <c r="AD107" s="1011"/>
      <c r="AE107" s="1012"/>
      <c r="AF107" s="1068"/>
      <c r="AG107" s="1014"/>
      <c r="AH107" s="1014"/>
      <c r="AI107" s="1011"/>
      <c r="AJ107" s="1015"/>
      <c r="AK107" s="1016"/>
      <c r="AL107" s="1012"/>
      <c r="AM107" s="1016"/>
      <c r="AN107" s="1070"/>
      <c r="AO107" s="1008"/>
      <c r="AP107" s="1008"/>
      <c r="AQ107" s="1008"/>
      <c r="AR107" s="1008"/>
      <c r="AS107" s="1008"/>
      <c r="AT107" s="1008"/>
      <c r="AU107" s="1008"/>
      <c r="AV107" s="1008"/>
      <c r="AW107" s="1008"/>
      <c r="AX107" s="1008"/>
      <c r="AY107" s="1008"/>
      <c r="AZ107" s="1008"/>
      <c r="BA107" s="1008"/>
      <c r="BB107" s="1008"/>
      <c r="BC107" s="1008"/>
      <c r="BD107" s="1008"/>
      <c r="BE107" s="1008"/>
      <c r="BF107" s="1008"/>
      <c r="BG107" s="1008"/>
      <c r="BH107" s="1008"/>
      <c r="BI107" s="1008"/>
      <c r="BJ107" s="1008"/>
      <c r="BK107" s="1008"/>
      <c r="BL107" s="1008"/>
      <c r="BM107" s="1008"/>
      <c r="BN107" s="1008"/>
      <c r="BO107" s="1008"/>
      <c r="BP107" s="1008"/>
      <c r="BQ107" s="1011"/>
      <c r="BR107" s="1008"/>
      <c r="BS107" s="1008"/>
      <c r="BT107" s="1555"/>
      <c r="BU107" s="1556"/>
      <c r="BV107" s="1065"/>
    </row>
    <row r="108" spans="1:74" ht="16" customHeight="1" x14ac:dyDescent="0.25">
      <c r="A108" s="127" t="s">
        <v>289</v>
      </c>
      <c r="B108" s="127"/>
      <c r="C108" s="128">
        <v>89</v>
      </c>
      <c r="D108" s="129">
        <f t="shared" si="10"/>
        <v>0</v>
      </c>
      <c r="E108" s="130" t="str">
        <f t="shared" si="11"/>
        <v/>
      </c>
      <c r="F108" s="118">
        <f t="shared" si="12"/>
        <v>0</v>
      </c>
      <c r="G108" s="128">
        <f t="shared" si="13"/>
        <v>0</v>
      </c>
      <c r="H108" s="128">
        <f t="shared" si="14"/>
        <v>0</v>
      </c>
      <c r="I108" s="128">
        <f t="shared" si="9"/>
        <v>0</v>
      </c>
      <c r="J108" s="128">
        <f t="shared" si="15"/>
        <v>0</v>
      </c>
      <c r="K108" s="1549">
        <f t="shared" si="16"/>
        <v>0</v>
      </c>
      <c r="L108" s="1009" t="str">
        <f t="shared" si="17"/>
        <v/>
      </c>
      <c r="M108" s="1010"/>
      <c r="N108" s="1010"/>
      <c r="O108" s="1010"/>
      <c r="P108" s="1011"/>
      <c r="Q108" s="1008"/>
      <c r="R108" s="1012"/>
      <c r="S108" s="1013"/>
      <c r="T108" s="1011"/>
      <c r="U108" s="1011"/>
      <c r="V108" s="1008"/>
      <c r="W108" s="1011"/>
      <c r="X108" s="1011"/>
      <c r="Y108" s="1011"/>
      <c r="Z108" s="1012"/>
      <c r="AA108" s="1012"/>
      <c r="AB108" s="1011"/>
      <c r="AC108" s="1012"/>
      <c r="AD108" s="1011"/>
      <c r="AE108" s="1012"/>
      <c r="AF108" s="1068"/>
      <c r="AG108" s="1014"/>
      <c r="AH108" s="1014"/>
      <c r="AI108" s="1011"/>
      <c r="AJ108" s="1015"/>
      <c r="AK108" s="1016"/>
      <c r="AL108" s="1012"/>
      <c r="AM108" s="1016"/>
      <c r="AN108" s="1070"/>
      <c r="AO108" s="1008"/>
      <c r="AP108" s="1008"/>
      <c r="AQ108" s="1008"/>
      <c r="AR108" s="1008"/>
      <c r="AS108" s="1008"/>
      <c r="AT108" s="1008"/>
      <c r="AU108" s="1008"/>
      <c r="AV108" s="1008"/>
      <c r="AW108" s="1008"/>
      <c r="AX108" s="1008"/>
      <c r="AY108" s="1008"/>
      <c r="AZ108" s="1008"/>
      <c r="BA108" s="1008"/>
      <c r="BB108" s="1008"/>
      <c r="BC108" s="1008"/>
      <c r="BD108" s="1008"/>
      <c r="BE108" s="1008"/>
      <c r="BF108" s="1008"/>
      <c r="BG108" s="1008"/>
      <c r="BH108" s="1008"/>
      <c r="BI108" s="1008"/>
      <c r="BJ108" s="1008"/>
      <c r="BK108" s="1008"/>
      <c r="BL108" s="1008"/>
      <c r="BM108" s="1008"/>
      <c r="BN108" s="1008"/>
      <c r="BO108" s="1008"/>
      <c r="BP108" s="1008"/>
      <c r="BQ108" s="1011"/>
      <c r="BR108" s="1008"/>
      <c r="BS108" s="1008"/>
      <c r="BT108" s="1555"/>
      <c r="BU108" s="1556"/>
      <c r="BV108" s="1065"/>
    </row>
    <row r="109" spans="1:74" ht="16" customHeight="1" x14ac:dyDescent="0.25">
      <c r="A109" s="127" t="s">
        <v>290</v>
      </c>
      <c r="B109" s="127"/>
      <c r="C109" s="128">
        <v>90</v>
      </c>
      <c r="D109" s="129">
        <f t="shared" si="10"/>
        <v>0</v>
      </c>
      <c r="E109" s="130" t="str">
        <f t="shared" si="11"/>
        <v/>
      </c>
      <c r="F109" s="118">
        <f t="shared" si="12"/>
        <v>0</v>
      </c>
      <c r="G109" s="128">
        <f t="shared" si="13"/>
        <v>0</v>
      </c>
      <c r="H109" s="128">
        <f t="shared" si="14"/>
        <v>0</v>
      </c>
      <c r="I109" s="128">
        <f t="shared" si="9"/>
        <v>0</v>
      </c>
      <c r="J109" s="128">
        <f t="shared" si="15"/>
        <v>0</v>
      </c>
      <c r="K109" s="1549">
        <f t="shared" si="16"/>
        <v>0</v>
      </c>
      <c r="L109" s="1009" t="str">
        <f t="shared" si="17"/>
        <v/>
      </c>
      <c r="M109" s="1010"/>
      <c r="N109" s="1010"/>
      <c r="O109" s="1010"/>
      <c r="P109" s="1011"/>
      <c r="Q109" s="1008"/>
      <c r="R109" s="1012"/>
      <c r="S109" s="1013"/>
      <c r="T109" s="1011"/>
      <c r="U109" s="1011"/>
      <c r="V109" s="1008"/>
      <c r="W109" s="1011"/>
      <c r="X109" s="1011"/>
      <c r="Y109" s="1011"/>
      <c r="Z109" s="1012"/>
      <c r="AA109" s="1012"/>
      <c r="AB109" s="1011"/>
      <c r="AC109" s="1012"/>
      <c r="AD109" s="1011"/>
      <c r="AE109" s="1012"/>
      <c r="AF109" s="1068"/>
      <c r="AG109" s="1014"/>
      <c r="AH109" s="1014"/>
      <c r="AI109" s="1011"/>
      <c r="AJ109" s="1015"/>
      <c r="AK109" s="1016"/>
      <c r="AL109" s="1012"/>
      <c r="AM109" s="1016"/>
      <c r="AN109" s="1070"/>
      <c r="AO109" s="1008"/>
      <c r="AP109" s="1008"/>
      <c r="AQ109" s="1008"/>
      <c r="AR109" s="1008"/>
      <c r="AS109" s="1008"/>
      <c r="AT109" s="1008"/>
      <c r="AU109" s="1008"/>
      <c r="AV109" s="1008"/>
      <c r="AW109" s="1008"/>
      <c r="AX109" s="1008"/>
      <c r="AY109" s="1008"/>
      <c r="AZ109" s="1008"/>
      <c r="BA109" s="1008"/>
      <c r="BB109" s="1008"/>
      <c r="BC109" s="1008"/>
      <c r="BD109" s="1008"/>
      <c r="BE109" s="1008"/>
      <c r="BF109" s="1008"/>
      <c r="BG109" s="1008"/>
      <c r="BH109" s="1008"/>
      <c r="BI109" s="1008"/>
      <c r="BJ109" s="1008"/>
      <c r="BK109" s="1008"/>
      <c r="BL109" s="1008"/>
      <c r="BM109" s="1008"/>
      <c r="BN109" s="1008"/>
      <c r="BO109" s="1008"/>
      <c r="BP109" s="1008"/>
      <c r="BQ109" s="1011"/>
      <c r="BR109" s="1008"/>
      <c r="BS109" s="1008"/>
      <c r="BT109" s="1555"/>
      <c r="BU109" s="1556"/>
      <c r="BV109" s="1065"/>
    </row>
    <row r="110" spans="1:74" ht="16" customHeight="1" x14ac:dyDescent="0.25">
      <c r="A110" s="127" t="s">
        <v>291</v>
      </c>
      <c r="B110" s="127"/>
      <c r="C110" s="128">
        <v>91</v>
      </c>
      <c r="D110" s="129">
        <f t="shared" si="10"/>
        <v>0</v>
      </c>
      <c r="E110" s="130" t="str">
        <f t="shared" si="11"/>
        <v/>
      </c>
      <c r="F110" s="118">
        <f t="shared" si="12"/>
        <v>0</v>
      </c>
      <c r="G110" s="128">
        <f t="shared" si="13"/>
        <v>0</v>
      </c>
      <c r="H110" s="128">
        <f t="shared" si="14"/>
        <v>0</v>
      </c>
      <c r="I110" s="128">
        <f t="shared" si="9"/>
        <v>0</v>
      </c>
      <c r="J110" s="128">
        <f t="shared" si="15"/>
        <v>0</v>
      </c>
      <c r="K110" s="1549">
        <f t="shared" si="16"/>
        <v>0</v>
      </c>
      <c r="L110" s="1009" t="str">
        <f t="shared" si="17"/>
        <v/>
      </c>
      <c r="M110" s="1010"/>
      <c r="N110" s="1010"/>
      <c r="O110" s="1010"/>
      <c r="P110" s="1011"/>
      <c r="Q110" s="1008"/>
      <c r="R110" s="1012"/>
      <c r="S110" s="1013"/>
      <c r="T110" s="1011"/>
      <c r="U110" s="1011"/>
      <c r="V110" s="1008"/>
      <c r="W110" s="1011"/>
      <c r="X110" s="1011"/>
      <c r="Y110" s="1011"/>
      <c r="Z110" s="1012"/>
      <c r="AA110" s="1012"/>
      <c r="AB110" s="1011"/>
      <c r="AC110" s="1012"/>
      <c r="AD110" s="1011"/>
      <c r="AE110" s="1012"/>
      <c r="AF110" s="1068"/>
      <c r="AG110" s="1014"/>
      <c r="AH110" s="1014"/>
      <c r="AI110" s="1011"/>
      <c r="AJ110" s="1015"/>
      <c r="AK110" s="1016"/>
      <c r="AL110" s="1012"/>
      <c r="AM110" s="1016"/>
      <c r="AN110" s="1070"/>
      <c r="AO110" s="1008"/>
      <c r="AP110" s="1008"/>
      <c r="AQ110" s="1008"/>
      <c r="AR110" s="1008"/>
      <c r="AS110" s="1008"/>
      <c r="AT110" s="1008"/>
      <c r="AU110" s="1008"/>
      <c r="AV110" s="1008"/>
      <c r="AW110" s="1008"/>
      <c r="AX110" s="1008"/>
      <c r="AY110" s="1008"/>
      <c r="AZ110" s="1008"/>
      <c r="BA110" s="1008"/>
      <c r="BB110" s="1008"/>
      <c r="BC110" s="1008"/>
      <c r="BD110" s="1008"/>
      <c r="BE110" s="1008"/>
      <c r="BF110" s="1008"/>
      <c r="BG110" s="1008"/>
      <c r="BH110" s="1008"/>
      <c r="BI110" s="1008"/>
      <c r="BJ110" s="1008"/>
      <c r="BK110" s="1008"/>
      <c r="BL110" s="1008"/>
      <c r="BM110" s="1008"/>
      <c r="BN110" s="1008"/>
      <c r="BO110" s="1008"/>
      <c r="BP110" s="1008"/>
      <c r="BQ110" s="1011"/>
      <c r="BR110" s="1008"/>
      <c r="BS110" s="1008"/>
      <c r="BT110" s="1555"/>
      <c r="BU110" s="1556"/>
      <c r="BV110" s="1065"/>
    </row>
    <row r="111" spans="1:74" ht="16" customHeight="1" x14ac:dyDescent="0.25">
      <c r="A111" s="127"/>
      <c r="B111" s="127"/>
      <c r="C111" s="128">
        <v>92</v>
      </c>
      <c r="D111" s="129">
        <f t="shared" si="10"/>
        <v>0</v>
      </c>
      <c r="E111" s="130" t="str">
        <f t="shared" si="11"/>
        <v/>
      </c>
      <c r="F111" s="118">
        <f t="shared" si="12"/>
        <v>0</v>
      </c>
      <c r="G111" s="128">
        <f t="shared" si="13"/>
        <v>0</v>
      </c>
      <c r="H111" s="128">
        <f t="shared" si="14"/>
        <v>0</v>
      </c>
      <c r="I111" s="128">
        <f t="shared" si="9"/>
        <v>0</v>
      </c>
      <c r="J111" s="128">
        <f t="shared" si="15"/>
        <v>0</v>
      </c>
      <c r="K111" s="1549">
        <f t="shared" si="16"/>
        <v>0</v>
      </c>
      <c r="L111" s="1009" t="str">
        <f t="shared" si="17"/>
        <v/>
      </c>
      <c r="M111" s="1010"/>
      <c r="N111" s="1010"/>
      <c r="O111" s="1010"/>
      <c r="P111" s="1011"/>
      <c r="Q111" s="1008"/>
      <c r="R111" s="1012"/>
      <c r="S111" s="1013"/>
      <c r="T111" s="1011"/>
      <c r="U111" s="1011"/>
      <c r="V111" s="1008"/>
      <c r="W111" s="1011"/>
      <c r="X111" s="1011"/>
      <c r="Y111" s="1011"/>
      <c r="Z111" s="1012"/>
      <c r="AA111" s="1012"/>
      <c r="AB111" s="1011"/>
      <c r="AC111" s="1012"/>
      <c r="AD111" s="1011"/>
      <c r="AE111" s="1012"/>
      <c r="AF111" s="1068"/>
      <c r="AG111" s="1014"/>
      <c r="AH111" s="1014"/>
      <c r="AI111" s="1011"/>
      <c r="AJ111" s="1015"/>
      <c r="AK111" s="1016"/>
      <c r="AL111" s="1012"/>
      <c r="AM111" s="1016"/>
      <c r="AN111" s="1070"/>
      <c r="AO111" s="1008"/>
      <c r="AP111" s="1008"/>
      <c r="AQ111" s="1008"/>
      <c r="AR111" s="1008"/>
      <c r="AS111" s="1008"/>
      <c r="AT111" s="1008"/>
      <c r="AU111" s="1008"/>
      <c r="AV111" s="1008"/>
      <c r="AW111" s="1008"/>
      <c r="AX111" s="1008"/>
      <c r="AY111" s="1008"/>
      <c r="AZ111" s="1008"/>
      <c r="BA111" s="1008"/>
      <c r="BB111" s="1008"/>
      <c r="BC111" s="1008"/>
      <c r="BD111" s="1008"/>
      <c r="BE111" s="1008"/>
      <c r="BF111" s="1008"/>
      <c r="BG111" s="1008"/>
      <c r="BH111" s="1008"/>
      <c r="BI111" s="1008"/>
      <c r="BJ111" s="1008"/>
      <c r="BK111" s="1008"/>
      <c r="BL111" s="1008"/>
      <c r="BM111" s="1008"/>
      <c r="BN111" s="1008"/>
      <c r="BO111" s="1008"/>
      <c r="BP111" s="1008"/>
      <c r="BQ111" s="1011"/>
      <c r="BR111" s="1008"/>
      <c r="BS111" s="1008"/>
      <c r="BT111" s="1555"/>
      <c r="BU111" s="1556"/>
      <c r="BV111" s="1065"/>
    </row>
    <row r="112" spans="1:74" ht="16" customHeight="1" x14ac:dyDescent="0.25">
      <c r="A112" s="134" t="s">
        <v>166</v>
      </c>
      <c r="B112" s="127"/>
      <c r="C112" s="128">
        <v>93</v>
      </c>
      <c r="D112" s="129">
        <f t="shared" si="10"/>
        <v>0</v>
      </c>
      <c r="E112" s="130" t="str">
        <f t="shared" si="11"/>
        <v/>
      </c>
      <c r="F112" s="118">
        <f t="shared" si="12"/>
        <v>0</v>
      </c>
      <c r="G112" s="128">
        <f t="shared" si="13"/>
        <v>0</v>
      </c>
      <c r="H112" s="128">
        <f t="shared" si="14"/>
        <v>0</v>
      </c>
      <c r="I112" s="128">
        <f t="shared" si="9"/>
        <v>0</v>
      </c>
      <c r="J112" s="128">
        <f t="shared" si="15"/>
        <v>0</v>
      </c>
      <c r="K112" s="1549">
        <f t="shared" si="16"/>
        <v>0</v>
      </c>
      <c r="L112" s="1009" t="str">
        <f t="shared" si="17"/>
        <v/>
      </c>
      <c r="M112" s="1010"/>
      <c r="N112" s="1010"/>
      <c r="O112" s="1010"/>
      <c r="P112" s="1011"/>
      <c r="Q112" s="1008"/>
      <c r="R112" s="1012"/>
      <c r="S112" s="1013"/>
      <c r="T112" s="1011"/>
      <c r="U112" s="1011"/>
      <c r="V112" s="1008"/>
      <c r="W112" s="1011"/>
      <c r="X112" s="1011"/>
      <c r="Y112" s="1011"/>
      <c r="Z112" s="1012"/>
      <c r="AA112" s="1012"/>
      <c r="AB112" s="1011"/>
      <c r="AC112" s="1012"/>
      <c r="AD112" s="1011"/>
      <c r="AE112" s="1012"/>
      <c r="AF112" s="1068"/>
      <c r="AG112" s="1014"/>
      <c r="AH112" s="1014"/>
      <c r="AI112" s="1011"/>
      <c r="AJ112" s="1015"/>
      <c r="AK112" s="1016"/>
      <c r="AL112" s="1012"/>
      <c r="AM112" s="1016"/>
      <c r="AN112" s="1070"/>
      <c r="AO112" s="1008"/>
      <c r="AP112" s="1008"/>
      <c r="AQ112" s="1008"/>
      <c r="AR112" s="1008"/>
      <c r="AS112" s="1008"/>
      <c r="AT112" s="1008"/>
      <c r="AU112" s="1008"/>
      <c r="AV112" s="1008"/>
      <c r="AW112" s="1008"/>
      <c r="AX112" s="1008"/>
      <c r="AY112" s="1008"/>
      <c r="AZ112" s="1008"/>
      <c r="BA112" s="1008"/>
      <c r="BB112" s="1008"/>
      <c r="BC112" s="1008"/>
      <c r="BD112" s="1008"/>
      <c r="BE112" s="1008"/>
      <c r="BF112" s="1008"/>
      <c r="BG112" s="1008"/>
      <c r="BH112" s="1008"/>
      <c r="BI112" s="1008"/>
      <c r="BJ112" s="1008"/>
      <c r="BK112" s="1008"/>
      <c r="BL112" s="1008"/>
      <c r="BM112" s="1008"/>
      <c r="BN112" s="1008"/>
      <c r="BO112" s="1008"/>
      <c r="BP112" s="1008"/>
      <c r="BQ112" s="1011"/>
      <c r="BR112" s="1008"/>
      <c r="BS112" s="1008"/>
      <c r="BT112" s="1555"/>
      <c r="BU112" s="1556"/>
      <c r="BV112" s="1065"/>
    </row>
    <row r="113" spans="1:74" ht="16" customHeight="1" x14ac:dyDescent="0.25">
      <c r="A113" s="127" t="s">
        <v>4</v>
      </c>
      <c r="B113" s="127"/>
      <c r="C113" s="128">
        <v>94</v>
      </c>
      <c r="D113" s="129">
        <f t="shared" si="10"/>
        <v>0</v>
      </c>
      <c r="E113" s="130" t="str">
        <f t="shared" si="11"/>
        <v/>
      </c>
      <c r="F113" s="118">
        <f t="shared" si="12"/>
        <v>0</v>
      </c>
      <c r="G113" s="128">
        <f t="shared" si="13"/>
        <v>0</v>
      </c>
      <c r="H113" s="128">
        <f t="shared" si="14"/>
        <v>0</v>
      </c>
      <c r="I113" s="128">
        <f t="shared" si="9"/>
        <v>0</v>
      </c>
      <c r="J113" s="128">
        <f t="shared" si="15"/>
        <v>0</v>
      </c>
      <c r="K113" s="1549">
        <f t="shared" si="16"/>
        <v>0</v>
      </c>
      <c r="L113" s="1009" t="str">
        <f t="shared" si="17"/>
        <v/>
      </c>
      <c r="M113" s="1010"/>
      <c r="N113" s="1010"/>
      <c r="O113" s="1010"/>
      <c r="P113" s="1011"/>
      <c r="Q113" s="1008"/>
      <c r="R113" s="1012"/>
      <c r="S113" s="1013"/>
      <c r="T113" s="1011"/>
      <c r="U113" s="1011"/>
      <c r="V113" s="1008"/>
      <c r="W113" s="1011"/>
      <c r="X113" s="1011"/>
      <c r="Y113" s="1011"/>
      <c r="Z113" s="1012"/>
      <c r="AA113" s="1012"/>
      <c r="AB113" s="1011"/>
      <c r="AC113" s="1012"/>
      <c r="AD113" s="1011"/>
      <c r="AE113" s="1012"/>
      <c r="AF113" s="1068"/>
      <c r="AG113" s="1014"/>
      <c r="AH113" s="1014"/>
      <c r="AI113" s="1011"/>
      <c r="AJ113" s="1015"/>
      <c r="AK113" s="1016"/>
      <c r="AL113" s="1012"/>
      <c r="AM113" s="1016"/>
      <c r="AN113" s="1070"/>
      <c r="AO113" s="1008"/>
      <c r="AP113" s="1008"/>
      <c r="AQ113" s="1008"/>
      <c r="AR113" s="1008"/>
      <c r="AS113" s="1008"/>
      <c r="AT113" s="1008"/>
      <c r="AU113" s="1008"/>
      <c r="AV113" s="1008"/>
      <c r="AW113" s="1008"/>
      <c r="AX113" s="1008"/>
      <c r="AY113" s="1008"/>
      <c r="AZ113" s="1008"/>
      <c r="BA113" s="1008"/>
      <c r="BB113" s="1008"/>
      <c r="BC113" s="1008"/>
      <c r="BD113" s="1008"/>
      <c r="BE113" s="1008"/>
      <c r="BF113" s="1008"/>
      <c r="BG113" s="1008"/>
      <c r="BH113" s="1008"/>
      <c r="BI113" s="1008"/>
      <c r="BJ113" s="1008"/>
      <c r="BK113" s="1008"/>
      <c r="BL113" s="1008"/>
      <c r="BM113" s="1008"/>
      <c r="BN113" s="1008"/>
      <c r="BO113" s="1008"/>
      <c r="BP113" s="1008"/>
      <c r="BQ113" s="1011"/>
      <c r="BR113" s="1008"/>
      <c r="BS113" s="1008"/>
      <c r="BT113" s="1555"/>
      <c r="BU113" s="1556"/>
      <c r="BV113" s="1065"/>
    </row>
    <row r="114" spans="1:74" ht="16" customHeight="1" x14ac:dyDescent="0.25">
      <c r="A114" s="127" t="s">
        <v>725</v>
      </c>
      <c r="B114" s="127"/>
      <c r="C114" s="128">
        <v>95</v>
      </c>
      <c r="D114" s="129">
        <f t="shared" si="10"/>
        <v>0</v>
      </c>
      <c r="E114" s="130" t="str">
        <f t="shared" si="11"/>
        <v/>
      </c>
      <c r="F114" s="118">
        <f t="shared" si="12"/>
        <v>0</v>
      </c>
      <c r="G114" s="128">
        <f t="shared" si="13"/>
        <v>0</v>
      </c>
      <c r="H114" s="128">
        <f t="shared" si="14"/>
        <v>0</v>
      </c>
      <c r="I114" s="128">
        <f t="shared" si="9"/>
        <v>0</v>
      </c>
      <c r="J114" s="128">
        <f t="shared" si="15"/>
        <v>0</v>
      </c>
      <c r="K114" s="1549">
        <f t="shared" si="16"/>
        <v>0</v>
      </c>
      <c r="L114" s="1009" t="str">
        <f t="shared" si="17"/>
        <v/>
      </c>
      <c r="M114" s="1010"/>
      <c r="N114" s="1010"/>
      <c r="O114" s="1010"/>
      <c r="P114" s="1011"/>
      <c r="Q114" s="1008"/>
      <c r="R114" s="1012"/>
      <c r="S114" s="1013"/>
      <c r="T114" s="1011"/>
      <c r="U114" s="1011"/>
      <c r="V114" s="1008"/>
      <c r="W114" s="1011"/>
      <c r="X114" s="1011"/>
      <c r="Y114" s="1011"/>
      <c r="Z114" s="1012"/>
      <c r="AA114" s="1012"/>
      <c r="AB114" s="1011"/>
      <c r="AC114" s="1012"/>
      <c r="AD114" s="1011"/>
      <c r="AE114" s="1012"/>
      <c r="AF114" s="1068"/>
      <c r="AG114" s="1014"/>
      <c r="AH114" s="1014"/>
      <c r="AI114" s="1011"/>
      <c r="AJ114" s="1015"/>
      <c r="AK114" s="1016"/>
      <c r="AL114" s="1012"/>
      <c r="AM114" s="1016"/>
      <c r="AN114" s="1070"/>
      <c r="AO114" s="1008"/>
      <c r="AP114" s="1008"/>
      <c r="AQ114" s="1008"/>
      <c r="AR114" s="1008"/>
      <c r="AS114" s="1008"/>
      <c r="AT114" s="1008"/>
      <c r="AU114" s="1008"/>
      <c r="AV114" s="1008"/>
      <c r="AW114" s="1008"/>
      <c r="AX114" s="1008"/>
      <c r="AY114" s="1008"/>
      <c r="AZ114" s="1008"/>
      <c r="BA114" s="1008"/>
      <c r="BB114" s="1008"/>
      <c r="BC114" s="1008"/>
      <c r="BD114" s="1008"/>
      <c r="BE114" s="1008"/>
      <c r="BF114" s="1008"/>
      <c r="BG114" s="1008"/>
      <c r="BH114" s="1008"/>
      <c r="BI114" s="1008"/>
      <c r="BJ114" s="1008"/>
      <c r="BK114" s="1008"/>
      <c r="BL114" s="1008"/>
      <c r="BM114" s="1008"/>
      <c r="BN114" s="1008"/>
      <c r="BO114" s="1008"/>
      <c r="BP114" s="1008"/>
      <c r="BQ114" s="1011"/>
      <c r="BR114" s="1008"/>
      <c r="BS114" s="1008"/>
      <c r="BT114" s="1555"/>
      <c r="BU114" s="1556"/>
      <c r="BV114" s="1065"/>
    </row>
    <row r="115" spans="1:74" ht="16" customHeight="1" x14ac:dyDescent="0.25">
      <c r="A115" s="127" t="s">
        <v>1590</v>
      </c>
      <c r="B115" s="127"/>
      <c r="C115" s="128">
        <v>96</v>
      </c>
      <c r="D115" s="129">
        <f t="shared" si="10"/>
        <v>0</v>
      </c>
      <c r="E115" s="130" t="str">
        <f t="shared" si="11"/>
        <v/>
      </c>
      <c r="F115" s="118">
        <f t="shared" si="12"/>
        <v>0</v>
      </c>
      <c r="G115" s="128">
        <f t="shared" si="13"/>
        <v>0</v>
      </c>
      <c r="H115" s="128">
        <f t="shared" si="14"/>
        <v>0</v>
      </c>
      <c r="I115" s="128">
        <f t="shared" si="9"/>
        <v>0</v>
      </c>
      <c r="J115" s="128">
        <f t="shared" si="15"/>
        <v>0</v>
      </c>
      <c r="K115" s="1549">
        <f t="shared" si="16"/>
        <v>0</v>
      </c>
      <c r="L115" s="1009" t="str">
        <f t="shared" si="17"/>
        <v/>
      </c>
      <c r="M115" s="1010"/>
      <c r="N115" s="1010"/>
      <c r="O115" s="1010"/>
      <c r="P115" s="1011"/>
      <c r="Q115" s="1008"/>
      <c r="R115" s="1012"/>
      <c r="S115" s="1013"/>
      <c r="T115" s="1011"/>
      <c r="U115" s="1011"/>
      <c r="V115" s="1008"/>
      <c r="W115" s="1011"/>
      <c r="X115" s="1011"/>
      <c r="Y115" s="1011"/>
      <c r="Z115" s="1012"/>
      <c r="AA115" s="1012"/>
      <c r="AB115" s="1011"/>
      <c r="AC115" s="1012"/>
      <c r="AD115" s="1011"/>
      <c r="AE115" s="1012"/>
      <c r="AF115" s="1068"/>
      <c r="AG115" s="1014"/>
      <c r="AH115" s="1014"/>
      <c r="AI115" s="1011"/>
      <c r="AJ115" s="1015"/>
      <c r="AK115" s="1016"/>
      <c r="AL115" s="1012"/>
      <c r="AM115" s="1016"/>
      <c r="AN115" s="1070"/>
      <c r="AO115" s="1008"/>
      <c r="AP115" s="1008"/>
      <c r="AQ115" s="1008"/>
      <c r="AR115" s="1008"/>
      <c r="AS115" s="1008"/>
      <c r="AT115" s="1008"/>
      <c r="AU115" s="1008"/>
      <c r="AV115" s="1008"/>
      <c r="AW115" s="1008"/>
      <c r="AX115" s="1008"/>
      <c r="AY115" s="1008"/>
      <c r="AZ115" s="1008"/>
      <c r="BA115" s="1008"/>
      <c r="BB115" s="1008"/>
      <c r="BC115" s="1008"/>
      <c r="BD115" s="1008"/>
      <c r="BE115" s="1008"/>
      <c r="BF115" s="1008"/>
      <c r="BG115" s="1008"/>
      <c r="BH115" s="1008"/>
      <c r="BI115" s="1008"/>
      <c r="BJ115" s="1008"/>
      <c r="BK115" s="1008"/>
      <c r="BL115" s="1008"/>
      <c r="BM115" s="1008"/>
      <c r="BN115" s="1008"/>
      <c r="BO115" s="1008"/>
      <c r="BP115" s="1008"/>
      <c r="BQ115" s="1011"/>
      <c r="BR115" s="1008"/>
      <c r="BS115" s="1008"/>
      <c r="BT115" s="1555"/>
      <c r="BU115" s="1556"/>
      <c r="BV115" s="1065"/>
    </row>
    <row r="116" spans="1:74" ht="16" customHeight="1" x14ac:dyDescent="0.25">
      <c r="A116" s="127"/>
      <c r="B116" s="127"/>
      <c r="C116" s="128">
        <v>97</v>
      </c>
      <c r="D116" s="129">
        <f t="shared" si="10"/>
        <v>0</v>
      </c>
      <c r="E116" s="130" t="str">
        <f t="shared" si="11"/>
        <v/>
      </c>
      <c r="F116" s="118">
        <f t="shared" si="12"/>
        <v>0</v>
      </c>
      <c r="G116" s="128">
        <f t="shared" si="13"/>
        <v>0</v>
      </c>
      <c r="H116" s="128">
        <f t="shared" si="14"/>
        <v>0</v>
      </c>
      <c r="I116" s="128">
        <f t="shared" si="9"/>
        <v>0</v>
      </c>
      <c r="J116" s="128">
        <f t="shared" si="15"/>
        <v>0</v>
      </c>
      <c r="K116" s="1549">
        <f t="shared" si="16"/>
        <v>0</v>
      </c>
      <c r="L116" s="1009" t="str">
        <f t="shared" si="17"/>
        <v/>
      </c>
      <c r="M116" s="1010"/>
      <c r="N116" s="1010"/>
      <c r="O116" s="1010"/>
      <c r="P116" s="1011"/>
      <c r="Q116" s="1008"/>
      <c r="R116" s="1012"/>
      <c r="S116" s="1013"/>
      <c r="T116" s="1011"/>
      <c r="U116" s="1011"/>
      <c r="V116" s="1008"/>
      <c r="W116" s="1011"/>
      <c r="X116" s="1011"/>
      <c r="Y116" s="1011"/>
      <c r="Z116" s="1012"/>
      <c r="AA116" s="1012"/>
      <c r="AB116" s="1011"/>
      <c r="AC116" s="1012"/>
      <c r="AD116" s="1011"/>
      <c r="AE116" s="1012"/>
      <c r="AF116" s="1068"/>
      <c r="AG116" s="1014"/>
      <c r="AH116" s="1014"/>
      <c r="AI116" s="1011"/>
      <c r="AJ116" s="1015"/>
      <c r="AK116" s="1016"/>
      <c r="AL116" s="1012"/>
      <c r="AM116" s="1016"/>
      <c r="AN116" s="1070"/>
      <c r="AO116" s="1008"/>
      <c r="AP116" s="1008"/>
      <c r="AQ116" s="1008"/>
      <c r="AR116" s="1008"/>
      <c r="AS116" s="1008"/>
      <c r="AT116" s="1008"/>
      <c r="AU116" s="1008"/>
      <c r="AV116" s="1008"/>
      <c r="AW116" s="1008"/>
      <c r="AX116" s="1008"/>
      <c r="AY116" s="1008"/>
      <c r="AZ116" s="1008"/>
      <c r="BA116" s="1008"/>
      <c r="BB116" s="1008"/>
      <c r="BC116" s="1008"/>
      <c r="BD116" s="1008"/>
      <c r="BE116" s="1008"/>
      <c r="BF116" s="1008"/>
      <c r="BG116" s="1008"/>
      <c r="BH116" s="1008"/>
      <c r="BI116" s="1008"/>
      <c r="BJ116" s="1008"/>
      <c r="BK116" s="1008"/>
      <c r="BL116" s="1008"/>
      <c r="BM116" s="1008"/>
      <c r="BN116" s="1008"/>
      <c r="BO116" s="1008"/>
      <c r="BP116" s="1008"/>
      <c r="BQ116" s="1011"/>
      <c r="BR116" s="1008"/>
      <c r="BS116" s="1008"/>
      <c r="BT116" s="1555"/>
      <c r="BU116" s="1556"/>
      <c r="BV116" s="1065"/>
    </row>
    <row r="117" spans="1:74" ht="16" customHeight="1" x14ac:dyDescent="0.25">
      <c r="A117" s="134" t="s">
        <v>167</v>
      </c>
      <c r="B117" s="127"/>
      <c r="C117" s="128">
        <v>98</v>
      </c>
      <c r="D117" s="129">
        <f t="shared" si="10"/>
        <v>0</v>
      </c>
      <c r="E117" s="130" t="str">
        <f t="shared" si="11"/>
        <v/>
      </c>
      <c r="F117" s="118">
        <f t="shared" si="12"/>
        <v>0</v>
      </c>
      <c r="G117" s="128">
        <f t="shared" si="13"/>
        <v>0</v>
      </c>
      <c r="H117" s="128">
        <f t="shared" si="14"/>
        <v>0</v>
      </c>
      <c r="I117" s="128">
        <f t="shared" si="9"/>
        <v>0</v>
      </c>
      <c r="J117" s="128">
        <f t="shared" si="15"/>
        <v>0</v>
      </c>
      <c r="K117" s="1549">
        <f t="shared" si="16"/>
        <v>0</v>
      </c>
      <c r="L117" s="1009" t="str">
        <f t="shared" si="17"/>
        <v/>
      </c>
      <c r="M117" s="1010"/>
      <c r="N117" s="1010"/>
      <c r="O117" s="1010"/>
      <c r="P117" s="1011"/>
      <c r="Q117" s="1008"/>
      <c r="R117" s="1012"/>
      <c r="S117" s="1013"/>
      <c r="T117" s="1011"/>
      <c r="U117" s="1011"/>
      <c r="V117" s="1008"/>
      <c r="W117" s="1011"/>
      <c r="X117" s="1011"/>
      <c r="Y117" s="1011"/>
      <c r="Z117" s="1012"/>
      <c r="AA117" s="1012"/>
      <c r="AB117" s="1011"/>
      <c r="AC117" s="1012"/>
      <c r="AD117" s="1011"/>
      <c r="AE117" s="1012"/>
      <c r="AF117" s="1068"/>
      <c r="AG117" s="1014"/>
      <c r="AH117" s="1014"/>
      <c r="AI117" s="1011"/>
      <c r="AJ117" s="1015"/>
      <c r="AK117" s="1016"/>
      <c r="AL117" s="1012"/>
      <c r="AM117" s="1016"/>
      <c r="AN117" s="1070"/>
      <c r="AO117" s="1008"/>
      <c r="AP117" s="1008"/>
      <c r="AQ117" s="1008"/>
      <c r="AR117" s="1008"/>
      <c r="AS117" s="1008"/>
      <c r="AT117" s="1008"/>
      <c r="AU117" s="1008"/>
      <c r="AV117" s="1008"/>
      <c r="AW117" s="1008"/>
      <c r="AX117" s="1008"/>
      <c r="AY117" s="1008"/>
      <c r="AZ117" s="1008"/>
      <c r="BA117" s="1008"/>
      <c r="BB117" s="1008"/>
      <c r="BC117" s="1008"/>
      <c r="BD117" s="1008"/>
      <c r="BE117" s="1008"/>
      <c r="BF117" s="1008"/>
      <c r="BG117" s="1008"/>
      <c r="BH117" s="1008"/>
      <c r="BI117" s="1008"/>
      <c r="BJ117" s="1008"/>
      <c r="BK117" s="1008"/>
      <c r="BL117" s="1008"/>
      <c r="BM117" s="1008"/>
      <c r="BN117" s="1008"/>
      <c r="BO117" s="1008"/>
      <c r="BP117" s="1008"/>
      <c r="BQ117" s="1011"/>
      <c r="BR117" s="1008"/>
      <c r="BS117" s="1008"/>
      <c r="BT117" s="1555"/>
      <c r="BU117" s="1556"/>
      <c r="BV117" s="1065"/>
    </row>
    <row r="118" spans="1:74" ht="16" customHeight="1" x14ac:dyDescent="0.25">
      <c r="A118" s="133" t="s">
        <v>168</v>
      </c>
      <c r="B118" s="127"/>
      <c r="C118" s="128">
        <v>99</v>
      </c>
      <c r="D118" s="129">
        <f t="shared" si="10"/>
        <v>0</v>
      </c>
      <c r="E118" s="130" t="str">
        <f t="shared" si="11"/>
        <v/>
      </c>
      <c r="F118" s="118">
        <f t="shared" si="12"/>
        <v>0</v>
      </c>
      <c r="G118" s="128">
        <f t="shared" si="13"/>
        <v>0</v>
      </c>
      <c r="H118" s="128">
        <f t="shared" si="14"/>
        <v>0</v>
      </c>
      <c r="I118" s="128">
        <f t="shared" si="9"/>
        <v>0</v>
      </c>
      <c r="J118" s="128">
        <f t="shared" si="15"/>
        <v>0</v>
      </c>
      <c r="K118" s="1549">
        <f t="shared" si="16"/>
        <v>0</v>
      </c>
      <c r="L118" s="1009" t="str">
        <f t="shared" si="17"/>
        <v/>
      </c>
      <c r="M118" s="1010"/>
      <c r="N118" s="1010"/>
      <c r="O118" s="1010"/>
      <c r="P118" s="1011"/>
      <c r="Q118" s="1008"/>
      <c r="R118" s="1012"/>
      <c r="S118" s="1013"/>
      <c r="T118" s="1011"/>
      <c r="U118" s="1011"/>
      <c r="V118" s="1008"/>
      <c r="W118" s="1011"/>
      <c r="X118" s="1011"/>
      <c r="Y118" s="1011"/>
      <c r="Z118" s="1012"/>
      <c r="AA118" s="1012"/>
      <c r="AB118" s="1011"/>
      <c r="AC118" s="1012"/>
      <c r="AD118" s="1011"/>
      <c r="AE118" s="1012"/>
      <c r="AF118" s="1068"/>
      <c r="AG118" s="1014"/>
      <c r="AH118" s="1014"/>
      <c r="AI118" s="1011"/>
      <c r="AJ118" s="1015"/>
      <c r="AK118" s="1016"/>
      <c r="AL118" s="1012"/>
      <c r="AM118" s="1016"/>
      <c r="AN118" s="1070"/>
      <c r="AO118" s="1008"/>
      <c r="AP118" s="1008"/>
      <c r="AQ118" s="1008"/>
      <c r="AR118" s="1008"/>
      <c r="AS118" s="1008"/>
      <c r="AT118" s="1008"/>
      <c r="AU118" s="1008"/>
      <c r="AV118" s="1008"/>
      <c r="AW118" s="1008"/>
      <c r="AX118" s="1008"/>
      <c r="AY118" s="1008"/>
      <c r="AZ118" s="1008"/>
      <c r="BA118" s="1008"/>
      <c r="BB118" s="1008"/>
      <c r="BC118" s="1008"/>
      <c r="BD118" s="1008"/>
      <c r="BE118" s="1008"/>
      <c r="BF118" s="1008"/>
      <c r="BG118" s="1008"/>
      <c r="BH118" s="1008"/>
      <c r="BI118" s="1008"/>
      <c r="BJ118" s="1008"/>
      <c r="BK118" s="1008"/>
      <c r="BL118" s="1008"/>
      <c r="BM118" s="1008"/>
      <c r="BN118" s="1008"/>
      <c r="BO118" s="1008"/>
      <c r="BP118" s="1008"/>
      <c r="BQ118" s="1011"/>
      <c r="BR118" s="1008"/>
      <c r="BS118" s="1008"/>
      <c r="BT118" s="1555"/>
      <c r="BU118" s="1556"/>
      <c r="BV118" s="1065"/>
    </row>
    <row r="119" spans="1:74" ht="16" customHeight="1" x14ac:dyDescent="0.25">
      <c r="A119" s="127" t="s">
        <v>292</v>
      </c>
      <c r="B119" s="127"/>
      <c r="C119" s="128">
        <v>100</v>
      </c>
      <c r="D119" s="129">
        <f t="shared" si="10"/>
        <v>0</v>
      </c>
      <c r="E119" s="130" t="str">
        <f t="shared" si="11"/>
        <v/>
      </c>
      <c r="F119" s="118">
        <f t="shared" si="12"/>
        <v>0</v>
      </c>
      <c r="G119" s="128">
        <f t="shared" si="13"/>
        <v>0</v>
      </c>
      <c r="H119" s="128">
        <f t="shared" si="14"/>
        <v>0</v>
      </c>
      <c r="I119" s="128">
        <f t="shared" si="9"/>
        <v>0</v>
      </c>
      <c r="J119" s="128">
        <f t="shared" si="15"/>
        <v>0</v>
      </c>
      <c r="K119" s="1549">
        <f t="shared" si="16"/>
        <v>0</v>
      </c>
      <c r="L119" s="1009" t="str">
        <f t="shared" si="17"/>
        <v/>
      </c>
      <c r="M119" s="1010"/>
      <c r="N119" s="1010"/>
      <c r="O119" s="1010"/>
      <c r="P119" s="1011"/>
      <c r="Q119" s="1008"/>
      <c r="R119" s="1012"/>
      <c r="S119" s="1013"/>
      <c r="T119" s="1011"/>
      <c r="U119" s="1011"/>
      <c r="V119" s="1008"/>
      <c r="W119" s="1011"/>
      <c r="X119" s="1011"/>
      <c r="Y119" s="1011"/>
      <c r="Z119" s="1012"/>
      <c r="AA119" s="1012"/>
      <c r="AB119" s="1011"/>
      <c r="AC119" s="1012"/>
      <c r="AD119" s="1011"/>
      <c r="AE119" s="1012"/>
      <c r="AF119" s="1068"/>
      <c r="AG119" s="1014"/>
      <c r="AH119" s="1014"/>
      <c r="AI119" s="1011"/>
      <c r="AJ119" s="1015"/>
      <c r="AK119" s="1016"/>
      <c r="AL119" s="1012"/>
      <c r="AM119" s="1016"/>
      <c r="AN119" s="1070"/>
      <c r="AO119" s="1008"/>
      <c r="AP119" s="1008"/>
      <c r="AQ119" s="1008"/>
      <c r="AR119" s="1008"/>
      <c r="AS119" s="1008"/>
      <c r="AT119" s="1008"/>
      <c r="AU119" s="1008"/>
      <c r="AV119" s="1008"/>
      <c r="AW119" s="1008"/>
      <c r="AX119" s="1008"/>
      <c r="AY119" s="1008"/>
      <c r="AZ119" s="1008"/>
      <c r="BA119" s="1008"/>
      <c r="BB119" s="1008"/>
      <c r="BC119" s="1008"/>
      <c r="BD119" s="1008"/>
      <c r="BE119" s="1008"/>
      <c r="BF119" s="1008"/>
      <c r="BG119" s="1008"/>
      <c r="BH119" s="1008"/>
      <c r="BI119" s="1008"/>
      <c r="BJ119" s="1008"/>
      <c r="BK119" s="1008"/>
      <c r="BL119" s="1008"/>
      <c r="BM119" s="1008"/>
      <c r="BN119" s="1008"/>
      <c r="BO119" s="1008"/>
      <c r="BP119" s="1008"/>
      <c r="BQ119" s="1011"/>
      <c r="BR119" s="1008"/>
      <c r="BS119" s="1008"/>
      <c r="BT119" s="1555"/>
      <c r="BU119" s="1556"/>
      <c r="BV119" s="1065"/>
    </row>
    <row r="120" spans="1:74" ht="16" customHeight="1" x14ac:dyDescent="0.25">
      <c r="A120" s="127" t="s">
        <v>1591</v>
      </c>
      <c r="C120" s="128">
        <v>101</v>
      </c>
      <c r="D120" s="129">
        <f t="shared" si="10"/>
        <v>0</v>
      </c>
      <c r="E120" s="130" t="str">
        <f t="shared" si="11"/>
        <v/>
      </c>
      <c r="F120" s="118">
        <f t="shared" si="12"/>
        <v>0</v>
      </c>
      <c r="G120" s="128">
        <f t="shared" si="13"/>
        <v>0</v>
      </c>
      <c r="H120" s="128">
        <f t="shared" si="14"/>
        <v>0</v>
      </c>
      <c r="I120" s="128">
        <f t="shared" si="9"/>
        <v>0</v>
      </c>
      <c r="J120" s="128">
        <f t="shared" si="15"/>
        <v>0</v>
      </c>
      <c r="K120" s="1549">
        <f t="shared" si="16"/>
        <v>0</v>
      </c>
      <c r="L120" s="1009" t="str">
        <f t="shared" si="17"/>
        <v/>
      </c>
      <c r="M120" s="1010"/>
      <c r="N120" s="1010"/>
      <c r="O120" s="1010"/>
      <c r="P120" s="1011"/>
      <c r="Q120" s="1008"/>
      <c r="R120" s="1012"/>
      <c r="S120" s="1013"/>
      <c r="T120" s="1011"/>
      <c r="U120" s="1011"/>
      <c r="V120" s="1008"/>
      <c r="W120" s="1011"/>
      <c r="X120" s="1011"/>
      <c r="Y120" s="1011"/>
      <c r="Z120" s="1012"/>
      <c r="AA120" s="1012"/>
      <c r="AB120" s="1011"/>
      <c r="AC120" s="1012"/>
      <c r="AD120" s="1011"/>
      <c r="AE120" s="1012"/>
      <c r="AF120" s="1068"/>
      <c r="AG120" s="1014"/>
      <c r="AH120" s="1014"/>
      <c r="AI120" s="1011"/>
      <c r="AJ120" s="1015"/>
      <c r="AK120" s="1016"/>
      <c r="AL120" s="1012"/>
      <c r="AM120" s="1016"/>
      <c r="AN120" s="1070"/>
      <c r="AO120" s="1008"/>
      <c r="AP120" s="1008"/>
      <c r="AQ120" s="1008"/>
      <c r="AR120" s="1008"/>
      <c r="AS120" s="1008"/>
      <c r="AT120" s="1008"/>
      <c r="AU120" s="1008"/>
      <c r="AV120" s="1008"/>
      <c r="AW120" s="1008"/>
      <c r="AX120" s="1008"/>
      <c r="AY120" s="1008"/>
      <c r="AZ120" s="1008"/>
      <c r="BA120" s="1008"/>
      <c r="BB120" s="1008"/>
      <c r="BC120" s="1008"/>
      <c r="BD120" s="1008"/>
      <c r="BE120" s="1008"/>
      <c r="BF120" s="1008"/>
      <c r="BG120" s="1008"/>
      <c r="BH120" s="1008"/>
      <c r="BI120" s="1008"/>
      <c r="BJ120" s="1008"/>
      <c r="BK120" s="1008"/>
      <c r="BL120" s="1008"/>
      <c r="BM120" s="1008"/>
      <c r="BN120" s="1008"/>
      <c r="BO120" s="1008"/>
      <c r="BP120" s="1008"/>
      <c r="BQ120" s="1011"/>
      <c r="BR120" s="1008"/>
      <c r="BS120" s="1008"/>
      <c r="BT120" s="1555"/>
      <c r="BU120" s="1556"/>
      <c r="BV120" s="1065"/>
    </row>
    <row r="121" spans="1:74" ht="16" customHeight="1" x14ac:dyDescent="0.25">
      <c r="A121" s="127" t="s">
        <v>293</v>
      </c>
      <c r="B121" s="1063" t="s">
        <v>234</v>
      </c>
      <c r="C121" s="128">
        <v>102</v>
      </c>
      <c r="D121" s="129">
        <f t="shared" si="10"/>
        <v>0</v>
      </c>
      <c r="E121" s="130" t="str">
        <f t="shared" si="11"/>
        <v/>
      </c>
      <c r="F121" s="118">
        <f t="shared" si="12"/>
        <v>0</v>
      </c>
      <c r="G121" s="128">
        <f t="shared" si="13"/>
        <v>0</v>
      </c>
      <c r="H121" s="128">
        <f t="shared" si="14"/>
        <v>0</v>
      </c>
      <c r="I121" s="128">
        <f t="shared" si="9"/>
        <v>0</v>
      </c>
      <c r="J121" s="128">
        <f t="shared" si="15"/>
        <v>0</v>
      </c>
      <c r="K121" s="1549">
        <f t="shared" si="16"/>
        <v>0</v>
      </c>
      <c r="L121" s="1009" t="str">
        <f t="shared" si="17"/>
        <v/>
      </c>
      <c r="M121" s="1010"/>
      <c r="N121" s="1010"/>
      <c r="O121" s="1010"/>
      <c r="P121" s="1011"/>
      <c r="Q121" s="1008"/>
      <c r="R121" s="1012"/>
      <c r="S121" s="1013"/>
      <c r="T121" s="1011"/>
      <c r="U121" s="1011"/>
      <c r="V121" s="1008"/>
      <c r="W121" s="1011"/>
      <c r="X121" s="1011"/>
      <c r="Y121" s="1011"/>
      <c r="Z121" s="1012"/>
      <c r="AA121" s="1012"/>
      <c r="AB121" s="1011"/>
      <c r="AC121" s="1012"/>
      <c r="AD121" s="1011"/>
      <c r="AE121" s="1012"/>
      <c r="AF121" s="1068"/>
      <c r="AG121" s="1014"/>
      <c r="AH121" s="1014"/>
      <c r="AI121" s="1011"/>
      <c r="AJ121" s="1015"/>
      <c r="AK121" s="1016"/>
      <c r="AL121" s="1012"/>
      <c r="AM121" s="1016"/>
      <c r="AN121" s="1070"/>
      <c r="AO121" s="1008"/>
      <c r="AP121" s="1008"/>
      <c r="AQ121" s="1008"/>
      <c r="AR121" s="1008"/>
      <c r="AS121" s="1008"/>
      <c r="AT121" s="1008"/>
      <c r="AU121" s="1008"/>
      <c r="AV121" s="1008"/>
      <c r="AW121" s="1008"/>
      <c r="AX121" s="1008"/>
      <c r="AY121" s="1008"/>
      <c r="AZ121" s="1008"/>
      <c r="BA121" s="1008"/>
      <c r="BB121" s="1008"/>
      <c r="BC121" s="1008"/>
      <c r="BD121" s="1008"/>
      <c r="BE121" s="1008"/>
      <c r="BF121" s="1008"/>
      <c r="BG121" s="1008"/>
      <c r="BH121" s="1008"/>
      <c r="BI121" s="1008"/>
      <c r="BJ121" s="1008"/>
      <c r="BK121" s="1008"/>
      <c r="BL121" s="1008"/>
      <c r="BM121" s="1008"/>
      <c r="BN121" s="1008"/>
      <c r="BO121" s="1008"/>
      <c r="BP121" s="1008"/>
      <c r="BQ121" s="1011"/>
      <c r="BR121" s="1008"/>
      <c r="BS121" s="1008"/>
      <c r="BT121" s="1555"/>
      <c r="BU121" s="1556"/>
      <c r="BV121" s="1065"/>
    </row>
    <row r="122" spans="1:74" ht="16" customHeight="1" x14ac:dyDescent="0.25">
      <c r="A122" s="127" t="s">
        <v>294</v>
      </c>
      <c r="B122" s="127"/>
      <c r="C122" s="128">
        <v>103</v>
      </c>
      <c r="D122" s="129">
        <f t="shared" si="10"/>
        <v>0</v>
      </c>
      <c r="E122" s="130" t="str">
        <f t="shared" si="11"/>
        <v/>
      </c>
      <c r="F122" s="118">
        <f t="shared" si="12"/>
        <v>0</v>
      </c>
      <c r="G122" s="128">
        <f t="shared" si="13"/>
        <v>0</v>
      </c>
      <c r="H122" s="128">
        <f t="shared" si="14"/>
        <v>0</v>
      </c>
      <c r="I122" s="128">
        <f t="shared" si="9"/>
        <v>0</v>
      </c>
      <c r="J122" s="128">
        <f t="shared" si="15"/>
        <v>0</v>
      </c>
      <c r="K122" s="1549">
        <f t="shared" si="16"/>
        <v>0</v>
      </c>
      <c r="L122" s="1009" t="str">
        <f t="shared" si="17"/>
        <v/>
      </c>
      <c r="M122" s="1010"/>
      <c r="N122" s="1010"/>
      <c r="O122" s="1010"/>
      <c r="P122" s="1011"/>
      <c r="Q122" s="1008"/>
      <c r="R122" s="1012"/>
      <c r="S122" s="1013"/>
      <c r="T122" s="1011"/>
      <c r="U122" s="1011"/>
      <c r="V122" s="1008"/>
      <c r="W122" s="1011"/>
      <c r="X122" s="1011"/>
      <c r="Y122" s="1011"/>
      <c r="Z122" s="1012"/>
      <c r="AA122" s="1012"/>
      <c r="AB122" s="1011"/>
      <c r="AC122" s="1012"/>
      <c r="AD122" s="1011"/>
      <c r="AE122" s="1012"/>
      <c r="AF122" s="1068"/>
      <c r="AG122" s="1014"/>
      <c r="AH122" s="1014"/>
      <c r="AI122" s="1011"/>
      <c r="AJ122" s="1015"/>
      <c r="AK122" s="1016"/>
      <c r="AL122" s="1012"/>
      <c r="AM122" s="1016"/>
      <c r="AN122" s="1070"/>
      <c r="AO122" s="1008"/>
      <c r="AP122" s="1008"/>
      <c r="AQ122" s="1008"/>
      <c r="AR122" s="1008"/>
      <c r="AS122" s="1008"/>
      <c r="AT122" s="1008"/>
      <c r="AU122" s="1008"/>
      <c r="AV122" s="1008"/>
      <c r="AW122" s="1008"/>
      <c r="AX122" s="1008"/>
      <c r="AY122" s="1008"/>
      <c r="AZ122" s="1008"/>
      <c r="BA122" s="1008"/>
      <c r="BB122" s="1008"/>
      <c r="BC122" s="1008"/>
      <c r="BD122" s="1008"/>
      <c r="BE122" s="1008"/>
      <c r="BF122" s="1008"/>
      <c r="BG122" s="1008"/>
      <c r="BH122" s="1008"/>
      <c r="BI122" s="1008"/>
      <c r="BJ122" s="1008"/>
      <c r="BK122" s="1008"/>
      <c r="BL122" s="1008"/>
      <c r="BM122" s="1008"/>
      <c r="BN122" s="1008"/>
      <c r="BO122" s="1008"/>
      <c r="BP122" s="1008"/>
      <c r="BQ122" s="1011"/>
      <c r="BR122" s="1008"/>
      <c r="BS122" s="1008"/>
      <c r="BT122" s="1555"/>
      <c r="BU122" s="1556"/>
      <c r="BV122" s="1065"/>
    </row>
    <row r="123" spans="1:74" ht="16" customHeight="1" x14ac:dyDescent="0.25">
      <c r="A123" s="127" t="s">
        <v>295</v>
      </c>
      <c r="B123" s="134" t="s">
        <v>170</v>
      </c>
      <c r="C123" s="128">
        <v>104</v>
      </c>
      <c r="D123" s="129">
        <f t="shared" si="10"/>
        <v>0</v>
      </c>
      <c r="E123" s="130" t="str">
        <f t="shared" si="11"/>
        <v/>
      </c>
      <c r="F123" s="118">
        <f t="shared" si="12"/>
        <v>0</v>
      </c>
      <c r="G123" s="128">
        <f t="shared" si="13"/>
        <v>0</v>
      </c>
      <c r="H123" s="128">
        <f t="shared" si="14"/>
        <v>0</v>
      </c>
      <c r="I123" s="128">
        <f t="shared" si="9"/>
        <v>0</v>
      </c>
      <c r="J123" s="128">
        <f t="shared" si="15"/>
        <v>0</v>
      </c>
      <c r="K123" s="1549">
        <f t="shared" si="16"/>
        <v>0</v>
      </c>
      <c r="L123" s="1009" t="str">
        <f t="shared" si="17"/>
        <v/>
      </c>
      <c r="M123" s="1010"/>
      <c r="N123" s="1010"/>
      <c r="O123" s="1010"/>
      <c r="P123" s="1011"/>
      <c r="Q123" s="1008"/>
      <c r="R123" s="1012"/>
      <c r="S123" s="1013"/>
      <c r="T123" s="1011"/>
      <c r="U123" s="1011"/>
      <c r="V123" s="1008"/>
      <c r="W123" s="1011"/>
      <c r="X123" s="1011"/>
      <c r="Y123" s="1011"/>
      <c r="Z123" s="1012"/>
      <c r="AA123" s="1012"/>
      <c r="AB123" s="1011"/>
      <c r="AC123" s="1012"/>
      <c r="AD123" s="1011"/>
      <c r="AE123" s="1012"/>
      <c r="AF123" s="1068"/>
      <c r="AG123" s="1014"/>
      <c r="AH123" s="1014"/>
      <c r="AI123" s="1011"/>
      <c r="AJ123" s="1015"/>
      <c r="AK123" s="1016"/>
      <c r="AL123" s="1012"/>
      <c r="AM123" s="1016"/>
      <c r="AN123" s="1070"/>
      <c r="AO123" s="1008"/>
      <c r="AP123" s="1008"/>
      <c r="AQ123" s="1008"/>
      <c r="AR123" s="1008"/>
      <c r="AS123" s="1008"/>
      <c r="AT123" s="1008"/>
      <c r="AU123" s="1008"/>
      <c r="AV123" s="1008"/>
      <c r="AW123" s="1008"/>
      <c r="AX123" s="1008"/>
      <c r="AY123" s="1008"/>
      <c r="AZ123" s="1008"/>
      <c r="BA123" s="1008"/>
      <c r="BB123" s="1008"/>
      <c r="BC123" s="1008"/>
      <c r="BD123" s="1008"/>
      <c r="BE123" s="1008"/>
      <c r="BF123" s="1008"/>
      <c r="BG123" s="1008"/>
      <c r="BH123" s="1008"/>
      <c r="BI123" s="1008"/>
      <c r="BJ123" s="1008"/>
      <c r="BK123" s="1008"/>
      <c r="BL123" s="1008"/>
      <c r="BM123" s="1008"/>
      <c r="BN123" s="1008"/>
      <c r="BO123" s="1008"/>
      <c r="BP123" s="1008"/>
      <c r="BQ123" s="1011"/>
      <c r="BR123" s="1008"/>
      <c r="BS123" s="1008"/>
      <c r="BT123" s="1555"/>
      <c r="BU123" s="1556"/>
      <c r="BV123" s="1065"/>
    </row>
    <row r="124" spans="1:74" ht="16" customHeight="1" x14ac:dyDescent="0.25">
      <c r="A124" s="127" t="s">
        <v>296</v>
      </c>
      <c r="B124" s="127" t="s">
        <v>1592</v>
      </c>
      <c r="C124" s="128">
        <v>105</v>
      </c>
      <c r="D124" s="129">
        <f t="shared" si="10"/>
        <v>0</v>
      </c>
      <c r="E124" s="130" t="str">
        <f t="shared" si="11"/>
        <v/>
      </c>
      <c r="F124" s="118">
        <f t="shared" si="12"/>
        <v>0</v>
      </c>
      <c r="G124" s="128">
        <f t="shared" si="13"/>
        <v>0</v>
      </c>
      <c r="H124" s="128">
        <f t="shared" si="14"/>
        <v>0</v>
      </c>
      <c r="I124" s="128">
        <f t="shared" si="9"/>
        <v>0</v>
      </c>
      <c r="J124" s="128">
        <f t="shared" si="15"/>
        <v>0</v>
      </c>
      <c r="K124" s="1549">
        <f t="shared" si="16"/>
        <v>0</v>
      </c>
      <c r="L124" s="1009" t="str">
        <f t="shared" si="17"/>
        <v/>
      </c>
      <c r="M124" s="1010"/>
      <c r="N124" s="1010"/>
      <c r="O124" s="1010"/>
      <c r="P124" s="1011"/>
      <c r="Q124" s="1008"/>
      <c r="R124" s="1012"/>
      <c r="S124" s="1013"/>
      <c r="T124" s="1011"/>
      <c r="U124" s="1011"/>
      <c r="V124" s="1008"/>
      <c r="W124" s="1011"/>
      <c r="X124" s="1011"/>
      <c r="Y124" s="1011"/>
      <c r="Z124" s="1012"/>
      <c r="AA124" s="1012"/>
      <c r="AB124" s="1011"/>
      <c r="AC124" s="1012"/>
      <c r="AD124" s="1011"/>
      <c r="AE124" s="1012"/>
      <c r="AF124" s="1068"/>
      <c r="AG124" s="1014"/>
      <c r="AH124" s="1014"/>
      <c r="AI124" s="1011"/>
      <c r="AJ124" s="1015"/>
      <c r="AK124" s="1016"/>
      <c r="AL124" s="1012"/>
      <c r="AM124" s="1016"/>
      <c r="AN124" s="1070"/>
      <c r="AO124" s="1008"/>
      <c r="AP124" s="1008"/>
      <c r="AQ124" s="1008"/>
      <c r="AR124" s="1008"/>
      <c r="AS124" s="1008"/>
      <c r="AT124" s="1008"/>
      <c r="AU124" s="1008"/>
      <c r="AV124" s="1008"/>
      <c r="AW124" s="1008"/>
      <c r="AX124" s="1008"/>
      <c r="AY124" s="1008"/>
      <c r="AZ124" s="1008"/>
      <c r="BA124" s="1008"/>
      <c r="BB124" s="1008"/>
      <c r="BC124" s="1008"/>
      <c r="BD124" s="1008"/>
      <c r="BE124" s="1008"/>
      <c r="BF124" s="1008"/>
      <c r="BG124" s="1008"/>
      <c r="BH124" s="1008"/>
      <c r="BI124" s="1008"/>
      <c r="BJ124" s="1008"/>
      <c r="BK124" s="1008"/>
      <c r="BL124" s="1008"/>
      <c r="BM124" s="1008"/>
      <c r="BN124" s="1008"/>
      <c r="BO124" s="1008"/>
      <c r="BP124" s="1008"/>
      <c r="BQ124" s="1011"/>
      <c r="BR124" s="1008"/>
      <c r="BS124" s="1008"/>
      <c r="BT124" s="1555"/>
      <c r="BU124" s="1556"/>
      <c r="BV124" s="1065"/>
    </row>
    <row r="125" spans="1:74" ht="16" customHeight="1" x14ac:dyDescent="0.25">
      <c r="A125" s="133" t="s">
        <v>169</v>
      </c>
      <c r="B125" s="127" t="s">
        <v>1593</v>
      </c>
      <c r="C125" s="128">
        <v>106</v>
      </c>
      <c r="D125" s="129">
        <f t="shared" si="10"/>
        <v>0</v>
      </c>
      <c r="E125" s="130" t="str">
        <f t="shared" si="11"/>
        <v/>
      </c>
      <c r="F125" s="118">
        <f t="shared" si="12"/>
        <v>0</v>
      </c>
      <c r="G125" s="128">
        <f t="shared" si="13"/>
        <v>0</v>
      </c>
      <c r="H125" s="128">
        <f t="shared" si="14"/>
        <v>0</v>
      </c>
      <c r="I125" s="128">
        <f t="shared" si="9"/>
        <v>0</v>
      </c>
      <c r="J125" s="128">
        <f t="shared" si="15"/>
        <v>0</v>
      </c>
      <c r="K125" s="1549">
        <f t="shared" si="16"/>
        <v>0</v>
      </c>
      <c r="L125" s="1009" t="str">
        <f t="shared" si="17"/>
        <v/>
      </c>
      <c r="M125" s="1010"/>
      <c r="N125" s="1010"/>
      <c r="O125" s="1010"/>
      <c r="P125" s="1011"/>
      <c r="Q125" s="1008"/>
      <c r="R125" s="1012"/>
      <c r="S125" s="1013"/>
      <c r="T125" s="1011"/>
      <c r="U125" s="1011"/>
      <c r="V125" s="1008"/>
      <c r="W125" s="1011"/>
      <c r="X125" s="1011"/>
      <c r="Y125" s="1011"/>
      <c r="Z125" s="1012"/>
      <c r="AA125" s="1012"/>
      <c r="AB125" s="1011"/>
      <c r="AC125" s="1012"/>
      <c r="AD125" s="1011"/>
      <c r="AE125" s="1012"/>
      <c r="AF125" s="1068"/>
      <c r="AG125" s="1014"/>
      <c r="AH125" s="1014"/>
      <c r="AI125" s="1011"/>
      <c r="AJ125" s="1015"/>
      <c r="AK125" s="1016"/>
      <c r="AL125" s="1012"/>
      <c r="AM125" s="1016"/>
      <c r="AN125" s="1070"/>
      <c r="AO125" s="1008"/>
      <c r="AP125" s="1008"/>
      <c r="AQ125" s="1008"/>
      <c r="AR125" s="1008"/>
      <c r="AS125" s="1008"/>
      <c r="AT125" s="1008"/>
      <c r="AU125" s="1008"/>
      <c r="AV125" s="1008"/>
      <c r="AW125" s="1008"/>
      <c r="AX125" s="1008"/>
      <c r="AY125" s="1008"/>
      <c r="AZ125" s="1008"/>
      <c r="BA125" s="1008"/>
      <c r="BB125" s="1008"/>
      <c r="BC125" s="1008"/>
      <c r="BD125" s="1008"/>
      <c r="BE125" s="1008"/>
      <c r="BF125" s="1008"/>
      <c r="BG125" s="1008"/>
      <c r="BH125" s="1008"/>
      <c r="BI125" s="1008"/>
      <c r="BJ125" s="1008"/>
      <c r="BK125" s="1008"/>
      <c r="BL125" s="1008"/>
      <c r="BM125" s="1008"/>
      <c r="BN125" s="1008"/>
      <c r="BO125" s="1008"/>
      <c r="BP125" s="1008"/>
      <c r="BQ125" s="1011"/>
      <c r="BR125" s="1008"/>
      <c r="BS125" s="1008"/>
      <c r="BT125" s="1555"/>
      <c r="BU125" s="1556"/>
      <c r="BV125" s="1065"/>
    </row>
    <row r="126" spans="1:74" ht="16" customHeight="1" x14ac:dyDescent="0.25">
      <c r="A126" s="127" t="s">
        <v>297</v>
      </c>
      <c r="B126" s="127" t="s">
        <v>171</v>
      </c>
      <c r="C126" s="128">
        <v>107</v>
      </c>
      <c r="D126" s="129">
        <f t="shared" si="10"/>
        <v>0</v>
      </c>
      <c r="E126" s="130" t="str">
        <f t="shared" si="11"/>
        <v/>
      </c>
      <c r="F126" s="118">
        <f t="shared" si="12"/>
        <v>0</v>
      </c>
      <c r="G126" s="128">
        <f t="shared" si="13"/>
        <v>0</v>
      </c>
      <c r="H126" s="128">
        <f t="shared" si="14"/>
        <v>0</v>
      </c>
      <c r="I126" s="128">
        <f t="shared" si="9"/>
        <v>0</v>
      </c>
      <c r="J126" s="128">
        <f t="shared" si="15"/>
        <v>0</v>
      </c>
      <c r="K126" s="1549">
        <f t="shared" si="16"/>
        <v>0</v>
      </c>
      <c r="L126" s="1009" t="str">
        <f t="shared" si="17"/>
        <v/>
      </c>
      <c r="M126" s="1010"/>
      <c r="N126" s="1010"/>
      <c r="O126" s="1010"/>
      <c r="P126" s="1011"/>
      <c r="Q126" s="1008"/>
      <c r="R126" s="1012"/>
      <c r="S126" s="1013"/>
      <c r="T126" s="1011"/>
      <c r="U126" s="1011"/>
      <c r="V126" s="1008"/>
      <c r="W126" s="1011"/>
      <c r="X126" s="1011"/>
      <c r="Y126" s="1011"/>
      <c r="Z126" s="1012"/>
      <c r="AA126" s="1012"/>
      <c r="AB126" s="1011"/>
      <c r="AC126" s="1012"/>
      <c r="AD126" s="1011"/>
      <c r="AE126" s="1012"/>
      <c r="AF126" s="1068"/>
      <c r="AG126" s="1014"/>
      <c r="AH126" s="1014"/>
      <c r="AI126" s="1011"/>
      <c r="AJ126" s="1015"/>
      <c r="AK126" s="1016"/>
      <c r="AL126" s="1012"/>
      <c r="AM126" s="1016"/>
      <c r="AN126" s="1070"/>
      <c r="AO126" s="1008"/>
      <c r="AP126" s="1008"/>
      <c r="AQ126" s="1008"/>
      <c r="AR126" s="1008"/>
      <c r="AS126" s="1008"/>
      <c r="AT126" s="1008"/>
      <c r="AU126" s="1008"/>
      <c r="AV126" s="1008"/>
      <c r="AW126" s="1008"/>
      <c r="AX126" s="1008"/>
      <c r="AY126" s="1008"/>
      <c r="AZ126" s="1008"/>
      <c r="BA126" s="1008"/>
      <c r="BB126" s="1008"/>
      <c r="BC126" s="1008"/>
      <c r="BD126" s="1008"/>
      <c r="BE126" s="1008"/>
      <c r="BF126" s="1008"/>
      <c r="BG126" s="1008"/>
      <c r="BH126" s="1008"/>
      <c r="BI126" s="1008"/>
      <c r="BJ126" s="1008"/>
      <c r="BK126" s="1008"/>
      <c r="BL126" s="1008"/>
      <c r="BM126" s="1008"/>
      <c r="BN126" s="1008"/>
      <c r="BO126" s="1008"/>
      <c r="BP126" s="1008"/>
      <c r="BQ126" s="1011"/>
      <c r="BR126" s="1008"/>
      <c r="BS126" s="1008"/>
      <c r="BT126" s="1555"/>
      <c r="BU126" s="1556"/>
      <c r="BV126" s="1065"/>
    </row>
    <row r="127" spans="1:74" ht="16" customHeight="1" x14ac:dyDescent="0.25">
      <c r="A127" s="127" t="s">
        <v>298</v>
      </c>
      <c r="B127" s="127" t="s">
        <v>632</v>
      </c>
      <c r="C127" s="128">
        <v>108</v>
      </c>
      <c r="D127" s="129">
        <f t="shared" si="10"/>
        <v>0</v>
      </c>
      <c r="E127" s="130" t="str">
        <f t="shared" si="11"/>
        <v/>
      </c>
      <c r="F127" s="118">
        <f t="shared" si="12"/>
        <v>0</v>
      </c>
      <c r="G127" s="128">
        <f t="shared" si="13"/>
        <v>0</v>
      </c>
      <c r="H127" s="128">
        <f t="shared" si="14"/>
        <v>0</v>
      </c>
      <c r="I127" s="128">
        <f t="shared" si="9"/>
        <v>0</v>
      </c>
      <c r="J127" s="128">
        <f t="shared" si="15"/>
        <v>0</v>
      </c>
      <c r="K127" s="1549">
        <f t="shared" si="16"/>
        <v>0</v>
      </c>
      <c r="L127" s="1009" t="str">
        <f t="shared" si="17"/>
        <v/>
      </c>
      <c r="M127" s="1010"/>
      <c r="N127" s="1010"/>
      <c r="O127" s="1010"/>
      <c r="P127" s="1011"/>
      <c r="Q127" s="1008"/>
      <c r="R127" s="1012"/>
      <c r="S127" s="1013"/>
      <c r="T127" s="1011"/>
      <c r="U127" s="1011"/>
      <c r="V127" s="1008"/>
      <c r="W127" s="1011"/>
      <c r="X127" s="1011"/>
      <c r="Y127" s="1011"/>
      <c r="Z127" s="1012"/>
      <c r="AA127" s="1012"/>
      <c r="AB127" s="1011"/>
      <c r="AC127" s="1012"/>
      <c r="AD127" s="1011"/>
      <c r="AE127" s="1012"/>
      <c r="AF127" s="1068"/>
      <c r="AG127" s="1014"/>
      <c r="AH127" s="1014"/>
      <c r="AI127" s="1011"/>
      <c r="AJ127" s="1015"/>
      <c r="AK127" s="1016"/>
      <c r="AL127" s="1012"/>
      <c r="AM127" s="1016"/>
      <c r="AN127" s="1070"/>
      <c r="AO127" s="1008"/>
      <c r="AP127" s="1008"/>
      <c r="AQ127" s="1008"/>
      <c r="AR127" s="1008"/>
      <c r="AS127" s="1008"/>
      <c r="AT127" s="1008"/>
      <c r="AU127" s="1008"/>
      <c r="AV127" s="1008"/>
      <c r="AW127" s="1008"/>
      <c r="AX127" s="1008"/>
      <c r="AY127" s="1008"/>
      <c r="AZ127" s="1008"/>
      <c r="BA127" s="1008"/>
      <c r="BB127" s="1008"/>
      <c r="BC127" s="1008"/>
      <c r="BD127" s="1008"/>
      <c r="BE127" s="1008"/>
      <c r="BF127" s="1008"/>
      <c r="BG127" s="1008"/>
      <c r="BH127" s="1008"/>
      <c r="BI127" s="1008"/>
      <c r="BJ127" s="1008"/>
      <c r="BK127" s="1008"/>
      <c r="BL127" s="1008"/>
      <c r="BM127" s="1008"/>
      <c r="BN127" s="1008"/>
      <c r="BO127" s="1008"/>
      <c r="BP127" s="1008"/>
      <c r="BQ127" s="1011"/>
      <c r="BR127" s="1008"/>
      <c r="BS127" s="1008"/>
      <c r="BT127" s="1555"/>
      <c r="BU127" s="1556"/>
      <c r="BV127" s="1065"/>
    </row>
    <row r="128" spans="1:74" ht="16" customHeight="1" x14ac:dyDescent="0.25">
      <c r="A128" s="127" t="s">
        <v>299</v>
      </c>
      <c r="B128" s="127" t="s">
        <v>172</v>
      </c>
      <c r="C128" s="128">
        <v>109</v>
      </c>
      <c r="D128" s="129">
        <f t="shared" si="10"/>
        <v>0</v>
      </c>
      <c r="E128" s="130" t="str">
        <f t="shared" si="11"/>
        <v/>
      </c>
      <c r="F128" s="118">
        <f t="shared" si="12"/>
        <v>0</v>
      </c>
      <c r="G128" s="128">
        <f t="shared" si="13"/>
        <v>0</v>
      </c>
      <c r="H128" s="128">
        <f t="shared" si="14"/>
        <v>0</v>
      </c>
      <c r="I128" s="128">
        <f t="shared" si="9"/>
        <v>0</v>
      </c>
      <c r="J128" s="128">
        <f t="shared" si="15"/>
        <v>0</v>
      </c>
      <c r="K128" s="1549">
        <f t="shared" si="16"/>
        <v>0</v>
      </c>
      <c r="L128" s="1009" t="str">
        <f t="shared" si="17"/>
        <v/>
      </c>
      <c r="M128" s="1010"/>
      <c r="N128" s="1010"/>
      <c r="O128" s="1010"/>
      <c r="P128" s="1011"/>
      <c r="Q128" s="1008"/>
      <c r="R128" s="1012"/>
      <c r="S128" s="1013"/>
      <c r="T128" s="1011"/>
      <c r="U128" s="1011"/>
      <c r="V128" s="1008"/>
      <c r="W128" s="1011"/>
      <c r="X128" s="1011"/>
      <c r="Y128" s="1011"/>
      <c r="Z128" s="1012"/>
      <c r="AA128" s="1012"/>
      <c r="AB128" s="1011"/>
      <c r="AC128" s="1012"/>
      <c r="AD128" s="1011"/>
      <c r="AE128" s="1012"/>
      <c r="AF128" s="1068"/>
      <c r="AG128" s="1014"/>
      <c r="AH128" s="1014"/>
      <c r="AI128" s="1011"/>
      <c r="AJ128" s="1015"/>
      <c r="AK128" s="1016"/>
      <c r="AL128" s="1012"/>
      <c r="AM128" s="1016"/>
      <c r="AN128" s="1070"/>
      <c r="AO128" s="1008"/>
      <c r="AP128" s="1008"/>
      <c r="AQ128" s="1008"/>
      <c r="AR128" s="1008"/>
      <c r="AS128" s="1008"/>
      <c r="AT128" s="1008"/>
      <c r="AU128" s="1008"/>
      <c r="AV128" s="1008"/>
      <c r="AW128" s="1008"/>
      <c r="AX128" s="1008"/>
      <c r="AY128" s="1008"/>
      <c r="AZ128" s="1008"/>
      <c r="BA128" s="1008"/>
      <c r="BB128" s="1008"/>
      <c r="BC128" s="1008"/>
      <c r="BD128" s="1008"/>
      <c r="BE128" s="1008"/>
      <c r="BF128" s="1008"/>
      <c r="BG128" s="1008"/>
      <c r="BH128" s="1008"/>
      <c r="BI128" s="1008"/>
      <c r="BJ128" s="1008"/>
      <c r="BK128" s="1008"/>
      <c r="BL128" s="1008"/>
      <c r="BM128" s="1008"/>
      <c r="BN128" s="1008"/>
      <c r="BO128" s="1008"/>
      <c r="BP128" s="1008"/>
      <c r="BQ128" s="1011"/>
      <c r="BR128" s="1008"/>
      <c r="BS128" s="1008"/>
      <c r="BT128" s="1555"/>
      <c r="BU128" s="1556"/>
      <c r="BV128" s="1065"/>
    </row>
    <row r="129" spans="1:74" ht="16" customHeight="1" x14ac:dyDescent="0.25">
      <c r="A129" s="127" t="s">
        <v>1594</v>
      </c>
      <c r="B129" s="127"/>
      <c r="C129" s="128">
        <v>110</v>
      </c>
      <c r="D129" s="129">
        <f t="shared" si="10"/>
        <v>0</v>
      </c>
      <c r="E129" s="130" t="str">
        <f t="shared" si="11"/>
        <v/>
      </c>
      <c r="F129" s="118">
        <f t="shared" si="12"/>
        <v>0</v>
      </c>
      <c r="G129" s="128">
        <f t="shared" si="13"/>
        <v>0</v>
      </c>
      <c r="H129" s="128">
        <f t="shared" si="14"/>
        <v>0</v>
      </c>
      <c r="I129" s="128">
        <f t="shared" si="9"/>
        <v>0</v>
      </c>
      <c r="J129" s="128">
        <f t="shared" si="15"/>
        <v>0</v>
      </c>
      <c r="K129" s="1549">
        <f t="shared" si="16"/>
        <v>0</v>
      </c>
      <c r="L129" s="1009" t="str">
        <f t="shared" si="17"/>
        <v/>
      </c>
      <c r="M129" s="1010"/>
      <c r="N129" s="1010"/>
      <c r="O129" s="1010"/>
      <c r="P129" s="1011"/>
      <c r="Q129" s="1008"/>
      <c r="R129" s="1012"/>
      <c r="S129" s="1013"/>
      <c r="T129" s="1011"/>
      <c r="U129" s="1011"/>
      <c r="V129" s="1008"/>
      <c r="W129" s="1011"/>
      <c r="X129" s="1011"/>
      <c r="Y129" s="1011"/>
      <c r="Z129" s="1012"/>
      <c r="AA129" s="1012"/>
      <c r="AB129" s="1011"/>
      <c r="AC129" s="1012"/>
      <c r="AD129" s="1011"/>
      <c r="AE129" s="1012"/>
      <c r="AF129" s="1068"/>
      <c r="AG129" s="1014"/>
      <c r="AH129" s="1014"/>
      <c r="AI129" s="1011"/>
      <c r="AJ129" s="1015"/>
      <c r="AK129" s="1016"/>
      <c r="AL129" s="1012"/>
      <c r="AM129" s="1016"/>
      <c r="AN129" s="1070"/>
      <c r="AO129" s="1008"/>
      <c r="AP129" s="1008"/>
      <c r="AQ129" s="1008"/>
      <c r="AR129" s="1008"/>
      <c r="AS129" s="1008"/>
      <c r="AT129" s="1008"/>
      <c r="AU129" s="1008"/>
      <c r="AV129" s="1008"/>
      <c r="AW129" s="1008"/>
      <c r="AX129" s="1008"/>
      <c r="AY129" s="1008"/>
      <c r="AZ129" s="1008"/>
      <c r="BA129" s="1008"/>
      <c r="BB129" s="1008"/>
      <c r="BC129" s="1008"/>
      <c r="BD129" s="1008"/>
      <c r="BE129" s="1008"/>
      <c r="BF129" s="1008"/>
      <c r="BG129" s="1008"/>
      <c r="BH129" s="1008"/>
      <c r="BI129" s="1008"/>
      <c r="BJ129" s="1008"/>
      <c r="BK129" s="1008"/>
      <c r="BL129" s="1008"/>
      <c r="BM129" s="1008"/>
      <c r="BN129" s="1008"/>
      <c r="BO129" s="1008"/>
      <c r="BP129" s="1008"/>
      <c r="BQ129" s="1011"/>
      <c r="BR129" s="1008"/>
      <c r="BS129" s="1008"/>
      <c r="BT129" s="1555"/>
      <c r="BU129" s="1556"/>
      <c r="BV129" s="1065"/>
    </row>
    <row r="130" spans="1:74" ht="16" customHeight="1" x14ac:dyDescent="0.25">
      <c r="A130" s="127" t="s">
        <v>300</v>
      </c>
      <c r="B130" s="134" t="s">
        <v>174</v>
      </c>
      <c r="C130" s="128">
        <v>111</v>
      </c>
      <c r="D130" s="129">
        <f t="shared" si="10"/>
        <v>0</v>
      </c>
      <c r="E130" s="130" t="str">
        <f t="shared" si="11"/>
        <v/>
      </c>
      <c r="F130" s="118">
        <f t="shared" si="12"/>
        <v>0</v>
      </c>
      <c r="G130" s="128">
        <f t="shared" si="13"/>
        <v>0</v>
      </c>
      <c r="H130" s="128">
        <f t="shared" si="14"/>
        <v>0</v>
      </c>
      <c r="I130" s="128">
        <f t="shared" si="9"/>
        <v>0</v>
      </c>
      <c r="J130" s="128">
        <f t="shared" si="15"/>
        <v>0</v>
      </c>
      <c r="K130" s="1549">
        <f t="shared" si="16"/>
        <v>0</v>
      </c>
      <c r="L130" s="1009" t="str">
        <f t="shared" si="17"/>
        <v/>
      </c>
      <c r="M130" s="1010"/>
      <c r="N130" s="1010"/>
      <c r="O130" s="1010"/>
      <c r="P130" s="1011"/>
      <c r="Q130" s="1008"/>
      <c r="R130" s="1012"/>
      <c r="S130" s="1013"/>
      <c r="T130" s="1011"/>
      <c r="U130" s="1011"/>
      <c r="V130" s="1008"/>
      <c r="W130" s="1011"/>
      <c r="X130" s="1011"/>
      <c r="Y130" s="1011"/>
      <c r="Z130" s="1012"/>
      <c r="AA130" s="1012"/>
      <c r="AB130" s="1011"/>
      <c r="AC130" s="1012"/>
      <c r="AD130" s="1011"/>
      <c r="AE130" s="1012"/>
      <c r="AF130" s="1068"/>
      <c r="AG130" s="1014"/>
      <c r="AH130" s="1014"/>
      <c r="AI130" s="1011"/>
      <c r="AJ130" s="1015"/>
      <c r="AK130" s="1016"/>
      <c r="AL130" s="1012"/>
      <c r="AM130" s="1016"/>
      <c r="AN130" s="1070"/>
      <c r="AO130" s="1008"/>
      <c r="AP130" s="1008"/>
      <c r="AQ130" s="1008"/>
      <c r="AR130" s="1008"/>
      <c r="AS130" s="1008"/>
      <c r="AT130" s="1008"/>
      <c r="AU130" s="1008"/>
      <c r="AV130" s="1008"/>
      <c r="AW130" s="1008"/>
      <c r="AX130" s="1008"/>
      <c r="AY130" s="1008"/>
      <c r="AZ130" s="1008"/>
      <c r="BA130" s="1008"/>
      <c r="BB130" s="1008"/>
      <c r="BC130" s="1008"/>
      <c r="BD130" s="1008"/>
      <c r="BE130" s="1008"/>
      <c r="BF130" s="1008"/>
      <c r="BG130" s="1008"/>
      <c r="BH130" s="1008"/>
      <c r="BI130" s="1008"/>
      <c r="BJ130" s="1008"/>
      <c r="BK130" s="1008"/>
      <c r="BL130" s="1008"/>
      <c r="BM130" s="1008"/>
      <c r="BN130" s="1008"/>
      <c r="BO130" s="1008"/>
      <c r="BP130" s="1008"/>
      <c r="BQ130" s="1011"/>
      <c r="BR130" s="1008"/>
      <c r="BS130" s="1008"/>
      <c r="BT130" s="1555"/>
      <c r="BU130" s="1556"/>
      <c r="BV130" s="1065"/>
    </row>
    <row r="131" spans="1:74" ht="16" customHeight="1" x14ac:dyDescent="0.25">
      <c r="A131" s="54"/>
      <c r="B131" s="127" t="s">
        <v>646</v>
      </c>
      <c r="C131" s="128">
        <v>112</v>
      </c>
      <c r="D131" s="129">
        <f t="shared" si="10"/>
        <v>0</v>
      </c>
      <c r="E131" s="130" t="str">
        <f t="shared" si="11"/>
        <v/>
      </c>
      <c r="F131" s="118">
        <f t="shared" si="12"/>
        <v>0</v>
      </c>
      <c r="G131" s="128">
        <f t="shared" si="13"/>
        <v>0</v>
      </c>
      <c r="H131" s="128">
        <f t="shared" si="14"/>
        <v>0</v>
      </c>
      <c r="I131" s="128">
        <f t="shared" si="9"/>
        <v>0</v>
      </c>
      <c r="J131" s="128">
        <f t="shared" si="15"/>
        <v>0</v>
      </c>
      <c r="K131" s="1549">
        <f t="shared" si="16"/>
        <v>0</v>
      </c>
      <c r="L131" s="1009" t="str">
        <f t="shared" si="17"/>
        <v/>
      </c>
      <c r="M131" s="1010"/>
      <c r="N131" s="1010"/>
      <c r="O131" s="1010"/>
      <c r="P131" s="1011"/>
      <c r="Q131" s="1008"/>
      <c r="R131" s="1012"/>
      <c r="S131" s="1013"/>
      <c r="T131" s="1011"/>
      <c r="U131" s="1011"/>
      <c r="V131" s="1008"/>
      <c r="W131" s="1011"/>
      <c r="X131" s="1011"/>
      <c r="Y131" s="1011"/>
      <c r="Z131" s="1012"/>
      <c r="AA131" s="1012"/>
      <c r="AB131" s="1011"/>
      <c r="AC131" s="1012"/>
      <c r="AD131" s="1011"/>
      <c r="AE131" s="1012"/>
      <c r="AF131" s="1068"/>
      <c r="AG131" s="1014"/>
      <c r="AH131" s="1014"/>
      <c r="AI131" s="1011"/>
      <c r="AJ131" s="1015"/>
      <c r="AK131" s="1016"/>
      <c r="AL131" s="1012"/>
      <c r="AM131" s="1016"/>
      <c r="AN131" s="1070"/>
      <c r="AO131" s="1008"/>
      <c r="AP131" s="1008"/>
      <c r="AQ131" s="1008"/>
      <c r="AR131" s="1008"/>
      <c r="AS131" s="1008"/>
      <c r="AT131" s="1008"/>
      <c r="AU131" s="1008"/>
      <c r="AV131" s="1008"/>
      <c r="AW131" s="1008"/>
      <c r="AX131" s="1008"/>
      <c r="AY131" s="1008"/>
      <c r="AZ131" s="1008"/>
      <c r="BA131" s="1008"/>
      <c r="BB131" s="1008"/>
      <c r="BC131" s="1008"/>
      <c r="BD131" s="1008"/>
      <c r="BE131" s="1008"/>
      <c r="BF131" s="1008"/>
      <c r="BG131" s="1008"/>
      <c r="BH131" s="1008"/>
      <c r="BI131" s="1008"/>
      <c r="BJ131" s="1008"/>
      <c r="BK131" s="1008"/>
      <c r="BL131" s="1008"/>
      <c r="BM131" s="1008"/>
      <c r="BN131" s="1008"/>
      <c r="BO131" s="1008"/>
      <c r="BP131" s="1008"/>
      <c r="BQ131" s="1011"/>
      <c r="BR131" s="1008"/>
      <c r="BS131" s="1008"/>
      <c r="BT131" s="1555"/>
      <c r="BU131" s="1556"/>
      <c r="BV131" s="1065"/>
    </row>
    <row r="132" spans="1:74" ht="16" customHeight="1" x14ac:dyDescent="0.25">
      <c r="A132" s="248" t="s">
        <v>173</v>
      </c>
      <c r="B132" s="127" t="s">
        <v>630</v>
      </c>
      <c r="C132" s="128">
        <v>113</v>
      </c>
      <c r="D132" s="129">
        <f t="shared" si="10"/>
        <v>0</v>
      </c>
      <c r="E132" s="130" t="str">
        <f t="shared" si="11"/>
        <v/>
      </c>
      <c r="F132" s="118">
        <f t="shared" si="12"/>
        <v>0</v>
      </c>
      <c r="G132" s="128">
        <f t="shared" si="13"/>
        <v>0</v>
      </c>
      <c r="H132" s="128">
        <f t="shared" si="14"/>
        <v>0</v>
      </c>
      <c r="I132" s="128">
        <f t="shared" si="9"/>
        <v>0</v>
      </c>
      <c r="J132" s="128">
        <f t="shared" si="15"/>
        <v>0</v>
      </c>
      <c r="K132" s="1549">
        <f t="shared" si="16"/>
        <v>0</v>
      </c>
      <c r="L132" s="1009" t="str">
        <f t="shared" si="17"/>
        <v/>
      </c>
      <c r="M132" s="1010"/>
      <c r="N132" s="1010"/>
      <c r="O132" s="1010"/>
      <c r="P132" s="1011"/>
      <c r="Q132" s="1008"/>
      <c r="R132" s="1012"/>
      <c r="S132" s="1013"/>
      <c r="T132" s="1011"/>
      <c r="U132" s="1011"/>
      <c r="V132" s="1008"/>
      <c r="W132" s="1011"/>
      <c r="X132" s="1011"/>
      <c r="Y132" s="1011"/>
      <c r="Z132" s="1012"/>
      <c r="AA132" s="1012"/>
      <c r="AB132" s="1011"/>
      <c r="AC132" s="1012"/>
      <c r="AD132" s="1011"/>
      <c r="AE132" s="1012"/>
      <c r="AF132" s="1068"/>
      <c r="AG132" s="1014"/>
      <c r="AH132" s="1014"/>
      <c r="AI132" s="1011"/>
      <c r="AJ132" s="1015"/>
      <c r="AK132" s="1016"/>
      <c r="AL132" s="1012"/>
      <c r="AM132" s="1016"/>
      <c r="AN132" s="1070"/>
      <c r="AO132" s="1008"/>
      <c r="AP132" s="1008"/>
      <c r="AQ132" s="1008"/>
      <c r="AR132" s="1008"/>
      <c r="AS132" s="1008"/>
      <c r="AT132" s="1008"/>
      <c r="AU132" s="1008"/>
      <c r="AV132" s="1008"/>
      <c r="AW132" s="1008"/>
      <c r="AX132" s="1008"/>
      <c r="AY132" s="1008"/>
      <c r="AZ132" s="1008"/>
      <c r="BA132" s="1008"/>
      <c r="BB132" s="1008"/>
      <c r="BC132" s="1008"/>
      <c r="BD132" s="1008"/>
      <c r="BE132" s="1008"/>
      <c r="BF132" s="1008"/>
      <c r="BG132" s="1008"/>
      <c r="BH132" s="1008"/>
      <c r="BI132" s="1008"/>
      <c r="BJ132" s="1008"/>
      <c r="BK132" s="1008"/>
      <c r="BL132" s="1008"/>
      <c r="BM132" s="1008"/>
      <c r="BN132" s="1008"/>
      <c r="BO132" s="1008"/>
      <c r="BP132" s="1008"/>
      <c r="BQ132" s="1011"/>
      <c r="BR132" s="1008"/>
      <c r="BS132" s="1008"/>
      <c r="BT132" s="1555"/>
      <c r="BU132" s="1556"/>
      <c r="BV132" s="1065"/>
    </row>
    <row r="133" spans="1:74" ht="16" customHeight="1" x14ac:dyDescent="0.25">
      <c r="A133" s="127" t="s">
        <v>545</v>
      </c>
      <c r="B133" s="127" t="s">
        <v>631</v>
      </c>
      <c r="C133" s="128">
        <v>114</v>
      </c>
      <c r="D133" s="129">
        <f t="shared" si="10"/>
        <v>0</v>
      </c>
      <c r="E133" s="130" t="str">
        <f t="shared" si="11"/>
        <v/>
      </c>
      <c r="F133" s="118">
        <f t="shared" si="12"/>
        <v>0</v>
      </c>
      <c r="G133" s="128">
        <f t="shared" si="13"/>
        <v>0</v>
      </c>
      <c r="H133" s="128">
        <f t="shared" si="14"/>
        <v>0</v>
      </c>
      <c r="I133" s="128">
        <f t="shared" si="9"/>
        <v>0</v>
      </c>
      <c r="J133" s="128">
        <f t="shared" si="15"/>
        <v>0</v>
      </c>
      <c r="K133" s="1549">
        <f t="shared" si="16"/>
        <v>0</v>
      </c>
      <c r="L133" s="1009" t="str">
        <f t="shared" si="17"/>
        <v/>
      </c>
      <c r="M133" s="1010"/>
      <c r="N133" s="1010"/>
      <c r="O133" s="1010"/>
      <c r="P133" s="1011"/>
      <c r="Q133" s="1008"/>
      <c r="R133" s="1012"/>
      <c r="S133" s="1013"/>
      <c r="T133" s="1011"/>
      <c r="U133" s="1011"/>
      <c r="V133" s="1008"/>
      <c r="W133" s="1011"/>
      <c r="X133" s="1011"/>
      <c r="Y133" s="1011"/>
      <c r="Z133" s="1012"/>
      <c r="AA133" s="1012"/>
      <c r="AB133" s="1011"/>
      <c r="AC133" s="1012"/>
      <c r="AD133" s="1011"/>
      <c r="AE133" s="1012"/>
      <c r="AF133" s="1068"/>
      <c r="AG133" s="1014"/>
      <c r="AH133" s="1014"/>
      <c r="AI133" s="1011"/>
      <c r="AJ133" s="1015"/>
      <c r="AK133" s="1016"/>
      <c r="AL133" s="1012"/>
      <c r="AM133" s="1016"/>
      <c r="AN133" s="1070"/>
      <c r="AO133" s="1008"/>
      <c r="AP133" s="1008"/>
      <c r="AQ133" s="1008"/>
      <c r="AR133" s="1008"/>
      <c r="AS133" s="1008"/>
      <c r="AT133" s="1008"/>
      <c r="AU133" s="1008"/>
      <c r="AV133" s="1008"/>
      <c r="AW133" s="1008"/>
      <c r="AX133" s="1008"/>
      <c r="AY133" s="1008"/>
      <c r="AZ133" s="1008"/>
      <c r="BA133" s="1008"/>
      <c r="BB133" s="1008"/>
      <c r="BC133" s="1008"/>
      <c r="BD133" s="1008"/>
      <c r="BE133" s="1008"/>
      <c r="BF133" s="1008"/>
      <c r="BG133" s="1008"/>
      <c r="BH133" s="1008"/>
      <c r="BI133" s="1008"/>
      <c r="BJ133" s="1008"/>
      <c r="BK133" s="1008"/>
      <c r="BL133" s="1008"/>
      <c r="BM133" s="1008"/>
      <c r="BN133" s="1008"/>
      <c r="BO133" s="1008"/>
      <c r="BP133" s="1008"/>
      <c r="BQ133" s="1011"/>
      <c r="BR133" s="1008"/>
      <c r="BS133" s="1008"/>
      <c r="BT133" s="1555"/>
      <c r="BU133" s="1556"/>
      <c r="BV133" s="1065"/>
    </row>
    <row r="134" spans="1:74" ht="16" customHeight="1" x14ac:dyDescent="0.25">
      <c r="A134" s="127" t="s">
        <v>546</v>
      </c>
      <c r="B134" s="127"/>
      <c r="C134" s="128">
        <v>115</v>
      </c>
      <c r="D134" s="129">
        <f t="shared" si="10"/>
        <v>0</v>
      </c>
      <c r="E134" s="130" t="str">
        <f t="shared" si="11"/>
        <v/>
      </c>
      <c r="F134" s="118">
        <f t="shared" si="12"/>
        <v>0</v>
      </c>
      <c r="G134" s="128">
        <f t="shared" si="13"/>
        <v>0</v>
      </c>
      <c r="H134" s="128">
        <f t="shared" si="14"/>
        <v>0</v>
      </c>
      <c r="I134" s="128">
        <f t="shared" si="9"/>
        <v>0</v>
      </c>
      <c r="J134" s="128">
        <f t="shared" si="15"/>
        <v>0</v>
      </c>
      <c r="K134" s="1549">
        <f t="shared" si="16"/>
        <v>0</v>
      </c>
      <c r="L134" s="1009" t="str">
        <f t="shared" si="17"/>
        <v/>
      </c>
      <c r="M134" s="1010"/>
      <c r="N134" s="1010"/>
      <c r="O134" s="1010"/>
      <c r="P134" s="1011"/>
      <c r="Q134" s="1008"/>
      <c r="R134" s="1012"/>
      <c r="S134" s="1013"/>
      <c r="T134" s="1011"/>
      <c r="U134" s="1011"/>
      <c r="V134" s="1008"/>
      <c r="W134" s="1011"/>
      <c r="X134" s="1011"/>
      <c r="Y134" s="1011"/>
      <c r="Z134" s="1012"/>
      <c r="AA134" s="1012"/>
      <c r="AB134" s="1011"/>
      <c r="AC134" s="1012"/>
      <c r="AD134" s="1011"/>
      <c r="AE134" s="1012"/>
      <c r="AF134" s="1068"/>
      <c r="AG134" s="1014"/>
      <c r="AH134" s="1014"/>
      <c r="AI134" s="1011"/>
      <c r="AJ134" s="1015"/>
      <c r="AK134" s="1016"/>
      <c r="AL134" s="1012"/>
      <c r="AM134" s="1016"/>
      <c r="AN134" s="1070"/>
      <c r="AO134" s="1008"/>
      <c r="AP134" s="1008"/>
      <c r="AQ134" s="1008"/>
      <c r="AR134" s="1008"/>
      <c r="AS134" s="1008"/>
      <c r="AT134" s="1008"/>
      <c r="AU134" s="1008"/>
      <c r="AV134" s="1008"/>
      <c r="AW134" s="1008"/>
      <c r="AX134" s="1008"/>
      <c r="AY134" s="1008"/>
      <c r="AZ134" s="1008"/>
      <c r="BA134" s="1008"/>
      <c r="BB134" s="1008"/>
      <c r="BC134" s="1008"/>
      <c r="BD134" s="1008"/>
      <c r="BE134" s="1008"/>
      <c r="BF134" s="1008"/>
      <c r="BG134" s="1008"/>
      <c r="BH134" s="1008"/>
      <c r="BI134" s="1008"/>
      <c r="BJ134" s="1008"/>
      <c r="BK134" s="1008"/>
      <c r="BL134" s="1008"/>
      <c r="BM134" s="1008"/>
      <c r="BN134" s="1008"/>
      <c r="BO134" s="1008"/>
      <c r="BP134" s="1008"/>
      <c r="BQ134" s="1011"/>
      <c r="BR134" s="1008"/>
      <c r="BS134" s="1008"/>
      <c r="BT134" s="1555"/>
      <c r="BU134" s="1556"/>
      <c r="BV134" s="1065"/>
    </row>
    <row r="135" spans="1:74" ht="16" customHeight="1" x14ac:dyDescent="0.25">
      <c r="A135" s="127" t="s">
        <v>547</v>
      </c>
      <c r="B135" s="127"/>
      <c r="C135" s="128">
        <v>116</v>
      </c>
      <c r="D135" s="129">
        <f t="shared" si="10"/>
        <v>0</v>
      </c>
      <c r="E135" s="130" t="str">
        <f t="shared" si="11"/>
        <v/>
      </c>
      <c r="F135" s="118">
        <f t="shared" si="12"/>
        <v>0</v>
      </c>
      <c r="G135" s="128">
        <f t="shared" si="13"/>
        <v>0</v>
      </c>
      <c r="H135" s="128">
        <f t="shared" si="14"/>
        <v>0</v>
      </c>
      <c r="I135" s="128">
        <f t="shared" si="9"/>
        <v>0</v>
      </c>
      <c r="J135" s="128">
        <f t="shared" si="15"/>
        <v>0</v>
      </c>
      <c r="K135" s="1549">
        <f t="shared" si="16"/>
        <v>0</v>
      </c>
      <c r="L135" s="1009" t="str">
        <f t="shared" si="17"/>
        <v/>
      </c>
      <c r="M135" s="1010"/>
      <c r="N135" s="1010"/>
      <c r="O135" s="1010"/>
      <c r="P135" s="1011"/>
      <c r="Q135" s="1008"/>
      <c r="R135" s="1012"/>
      <c r="S135" s="1013"/>
      <c r="T135" s="1011"/>
      <c r="U135" s="1011"/>
      <c r="V135" s="1008"/>
      <c r="W135" s="1011"/>
      <c r="X135" s="1011"/>
      <c r="Y135" s="1011"/>
      <c r="Z135" s="1012"/>
      <c r="AA135" s="1012"/>
      <c r="AB135" s="1011"/>
      <c r="AC135" s="1012"/>
      <c r="AD135" s="1011"/>
      <c r="AE135" s="1012"/>
      <c r="AF135" s="1068"/>
      <c r="AG135" s="1014"/>
      <c r="AH135" s="1014"/>
      <c r="AI135" s="1011"/>
      <c r="AJ135" s="1015"/>
      <c r="AK135" s="1016"/>
      <c r="AL135" s="1012"/>
      <c r="AM135" s="1016"/>
      <c r="AN135" s="1070"/>
      <c r="AO135" s="1008"/>
      <c r="AP135" s="1008"/>
      <c r="AQ135" s="1008"/>
      <c r="AR135" s="1008"/>
      <c r="AS135" s="1008"/>
      <c r="AT135" s="1008"/>
      <c r="AU135" s="1008"/>
      <c r="AV135" s="1008"/>
      <c r="AW135" s="1008"/>
      <c r="AX135" s="1008"/>
      <c r="AY135" s="1008"/>
      <c r="AZ135" s="1008"/>
      <c r="BA135" s="1008"/>
      <c r="BB135" s="1008"/>
      <c r="BC135" s="1008"/>
      <c r="BD135" s="1008"/>
      <c r="BE135" s="1008"/>
      <c r="BF135" s="1008"/>
      <c r="BG135" s="1008"/>
      <c r="BH135" s="1008"/>
      <c r="BI135" s="1008"/>
      <c r="BJ135" s="1008"/>
      <c r="BK135" s="1008"/>
      <c r="BL135" s="1008"/>
      <c r="BM135" s="1008"/>
      <c r="BN135" s="1008"/>
      <c r="BO135" s="1008"/>
      <c r="BP135" s="1008"/>
      <c r="BQ135" s="1011"/>
      <c r="BR135" s="1008"/>
      <c r="BS135" s="1008"/>
      <c r="BT135" s="1555"/>
      <c r="BU135" s="1556"/>
      <c r="BV135" s="1065"/>
    </row>
    <row r="136" spans="1:74" ht="16" customHeight="1" x14ac:dyDescent="0.25">
      <c r="A136" s="127" t="s">
        <v>548</v>
      </c>
      <c r="B136" s="127"/>
      <c r="C136" s="128">
        <v>117</v>
      </c>
      <c r="D136" s="129">
        <f t="shared" si="10"/>
        <v>0</v>
      </c>
      <c r="E136" s="130" t="str">
        <f t="shared" si="11"/>
        <v/>
      </c>
      <c r="F136" s="118">
        <f t="shared" si="12"/>
        <v>0</v>
      </c>
      <c r="G136" s="128">
        <f t="shared" si="13"/>
        <v>0</v>
      </c>
      <c r="H136" s="128">
        <f t="shared" si="14"/>
        <v>0</v>
      </c>
      <c r="I136" s="128">
        <f t="shared" si="9"/>
        <v>0</v>
      </c>
      <c r="J136" s="128">
        <f t="shared" si="15"/>
        <v>0</v>
      </c>
      <c r="K136" s="1549">
        <f t="shared" si="16"/>
        <v>0</v>
      </c>
      <c r="L136" s="1009" t="str">
        <f t="shared" si="17"/>
        <v/>
      </c>
      <c r="M136" s="1010"/>
      <c r="N136" s="1010"/>
      <c r="O136" s="1010"/>
      <c r="P136" s="1011"/>
      <c r="Q136" s="1008"/>
      <c r="R136" s="1012"/>
      <c r="S136" s="1013"/>
      <c r="T136" s="1011"/>
      <c r="U136" s="1011"/>
      <c r="V136" s="1008"/>
      <c r="W136" s="1011"/>
      <c r="X136" s="1011"/>
      <c r="Y136" s="1011"/>
      <c r="Z136" s="1012"/>
      <c r="AA136" s="1012"/>
      <c r="AB136" s="1011"/>
      <c r="AC136" s="1012"/>
      <c r="AD136" s="1011"/>
      <c r="AE136" s="1012"/>
      <c r="AF136" s="1068"/>
      <c r="AG136" s="1014"/>
      <c r="AH136" s="1014"/>
      <c r="AI136" s="1011"/>
      <c r="AJ136" s="1015"/>
      <c r="AK136" s="1016"/>
      <c r="AL136" s="1012"/>
      <c r="AM136" s="1016"/>
      <c r="AN136" s="1070"/>
      <c r="AO136" s="1008"/>
      <c r="AP136" s="1008"/>
      <c r="AQ136" s="1008"/>
      <c r="AR136" s="1008"/>
      <c r="AS136" s="1008"/>
      <c r="AT136" s="1008"/>
      <c r="AU136" s="1008"/>
      <c r="AV136" s="1008"/>
      <c r="AW136" s="1008"/>
      <c r="AX136" s="1008"/>
      <c r="AY136" s="1008"/>
      <c r="AZ136" s="1008"/>
      <c r="BA136" s="1008"/>
      <c r="BB136" s="1008"/>
      <c r="BC136" s="1008"/>
      <c r="BD136" s="1008"/>
      <c r="BE136" s="1008"/>
      <c r="BF136" s="1008"/>
      <c r="BG136" s="1008"/>
      <c r="BH136" s="1008"/>
      <c r="BI136" s="1008"/>
      <c r="BJ136" s="1008"/>
      <c r="BK136" s="1008"/>
      <c r="BL136" s="1008"/>
      <c r="BM136" s="1008"/>
      <c r="BN136" s="1008"/>
      <c r="BO136" s="1008"/>
      <c r="BP136" s="1008"/>
      <c r="BQ136" s="1011"/>
      <c r="BR136" s="1008"/>
      <c r="BS136" s="1008"/>
      <c r="BT136" s="1555"/>
      <c r="BU136" s="1556"/>
      <c r="BV136" s="1065"/>
    </row>
    <row r="137" spans="1:74" ht="16" customHeight="1" x14ac:dyDescent="0.25">
      <c r="A137" s="127" t="s">
        <v>549</v>
      </c>
      <c r="B137" s="134" t="s">
        <v>175</v>
      </c>
      <c r="C137" s="128">
        <v>118</v>
      </c>
      <c r="D137" s="129">
        <f t="shared" si="10"/>
        <v>0</v>
      </c>
      <c r="E137" s="130" t="str">
        <f t="shared" si="11"/>
        <v/>
      </c>
      <c r="F137" s="118">
        <f t="shared" si="12"/>
        <v>0</v>
      </c>
      <c r="G137" s="128">
        <f t="shared" si="13"/>
        <v>0</v>
      </c>
      <c r="H137" s="128">
        <f t="shared" si="14"/>
        <v>0</v>
      </c>
      <c r="I137" s="128">
        <f t="shared" si="9"/>
        <v>0</v>
      </c>
      <c r="J137" s="128">
        <f t="shared" si="15"/>
        <v>0</v>
      </c>
      <c r="K137" s="1549">
        <f t="shared" si="16"/>
        <v>0</v>
      </c>
      <c r="L137" s="1009" t="str">
        <f t="shared" si="17"/>
        <v/>
      </c>
      <c r="M137" s="1010"/>
      <c r="N137" s="1010"/>
      <c r="O137" s="1010"/>
      <c r="P137" s="1011"/>
      <c r="Q137" s="1008"/>
      <c r="R137" s="1012"/>
      <c r="S137" s="1013"/>
      <c r="T137" s="1011"/>
      <c r="U137" s="1011"/>
      <c r="V137" s="1008"/>
      <c r="W137" s="1011"/>
      <c r="X137" s="1011"/>
      <c r="Y137" s="1011"/>
      <c r="Z137" s="1012"/>
      <c r="AA137" s="1012"/>
      <c r="AB137" s="1011"/>
      <c r="AC137" s="1012"/>
      <c r="AD137" s="1011"/>
      <c r="AE137" s="1012"/>
      <c r="AF137" s="1068"/>
      <c r="AG137" s="1014"/>
      <c r="AH137" s="1014"/>
      <c r="AI137" s="1011"/>
      <c r="AJ137" s="1015"/>
      <c r="AK137" s="1016"/>
      <c r="AL137" s="1012"/>
      <c r="AM137" s="1016"/>
      <c r="AN137" s="1070"/>
      <c r="AO137" s="1008"/>
      <c r="AP137" s="1008"/>
      <c r="AQ137" s="1008"/>
      <c r="AR137" s="1008"/>
      <c r="AS137" s="1008"/>
      <c r="AT137" s="1008"/>
      <c r="AU137" s="1008"/>
      <c r="AV137" s="1008"/>
      <c r="AW137" s="1008"/>
      <c r="AX137" s="1008"/>
      <c r="AY137" s="1008"/>
      <c r="AZ137" s="1008"/>
      <c r="BA137" s="1008"/>
      <c r="BB137" s="1008"/>
      <c r="BC137" s="1008"/>
      <c r="BD137" s="1008"/>
      <c r="BE137" s="1008"/>
      <c r="BF137" s="1008"/>
      <c r="BG137" s="1008"/>
      <c r="BH137" s="1008"/>
      <c r="BI137" s="1008"/>
      <c r="BJ137" s="1008"/>
      <c r="BK137" s="1008"/>
      <c r="BL137" s="1008"/>
      <c r="BM137" s="1008"/>
      <c r="BN137" s="1008"/>
      <c r="BO137" s="1008"/>
      <c r="BP137" s="1008"/>
      <c r="BQ137" s="1011"/>
      <c r="BR137" s="1008"/>
      <c r="BS137" s="1008"/>
      <c r="BT137" s="1555"/>
      <c r="BU137" s="1556"/>
      <c r="BV137" s="1065"/>
    </row>
    <row r="138" spans="1:74" ht="16" customHeight="1" x14ac:dyDescent="0.25">
      <c r="A138" s="127" t="s">
        <v>550</v>
      </c>
      <c r="B138" s="127" t="s">
        <v>301</v>
      </c>
      <c r="C138" s="128">
        <v>119</v>
      </c>
      <c r="D138" s="129">
        <f t="shared" si="10"/>
        <v>0</v>
      </c>
      <c r="E138" s="130" t="str">
        <f t="shared" si="11"/>
        <v/>
      </c>
      <c r="F138" s="118">
        <f t="shared" si="12"/>
        <v>0</v>
      </c>
      <c r="G138" s="128">
        <f t="shared" si="13"/>
        <v>0</v>
      </c>
      <c r="H138" s="128">
        <f t="shared" si="14"/>
        <v>0</v>
      </c>
      <c r="I138" s="128">
        <f t="shared" si="9"/>
        <v>0</v>
      </c>
      <c r="J138" s="128">
        <f t="shared" si="15"/>
        <v>0</v>
      </c>
      <c r="K138" s="1549">
        <f t="shared" si="16"/>
        <v>0</v>
      </c>
      <c r="L138" s="1009" t="str">
        <f t="shared" si="17"/>
        <v/>
      </c>
      <c r="M138" s="1010"/>
      <c r="N138" s="1010"/>
      <c r="O138" s="1010"/>
      <c r="P138" s="1011"/>
      <c r="Q138" s="1008"/>
      <c r="R138" s="1012"/>
      <c r="S138" s="1013"/>
      <c r="T138" s="1011"/>
      <c r="U138" s="1011"/>
      <c r="V138" s="1008"/>
      <c r="W138" s="1011"/>
      <c r="X138" s="1011"/>
      <c r="Y138" s="1011"/>
      <c r="Z138" s="1012"/>
      <c r="AA138" s="1012"/>
      <c r="AB138" s="1011"/>
      <c r="AC138" s="1012"/>
      <c r="AD138" s="1011"/>
      <c r="AE138" s="1012"/>
      <c r="AF138" s="1068"/>
      <c r="AG138" s="1014"/>
      <c r="AH138" s="1014"/>
      <c r="AI138" s="1011"/>
      <c r="AJ138" s="1015"/>
      <c r="AK138" s="1016"/>
      <c r="AL138" s="1012"/>
      <c r="AM138" s="1016"/>
      <c r="AN138" s="1070"/>
      <c r="AO138" s="1008"/>
      <c r="AP138" s="1008"/>
      <c r="AQ138" s="1008"/>
      <c r="AR138" s="1008"/>
      <c r="AS138" s="1008"/>
      <c r="AT138" s="1008"/>
      <c r="AU138" s="1008"/>
      <c r="AV138" s="1008"/>
      <c r="AW138" s="1008"/>
      <c r="AX138" s="1008"/>
      <c r="AY138" s="1008"/>
      <c r="AZ138" s="1008"/>
      <c r="BA138" s="1008"/>
      <c r="BB138" s="1008"/>
      <c r="BC138" s="1008"/>
      <c r="BD138" s="1008"/>
      <c r="BE138" s="1008"/>
      <c r="BF138" s="1008"/>
      <c r="BG138" s="1008"/>
      <c r="BH138" s="1008"/>
      <c r="BI138" s="1008"/>
      <c r="BJ138" s="1008"/>
      <c r="BK138" s="1008"/>
      <c r="BL138" s="1008"/>
      <c r="BM138" s="1008"/>
      <c r="BN138" s="1008"/>
      <c r="BO138" s="1008"/>
      <c r="BP138" s="1008"/>
      <c r="BQ138" s="1011"/>
      <c r="BR138" s="1008"/>
      <c r="BS138" s="1008"/>
      <c r="BT138" s="1555"/>
      <c r="BU138" s="1556"/>
      <c r="BV138" s="1065"/>
    </row>
    <row r="139" spans="1:74" ht="16" customHeight="1" x14ac:dyDescent="0.25">
      <c r="A139" s="127" t="s">
        <v>176</v>
      </c>
      <c r="B139" s="127" t="s">
        <v>302</v>
      </c>
      <c r="C139" s="128">
        <v>120</v>
      </c>
      <c r="D139" s="129">
        <f t="shared" si="10"/>
        <v>0</v>
      </c>
      <c r="E139" s="130" t="str">
        <f t="shared" si="11"/>
        <v/>
      </c>
      <c r="F139" s="118">
        <f t="shared" si="12"/>
        <v>0</v>
      </c>
      <c r="G139" s="128">
        <f t="shared" si="13"/>
        <v>0</v>
      </c>
      <c r="H139" s="128">
        <f t="shared" si="14"/>
        <v>0</v>
      </c>
      <c r="I139" s="128">
        <f t="shared" si="9"/>
        <v>0</v>
      </c>
      <c r="J139" s="128">
        <f t="shared" si="15"/>
        <v>0</v>
      </c>
      <c r="K139" s="1549">
        <f t="shared" si="16"/>
        <v>0</v>
      </c>
      <c r="L139" s="1009" t="str">
        <f t="shared" si="17"/>
        <v/>
      </c>
      <c r="M139" s="1010"/>
      <c r="N139" s="1010"/>
      <c r="O139" s="1010"/>
      <c r="P139" s="1011"/>
      <c r="Q139" s="1008"/>
      <c r="R139" s="1012"/>
      <c r="S139" s="1013"/>
      <c r="T139" s="1011"/>
      <c r="U139" s="1011"/>
      <c r="V139" s="1008"/>
      <c r="W139" s="1011"/>
      <c r="X139" s="1011"/>
      <c r="Y139" s="1011"/>
      <c r="Z139" s="1012"/>
      <c r="AA139" s="1012"/>
      <c r="AB139" s="1011"/>
      <c r="AC139" s="1012"/>
      <c r="AD139" s="1011"/>
      <c r="AE139" s="1012"/>
      <c r="AF139" s="1068"/>
      <c r="AG139" s="1014"/>
      <c r="AH139" s="1014"/>
      <c r="AI139" s="1011"/>
      <c r="AJ139" s="1015"/>
      <c r="AK139" s="1016"/>
      <c r="AL139" s="1012"/>
      <c r="AM139" s="1016"/>
      <c r="AN139" s="1070"/>
      <c r="AO139" s="1008"/>
      <c r="AP139" s="1008"/>
      <c r="AQ139" s="1008"/>
      <c r="AR139" s="1008"/>
      <c r="AS139" s="1008"/>
      <c r="AT139" s="1008"/>
      <c r="AU139" s="1008"/>
      <c r="AV139" s="1008"/>
      <c r="AW139" s="1008"/>
      <c r="AX139" s="1008"/>
      <c r="AY139" s="1008"/>
      <c r="AZ139" s="1008"/>
      <c r="BA139" s="1008"/>
      <c r="BB139" s="1008"/>
      <c r="BC139" s="1008"/>
      <c r="BD139" s="1008"/>
      <c r="BE139" s="1008"/>
      <c r="BF139" s="1008"/>
      <c r="BG139" s="1008"/>
      <c r="BH139" s="1008"/>
      <c r="BI139" s="1008"/>
      <c r="BJ139" s="1008"/>
      <c r="BK139" s="1008"/>
      <c r="BL139" s="1008"/>
      <c r="BM139" s="1008"/>
      <c r="BN139" s="1008"/>
      <c r="BO139" s="1008"/>
      <c r="BP139" s="1008"/>
      <c r="BQ139" s="1011"/>
      <c r="BR139" s="1008"/>
      <c r="BS139" s="1008"/>
      <c r="BT139" s="1555"/>
      <c r="BU139" s="1556"/>
      <c r="BV139" s="1065"/>
    </row>
    <row r="140" spans="1:74" ht="16" customHeight="1" x14ac:dyDescent="0.25">
      <c r="A140" s="127" t="s">
        <v>177</v>
      </c>
      <c r="B140" s="127" t="s">
        <v>303</v>
      </c>
      <c r="C140" s="128">
        <v>121</v>
      </c>
      <c r="D140" s="129">
        <f t="shared" si="10"/>
        <v>0</v>
      </c>
      <c r="E140" s="130" t="str">
        <f t="shared" si="11"/>
        <v/>
      </c>
      <c r="F140" s="118">
        <f t="shared" si="12"/>
        <v>0</v>
      </c>
      <c r="G140" s="128">
        <f t="shared" si="13"/>
        <v>0</v>
      </c>
      <c r="H140" s="128">
        <f t="shared" si="14"/>
        <v>0</v>
      </c>
      <c r="I140" s="128">
        <f t="shared" si="9"/>
        <v>0</v>
      </c>
      <c r="J140" s="128">
        <f t="shared" si="15"/>
        <v>0</v>
      </c>
      <c r="K140" s="1549">
        <f t="shared" si="16"/>
        <v>0</v>
      </c>
      <c r="L140" s="1009" t="str">
        <f t="shared" si="17"/>
        <v/>
      </c>
      <c r="M140" s="1010"/>
      <c r="N140" s="1010"/>
      <c r="O140" s="1010"/>
      <c r="P140" s="1011"/>
      <c r="Q140" s="1008"/>
      <c r="R140" s="1012"/>
      <c r="S140" s="1013"/>
      <c r="T140" s="1011"/>
      <c r="U140" s="1011"/>
      <c r="V140" s="1008"/>
      <c r="W140" s="1011"/>
      <c r="X140" s="1011"/>
      <c r="Y140" s="1011"/>
      <c r="Z140" s="1012"/>
      <c r="AA140" s="1012"/>
      <c r="AB140" s="1011"/>
      <c r="AC140" s="1012"/>
      <c r="AD140" s="1011"/>
      <c r="AE140" s="1012"/>
      <c r="AF140" s="1068"/>
      <c r="AG140" s="1014"/>
      <c r="AH140" s="1014"/>
      <c r="AI140" s="1011"/>
      <c r="AJ140" s="1015"/>
      <c r="AK140" s="1016"/>
      <c r="AL140" s="1012"/>
      <c r="AM140" s="1016"/>
      <c r="AN140" s="1070"/>
      <c r="AO140" s="1008"/>
      <c r="AP140" s="1008"/>
      <c r="AQ140" s="1008"/>
      <c r="AR140" s="1008"/>
      <c r="AS140" s="1008"/>
      <c r="AT140" s="1008"/>
      <c r="AU140" s="1008"/>
      <c r="AV140" s="1008"/>
      <c r="AW140" s="1008"/>
      <c r="AX140" s="1008"/>
      <c r="AY140" s="1008"/>
      <c r="AZ140" s="1008"/>
      <c r="BA140" s="1008"/>
      <c r="BB140" s="1008"/>
      <c r="BC140" s="1008"/>
      <c r="BD140" s="1008"/>
      <c r="BE140" s="1008"/>
      <c r="BF140" s="1008"/>
      <c r="BG140" s="1008"/>
      <c r="BH140" s="1008"/>
      <c r="BI140" s="1008"/>
      <c r="BJ140" s="1008"/>
      <c r="BK140" s="1008"/>
      <c r="BL140" s="1008"/>
      <c r="BM140" s="1008"/>
      <c r="BN140" s="1008"/>
      <c r="BO140" s="1008"/>
      <c r="BP140" s="1008"/>
      <c r="BQ140" s="1011"/>
      <c r="BR140" s="1008"/>
      <c r="BS140" s="1008"/>
      <c r="BT140" s="1555"/>
      <c r="BU140" s="1556"/>
      <c r="BV140" s="1065"/>
    </row>
    <row r="141" spans="1:74" ht="16" customHeight="1" x14ac:dyDescent="0.25">
      <c r="A141" s="54"/>
      <c r="B141" s="127" t="s">
        <v>304</v>
      </c>
      <c r="C141" s="128">
        <v>122</v>
      </c>
      <c r="D141" s="129">
        <f t="shared" si="10"/>
        <v>0</v>
      </c>
      <c r="E141" s="130" t="str">
        <f t="shared" si="11"/>
        <v/>
      </c>
      <c r="F141" s="118">
        <f t="shared" si="12"/>
        <v>0</v>
      </c>
      <c r="G141" s="128">
        <f t="shared" si="13"/>
        <v>0</v>
      </c>
      <c r="H141" s="128">
        <f t="shared" si="14"/>
        <v>0</v>
      </c>
      <c r="I141" s="128">
        <f t="shared" si="9"/>
        <v>0</v>
      </c>
      <c r="J141" s="128">
        <f t="shared" si="15"/>
        <v>0</v>
      </c>
      <c r="K141" s="1549">
        <f t="shared" si="16"/>
        <v>0</v>
      </c>
      <c r="L141" s="1009" t="str">
        <f t="shared" si="17"/>
        <v/>
      </c>
      <c r="M141" s="1010"/>
      <c r="N141" s="1010"/>
      <c r="O141" s="1010"/>
      <c r="P141" s="1011"/>
      <c r="Q141" s="1008"/>
      <c r="R141" s="1012"/>
      <c r="S141" s="1013"/>
      <c r="T141" s="1011"/>
      <c r="U141" s="1011"/>
      <c r="V141" s="1008"/>
      <c r="W141" s="1011"/>
      <c r="X141" s="1011"/>
      <c r="Y141" s="1011"/>
      <c r="Z141" s="1012"/>
      <c r="AA141" s="1012"/>
      <c r="AB141" s="1011"/>
      <c r="AC141" s="1012"/>
      <c r="AD141" s="1011"/>
      <c r="AE141" s="1012"/>
      <c r="AF141" s="1068"/>
      <c r="AG141" s="1014"/>
      <c r="AH141" s="1014"/>
      <c r="AI141" s="1011"/>
      <c r="AJ141" s="1015"/>
      <c r="AK141" s="1016"/>
      <c r="AL141" s="1012"/>
      <c r="AM141" s="1016"/>
      <c r="AN141" s="1070"/>
      <c r="AO141" s="1008"/>
      <c r="AP141" s="1008"/>
      <c r="AQ141" s="1008"/>
      <c r="AR141" s="1008"/>
      <c r="AS141" s="1008"/>
      <c r="AT141" s="1008"/>
      <c r="AU141" s="1008"/>
      <c r="AV141" s="1008"/>
      <c r="AW141" s="1008"/>
      <c r="AX141" s="1008"/>
      <c r="AY141" s="1008"/>
      <c r="AZ141" s="1008"/>
      <c r="BA141" s="1008"/>
      <c r="BB141" s="1008"/>
      <c r="BC141" s="1008"/>
      <c r="BD141" s="1008"/>
      <c r="BE141" s="1008"/>
      <c r="BF141" s="1008"/>
      <c r="BG141" s="1008"/>
      <c r="BH141" s="1008"/>
      <c r="BI141" s="1008"/>
      <c r="BJ141" s="1008"/>
      <c r="BK141" s="1008"/>
      <c r="BL141" s="1008"/>
      <c r="BM141" s="1008"/>
      <c r="BN141" s="1008"/>
      <c r="BO141" s="1008"/>
      <c r="BP141" s="1008"/>
      <c r="BQ141" s="1011"/>
      <c r="BR141" s="1008"/>
      <c r="BS141" s="1008"/>
      <c r="BT141" s="1555"/>
      <c r="BU141" s="1556"/>
      <c r="BV141" s="1065"/>
    </row>
    <row r="142" spans="1:74" ht="16" customHeight="1" x14ac:dyDescent="0.25">
      <c r="A142" s="134" t="s">
        <v>178</v>
      </c>
      <c r="B142" s="127" t="s">
        <v>180</v>
      </c>
      <c r="C142" s="128">
        <v>123</v>
      </c>
      <c r="D142" s="129">
        <f t="shared" si="10"/>
        <v>0</v>
      </c>
      <c r="E142" s="130" t="str">
        <f t="shared" si="11"/>
        <v/>
      </c>
      <c r="F142" s="118">
        <f t="shared" si="12"/>
        <v>0</v>
      </c>
      <c r="G142" s="128">
        <f t="shared" si="13"/>
        <v>0</v>
      </c>
      <c r="H142" s="128">
        <f t="shared" si="14"/>
        <v>0</v>
      </c>
      <c r="I142" s="128">
        <f t="shared" si="9"/>
        <v>0</v>
      </c>
      <c r="J142" s="128">
        <f t="shared" si="15"/>
        <v>0</v>
      </c>
      <c r="K142" s="1549">
        <f t="shared" si="16"/>
        <v>0</v>
      </c>
      <c r="L142" s="1009" t="str">
        <f t="shared" si="17"/>
        <v/>
      </c>
      <c r="M142" s="1010"/>
      <c r="N142" s="1010"/>
      <c r="O142" s="1010"/>
      <c r="P142" s="1011"/>
      <c r="Q142" s="1008"/>
      <c r="R142" s="1012"/>
      <c r="S142" s="1013"/>
      <c r="T142" s="1011"/>
      <c r="U142" s="1011"/>
      <c r="V142" s="1008"/>
      <c r="W142" s="1011"/>
      <c r="X142" s="1011"/>
      <c r="Y142" s="1011"/>
      <c r="Z142" s="1012"/>
      <c r="AA142" s="1012"/>
      <c r="AB142" s="1011"/>
      <c r="AC142" s="1012"/>
      <c r="AD142" s="1011"/>
      <c r="AE142" s="1012"/>
      <c r="AF142" s="1068"/>
      <c r="AG142" s="1014"/>
      <c r="AH142" s="1014"/>
      <c r="AI142" s="1011"/>
      <c r="AJ142" s="1015"/>
      <c r="AK142" s="1016"/>
      <c r="AL142" s="1012"/>
      <c r="AM142" s="1016"/>
      <c r="AN142" s="1070"/>
      <c r="AO142" s="1008"/>
      <c r="AP142" s="1008"/>
      <c r="AQ142" s="1008"/>
      <c r="AR142" s="1008"/>
      <c r="AS142" s="1008"/>
      <c r="AT142" s="1008"/>
      <c r="AU142" s="1008"/>
      <c r="AV142" s="1008"/>
      <c r="AW142" s="1008"/>
      <c r="AX142" s="1008"/>
      <c r="AY142" s="1008"/>
      <c r="AZ142" s="1008"/>
      <c r="BA142" s="1008"/>
      <c r="BB142" s="1008"/>
      <c r="BC142" s="1008"/>
      <c r="BD142" s="1008"/>
      <c r="BE142" s="1008"/>
      <c r="BF142" s="1008"/>
      <c r="BG142" s="1008"/>
      <c r="BH142" s="1008"/>
      <c r="BI142" s="1008"/>
      <c r="BJ142" s="1008"/>
      <c r="BK142" s="1008"/>
      <c r="BL142" s="1008"/>
      <c r="BM142" s="1008"/>
      <c r="BN142" s="1008"/>
      <c r="BO142" s="1008"/>
      <c r="BP142" s="1008"/>
      <c r="BQ142" s="1011"/>
      <c r="BR142" s="1008"/>
      <c r="BS142" s="1008"/>
      <c r="BT142" s="1555"/>
      <c r="BU142" s="1556"/>
      <c r="BV142" s="1065"/>
    </row>
    <row r="143" spans="1:74" ht="16" customHeight="1" x14ac:dyDescent="0.25">
      <c r="A143" s="127" t="s">
        <v>179</v>
      </c>
      <c r="B143" s="54"/>
      <c r="C143" s="128">
        <v>124</v>
      </c>
      <c r="D143" s="129">
        <f t="shared" si="10"/>
        <v>0</v>
      </c>
      <c r="E143" s="130" t="str">
        <f t="shared" si="11"/>
        <v/>
      </c>
      <c r="F143" s="118">
        <f t="shared" si="12"/>
        <v>0</v>
      </c>
      <c r="G143" s="128">
        <f t="shared" si="13"/>
        <v>0</v>
      </c>
      <c r="H143" s="128">
        <f t="shared" si="14"/>
        <v>0</v>
      </c>
      <c r="I143" s="128">
        <f t="shared" si="9"/>
        <v>0</v>
      </c>
      <c r="J143" s="128">
        <f t="shared" si="15"/>
        <v>0</v>
      </c>
      <c r="K143" s="1549">
        <f t="shared" si="16"/>
        <v>0</v>
      </c>
      <c r="L143" s="1009" t="str">
        <f t="shared" si="17"/>
        <v/>
      </c>
      <c r="M143" s="1010"/>
      <c r="N143" s="1010"/>
      <c r="O143" s="1010"/>
      <c r="P143" s="1011"/>
      <c r="Q143" s="1008"/>
      <c r="R143" s="1012"/>
      <c r="S143" s="1013"/>
      <c r="T143" s="1011"/>
      <c r="U143" s="1011"/>
      <c r="V143" s="1008"/>
      <c r="W143" s="1011"/>
      <c r="X143" s="1011"/>
      <c r="Y143" s="1011"/>
      <c r="Z143" s="1012"/>
      <c r="AA143" s="1012"/>
      <c r="AB143" s="1011"/>
      <c r="AC143" s="1012"/>
      <c r="AD143" s="1011"/>
      <c r="AE143" s="1012"/>
      <c r="AF143" s="1068"/>
      <c r="AG143" s="1014"/>
      <c r="AH143" s="1014"/>
      <c r="AI143" s="1011"/>
      <c r="AJ143" s="1015"/>
      <c r="AK143" s="1016"/>
      <c r="AL143" s="1012"/>
      <c r="AM143" s="1016"/>
      <c r="AN143" s="1070"/>
      <c r="AO143" s="1008"/>
      <c r="AP143" s="1008"/>
      <c r="AQ143" s="1008"/>
      <c r="AR143" s="1008"/>
      <c r="AS143" s="1008"/>
      <c r="AT143" s="1008"/>
      <c r="AU143" s="1008"/>
      <c r="AV143" s="1008"/>
      <c r="AW143" s="1008"/>
      <c r="AX143" s="1008"/>
      <c r="AY143" s="1008"/>
      <c r="AZ143" s="1008"/>
      <c r="BA143" s="1008"/>
      <c r="BB143" s="1008"/>
      <c r="BC143" s="1008"/>
      <c r="BD143" s="1008"/>
      <c r="BE143" s="1008"/>
      <c r="BF143" s="1008"/>
      <c r="BG143" s="1008"/>
      <c r="BH143" s="1008"/>
      <c r="BI143" s="1008"/>
      <c r="BJ143" s="1008"/>
      <c r="BK143" s="1008"/>
      <c r="BL143" s="1008"/>
      <c r="BM143" s="1008"/>
      <c r="BN143" s="1008"/>
      <c r="BO143" s="1008"/>
      <c r="BP143" s="1008"/>
      <c r="BQ143" s="1011"/>
      <c r="BR143" s="1008"/>
      <c r="BS143" s="1008"/>
      <c r="BT143" s="1555"/>
      <c r="BU143" s="1556"/>
      <c r="BV143" s="1065"/>
    </row>
    <row r="144" spans="1:74" ht="16" customHeight="1" x14ac:dyDescent="0.25">
      <c r="A144" s="127" t="s">
        <v>181</v>
      </c>
      <c r="B144" s="134" t="s">
        <v>190</v>
      </c>
      <c r="C144" s="128">
        <v>125</v>
      </c>
      <c r="D144" s="129">
        <f t="shared" si="10"/>
        <v>0</v>
      </c>
      <c r="E144" s="130" t="str">
        <f t="shared" si="11"/>
        <v/>
      </c>
      <c r="F144" s="118">
        <f t="shared" si="12"/>
        <v>0</v>
      </c>
      <c r="G144" s="128">
        <f t="shared" si="13"/>
        <v>0</v>
      </c>
      <c r="H144" s="128">
        <f t="shared" si="14"/>
        <v>0</v>
      </c>
      <c r="I144" s="128">
        <f t="shared" si="9"/>
        <v>0</v>
      </c>
      <c r="J144" s="128">
        <f t="shared" si="15"/>
        <v>0</v>
      </c>
      <c r="K144" s="1549">
        <f t="shared" si="16"/>
        <v>0</v>
      </c>
      <c r="L144" s="1009" t="str">
        <f t="shared" si="17"/>
        <v/>
      </c>
      <c r="M144" s="1010"/>
      <c r="N144" s="1010"/>
      <c r="O144" s="1010"/>
      <c r="P144" s="1011"/>
      <c r="Q144" s="1008"/>
      <c r="R144" s="1012"/>
      <c r="S144" s="1013"/>
      <c r="T144" s="1011"/>
      <c r="U144" s="1011"/>
      <c r="V144" s="1008"/>
      <c r="W144" s="1011"/>
      <c r="X144" s="1011"/>
      <c r="Y144" s="1011"/>
      <c r="Z144" s="1012"/>
      <c r="AA144" s="1012"/>
      <c r="AB144" s="1011"/>
      <c r="AC144" s="1012"/>
      <c r="AD144" s="1011"/>
      <c r="AE144" s="1012"/>
      <c r="AF144" s="1068"/>
      <c r="AG144" s="1014"/>
      <c r="AH144" s="1014"/>
      <c r="AI144" s="1011"/>
      <c r="AJ144" s="1015"/>
      <c r="AK144" s="1016"/>
      <c r="AL144" s="1012"/>
      <c r="AM144" s="1016"/>
      <c r="AN144" s="1070"/>
      <c r="AO144" s="1008"/>
      <c r="AP144" s="1008"/>
      <c r="AQ144" s="1008"/>
      <c r="AR144" s="1008"/>
      <c r="AS144" s="1008"/>
      <c r="AT144" s="1008"/>
      <c r="AU144" s="1008"/>
      <c r="AV144" s="1008"/>
      <c r="AW144" s="1008"/>
      <c r="AX144" s="1008"/>
      <c r="AY144" s="1008"/>
      <c r="AZ144" s="1008"/>
      <c r="BA144" s="1008"/>
      <c r="BB144" s="1008"/>
      <c r="BC144" s="1008"/>
      <c r="BD144" s="1008"/>
      <c r="BE144" s="1008"/>
      <c r="BF144" s="1008"/>
      <c r="BG144" s="1008"/>
      <c r="BH144" s="1008"/>
      <c r="BI144" s="1008"/>
      <c r="BJ144" s="1008"/>
      <c r="BK144" s="1008"/>
      <c r="BL144" s="1008"/>
      <c r="BM144" s="1008"/>
      <c r="BN144" s="1008"/>
      <c r="BO144" s="1008"/>
      <c r="BP144" s="1008"/>
      <c r="BQ144" s="1011"/>
      <c r="BR144" s="1008"/>
      <c r="BS144" s="1008"/>
      <c r="BT144" s="1555"/>
      <c r="BU144" s="1556"/>
      <c r="BV144" s="1065"/>
    </row>
    <row r="145" spans="1:74" ht="16" customHeight="1" x14ac:dyDescent="0.25">
      <c r="A145" s="127" t="s">
        <v>182</v>
      </c>
      <c r="B145" s="127" t="s">
        <v>50</v>
      </c>
      <c r="C145" s="128">
        <v>126</v>
      </c>
      <c r="D145" s="129">
        <f t="shared" si="10"/>
        <v>0</v>
      </c>
      <c r="E145" s="130" t="str">
        <f t="shared" si="11"/>
        <v/>
      </c>
      <c r="F145" s="118">
        <f t="shared" si="12"/>
        <v>0</v>
      </c>
      <c r="G145" s="128">
        <f t="shared" si="13"/>
        <v>0</v>
      </c>
      <c r="H145" s="128">
        <f t="shared" si="14"/>
        <v>0</v>
      </c>
      <c r="I145" s="128">
        <f t="shared" si="9"/>
        <v>0</v>
      </c>
      <c r="J145" s="128">
        <f t="shared" si="15"/>
        <v>0</v>
      </c>
      <c r="K145" s="1549">
        <f t="shared" si="16"/>
        <v>0</v>
      </c>
      <c r="L145" s="1009" t="str">
        <f t="shared" si="17"/>
        <v/>
      </c>
      <c r="M145" s="1010"/>
      <c r="N145" s="1010"/>
      <c r="O145" s="1010"/>
      <c r="P145" s="1011"/>
      <c r="Q145" s="1008"/>
      <c r="R145" s="1012"/>
      <c r="S145" s="1013"/>
      <c r="T145" s="1011"/>
      <c r="U145" s="1011"/>
      <c r="V145" s="1008"/>
      <c r="W145" s="1011"/>
      <c r="X145" s="1011"/>
      <c r="Y145" s="1011"/>
      <c r="Z145" s="1012"/>
      <c r="AA145" s="1012"/>
      <c r="AB145" s="1011"/>
      <c r="AC145" s="1012"/>
      <c r="AD145" s="1011"/>
      <c r="AE145" s="1012"/>
      <c r="AF145" s="1068"/>
      <c r="AG145" s="1014"/>
      <c r="AH145" s="1014"/>
      <c r="AI145" s="1011"/>
      <c r="AJ145" s="1015"/>
      <c r="AK145" s="1016"/>
      <c r="AL145" s="1012"/>
      <c r="AM145" s="1016"/>
      <c r="AN145" s="1070"/>
      <c r="AO145" s="1008"/>
      <c r="AP145" s="1008"/>
      <c r="AQ145" s="1008"/>
      <c r="AR145" s="1008"/>
      <c r="AS145" s="1008"/>
      <c r="AT145" s="1008"/>
      <c r="AU145" s="1008"/>
      <c r="AV145" s="1008"/>
      <c r="AW145" s="1008"/>
      <c r="AX145" s="1008"/>
      <c r="AY145" s="1008"/>
      <c r="AZ145" s="1008"/>
      <c r="BA145" s="1008"/>
      <c r="BB145" s="1008"/>
      <c r="BC145" s="1008"/>
      <c r="BD145" s="1008"/>
      <c r="BE145" s="1008"/>
      <c r="BF145" s="1008"/>
      <c r="BG145" s="1008"/>
      <c r="BH145" s="1008"/>
      <c r="BI145" s="1008"/>
      <c r="BJ145" s="1008"/>
      <c r="BK145" s="1008"/>
      <c r="BL145" s="1008"/>
      <c r="BM145" s="1008"/>
      <c r="BN145" s="1008"/>
      <c r="BO145" s="1008"/>
      <c r="BP145" s="1008"/>
      <c r="BQ145" s="1011"/>
      <c r="BR145" s="1008"/>
      <c r="BS145" s="1008"/>
      <c r="BT145" s="1555"/>
      <c r="BU145" s="1556"/>
      <c r="BV145" s="1065"/>
    </row>
    <row r="146" spans="1:74" ht="16" customHeight="1" x14ac:dyDescent="0.25">
      <c r="A146" s="127" t="s">
        <v>183</v>
      </c>
      <c r="B146" s="127" t="s">
        <v>51</v>
      </c>
      <c r="C146" s="128">
        <v>127</v>
      </c>
      <c r="D146" s="129">
        <f t="shared" si="10"/>
        <v>0</v>
      </c>
      <c r="E146" s="130" t="str">
        <f t="shared" si="11"/>
        <v/>
      </c>
      <c r="F146" s="118">
        <f t="shared" si="12"/>
        <v>0</v>
      </c>
      <c r="G146" s="128">
        <f t="shared" si="13"/>
        <v>0</v>
      </c>
      <c r="H146" s="128">
        <f t="shared" si="14"/>
        <v>0</v>
      </c>
      <c r="I146" s="128">
        <f t="shared" si="9"/>
        <v>0</v>
      </c>
      <c r="J146" s="128">
        <f t="shared" si="15"/>
        <v>0</v>
      </c>
      <c r="K146" s="1549">
        <f t="shared" si="16"/>
        <v>0</v>
      </c>
      <c r="L146" s="1009" t="str">
        <f t="shared" si="17"/>
        <v/>
      </c>
      <c r="M146" s="1010"/>
      <c r="N146" s="1010"/>
      <c r="O146" s="1010"/>
      <c r="P146" s="1011"/>
      <c r="Q146" s="1008"/>
      <c r="R146" s="1012"/>
      <c r="S146" s="1013"/>
      <c r="T146" s="1011"/>
      <c r="U146" s="1011"/>
      <c r="V146" s="1008"/>
      <c r="W146" s="1011"/>
      <c r="X146" s="1011"/>
      <c r="Y146" s="1011"/>
      <c r="Z146" s="1012"/>
      <c r="AA146" s="1012"/>
      <c r="AB146" s="1011"/>
      <c r="AC146" s="1012"/>
      <c r="AD146" s="1011"/>
      <c r="AE146" s="1012"/>
      <c r="AF146" s="1068"/>
      <c r="AG146" s="1014"/>
      <c r="AH146" s="1014"/>
      <c r="AI146" s="1011"/>
      <c r="AJ146" s="1015"/>
      <c r="AK146" s="1016"/>
      <c r="AL146" s="1012"/>
      <c r="AM146" s="1016"/>
      <c r="AN146" s="1070"/>
      <c r="AO146" s="1008"/>
      <c r="AP146" s="1008"/>
      <c r="AQ146" s="1008"/>
      <c r="AR146" s="1008"/>
      <c r="AS146" s="1008"/>
      <c r="AT146" s="1008"/>
      <c r="AU146" s="1008"/>
      <c r="AV146" s="1008"/>
      <c r="AW146" s="1008"/>
      <c r="AX146" s="1008"/>
      <c r="AY146" s="1008"/>
      <c r="AZ146" s="1008"/>
      <c r="BA146" s="1008"/>
      <c r="BB146" s="1008"/>
      <c r="BC146" s="1008"/>
      <c r="BD146" s="1008"/>
      <c r="BE146" s="1008"/>
      <c r="BF146" s="1008"/>
      <c r="BG146" s="1008"/>
      <c r="BH146" s="1008"/>
      <c r="BI146" s="1008"/>
      <c r="BJ146" s="1008"/>
      <c r="BK146" s="1008"/>
      <c r="BL146" s="1008"/>
      <c r="BM146" s="1008"/>
      <c r="BN146" s="1008"/>
      <c r="BO146" s="1008"/>
      <c r="BP146" s="1008"/>
      <c r="BQ146" s="1011"/>
      <c r="BR146" s="1008"/>
      <c r="BS146" s="1008"/>
      <c r="BT146" s="1555"/>
      <c r="BU146" s="1556"/>
      <c r="BV146" s="1065"/>
    </row>
    <row r="147" spans="1:74" ht="16" customHeight="1" x14ac:dyDescent="0.25">
      <c r="A147" s="127" t="s">
        <v>184</v>
      </c>
      <c r="B147" s="54"/>
      <c r="C147" s="128">
        <v>128</v>
      </c>
      <c r="D147" s="129">
        <f t="shared" si="10"/>
        <v>0</v>
      </c>
      <c r="E147" s="130" t="str">
        <f t="shared" si="11"/>
        <v/>
      </c>
      <c r="F147" s="118">
        <f t="shared" si="12"/>
        <v>0</v>
      </c>
      <c r="G147" s="128">
        <f t="shared" si="13"/>
        <v>0</v>
      </c>
      <c r="H147" s="128">
        <f t="shared" si="14"/>
        <v>0</v>
      </c>
      <c r="I147" s="128">
        <f t="shared" si="9"/>
        <v>0</v>
      </c>
      <c r="J147" s="128">
        <f t="shared" si="15"/>
        <v>0</v>
      </c>
      <c r="K147" s="1549">
        <f t="shared" si="16"/>
        <v>0</v>
      </c>
      <c r="L147" s="1009" t="str">
        <f t="shared" si="17"/>
        <v/>
      </c>
      <c r="M147" s="1010"/>
      <c r="N147" s="1010"/>
      <c r="O147" s="1010"/>
      <c r="P147" s="1011"/>
      <c r="Q147" s="1008"/>
      <c r="R147" s="1012"/>
      <c r="S147" s="1013"/>
      <c r="T147" s="1011"/>
      <c r="U147" s="1011"/>
      <c r="V147" s="1008"/>
      <c r="W147" s="1011"/>
      <c r="X147" s="1011"/>
      <c r="Y147" s="1011"/>
      <c r="Z147" s="1012"/>
      <c r="AA147" s="1012"/>
      <c r="AB147" s="1011"/>
      <c r="AC147" s="1012"/>
      <c r="AD147" s="1011"/>
      <c r="AE147" s="1012"/>
      <c r="AF147" s="1068"/>
      <c r="AG147" s="1014"/>
      <c r="AH147" s="1014"/>
      <c r="AI147" s="1011"/>
      <c r="AJ147" s="1015"/>
      <c r="AK147" s="1016"/>
      <c r="AL147" s="1012"/>
      <c r="AM147" s="1016"/>
      <c r="AN147" s="1070"/>
      <c r="AO147" s="1008"/>
      <c r="AP147" s="1008"/>
      <c r="AQ147" s="1008"/>
      <c r="AR147" s="1008"/>
      <c r="AS147" s="1008"/>
      <c r="AT147" s="1008"/>
      <c r="AU147" s="1008"/>
      <c r="AV147" s="1008"/>
      <c r="AW147" s="1008"/>
      <c r="AX147" s="1008"/>
      <c r="AY147" s="1008"/>
      <c r="AZ147" s="1008"/>
      <c r="BA147" s="1008"/>
      <c r="BB147" s="1008"/>
      <c r="BC147" s="1008"/>
      <c r="BD147" s="1008"/>
      <c r="BE147" s="1008"/>
      <c r="BF147" s="1008"/>
      <c r="BG147" s="1008"/>
      <c r="BH147" s="1008"/>
      <c r="BI147" s="1008"/>
      <c r="BJ147" s="1008"/>
      <c r="BK147" s="1008"/>
      <c r="BL147" s="1008"/>
      <c r="BM147" s="1008"/>
      <c r="BN147" s="1008"/>
      <c r="BO147" s="1008"/>
      <c r="BP147" s="1008"/>
      <c r="BQ147" s="1011"/>
      <c r="BR147" s="1008"/>
      <c r="BS147" s="1008"/>
      <c r="BT147" s="1555"/>
      <c r="BU147" s="1556"/>
      <c r="BV147" s="1065"/>
    </row>
    <row r="148" spans="1:74" ht="16" customHeight="1" x14ac:dyDescent="0.25">
      <c r="A148" s="127" t="s">
        <v>185</v>
      </c>
      <c r="B148" s="134" t="s">
        <v>1595</v>
      </c>
      <c r="C148" s="128">
        <v>129</v>
      </c>
      <c r="D148" s="129">
        <f t="shared" si="10"/>
        <v>0</v>
      </c>
      <c r="E148" s="130" t="str">
        <f t="shared" si="11"/>
        <v/>
      </c>
      <c r="F148" s="118">
        <f t="shared" si="12"/>
        <v>0</v>
      </c>
      <c r="G148" s="128">
        <f t="shared" si="13"/>
        <v>0</v>
      </c>
      <c r="H148" s="128">
        <f t="shared" si="14"/>
        <v>0</v>
      </c>
      <c r="I148" s="128">
        <f t="shared" ref="I148:I211" si="18">IF(L148&lt;&gt;"",1,0)</f>
        <v>0</v>
      </c>
      <c r="J148" s="128">
        <f t="shared" si="15"/>
        <v>0</v>
      </c>
      <c r="K148" s="1549">
        <f t="shared" si="16"/>
        <v>0</v>
      </c>
      <c r="L148" s="1009" t="str">
        <f t="shared" si="17"/>
        <v/>
      </c>
      <c r="M148" s="1010"/>
      <c r="N148" s="1010"/>
      <c r="O148" s="1010"/>
      <c r="P148" s="1011"/>
      <c r="Q148" s="1008"/>
      <c r="R148" s="1012"/>
      <c r="S148" s="1013"/>
      <c r="T148" s="1011"/>
      <c r="U148" s="1011"/>
      <c r="V148" s="1008"/>
      <c r="W148" s="1011"/>
      <c r="X148" s="1011"/>
      <c r="Y148" s="1011"/>
      <c r="Z148" s="1012"/>
      <c r="AA148" s="1012"/>
      <c r="AB148" s="1011"/>
      <c r="AC148" s="1012"/>
      <c r="AD148" s="1011"/>
      <c r="AE148" s="1012"/>
      <c r="AF148" s="1068"/>
      <c r="AG148" s="1014"/>
      <c r="AH148" s="1014"/>
      <c r="AI148" s="1011"/>
      <c r="AJ148" s="1015"/>
      <c r="AK148" s="1016"/>
      <c r="AL148" s="1012"/>
      <c r="AM148" s="1016"/>
      <c r="AN148" s="1070"/>
      <c r="AO148" s="1008"/>
      <c r="AP148" s="1008"/>
      <c r="AQ148" s="1008"/>
      <c r="AR148" s="1008"/>
      <c r="AS148" s="1008"/>
      <c r="AT148" s="1008"/>
      <c r="AU148" s="1008"/>
      <c r="AV148" s="1008"/>
      <c r="AW148" s="1008"/>
      <c r="AX148" s="1008"/>
      <c r="AY148" s="1008"/>
      <c r="AZ148" s="1008"/>
      <c r="BA148" s="1008"/>
      <c r="BB148" s="1008"/>
      <c r="BC148" s="1008"/>
      <c r="BD148" s="1008"/>
      <c r="BE148" s="1008"/>
      <c r="BF148" s="1008"/>
      <c r="BG148" s="1008"/>
      <c r="BH148" s="1008"/>
      <c r="BI148" s="1008"/>
      <c r="BJ148" s="1008"/>
      <c r="BK148" s="1008"/>
      <c r="BL148" s="1008"/>
      <c r="BM148" s="1008"/>
      <c r="BN148" s="1008"/>
      <c r="BO148" s="1008"/>
      <c r="BP148" s="1008"/>
      <c r="BQ148" s="1011"/>
      <c r="BR148" s="1008"/>
      <c r="BS148" s="1008"/>
      <c r="BT148" s="1555"/>
      <c r="BU148" s="1556"/>
      <c r="BV148" s="1065"/>
    </row>
    <row r="149" spans="1:74" ht="16" customHeight="1" x14ac:dyDescent="0.25">
      <c r="A149" s="127" t="s">
        <v>186</v>
      </c>
      <c r="B149" s="127" t="s">
        <v>1596</v>
      </c>
      <c r="C149" s="128">
        <v>130</v>
      </c>
      <c r="D149" s="129">
        <f t="shared" ref="D149:D212" si="19">IF(AND(LEFT(R149,2)="01",LEFT(Y149,2)="01",LEFT(X149,2)="01",E149=1),1,0)</f>
        <v>0</v>
      </c>
      <c r="E149" s="130" t="str">
        <f t="shared" ref="E149:E212" si="20">$B$17</f>
        <v/>
      </c>
      <c r="F149" s="118">
        <f t="shared" ref="F149:F212" si="21">COUNTIF(AP149:AU149,"X")</f>
        <v>0</v>
      </c>
      <c r="G149" s="128">
        <f t="shared" ref="G149:G212" si="22">IF(R149&lt;&gt;"",VALUE(LEFT(R149,2)),0)</f>
        <v>0</v>
      </c>
      <c r="H149" s="128">
        <f t="shared" ref="H149:H212" si="23">IF(Q149&lt;&gt;"",COUNTIF($Q$20:$Q$319,Q149),0)</f>
        <v>0</v>
      </c>
      <c r="I149" s="128">
        <f t="shared" si="18"/>
        <v>0</v>
      </c>
      <c r="J149" s="128">
        <f t="shared" ref="J149:J212" si="24">IF(AND(R149="01: Docente",V149="SI"),1,0)</f>
        <v>0</v>
      </c>
      <c r="K149" s="1549">
        <f t="shared" ref="K149:K212" si="25">IF(X149=$A$105,1,IF(X149=$A$106,2,IF(X149=$A$107,3,IF(X149=$A$108,4,IF(X149=$A$109,5,IF(X149=$A$110,6,0))))))</f>
        <v>0</v>
      </c>
      <c r="L149" s="1009" t="str">
        <f t="shared" si="17"/>
        <v/>
      </c>
      <c r="M149" s="1010"/>
      <c r="N149" s="1010"/>
      <c r="O149" s="1010"/>
      <c r="P149" s="1011"/>
      <c r="Q149" s="1008"/>
      <c r="R149" s="1012"/>
      <c r="S149" s="1013"/>
      <c r="T149" s="1011"/>
      <c r="U149" s="1011"/>
      <c r="V149" s="1008"/>
      <c r="W149" s="1011"/>
      <c r="X149" s="1011"/>
      <c r="Y149" s="1011"/>
      <c r="Z149" s="1012"/>
      <c r="AA149" s="1012"/>
      <c r="AB149" s="1011"/>
      <c r="AC149" s="1012"/>
      <c r="AD149" s="1011"/>
      <c r="AE149" s="1012"/>
      <c r="AF149" s="1068"/>
      <c r="AG149" s="1014"/>
      <c r="AH149" s="1014"/>
      <c r="AI149" s="1011"/>
      <c r="AJ149" s="1015"/>
      <c r="AK149" s="1016"/>
      <c r="AL149" s="1012"/>
      <c r="AM149" s="1016"/>
      <c r="AN149" s="1070"/>
      <c r="AO149" s="1008"/>
      <c r="AP149" s="1008"/>
      <c r="AQ149" s="1008"/>
      <c r="AR149" s="1008"/>
      <c r="AS149" s="1008"/>
      <c r="AT149" s="1008"/>
      <c r="AU149" s="1008"/>
      <c r="AV149" s="1008"/>
      <c r="AW149" s="1008"/>
      <c r="AX149" s="1008"/>
      <c r="AY149" s="1008"/>
      <c r="AZ149" s="1008"/>
      <c r="BA149" s="1008"/>
      <c r="BB149" s="1008"/>
      <c r="BC149" s="1008"/>
      <c r="BD149" s="1008"/>
      <c r="BE149" s="1008"/>
      <c r="BF149" s="1008"/>
      <c r="BG149" s="1008"/>
      <c r="BH149" s="1008"/>
      <c r="BI149" s="1008"/>
      <c r="BJ149" s="1008"/>
      <c r="BK149" s="1008"/>
      <c r="BL149" s="1008"/>
      <c r="BM149" s="1008"/>
      <c r="BN149" s="1008"/>
      <c r="BO149" s="1008"/>
      <c r="BP149" s="1008"/>
      <c r="BQ149" s="1011"/>
      <c r="BR149" s="1008"/>
      <c r="BS149" s="1008"/>
      <c r="BT149" s="1555"/>
      <c r="BU149" s="1556"/>
      <c r="BV149" s="1065"/>
    </row>
    <row r="150" spans="1:74" ht="16" customHeight="1" x14ac:dyDescent="0.25">
      <c r="A150" s="127" t="s">
        <v>187</v>
      </c>
      <c r="B150" s="127" t="s">
        <v>1597</v>
      </c>
      <c r="C150" s="128">
        <v>131</v>
      </c>
      <c r="D150" s="129">
        <f t="shared" si="19"/>
        <v>0</v>
      </c>
      <c r="E150" s="130" t="str">
        <f t="shared" si="20"/>
        <v/>
      </c>
      <c r="F150" s="118">
        <f t="shared" si="21"/>
        <v>0</v>
      </c>
      <c r="G150" s="128">
        <f t="shared" si="22"/>
        <v>0</v>
      </c>
      <c r="H150" s="128">
        <f t="shared" si="23"/>
        <v>0</v>
      </c>
      <c r="I150" s="128">
        <f t="shared" si="18"/>
        <v>0</v>
      </c>
      <c r="J150" s="128">
        <f t="shared" si="24"/>
        <v>0</v>
      </c>
      <c r="K150" s="1549">
        <f t="shared" si="25"/>
        <v>0</v>
      </c>
      <c r="L150" s="1009" t="str">
        <f t="shared" ref="L150:L213" si="26">IF($C150&lt;=$B$5,C150,"")</f>
        <v/>
      </c>
      <c r="M150" s="1010"/>
      <c r="N150" s="1010"/>
      <c r="O150" s="1010"/>
      <c r="P150" s="1011"/>
      <c r="Q150" s="1008"/>
      <c r="R150" s="1012"/>
      <c r="S150" s="1013"/>
      <c r="T150" s="1011"/>
      <c r="U150" s="1011"/>
      <c r="V150" s="1008"/>
      <c r="W150" s="1011"/>
      <c r="X150" s="1011"/>
      <c r="Y150" s="1011"/>
      <c r="Z150" s="1012"/>
      <c r="AA150" s="1012"/>
      <c r="AB150" s="1011"/>
      <c r="AC150" s="1012"/>
      <c r="AD150" s="1011"/>
      <c r="AE150" s="1012"/>
      <c r="AF150" s="1068"/>
      <c r="AG150" s="1014"/>
      <c r="AH150" s="1014"/>
      <c r="AI150" s="1011"/>
      <c r="AJ150" s="1015"/>
      <c r="AK150" s="1016"/>
      <c r="AL150" s="1012"/>
      <c r="AM150" s="1016"/>
      <c r="AN150" s="1070"/>
      <c r="AO150" s="1008"/>
      <c r="AP150" s="1008"/>
      <c r="AQ150" s="1008"/>
      <c r="AR150" s="1008"/>
      <c r="AS150" s="1008"/>
      <c r="AT150" s="1008"/>
      <c r="AU150" s="1008"/>
      <c r="AV150" s="1008"/>
      <c r="AW150" s="1008"/>
      <c r="AX150" s="1008"/>
      <c r="AY150" s="1008"/>
      <c r="AZ150" s="1008"/>
      <c r="BA150" s="1008"/>
      <c r="BB150" s="1008"/>
      <c r="BC150" s="1008"/>
      <c r="BD150" s="1008"/>
      <c r="BE150" s="1008"/>
      <c r="BF150" s="1008"/>
      <c r="BG150" s="1008"/>
      <c r="BH150" s="1008"/>
      <c r="BI150" s="1008"/>
      <c r="BJ150" s="1008"/>
      <c r="BK150" s="1008"/>
      <c r="BL150" s="1008"/>
      <c r="BM150" s="1008"/>
      <c r="BN150" s="1008"/>
      <c r="BO150" s="1008"/>
      <c r="BP150" s="1008"/>
      <c r="BQ150" s="1011"/>
      <c r="BR150" s="1008"/>
      <c r="BS150" s="1008"/>
      <c r="BT150" s="1555"/>
      <c r="BU150" s="1556"/>
      <c r="BV150" s="1065"/>
    </row>
    <row r="151" spans="1:74" ht="16" customHeight="1" x14ac:dyDescent="0.25">
      <c r="A151" s="127" t="s">
        <v>188</v>
      </c>
      <c r="B151" s="127" t="s">
        <v>1598</v>
      </c>
      <c r="C151" s="128">
        <v>132</v>
      </c>
      <c r="D151" s="129">
        <f t="shared" si="19"/>
        <v>0</v>
      </c>
      <c r="E151" s="130" t="str">
        <f t="shared" si="20"/>
        <v/>
      </c>
      <c r="F151" s="118">
        <f t="shared" si="21"/>
        <v>0</v>
      </c>
      <c r="G151" s="128">
        <f t="shared" si="22"/>
        <v>0</v>
      </c>
      <c r="H151" s="128">
        <f t="shared" si="23"/>
        <v>0</v>
      </c>
      <c r="I151" s="128">
        <f t="shared" si="18"/>
        <v>0</v>
      </c>
      <c r="J151" s="128">
        <f t="shared" si="24"/>
        <v>0</v>
      </c>
      <c r="K151" s="1549">
        <f t="shared" si="25"/>
        <v>0</v>
      </c>
      <c r="L151" s="1009" t="str">
        <f t="shared" si="26"/>
        <v/>
      </c>
      <c r="M151" s="1010"/>
      <c r="N151" s="1010"/>
      <c r="O151" s="1010"/>
      <c r="P151" s="1011"/>
      <c r="Q151" s="1008"/>
      <c r="R151" s="1012"/>
      <c r="S151" s="1013"/>
      <c r="T151" s="1011"/>
      <c r="U151" s="1011"/>
      <c r="V151" s="1008"/>
      <c r="W151" s="1011"/>
      <c r="X151" s="1011"/>
      <c r="Y151" s="1011"/>
      <c r="Z151" s="1012"/>
      <c r="AA151" s="1012"/>
      <c r="AB151" s="1011"/>
      <c r="AC151" s="1012"/>
      <c r="AD151" s="1011"/>
      <c r="AE151" s="1012"/>
      <c r="AF151" s="1068"/>
      <c r="AG151" s="1014"/>
      <c r="AH151" s="1014"/>
      <c r="AI151" s="1011"/>
      <c r="AJ151" s="1015"/>
      <c r="AK151" s="1016"/>
      <c r="AL151" s="1012"/>
      <c r="AM151" s="1016"/>
      <c r="AN151" s="1070"/>
      <c r="AO151" s="1008"/>
      <c r="AP151" s="1008"/>
      <c r="AQ151" s="1008"/>
      <c r="AR151" s="1008"/>
      <c r="AS151" s="1008"/>
      <c r="AT151" s="1008"/>
      <c r="AU151" s="1008"/>
      <c r="AV151" s="1008"/>
      <c r="AW151" s="1008"/>
      <c r="AX151" s="1008"/>
      <c r="AY151" s="1008"/>
      <c r="AZ151" s="1008"/>
      <c r="BA151" s="1008"/>
      <c r="BB151" s="1008"/>
      <c r="BC151" s="1008"/>
      <c r="BD151" s="1008"/>
      <c r="BE151" s="1008"/>
      <c r="BF151" s="1008"/>
      <c r="BG151" s="1008"/>
      <c r="BH151" s="1008"/>
      <c r="BI151" s="1008"/>
      <c r="BJ151" s="1008"/>
      <c r="BK151" s="1008"/>
      <c r="BL151" s="1008"/>
      <c r="BM151" s="1008"/>
      <c r="BN151" s="1008"/>
      <c r="BO151" s="1008"/>
      <c r="BP151" s="1008"/>
      <c r="BQ151" s="1011"/>
      <c r="BR151" s="1008"/>
      <c r="BS151" s="1008"/>
      <c r="BT151" s="1555"/>
      <c r="BU151" s="1556"/>
      <c r="BV151" s="1065"/>
    </row>
    <row r="152" spans="1:74" ht="16" customHeight="1" x14ac:dyDescent="0.25">
      <c r="A152" s="127" t="s">
        <v>1599</v>
      </c>
      <c r="B152" s="127" t="s">
        <v>1600</v>
      </c>
      <c r="C152" s="128">
        <v>133</v>
      </c>
      <c r="D152" s="129">
        <f t="shared" si="19"/>
        <v>0</v>
      </c>
      <c r="E152" s="130" t="str">
        <f t="shared" si="20"/>
        <v/>
      </c>
      <c r="F152" s="118">
        <f t="shared" si="21"/>
        <v>0</v>
      </c>
      <c r="G152" s="128">
        <f t="shared" si="22"/>
        <v>0</v>
      </c>
      <c r="H152" s="128">
        <f t="shared" si="23"/>
        <v>0</v>
      </c>
      <c r="I152" s="128">
        <f t="shared" si="18"/>
        <v>0</v>
      </c>
      <c r="J152" s="128">
        <f t="shared" si="24"/>
        <v>0</v>
      </c>
      <c r="K152" s="1549">
        <f t="shared" si="25"/>
        <v>0</v>
      </c>
      <c r="L152" s="1009" t="str">
        <f t="shared" si="26"/>
        <v/>
      </c>
      <c r="M152" s="1010"/>
      <c r="N152" s="1010"/>
      <c r="O152" s="1010"/>
      <c r="P152" s="1011"/>
      <c r="Q152" s="1008"/>
      <c r="R152" s="1012"/>
      <c r="S152" s="1013"/>
      <c r="T152" s="1011"/>
      <c r="U152" s="1011"/>
      <c r="V152" s="1008"/>
      <c r="W152" s="1011"/>
      <c r="X152" s="1011"/>
      <c r="Y152" s="1011"/>
      <c r="Z152" s="1012"/>
      <c r="AA152" s="1012"/>
      <c r="AB152" s="1011"/>
      <c r="AC152" s="1012"/>
      <c r="AD152" s="1011"/>
      <c r="AE152" s="1012"/>
      <c r="AF152" s="1068"/>
      <c r="AG152" s="1014"/>
      <c r="AH152" s="1014"/>
      <c r="AI152" s="1011"/>
      <c r="AJ152" s="1015"/>
      <c r="AK152" s="1016"/>
      <c r="AL152" s="1012"/>
      <c r="AM152" s="1016"/>
      <c r="AN152" s="1070"/>
      <c r="AO152" s="1008"/>
      <c r="AP152" s="1008"/>
      <c r="AQ152" s="1008"/>
      <c r="AR152" s="1008"/>
      <c r="AS152" s="1008"/>
      <c r="AT152" s="1008"/>
      <c r="AU152" s="1008"/>
      <c r="AV152" s="1008"/>
      <c r="AW152" s="1008"/>
      <c r="AX152" s="1008"/>
      <c r="AY152" s="1008"/>
      <c r="AZ152" s="1008"/>
      <c r="BA152" s="1008"/>
      <c r="BB152" s="1008"/>
      <c r="BC152" s="1008"/>
      <c r="BD152" s="1008"/>
      <c r="BE152" s="1008"/>
      <c r="BF152" s="1008"/>
      <c r="BG152" s="1008"/>
      <c r="BH152" s="1008"/>
      <c r="BI152" s="1008"/>
      <c r="BJ152" s="1008"/>
      <c r="BK152" s="1008"/>
      <c r="BL152" s="1008"/>
      <c r="BM152" s="1008"/>
      <c r="BN152" s="1008"/>
      <c r="BO152" s="1008"/>
      <c r="BP152" s="1008"/>
      <c r="BQ152" s="1011"/>
      <c r="BR152" s="1008"/>
      <c r="BS152" s="1008"/>
      <c r="BT152" s="1555"/>
      <c r="BU152" s="1556"/>
      <c r="BV152" s="1065"/>
    </row>
    <row r="153" spans="1:74" ht="16" customHeight="1" x14ac:dyDescent="0.25">
      <c r="A153" s="127" t="s">
        <v>189</v>
      </c>
      <c r="B153" s="127" t="s">
        <v>1601</v>
      </c>
      <c r="C153" s="128">
        <v>134</v>
      </c>
      <c r="D153" s="129">
        <f t="shared" si="19"/>
        <v>0</v>
      </c>
      <c r="E153" s="130" t="str">
        <f t="shared" si="20"/>
        <v/>
      </c>
      <c r="F153" s="118">
        <f t="shared" si="21"/>
        <v>0</v>
      </c>
      <c r="G153" s="128">
        <f t="shared" si="22"/>
        <v>0</v>
      </c>
      <c r="H153" s="128">
        <f t="shared" si="23"/>
        <v>0</v>
      </c>
      <c r="I153" s="128">
        <f t="shared" si="18"/>
        <v>0</v>
      </c>
      <c r="J153" s="128">
        <f t="shared" si="24"/>
        <v>0</v>
      </c>
      <c r="K153" s="1549">
        <f t="shared" si="25"/>
        <v>0</v>
      </c>
      <c r="L153" s="1009" t="str">
        <f t="shared" si="26"/>
        <v/>
      </c>
      <c r="M153" s="1010"/>
      <c r="N153" s="1010"/>
      <c r="O153" s="1010"/>
      <c r="P153" s="1011"/>
      <c r="Q153" s="1008"/>
      <c r="R153" s="1012"/>
      <c r="S153" s="1013"/>
      <c r="T153" s="1011"/>
      <c r="U153" s="1011"/>
      <c r="V153" s="1008"/>
      <c r="W153" s="1011"/>
      <c r="X153" s="1011"/>
      <c r="Y153" s="1011"/>
      <c r="Z153" s="1012"/>
      <c r="AA153" s="1012"/>
      <c r="AB153" s="1011"/>
      <c r="AC153" s="1012"/>
      <c r="AD153" s="1011"/>
      <c r="AE153" s="1012"/>
      <c r="AF153" s="1068"/>
      <c r="AG153" s="1014"/>
      <c r="AH153" s="1014"/>
      <c r="AI153" s="1011"/>
      <c r="AJ153" s="1015"/>
      <c r="AK153" s="1016"/>
      <c r="AL153" s="1012"/>
      <c r="AM153" s="1016"/>
      <c r="AN153" s="1070"/>
      <c r="AO153" s="1008"/>
      <c r="AP153" s="1008"/>
      <c r="AQ153" s="1008"/>
      <c r="AR153" s="1008"/>
      <c r="AS153" s="1008"/>
      <c r="AT153" s="1008"/>
      <c r="AU153" s="1008"/>
      <c r="AV153" s="1008"/>
      <c r="AW153" s="1008"/>
      <c r="AX153" s="1008"/>
      <c r="AY153" s="1008"/>
      <c r="AZ153" s="1008"/>
      <c r="BA153" s="1008"/>
      <c r="BB153" s="1008"/>
      <c r="BC153" s="1008"/>
      <c r="BD153" s="1008"/>
      <c r="BE153" s="1008"/>
      <c r="BF153" s="1008"/>
      <c r="BG153" s="1008"/>
      <c r="BH153" s="1008"/>
      <c r="BI153" s="1008"/>
      <c r="BJ153" s="1008"/>
      <c r="BK153" s="1008"/>
      <c r="BL153" s="1008"/>
      <c r="BM153" s="1008"/>
      <c r="BN153" s="1008"/>
      <c r="BO153" s="1008"/>
      <c r="BP153" s="1008"/>
      <c r="BQ153" s="1011"/>
      <c r="BR153" s="1008"/>
      <c r="BS153" s="1008"/>
      <c r="BT153" s="1555"/>
      <c r="BU153" s="1556"/>
      <c r="BV153" s="1065"/>
    </row>
    <row r="154" spans="1:74" ht="16" customHeight="1" x14ac:dyDescent="0.25">
      <c r="A154" s="127" t="s">
        <v>1602</v>
      </c>
      <c r="B154" s="134" t="s">
        <v>1603</v>
      </c>
      <c r="C154" s="128">
        <v>135</v>
      </c>
      <c r="D154" s="129">
        <f t="shared" si="19"/>
        <v>0</v>
      </c>
      <c r="E154" s="130" t="str">
        <f t="shared" si="20"/>
        <v/>
      </c>
      <c r="F154" s="118">
        <f t="shared" si="21"/>
        <v>0</v>
      </c>
      <c r="G154" s="128">
        <f t="shared" si="22"/>
        <v>0</v>
      </c>
      <c r="H154" s="128">
        <f t="shared" si="23"/>
        <v>0</v>
      </c>
      <c r="I154" s="128">
        <f t="shared" si="18"/>
        <v>0</v>
      </c>
      <c r="J154" s="128">
        <f t="shared" si="24"/>
        <v>0</v>
      </c>
      <c r="K154" s="1549">
        <f t="shared" si="25"/>
        <v>0</v>
      </c>
      <c r="L154" s="1009" t="str">
        <f t="shared" si="26"/>
        <v/>
      </c>
      <c r="M154" s="1010"/>
      <c r="N154" s="1010"/>
      <c r="O154" s="1010"/>
      <c r="P154" s="1011"/>
      <c r="Q154" s="1008"/>
      <c r="R154" s="1012"/>
      <c r="S154" s="1013"/>
      <c r="T154" s="1011"/>
      <c r="U154" s="1011"/>
      <c r="V154" s="1008"/>
      <c r="W154" s="1011"/>
      <c r="X154" s="1011"/>
      <c r="Y154" s="1011"/>
      <c r="Z154" s="1012"/>
      <c r="AA154" s="1012"/>
      <c r="AB154" s="1011"/>
      <c r="AC154" s="1012"/>
      <c r="AD154" s="1011"/>
      <c r="AE154" s="1012"/>
      <c r="AF154" s="1068"/>
      <c r="AG154" s="1014"/>
      <c r="AH154" s="1014"/>
      <c r="AI154" s="1011"/>
      <c r="AJ154" s="1015"/>
      <c r="AK154" s="1016"/>
      <c r="AL154" s="1012"/>
      <c r="AM154" s="1016"/>
      <c r="AN154" s="1070"/>
      <c r="AO154" s="1008"/>
      <c r="AP154" s="1008"/>
      <c r="AQ154" s="1008"/>
      <c r="AR154" s="1008"/>
      <c r="AS154" s="1008"/>
      <c r="AT154" s="1008"/>
      <c r="AU154" s="1008"/>
      <c r="AV154" s="1008"/>
      <c r="AW154" s="1008"/>
      <c r="AX154" s="1008"/>
      <c r="AY154" s="1008"/>
      <c r="AZ154" s="1008"/>
      <c r="BA154" s="1008"/>
      <c r="BB154" s="1008"/>
      <c r="BC154" s="1008"/>
      <c r="BD154" s="1008"/>
      <c r="BE154" s="1008"/>
      <c r="BF154" s="1008"/>
      <c r="BG154" s="1008"/>
      <c r="BH154" s="1008"/>
      <c r="BI154" s="1008"/>
      <c r="BJ154" s="1008"/>
      <c r="BK154" s="1008"/>
      <c r="BL154" s="1008"/>
      <c r="BM154" s="1008"/>
      <c r="BN154" s="1008"/>
      <c r="BO154" s="1008"/>
      <c r="BP154" s="1008"/>
      <c r="BQ154" s="1011"/>
      <c r="BR154" s="1008"/>
      <c r="BS154" s="1008"/>
      <c r="BT154" s="1555"/>
      <c r="BU154" s="1556"/>
      <c r="BV154" s="1065"/>
    </row>
    <row r="155" spans="1:74" ht="16" customHeight="1" x14ac:dyDescent="0.25">
      <c r="A155" s="127" t="s">
        <v>156</v>
      </c>
      <c r="B155" s="127" t="s">
        <v>921</v>
      </c>
      <c r="C155" s="128">
        <v>136</v>
      </c>
      <c r="D155" s="129">
        <f t="shared" si="19"/>
        <v>0</v>
      </c>
      <c r="E155" s="130" t="str">
        <f t="shared" si="20"/>
        <v/>
      </c>
      <c r="F155" s="118">
        <f t="shared" si="21"/>
        <v>0</v>
      </c>
      <c r="G155" s="128">
        <f t="shared" si="22"/>
        <v>0</v>
      </c>
      <c r="H155" s="128">
        <f t="shared" si="23"/>
        <v>0</v>
      </c>
      <c r="I155" s="128">
        <f t="shared" si="18"/>
        <v>0</v>
      </c>
      <c r="J155" s="128">
        <f t="shared" si="24"/>
        <v>0</v>
      </c>
      <c r="K155" s="1549">
        <f t="shared" si="25"/>
        <v>0</v>
      </c>
      <c r="L155" s="1009" t="str">
        <f t="shared" si="26"/>
        <v/>
      </c>
      <c r="M155" s="1010"/>
      <c r="N155" s="1010"/>
      <c r="O155" s="1010"/>
      <c r="P155" s="1011"/>
      <c r="Q155" s="1008"/>
      <c r="R155" s="1012"/>
      <c r="S155" s="1013"/>
      <c r="T155" s="1011"/>
      <c r="U155" s="1011"/>
      <c r="V155" s="1008"/>
      <c r="W155" s="1011"/>
      <c r="X155" s="1011"/>
      <c r="Y155" s="1011"/>
      <c r="Z155" s="1012"/>
      <c r="AA155" s="1012"/>
      <c r="AB155" s="1011"/>
      <c r="AC155" s="1012"/>
      <c r="AD155" s="1011"/>
      <c r="AE155" s="1012"/>
      <c r="AF155" s="1068"/>
      <c r="AG155" s="1014"/>
      <c r="AH155" s="1014"/>
      <c r="AI155" s="1011"/>
      <c r="AJ155" s="1015"/>
      <c r="AK155" s="1016"/>
      <c r="AL155" s="1012"/>
      <c r="AM155" s="1016"/>
      <c r="AN155" s="1070"/>
      <c r="AO155" s="1008"/>
      <c r="AP155" s="1008"/>
      <c r="AQ155" s="1008"/>
      <c r="AR155" s="1008"/>
      <c r="AS155" s="1008"/>
      <c r="AT155" s="1008"/>
      <c r="AU155" s="1008"/>
      <c r="AV155" s="1008"/>
      <c r="AW155" s="1008"/>
      <c r="AX155" s="1008"/>
      <c r="AY155" s="1008"/>
      <c r="AZ155" s="1008"/>
      <c r="BA155" s="1008"/>
      <c r="BB155" s="1008"/>
      <c r="BC155" s="1008"/>
      <c r="BD155" s="1008"/>
      <c r="BE155" s="1008"/>
      <c r="BF155" s="1008"/>
      <c r="BG155" s="1008"/>
      <c r="BH155" s="1008"/>
      <c r="BI155" s="1008"/>
      <c r="BJ155" s="1008"/>
      <c r="BK155" s="1008"/>
      <c r="BL155" s="1008"/>
      <c r="BM155" s="1008"/>
      <c r="BN155" s="1008"/>
      <c r="BO155" s="1008"/>
      <c r="BP155" s="1008"/>
      <c r="BQ155" s="1011"/>
      <c r="BR155" s="1008"/>
      <c r="BS155" s="1008"/>
      <c r="BT155" s="1555"/>
      <c r="BU155" s="1556"/>
      <c r="BV155" s="1065"/>
    </row>
    <row r="156" spans="1:74" ht="16" customHeight="1" x14ac:dyDescent="0.25">
      <c r="A156" s="127" t="s">
        <v>1604</v>
      </c>
      <c r="B156" s="127" t="s">
        <v>922</v>
      </c>
      <c r="C156" s="128">
        <v>137</v>
      </c>
      <c r="D156" s="129">
        <f t="shared" si="19"/>
        <v>0</v>
      </c>
      <c r="E156" s="130" t="str">
        <f t="shared" si="20"/>
        <v/>
      </c>
      <c r="F156" s="118">
        <f t="shared" si="21"/>
        <v>0</v>
      </c>
      <c r="G156" s="128">
        <f t="shared" si="22"/>
        <v>0</v>
      </c>
      <c r="H156" s="128">
        <f t="shared" si="23"/>
        <v>0</v>
      </c>
      <c r="I156" s="128">
        <f t="shared" si="18"/>
        <v>0</v>
      </c>
      <c r="J156" s="128">
        <f t="shared" si="24"/>
        <v>0</v>
      </c>
      <c r="K156" s="1549">
        <f t="shared" si="25"/>
        <v>0</v>
      </c>
      <c r="L156" s="1009" t="str">
        <f t="shared" si="26"/>
        <v/>
      </c>
      <c r="M156" s="1010"/>
      <c r="N156" s="1010"/>
      <c r="O156" s="1010"/>
      <c r="P156" s="1011"/>
      <c r="Q156" s="1008"/>
      <c r="R156" s="1012"/>
      <c r="S156" s="1013"/>
      <c r="T156" s="1011"/>
      <c r="U156" s="1011"/>
      <c r="V156" s="1008"/>
      <c r="W156" s="1011"/>
      <c r="X156" s="1011"/>
      <c r="Y156" s="1011"/>
      <c r="Z156" s="1012"/>
      <c r="AA156" s="1012"/>
      <c r="AB156" s="1011"/>
      <c r="AC156" s="1012"/>
      <c r="AD156" s="1011"/>
      <c r="AE156" s="1012"/>
      <c r="AF156" s="1068"/>
      <c r="AG156" s="1014"/>
      <c r="AH156" s="1014"/>
      <c r="AI156" s="1011"/>
      <c r="AJ156" s="1015"/>
      <c r="AK156" s="1016"/>
      <c r="AL156" s="1012"/>
      <c r="AM156" s="1016"/>
      <c r="AN156" s="1070"/>
      <c r="AO156" s="1008"/>
      <c r="AP156" s="1008"/>
      <c r="AQ156" s="1008"/>
      <c r="AR156" s="1008"/>
      <c r="AS156" s="1008"/>
      <c r="AT156" s="1008"/>
      <c r="AU156" s="1008"/>
      <c r="AV156" s="1008"/>
      <c r="AW156" s="1008"/>
      <c r="AX156" s="1008"/>
      <c r="AY156" s="1008"/>
      <c r="AZ156" s="1008"/>
      <c r="BA156" s="1008"/>
      <c r="BB156" s="1008"/>
      <c r="BC156" s="1008"/>
      <c r="BD156" s="1008"/>
      <c r="BE156" s="1008"/>
      <c r="BF156" s="1008"/>
      <c r="BG156" s="1008"/>
      <c r="BH156" s="1008"/>
      <c r="BI156" s="1008"/>
      <c r="BJ156" s="1008"/>
      <c r="BK156" s="1008"/>
      <c r="BL156" s="1008"/>
      <c r="BM156" s="1008"/>
      <c r="BN156" s="1008"/>
      <c r="BO156" s="1008"/>
      <c r="BP156" s="1008"/>
      <c r="BQ156" s="1011"/>
      <c r="BR156" s="1008"/>
      <c r="BS156" s="1008"/>
      <c r="BT156" s="1555"/>
      <c r="BU156" s="1556"/>
      <c r="BV156" s="1065"/>
    </row>
    <row r="157" spans="1:74" ht="16" customHeight="1" x14ac:dyDescent="0.25">
      <c r="A157" s="127" t="s">
        <v>191</v>
      </c>
      <c r="B157" s="127" t="s">
        <v>923</v>
      </c>
      <c r="C157" s="128">
        <v>138</v>
      </c>
      <c r="D157" s="129">
        <f t="shared" si="19"/>
        <v>0</v>
      </c>
      <c r="E157" s="130" t="str">
        <f t="shared" si="20"/>
        <v/>
      </c>
      <c r="F157" s="118">
        <f t="shared" si="21"/>
        <v>0</v>
      </c>
      <c r="G157" s="128">
        <f t="shared" si="22"/>
        <v>0</v>
      </c>
      <c r="H157" s="128">
        <f t="shared" si="23"/>
        <v>0</v>
      </c>
      <c r="I157" s="128">
        <f t="shared" si="18"/>
        <v>0</v>
      </c>
      <c r="J157" s="128">
        <f t="shared" si="24"/>
        <v>0</v>
      </c>
      <c r="K157" s="1549">
        <f t="shared" si="25"/>
        <v>0</v>
      </c>
      <c r="L157" s="1009" t="str">
        <f t="shared" si="26"/>
        <v/>
      </c>
      <c r="M157" s="1010"/>
      <c r="N157" s="1010"/>
      <c r="O157" s="1010"/>
      <c r="P157" s="1011"/>
      <c r="Q157" s="1008"/>
      <c r="R157" s="1012"/>
      <c r="S157" s="1013"/>
      <c r="T157" s="1011"/>
      <c r="U157" s="1011"/>
      <c r="V157" s="1008"/>
      <c r="W157" s="1011"/>
      <c r="X157" s="1011"/>
      <c r="Y157" s="1011"/>
      <c r="Z157" s="1012"/>
      <c r="AA157" s="1012"/>
      <c r="AB157" s="1011"/>
      <c r="AC157" s="1012"/>
      <c r="AD157" s="1011"/>
      <c r="AE157" s="1012"/>
      <c r="AF157" s="1068"/>
      <c r="AG157" s="1014"/>
      <c r="AH157" s="1014"/>
      <c r="AI157" s="1011"/>
      <c r="AJ157" s="1015"/>
      <c r="AK157" s="1016"/>
      <c r="AL157" s="1012"/>
      <c r="AM157" s="1016"/>
      <c r="AN157" s="1070"/>
      <c r="AO157" s="1008"/>
      <c r="AP157" s="1008"/>
      <c r="AQ157" s="1008"/>
      <c r="AR157" s="1008"/>
      <c r="AS157" s="1008"/>
      <c r="AT157" s="1008"/>
      <c r="AU157" s="1008"/>
      <c r="AV157" s="1008"/>
      <c r="AW157" s="1008"/>
      <c r="AX157" s="1008"/>
      <c r="AY157" s="1008"/>
      <c r="AZ157" s="1008"/>
      <c r="BA157" s="1008"/>
      <c r="BB157" s="1008"/>
      <c r="BC157" s="1008"/>
      <c r="BD157" s="1008"/>
      <c r="BE157" s="1008"/>
      <c r="BF157" s="1008"/>
      <c r="BG157" s="1008"/>
      <c r="BH157" s="1008"/>
      <c r="BI157" s="1008"/>
      <c r="BJ157" s="1008"/>
      <c r="BK157" s="1008"/>
      <c r="BL157" s="1008"/>
      <c r="BM157" s="1008"/>
      <c r="BN157" s="1008"/>
      <c r="BO157" s="1008"/>
      <c r="BP157" s="1008"/>
      <c r="BQ157" s="1011"/>
      <c r="BR157" s="1008"/>
      <c r="BS157" s="1008"/>
      <c r="BT157" s="1555"/>
      <c r="BU157" s="1556"/>
      <c r="BV157" s="1065"/>
    </row>
    <row r="158" spans="1:74" ht="16" customHeight="1" x14ac:dyDescent="0.25">
      <c r="A158" s="127" t="s">
        <v>1605</v>
      </c>
      <c r="B158" s="127" t="s">
        <v>1606</v>
      </c>
      <c r="C158" s="128">
        <v>139</v>
      </c>
      <c r="D158" s="129">
        <f t="shared" si="19"/>
        <v>0</v>
      </c>
      <c r="E158" s="130" t="str">
        <f t="shared" si="20"/>
        <v/>
      </c>
      <c r="F158" s="118">
        <f t="shared" si="21"/>
        <v>0</v>
      </c>
      <c r="G158" s="128">
        <f t="shared" si="22"/>
        <v>0</v>
      </c>
      <c r="H158" s="128">
        <f t="shared" si="23"/>
        <v>0</v>
      </c>
      <c r="I158" s="128">
        <f t="shared" si="18"/>
        <v>0</v>
      </c>
      <c r="J158" s="128">
        <f t="shared" si="24"/>
        <v>0</v>
      </c>
      <c r="K158" s="1549">
        <f t="shared" si="25"/>
        <v>0</v>
      </c>
      <c r="L158" s="1009" t="str">
        <f t="shared" si="26"/>
        <v/>
      </c>
      <c r="M158" s="1010"/>
      <c r="N158" s="1010"/>
      <c r="O158" s="1010"/>
      <c r="P158" s="1011"/>
      <c r="Q158" s="1008"/>
      <c r="R158" s="1012"/>
      <c r="S158" s="1013"/>
      <c r="T158" s="1011"/>
      <c r="U158" s="1011"/>
      <c r="V158" s="1008"/>
      <c r="W158" s="1011"/>
      <c r="X158" s="1011"/>
      <c r="Y158" s="1011"/>
      <c r="Z158" s="1012"/>
      <c r="AA158" s="1012"/>
      <c r="AB158" s="1011"/>
      <c r="AC158" s="1012"/>
      <c r="AD158" s="1011"/>
      <c r="AE158" s="1012"/>
      <c r="AF158" s="1068"/>
      <c r="AG158" s="1014"/>
      <c r="AH158" s="1014"/>
      <c r="AI158" s="1011"/>
      <c r="AJ158" s="1015"/>
      <c r="AK158" s="1016"/>
      <c r="AL158" s="1012"/>
      <c r="AM158" s="1016"/>
      <c r="AN158" s="1070"/>
      <c r="AO158" s="1008"/>
      <c r="AP158" s="1008"/>
      <c r="AQ158" s="1008"/>
      <c r="AR158" s="1008"/>
      <c r="AS158" s="1008"/>
      <c r="AT158" s="1008"/>
      <c r="AU158" s="1008"/>
      <c r="AV158" s="1008"/>
      <c r="AW158" s="1008"/>
      <c r="AX158" s="1008"/>
      <c r="AY158" s="1008"/>
      <c r="AZ158" s="1008"/>
      <c r="BA158" s="1008"/>
      <c r="BB158" s="1008"/>
      <c r="BC158" s="1008"/>
      <c r="BD158" s="1008"/>
      <c r="BE158" s="1008"/>
      <c r="BF158" s="1008"/>
      <c r="BG158" s="1008"/>
      <c r="BH158" s="1008"/>
      <c r="BI158" s="1008"/>
      <c r="BJ158" s="1008"/>
      <c r="BK158" s="1008"/>
      <c r="BL158" s="1008"/>
      <c r="BM158" s="1008"/>
      <c r="BN158" s="1008"/>
      <c r="BO158" s="1008"/>
      <c r="BP158" s="1008"/>
      <c r="BQ158" s="1011"/>
      <c r="BR158" s="1008"/>
      <c r="BS158" s="1008"/>
      <c r="BT158" s="1555"/>
      <c r="BU158" s="1556"/>
      <c r="BV158" s="1065"/>
    </row>
    <row r="159" spans="1:74" ht="16" customHeight="1" x14ac:dyDescent="0.25">
      <c r="A159" s="127" t="s">
        <v>192</v>
      </c>
      <c r="B159" s="54"/>
      <c r="C159" s="128">
        <v>140</v>
      </c>
      <c r="D159" s="129">
        <f t="shared" si="19"/>
        <v>0</v>
      </c>
      <c r="E159" s="130" t="str">
        <f t="shared" si="20"/>
        <v/>
      </c>
      <c r="F159" s="118">
        <f t="shared" si="21"/>
        <v>0</v>
      </c>
      <c r="G159" s="128">
        <f t="shared" si="22"/>
        <v>0</v>
      </c>
      <c r="H159" s="128">
        <f t="shared" si="23"/>
        <v>0</v>
      </c>
      <c r="I159" s="128">
        <f t="shared" si="18"/>
        <v>0</v>
      </c>
      <c r="J159" s="128">
        <f t="shared" si="24"/>
        <v>0</v>
      </c>
      <c r="K159" s="1549">
        <f t="shared" si="25"/>
        <v>0</v>
      </c>
      <c r="L159" s="1009" t="str">
        <f t="shared" si="26"/>
        <v/>
      </c>
      <c r="M159" s="1010"/>
      <c r="N159" s="1010"/>
      <c r="O159" s="1010"/>
      <c r="P159" s="1011"/>
      <c r="Q159" s="1008"/>
      <c r="R159" s="1012"/>
      <c r="S159" s="1013"/>
      <c r="T159" s="1011"/>
      <c r="U159" s="1011"/>
      <c r="V159" s="1008"/>
      <c r="W159" s="1011"/>
      <c r="X159" s="1011"/>
      <c r="Y159" s="1011"/>
      <c r="Z159" s="1012"/>
      <c r="AA159" s="1012"/>
      <c r="AB159" s="1011"/>
      <c r="AC159" s="1012"/>
      <c r="AD159" s="1011"/>
      <c r="AE159" s="1012"/>
      <c r="AF159" s="1068"/>
      <c r="AG159" s="1014"/>
      <c r="AH159" s="1014"/>
      <c r="AI159" s="1011"/>
      <c r="AJ159" s="1015"/>
      <c r="AK159" s="1016"/>
      <c r="AL159" s="1012"/>
      <c r="AM159" s="1016"/>
      <c r="AN159" s="1070"/>
      <c r="AO159" s="1008"/>
      <c r="AP159" s="1008"/>
      <c r="AQ159" s="1008"/>
      <c r="AR159" s="1008"/>
      <c r="AS159" s="1008"/>
      <c r="AT159" s="1008"/>
      <c r="AU159" s="1008"/>
      <c r="AV159" s="1008"/>
      <c r="AW159" s="1008"/>
      <c r="AX159" s="1008"/>
      <c r="AY159" s="1008"/>
      <c r="AZ159" s="1008"/>
      <c r="BA159" s="1008"/>
      <c r="BB159" s="1008"/>
      <c r="BC159" s="1008"/>
      <c r="BD159" s="1008"/>
      <c r="BE159" s="1008"/>
      <c r="BF159" s="1008"/>
      <c r="BG159" s="1008"/>
      <c r="BH159" s="1008"/>
      <c r="BI159" s="1008"/>
      <c r="BJ159" s="1008"/>
      <c r="BK159" s="1008"/>
      <c r="BL159" s="1008"/>
      <c r="BM159" s="1008"/>
      <c r="BN159" s="1008"/>
      <c r="BO159" s="1008"/>
      <c r="BP159" s="1008"/>
      <c r="BQ159" s="1011"/>
      <c r="BR159" s="1008"/>
      <c r="BS159" s="1008"/>
      <c r="BT159" s="1555"/>
      <c r="BU159" s="1556"/>
      <c r="BV159" s="1065"/>
    </row>
    <row r="160" spans="1:74" ht="16" customHeight="1" x14ac:dyDescent="0.25">
      <c r="A160" s="127" t="s">
        <v>193</v>
      </c>
      <c r="B160" s="134" t="s">
        <v>1607</v>
      </c>
      <c r="C160" s="128">
        <v>141</v>
      </c>
      <c r="D160" s="129">
        <f t="shared" si="19"/>
        <v>0</v>
      </c>
      <c r="E160" s="130" t="str">
        <f t="shared" si="20"/>
        <v/>
      </c>
      <c r="F160" s="118">
        <f t="shared" si="21"/>
        <v>0</v>
      </c>
      <c r="G160" s="128">
        <f t="shared" si="22"/>
        <v>0</v>
      </c>
      <c r="H160" s="128">
        <f t="shared" si="23"/>
        <v>0</v>
      </c>
      <c r="I160" s="128">
        <f t="shared" si="18"/>
        <v>0</v>
      </c>
      <c r="J160" s="128">
        <f t="shared" si="24"/>
        <v>0</v>
      </c>
      <c r="K160" s="1549">
        <f t="shared" si="25"/>
        <v>0</v>
      </c>
      <c r="L160" s="1009" t="str">
        <f t="shared" si="26"/>
        <v/>
      </c>
      <c r="M160" s="1010"/>
      <c r="N160" s="1010"/>
      <c r="O160" s="1010"/>
      <c r="P160" s="1011"/>
      <c r="Q160" s="1008"/>
      <c r="R160" s="1012"/>
      <c r="S160" s="1013"/>
      <c r="T160" s="1011"/>
      <c r="U160" s="1011"/>
      <c r="V160" s="1008"/>
      <c r="W160" s="1011"/>
      <c r="X160" s="1011"/>
      <c r="Y160" s="1011"/>
      <c r="Z160" s="1012"/>
      <c r="AA160" s="1012"/>
      <c r="AB160" s="1011"/>
      <c r="AC160" s="1012"/>
      <c r="AD160" s="1011"/>
      <c r="AE160" s="1012"/>
      <c r="AF160" s="1068"/>
      <c r="AG160" s="1014"/>
      <c r="AH160" s="1014"/>
      <c r="AI160" s="1011"/>
      <c r="AJ160" s="1015"/>
      <c r="AK160" s="1016"/>
      <c r="AL160" s="1012"/>
      <c r="AM160" s="1016"/>
      <c r="AN160" s="1070"/>
      <c r="AO160" s="1008"/>
      <c r="AP160" s="1008"/>
      <c r="AQ160" s="1008"/>
      <c r="AR160" s="1008"/>
      <c r="AS160" s="1008"/>
      <c r="AT160" s="1008"/>
      <c r="AU160" s="1008"/>
      <c r="AV160" s="1008"/>
      <c r="AW160" s="1008"/>
      <c r="AX160" s="1008"/>
      <c r="AY160" s="1008"/>
      <c r="AZ160" s="1008"/>
      <c r="BA160" s="1008"/>
      <c r="BB160" s="1008"/>
      <c r="BC160" s="1008"/>
      <c r="BD160" s="1008"/>
      <c r="BE160" s="1008"/>
      <c r="BF160" s="1008"/>
      <c r="BG160" s="1008"/>
      <c r="BH160" s="1008"/>
      <c r="BI160" s="1008"/>
      <c r="BJ160" s="1008"/>
      <c r="BK160" s="1008"/>
      <c r="BL160" s="1008"/>
      <c r="BM160" s="1008"/>
      <c r="BN160" s="1008"/>
      <c r="BO160" s="1008"/>
      <c r="BP160" s="1008"/>
      <c r="BQ160" s="1011"/>
      <c r="BR160" s="1008"/>
      <c r="BS160" s="1008"/>
      <c r="BT160" s="1555"/>
      <c r="BU160" s="1556"/>
      <c r="BV160" s="1065"/>
    </row>
    <row r="161" spans="1:74" ht="16" customHeight="1" x14ac:dyDescent="0.25">
      <c r="A161" s="127" t="s">
        <v>194</v>
      </c>
      <c r="B161" s="127" t="s">
        <v>1608</v>
      </c>
      <c r="C161" s="128">
        <v>142</v>
      </c>
      <c r="D161" s="129">
        <f t="shared" si="19"/>
        <v>0</v>
      </c>
      <c r="E161" s="130" t="str">
        <f t="shared" si="20"/>
        <v/>
      </c>
      <c r="F161" s="118">
        <f t="shared" si="21"/>
        <v>0</v>
      </c>
      <c r="G161" s="128">
        <f t="shared" si="22"/>
        <v>0</v>
      </c>
      <c r="H161" s="128">
        <f t="shared" si="23"/>
        <v>0</v>
      </c>
      <c r="I161" s="128">
        <f t="shared" si="18"/>
        <v>0</v>
      </c>
      <c r="J161" s="128">
        <f t="shared" si="24"/>
        <v>0</v>
      </c>
      <c r="K161" s="1549">
        <f t="shared" si="25"/>
        <v>0</v>
      </c>
      <c r="L161" s="1009" t="str">
        <f t="shared" si="26"/>
        <v/>
      </c>
      <c r="M161" s="1010"/>
      <c r="N161" s="1010"/>
      <c r="O161" s="1010"/>
      <c r="P161" s="1011"/>
      <c r="Q161" s="1008"/>
      <c r="R161" s="1012"/>
      <c r="S161" s="1013"/>
      <c r="T161" s="1011"/>
      <c r="U161" s="1011"/>
      <c r="V161" s="1008"/>
      <c r="W161" s="1011"/>
      <c r="X161" s="1011"/>
      <c r="Y161" s="1011"/>
      <c r="Z161" s="1012"/>
      <c r="AA161" s="1012"/>
      <c r="AB161" s="1011"/>
      <c r="AC161" s="1012"/>
      <c r="AD161" s="1011"/>
      <c r="AE161" s="1012"/>
      <c r="AF161" s="1068"/>
      <c r="AG161" s="1014"/>
      <c r="AH161" s="1014"/>
      <c r="AI161" s="1011"/>
      <c r="AJ161" s="1015"/>
      <c r="AK161" s="1016"/>
      <c r="AL161" s="1012"/>
      <c r="AM161" s="1016"/>
      <c r="AN161" s="1070"/>
      <c r="AO161" s="1008"/>
      <c r="AP161" s="1008"/>
      <c r="AQ161" s="1008"/>
      <c r="AR161" s="1008"/>
      <c r="AS161" s="1008"/>
      <c r="AT161" s="1008"/>
      <c r="AU161" s="1008"/>
      <c r="AV161" s="1008"/>
      <c r="AW161" s="1008"/>
      <c r="AX161" s="1008"/>
      <c r="AY161" s="1008"/>
      <c r="AZ161" s="1008"/>
      <c r="BA161" s="1008"/>
      <c r="BB161" s="1008"/>
      <c r="BC161" s="1008"/>
      <c r="BD161" s="1008"/>
      <c r="BE161" s="1008"/>
      <c r="BF161" s="1008"/>
      <c r="BG161" s="1008"/>
      <c r="BH161" s="1008"/>
      <c r="BI161" s="1008"/>
      <c r="BJ161" s="1008"/>
      <c r="BK161" s="1008"/>
      <c r="BL161" s="1008"/>
      <c r="BM161" s="1008"/>
      <c r="BN161" s="1008"/>
      <c r="BO161" s="1008"/>
      <c r="BP161" s="1008"/>
      <c r="BQ161" s="1011"/>
      <c r="BR161" s="1008"/>
      <c r="BS161" s="1008"/>
      <c r="BT161" s="1555"/>
      <c r="BU161" s="1556"/>
      <c r="BV161" s="1065"/>
    </row>
    <row r="162" spans="1:74" ht="16" customHeight="1" x14ac:dyDescent="0.25">
      <c r="A162" s="127" t="s">
        <v>195</v>
      </c>
      <c r="B162" s="127" t="s">
        <v>1609</v>
      </c>
      <c r="C162" s="128">
        <v>143</v>
      </c>
      <c r="D162" s="129">
        <f t="shared" si="19"/>
        <v>0</v>
      </c>
      <c r="E162" s="130" t="str">
        <f t="shared" si="20"/>
        <v/>
      </c>
      <c r="F162" s="118">
        <f t="shared" si="21"/>
        <v>0</v>
      </c>
      <c r="G162" s="128">
        <f t="shared" si="22"/>
        <v>0</v>
      </c>
      <c r="H162" s="128">
        <f t="shared" si="23"/>
        <v>0</v>
      </c>
      <c r="I162" s="128">
        <f t="shared" si="18"/>
        <v>0</v>
      </c>
      <c r="J162" s="128">
        <f t="shared" si="24"/>
        <v>0</v>
      </c>
      <c r="K162" s="1549">
        <f t="shared" si="25"/>
        <v>0</v>
      </c>
      <c r="L162" s="1009" t="str">
        <f t="shared" si="26"/>
        <v/>
      </c>
      <c r="M162" s="1010"/>
      <c r="N162" s="1010"/>
      <c r="O162" s="1010"/>
      <c r="P162" s="1011"/>
      <c r="Q162" s="1008"/>
      <c r="R162" s="1012"/>
      <c r="S162" s="1013"/>
      <c r="T162" s="1011"/>
      <c r="U162" s="1011"/>
      <c r="V162" s="1008"/>
      <c r="W162" s="1011"/>
      <c r="X162" s="1011"/>
      <c r="Y162" s="1011"/>
      <c r="Z162" s="1012"/>
      <c r="AA162" s="1012"/>
      <c r="AB162" s="1011"/>
      <c r="AC162" s="1012"/>
      <c r="AD162" s="1011"/>
      <c r="AE162" s="1012"/>
      <c r="AF162" s="1068"/>
      <c r="AG162" s="1014"/>
      <c r="AH162" s="1014"/>
      <c r="AI162" s="1011"/>
      <c r="AJ162" s="1015"/>
      <c r="AK162" s="1016"/>
      <c r="AL162" s="1012"/>
      <c r="AM162" s="1016"/>
      <c r="AN162" s="1070"/>
      <c r="AO162" s="1008"/>
      <c r="AP162" s="1008"/>
      <c r="AQ162" s="1008"/>
      <c r="AR162" s="1008"/>
      <c r="AS162" s="1008"/>
      <c r="AT162" s="1008"/>
      <c r="AU162" s="1008"/>
      <c r="AV162" s="1008"/>
      <c r="AW162" s="1008"/>
      <c r="AX162" s="1008"/>
      <c r="AY162" s="1008"/>
      <c r="AZ162" s="1008"/>
      <c r="BA162" s="1008"/>
      <c r="BB162" s="1008"/>
      <c r="BC162" s="1008"/>
      <c r="BD162" s="1008"/>
      <c r="BE162" s="1008"/>
      <c r="BF162" s="1008"/>
      <c r="BG162" s="1008"/>
      <c r="BH162" s="1008"/>
      <c r="BI162" s="1008"/>
      <c r="BJ162" s="1008"/>
      <c r="BK162" s="1008"/>
      <c r="BL162" s="1008"/>
      <c r="BM162" s="1008"/>
      <c r="BN162" s="1008"/>
      <c r="BO162" s="1008"/>
      <c r="BP162" s="1008"/>
      <c r="BQ162" s="1011"/>
      <c r="BR162" s="1008"/>
      <c r="BS162" s="1008"/>
      <c r="BT162" s="1555"/>
      <c r="BU162" s="1556"/>
      <c r="BV162" s="1065"/>
    </row>
    <row r="163" spans="1:74" ht="16" customHeight="1" x14ac:dyDescent="0.25">
      <c r="A163" s="127" t="s">
        <v>1610</v>
      </c>
      <c r="B163" s="127" t="s">
        <v>1611</v>
      </c>
      <c r="C163" s="128">
        <v>144</v>
      </c>
      <c r="D163" s="129">
        <f t="shared" si="19"/>
        <v>0</v>
      </c>
      <c r="E163" s="130" t="str">
        <f t="shared" si="20"/>
        <v/>
      </c>
      <c r="F163" s="118">
        <f t="shared" si="21"/>
        <v>0</v>
      </c>
      <c r="G163" s="128">
        <f t="shared" si="22"/>
        <v>0</v>
      </c>
      <c r="H163" s="128">
        <f t="shared" si="23"/>
        <v>0</v>
      </c>
      <c r="I163" s="128">
        <f t="shared" si="18"/>
        <v>0</v>
      </c>
      <c r="J163" s="128">
        <f t="shared" si="24"/>
        <v>0</v>
      </c>
      <c r="K163" s="1549">
        <f t="shared" si="25"/>
        <v>0</v>
      </c>
      <c r="L163" s="1009" t="str">
        <f t="shared" si="26"/>
        <v/>
      </c>
      <c r="M163" s="1010"/>
      <c r="N163" s="1010"/>
      <c r="O163" s="1010"/>
      <c r="P163" s="1011"/>
      <c r="Q163" s="1008"/>
      <c r="R163" s="1012"/>
      <c r="S163" s="1013"/>
      <c r="T163" s="1011"/>
      <c r="U163" s="1011"/>
      <c r="V163" s="1008"/>
      <c r="W163" s="1011"/>
      <c r="X163" s="1011"/>
      <c r="Y163" s="1011"/>
      <c r="Z163" s="1012"/>
      <c r="AA163" s="1012"/>
      <c r="AB163" s="1011"/>
      <c r="AC163" s="1012"/>
      <c r="AD163" s="1011"/>
      <c r="AE163" s="1012"/>
      <c r="AF163" s="1068"/>
      <c r="AG163" s="1014"/>
      <c r="AH163" s="1014"/>
      <c r="AI163" s="1011"/>
      <c r="AJ163" s="1015"/>
      <c r="AK163" s="1016"/>
      <c r="AL163" s="1012"/>
      <c r="AM163" s="1016"/>
      <c r="AN163" s="1070"/>
      <c r="AO163" s="1008"/>
      <c r="AP163" s="1008"/>
      <c r="AQ163" s="1008"/>
      <c r="AR163" s="1008"/>
      <c r="AS163" s="1008"/>
      <c r="AT163" s="1008"/>
      <c r="AU163" s="1008"/>
      <c r="AV163" s="1008"/>
      <c r="AW163" s="1008"/>
      <c r="AX163" s="1008"/>
      <c r="AY163" s="1008"/>
      <c r="AZ163" s="1008"/>
      <c r="BA163" s="1008"/>
      <c r="BB163" s="1008"/>
      <c r="BC163" s="1008"/>
      <c r="BD163" s="1008"/>
      <c r="BE163" s="1008"/>
      <c r="BF163" s="1008"/>
      <c r="BG163" s="1008"/>
      <c r="BH163" s="1008"/>
      <c r="BI163" s="1008"/>
      <c r="BJ163" s="1008"/>
      <c r="BK163" s="1008"/>
      <c r="BL163" s="1008"/>
      <c r="BM163" s="1008"/>
      <c r="BN163" s="1008"/>
      <c r="BO163" s="1008"/>
      <c r="BP163" s="1008"/>
      <c r="BQ163" s="1011"/>
      <c r="BR163" s="1008"/>
      <c r="BS163" s="1008"/>
      <c r="BT163" s="1555"/>
      <c r="BU163" s="1556"/>
      <c r="BV163" s="1065"/>
    </row>
    <row r="164" spans="1:74" ht="16" customHeight="1" x14ac:dyDescent="0.25">
      <c r="A164" s="127" t="s">
        <v>157</v>
      </c>
      <c r="B164" s="127" t="s">
        <v>1612</v>
      </c>
      <c r="C164" s="128">
        <v>145</v>
      </c>
      <c r="D164" s="129">
        <f t="shared" si="19"/>
        <v>0</v>
      </c>
      <c r="E164" s="130" t="str">
        <f t="shared" si="20"/>
        <v/>
      </c>
      <c r="F164" s="118">
        <f t="shared" si="21"/>
        <v>0</v>
      </c>
      <c r="G164" s="128">
        <f t="shared" si="22"/>
        <v>0</v>
      </c>
      <c r="H164" s="128">
        <f t="shared" si="23"/>
        <v>0</v>
      </c>
      <c r="I164" s="128">
        <f t="shared" si="18"/>
        <v>0</v>
      </c>
      <c r="J164" s="128">
        <f t="shared" si="24"/>
        <v>0</v>
      </c>
      <c r="K164" s="1549">
        <f t="shared" si="25"/>
        <v>0</v>
      </c>
      <c r="L164" s="1009" t="str">
        <f t="shared" si="26"/>
        <v/>
      </c>
      <c r="M164" s="1010"/>
      <c r="N164" s="1010"/>
      <c r="O164" s="1010"/>
      <c r="P164" s="1011"/>
      <c r="Q164" s="1008"/>
      <c r="R164" s="1012"/>
      <c r="S164" s="1013"/>
      <c r="T164" s="1011"/>
      <c r="U164" s="1011"/>
      <c r="V164" s="1008"/>
      <c r="W164" s="1011"/>
      <c r="X164" s="1011"/>
      <c r="Y164" s="1011"/>
      <c r="Z164" s="1012"/>
      <c r="AA164" s="1012"/>
      <c r="AB164" s="1011"/>
      <c r="AC164" s="1012"/>
      <c r="AD164" s="1011"/>
      <c r="AE164" s="1012"/>
      <c r="AF164" s="1068"/>
      <c r="AG164" s="1014"/>
      <c r="AH164" s="1014"/>
      <c r="AI164" s="1011"/>
      <c r="AJ164" s="1015"/>
      <c r="AK164" s="1016"/>
      <c r="AL164" s="1012"/>
      <c r="AM164" s="1016"/>
      <c r="AN164" s="1070"/>
      <c r="AO164" s="1008"/>
      <c r="AP164" s="1008"/>
      <c r="AQ164" s="1008"/>
      <c r="AR164" s="1008"/>
      <c r="AS164" s="1008"/>
      <c r="AT164" s="1008"/>
      <c r="AU164" s="1008"/>
      <c r="AV164" s="1008"/>
      <c r="AW164" s="1008"/>
      <c r="AX164" s="1008"/>
      <c r="AY164" s="1008"/>
      <c r="AZ164" s="1008"/>
      <c r="BA164" s="1008"/>
      <c r="BB164" s="1008"/>
      <c r="BC164" s="1008"/>
      <c r="BD164" s="1008"/>
      <c r="BE164" s="1008"/>
      <c r="BF164" s="1008"/>
      <c r="BG164" s="1008"/>
      <c r="BH164" s="1008"/>
      <c r="BI164" s="1008"/>
      <c r="BJ164" s="1008"/>
      <c r="BK164" s="1008"/>
      <c r="BL164" s="1008"/>
      <c r="BM164" s="1008"/>
      <c r="BN164" s="1008"/>
      <c r="BO164" s="1008"/>
      <c r="BP164" s="1008"/>
      <c r="BQ164" s="1011"/>
      <c r="BR164" s="1008"/>
      <c r="BS164" s="1008"/>
      <c r="BT164" s="1555"/>
      <c r="BU164" s="1556"/>
      <c r="BV164" s="1065"/>
    </row>
    <row r="165" spans="1:74" ht="16" customHeight="1" x14ac:dyDescent="0.25">
      <c r="A165" s="127" t="s">
        <v>196</v>
      </c>
      <c r="B165" s="127" t="s">
        <v>1613</v>
      </c>
      <c r="C165" s="128">
        <v>146</v>
      </c>
      <c r="D165" s="129">
        <f t="shared" si="19"/>
        <v>0</v>
      </c>
      <c r="E165" s="130" t="str">
        <f t="shared" si="20"/>
        <v/>
      </c>
      <c r="F165" s="118">
        <f t="shared" si="21"/>
        <v>0</v>
      </c>
      <c r="G165" s="128">
        <f t="shared" si="22"/>
        <v>0</v>
      </c>
      <c r="H165" s="128">
        <f t="shared" si="23"/>
        <v>0</v>
      </c>
      <c r="I165" s="128">
        <f t="shared" si="18"/>
        <v>0</v>
      </c>
      <c r="J165" s="128">
        <f t="shared" si="24"/>
        <v>0</v>
      </c>
      <c r="K165" s="1549">
        <f t="shared" si="25"/>
        <v>0</v>
      </c>
      <c r="L165" s="1009" t="str">
        <f t="shared" si="26"/>
        <v/>
      </c>
      <c r="M165" s="1010"/>
      <c r="N165" s="1010"/>
      <c r="O165" s="1010"/>
      <c r="P165" s="1011"/>
      <c r="Q165" s="1008"/>
      <c r="R165" s="1012"/>
      <c r="S165" s="1013"/>
      <c r="T165" s="1011"/>
      <c r="U165" s="1011"/>
      <c r="V165" s="1008"/>
      <c r="W165" s="1011"/>
      <c r="X165" s="1011"/>
      <c r="Y165" s="1011"/>
      <c r="Z165" s="1012"/>
      <c r="AA165" s="1012"/>
      <c r="AB165" s="1011"/>
      <c r="AC165" s="1012"/>
      <c r="AD165" s="1011"/>
      <c r="AE165" s="1012"/>
      <c r="AF165" s="1068"/>
      <c r="AG165" s="1014"/>
      <c r="AH165" s="1014"/>
      <c r="AI165" s="1011"/>
      <c r="AJ165" s="1015"/>
      <c r="AK165" s="1016"/>
      <c r="AL165" s="1012"/>
      <c r="AM165" s="1016"/>
      <c r="AN165" s="1070"/>
      <c r="AO165" s="1008"/>
      <c r="AP165" s="1008"/>
      <c r="AQ165" s="1008"/>
      <c r="AR165" s="1008"/>
      <c r="AS165" s="1008"/>
      <c r="AT165" s="1008"/>
      <c r="AU165" s="1008"/>
      <c r="AV165" s="1008"/>
      <c r="AW165" s="1008"/>
      <c r="AX165" s="1008"/>
      <c r="AY165" s="1008"/>
      <c r="AZ165" s="1008"/>
      <c r="BA165" s="1008"/>
      <c r="BB165" s="1008"/>
      <c r="BC165" s="1008"/>
      <c r="BD165" s="1008"/>
      <c r="BE165" s="1008"/>
      <c r="BF165" s="1008"/>
      <c r="BG165" s="1008"/>
      <c r="BH165" s="1008"/>
      <c r="BI165" s="1008"/>
      <c r="BJ165" s="1008"/>
      <c r="BK165" s="1008"/>
      <c r="BL165" s="1008"/>
      <c r="BM165" s="1008"/>
      <c r="BN165" s="1008"/>
      <c r="BO165" s="1008"/>
      <c r="BP165" s="1008"/>
      <c r="BQ165" s="1011"/>
      <c r="BR165" s="1008"/>
      <c r="BS165" s="1008"/>
      <c r="BT165" s="1555"/>
      <c r="BU165" s="1556"/>
      <c r="BV165" s="1065"/>
    </row>
    <row r="166" spans="1:74" ht="16" customHeight="1" x14ac:dyDescent="0.25">
      <c r="A166" s="127" t="s">
        <v>197</v>
      </c>
      <c r="B166" s="127" t="s">
        <v>1614</v>
      </c>
      <c r="C166" s="128">
        <v>147</v>
      </c>
      <c r="D166" s="129">
        <f t="shared" si="19"/>
        <v>0</v>
      </c>
      <c r="E166" s="130" t="str">
        <f t="shared" si="20"/>
        <v/>
      </c>
      <c r="F166" s="118">
        <f t="shared" si="21"/>
        <v>0</v>
      </c>
      <c r="G166" s="128">
        <f t="shared" si="22"/>
        <v>0</v>
      </c>
      <c r="H166" s="128">
        <f t="shared" si="23"/>
        <v>0</v>
      </c>
      <c r="I166" s="128">
        <f t="shared" si="18"/>
        <v>0</v>
      </c>
      <c r="J166" s="128">
        <f t="shared" si="24"/>
        <v>0</v>
      </c>
      <c r="K166" s="1549">
        <f t="shared" si="25"/>
        <v>0</v>
      </c>
      <c r="L166" s="1009" t="str">
        <f t="shared" si="26"/>
        <v/>
      </c>
      <c r="M166" s="1010"/>
      <c r="N166" s="1010"/>
      <c r="O166" s="1010"/>
      <c r="P166" s="1011"/>
      <c r="Q166" s="1008"/>
      <c r="R166" s="1012"/>
      <c r="S166" s="1013"/>
      <c r="T166" s="1011"/>
      <c r="U166" s="1011"/>
      <c r="V166" s="1008"/>
      <c r="W166" s="1011"/>
      <c r="X166" s="1011"/>
      <c r="Y166" s="1011"/>
      <c r="Z166" s="1012"/>
      <c r="AA166" s="1012"/>
      <c r="AB166" s="1011"/>
      <c r="AC166" s="1012"/>
      <c r="AD166" s="1011"/>
      <c r="AE166" s="1012"/>
      <c r="AF166" s="1068"/>
      <c r="AG166" s="1014"/>
      <c r="AH166" s="1014"/>
      <c r="AI166" s="1011"/>
      <c r="AJ166" s="1015"/>
      <c r="AK166" s="1016"/>
      <c r="AL166" s="1012"/>
      <c r="AM166" s="1016"/>
      <c r="AN166" s="1070"/>
      <c r="AO166" s="1008"/>
      <c r="AP166" s="1008"/>
      <c r="AQ166" s="1008"/>
      <c r="AR166" s="1008"/>
      <c r="AS166" s="1008"/>
      <c r="AT166" s="1008"/>
      <c r="AU166" s="1008"/>
      <c r="AV166" s="1008"/>
      <c r="AW166" s="1008"/>
      <c r="AX166" s="1008"/>
      <c r="AY166" s="1008"/>
      <c r="AZ166" s="1008"/>
      <c r="BA166" s="1008"/>
      <c r="BB166" s="1008"/>
      <c r="BC166" s="1008"/>
      <c r="BD166" s="1008"/>
      <c r="BE166" s="1008"/>
      <c r="BF166" s="1008"/>
      <c r="BG166" s="1008"/>
      <c r="BH166" s="1008"/>
      <c r="BI166" s="1008"/>
      <c r="BJ166" s="1008"/>
      <c r="BK166" s="1008"/>
      <c r="BL166" s="1008"/>
      <c r="BM166" s="1008"/>
      <c r="BN166" s="1008"/>
      <c r="BO166" s="1008"/>
      <c r="BP166" s="1008"/>
      <c r="BQ166" s="1011"/>
      <c r="BR166" s="1008"/>
      <c r="BS166" s="1008"/>
      <c r="BT166" s="1555"/>
      <c r="BU166" s="1556"/>
      <c r="BV166" s="1065"/>
    </row>
    <row r="167" spans="1:74" ht="16" customHeight="1" x14ac:dyDescent="0.25">
      <c r="A167" s="127" t="s">
        <v>198</v>
      </c>
      <c r="B167" s="54"/>
      <c r="C167" s="128">
        <v>148</v>
      </c>
      <c r="D167" s="129">
        <f t="shared" si="19"/>
        <v>0</v>
      </c>
      <c r="E167" s="130" t="str">
        <f t="shared" si="20"/>
        <v/>
      </c>
      <c r="F167" s="118">
        <f t="shared" si="21"/>
        <v>0</v>
      </c>
      <c r="G167" s="128">
        <f t="shared" si="22"/>
        <v>0</v>
      </c>
      <c r="H167" s="128">
        <f t="shared" si="23"/>
        <v>0</v>
      </c>
      <c r="I167" s="128">
        <f t="shared" si="18"/>
        <v>0</v>
      </c>
      <c r="J167" s="128">
        <f t="shared" si="24"/>
        <v>0</v>
      </c>
      <c r="K167" s="1549">
        <f t="shared" si="25"/>
        <v>0</v>
      </c>
      <c r="L167" s="1009" t="str">
        <f t="shared" si="26"/>
        <v/>
      </c>
      <c r="M167" s="1010"/>
      <c r="N167" s="1010"/>
      <c r="O167" s="1010"/>
      <c r="P167" s="1011"/>
      <c r="Q167" s="1008"/>
      <c r="R167" s="1012"/>
      <c r="S167" s="1013"/>
      <c r="T167" s="1011"/>
      <c r="U167" s="1011"/>
      <c r="V167" s="1008"/>
      <c r="W167" s="1011"/>
      <c r="X167" s="1011"/>
      <c r="Y167" s="1011"/>
      <c r="Z167" s="1012"/>
      <c r="AA167" s="1012"/>
      <c r="AB167" s="1011"/>
      <c r="AC167" s="1012"/>
      <c r="AD167" s="1011"/>
      <c r="AE167" s="1012"/>
      <c r="AF167" s="1068"/>
      <c r="AG167" s="1014"/>
      <c r="AH167" s="1014"/>
      <c r="AI167" s="1011"/>
      <c r="AJ167" s="1015"/>
      <c r="AK167" s="1016"/>
      <c r="AL167" s="1012"/>
      <c r="AM167" s="1016"/>
      <c r="AN167" s="1070"/>
      <c r="AO167" s="1008"/>
      <c r="AP167" s="1008"/>
      <c r="AQ167" s="1008"/>
      <c r="AR167" s="1008"/>
      <c r="AS167" s="1008"/>
      <c r="AT167" s="1008"/>
      <c r="AU167" s="1008"/>
      <c r="AV167" s="1008"/>
      <c r="AW167" s="1008"/>
      <c r="AX167" s="1008"/>
      <c r="AY167" s="1008"/>
      <c r="AZ167" s="1008"/>
      <c r="BA167" s="1008"/>
      <c r="BB167" s="1008"/>
      <c r="BC167" s="1008"/>
      <c r="BD167" s="1008"/>
      <c r="BE167" s="1008"/>
      <c r="BF167" s="1008"/>
      <c r="BG167" s="1008"/>
      <c r="BH167" s="1008"/>
      <c r="BI167" s="1008"/>
      <c r="BJ167" s="1008"/>
      <c r="BK167" s="1008"/>
      <c r="BL167" s="1008"/>
      <c r="BM167" s="1008"/>
      <c r="BN167" s="1008"/>
      <c r="BO167" s="1008"/>
      <c r="BP167" s="1008"/>
      <c r="BQ167" s="1011"/>
      <c r="BR167" s="1008"/>
      <c r="BS167" s="1008"/>
      <c r="BT167" s="1555"/>
      <c r="BU167" s="1556"/>
      <c r="BV167" s="1065"/>
    </row>
    <row r="168" spans="1:74" ht="16" customHeight="1" x14ac:dyDescent="0.25">
      <c r="A168" s="127" t="s">
        <v>199</v>
      </c>
      <c r="B168" s="134" t="s">
        <v>1615</v>
      </c>
      <c r="C168" s="128">
        <v>149</v>
      </c>
      <c r="D168" s="129">
        <f t="shared" si="19"/>
        <v>0</v>
      </c>
      <c r="E168" s="130" t="str">
        <f t="shared" si="20"/>
        <v/>
      </c>
      <c r="F168" s="118">
        <f t="shared" si="21"/>
        <v>0</v>
      </c>
      <c r="G168" s="128">
        <f t="shared" si="22"/>
        <v>0</v>
      </c>
      <c r="H168" s="128">
        <f t="shared" si="23"/>
        <v>0</v>
      </c>
      <c r="I168" s="128">
        <f t="shared" si="18"/>
        <v>0</v>
      </c>
      <c r="J168" s="128">
        <f t="shared" si="24"/>
        <v>0</v>
      </c>
      <c r="K168" s="1549">
        <f t="shared" si="25"/>
        <v>0</v>
      </c>
      <c r="L168" s="1009" t="str">
        <f t="shared" si="26"/>
        <v/>
      </c>
      <c r="M168" s="1010"/>
      <c r="N168" s="1010"/>
      <c r="O168" s="1010"/>
      <c r="P168" s="1011"/>
      <c r="Q168" s="1008"/>
      <c r="R168" s="1012"/>
      <c r="S168" s="1013"/>
      <c r="T168" s="1011"/>
      <c r="U168" s="1011"/>
      <c r="V168" s="1008"/>
      <c r="W168" s="1011"/>
      <c r="X168" s="1011"/>
      <c r="Y168" s="1011"/>
      <c r="Z168" s="1012"/>
      <c r="AA168" s="1012"/>
      <c r="AB168" s="1011"/>
      <c r="AC168" s="1012"/>
      <c r="AD168" s="1011"/>
      <c r="AE168" s="1012"/>
      <c r="AF168" s="1068"/>
      <c r="AG168" s="1014"/>
      <c r="AH168" s="1014"/>
      <c r="AI168" s="1011"/>
      <c r="AJ168" s="1015"/>
      <c r="AK168" s="1016"/>
      <c r="AL168" s="1012"/>
      <c r="AM168" s="1016"/>
      <c r="AN168" s="1070"/>
      <c r="AO168" s="1008"/>
      <c r="AP168" s="1008"/>
      <c r="AQ168" s="1008"/>
      <c r="AR168" s="1008"/>
      <c r="AS168" s="1008"/>
      <c r="AT168" s="1008"/>
      <c r="AU168" s="1008"/>
      <c r="AV168" s="1008"/>
      <c r="AW168" s="1008"/>
      <c r="AX168" s="1008"/>
      <c r="AY168" s="1008"/>
      <c r="AZ168" s="1008"/>
      <c r="BA168" s="1008"/>
      <c r="BB168" s="1008"/>
      <c r="BC168" s="1008"/>
      <c r="BD168" s="1008"/>
      <c r="BE168" s="1008"/>
      <c r="BF168" s="1008"/>
      <c r="BG168" s="1008"/>
      <c r="BH168" s="1008"/>
      <c r="BI168" s="1008"/>
      <c r="BJ168" s="1008"/>
      <c r="BK168" s="1008"/>
      <c r="BL168" s="1008"/>
      <c r="BM168" s="1008"/>
      <c r="BN168" s="1008"/>
      <c r="BO168" s="1008"/>
      <c r="BP168" s="1008"/>
      <c r="BQ168" s="1011"/>
      <c r="BR168" s="1008"/>
      <c r="BS168" s="1008"/>
      <c r="BT168" s="1555"/>
      <c r="BU168" s="1556"/>
      <c r="BV168" s="1065"/>
    </row>
    <row r="169" spans="1:74" ht="16" customHeight="1" x14ac:dyDescent="0.25">
      <c r="A169" s="127" t="s">
        <v>158</v>
      </c>
      <c r="B169" s="127" t="s">
        <v>109</v>
      </c>
      <c r="C169" s="128">
        <v>150</v>
      </c>
      <c r="D169" s="129">
        <f t="shared" si="19"/>
        <v>0</v>
      </c>
      <c r="E169" s="130" t="str">
        <f t="shared" si="20"/>
        <v/>
      </c>
      <c r="F169" s="118">
        <f t="shared" si="21"/>
        <v>0</v>
      </c>
      <c r="G169" s="128">
        <f t="shared" si="22"/>
        <v>0</v>
      </c>
      <c r="H169" s="128">
        <f t="shared" si="23"/>
        <v>0</v>
      </c>
      <c r="I169" s="128">
        <f t="shared" si="18"/>
        <v>0</v>
      </c>
      <c r="J169" s="128">
        <f t="shared" si="24"/>
        <v>0</v>
      </c>
      <c r="K169" s="1549">
        <f t="shared" si="25"/>
        <v>0</v>
      </c>
      <c r="L169" s="1009" t="str">
        <f t="shared" si="26"/>
        <v/>
      </c>
      <c r="M169" s="1010"/>
      <c r="N169" s="1010"/>
      <c r="O169" s="1010"/>
      <c r="P169" s="1011"/>
      <c r="Q169" s="1008"/>
      <c r="R169" s="1012"/>
      <c r="S169" s="1013"/>
      <c r="T169" s="1011"/>
      <c r="U169" s="1011"/>
      <c r="V169" s="1008"/>
      <c r="W169" s="1011"/>
      <c r="X169" s="1011"/>
      <c r="Y169" s="1011"/>
      <c r="Z169" s="1012"/>
      <c r="AA169" s="1012"/>
      <c r="AB169" s="1011"/>
      <c r="AC169" s="1012"/>
      <c r="AD169" s="1011"/>
      <c r="AE169" s="1012"/>
      <c r="AF169" s="1068"/>
      <c r="AG169" s="1014"/>
      <c r="AH169" s="1014"/>
      <c r="AI169" s="1011"/>
      <c r="AJ169" s="1015"/>
      <c r="AK169" s="1016"/>
      <c r="AL169" s="1012"/>
      <c r="AM169" s="1016"/>
      <c r="AN169" s="1070"/>
      <c r="AO169" s="1008"/>
      <c r="AP169" s="1008"/>
      <c r="AQ169" s="1008"/>
      <c r="AR169" s="1008"/>
      <c r="AS169" s="1008"/>
      <c r="AT169" s="1008"/>
      <c r="AU169" s="1008"/>
      <c r="AV169" s="1008"/>
      <c r="AW169" s="1008"/>
      <c r="AX169" s="1008"/>
      <c r="AY169" s="1008"/>
      <c r="AZ169" s="1008"/>
      <c r="BA169" s="1008"/>
      <c r="BB169" s="1008"/>
      <c r="BC169" s="1008"/>
      <c r="BD169" s="1008"/>
      <c r="BE169" s="1008"/>
      <c r="BF169" s="1008"/>
      <c r="BG169" s="1008"/>
      <c r="BH169" s="1008"/>
      <c r="BI169" s="1008"/>
      <c r="BJ169" s="1008"/>
      <c r="BK169" s="1008"/>
      <c r="BL169" s="1008"/>
      <c r="BM169" s="1008"/>
      <c r="BN169" s="1008"/>
      <c r="BO169" s="1008"/>
      <c r="BP169" s="1008"/>
      <c r="BQ169" s="1011"/>
      <c r="BR169" s="1008"/>
      <c r="BS169" s="1008"/>
      <c r="BT169" s="1555"/>
      <c r="BU169" s="1556"/>
      <c r="BV169" s="1065"/>
    </row>
    <row r="170" spans="1:74" ht="16" customHeight="1" x14ac:dyDescent="0.25">
      <c r="A170" s="127" t="s">
        <v>1616</v>
      </c>
      <c r="B170" s="127" t="s">
        <v>110</v>
      </c>
      <c r="C170" s="128">
        <v>151</v>
      </c>
      <c r="D170" s="129">
        <f t="shared" si="19"/>
        <v>0</v>
      </c>
      <c r="E170" s="130" t="str">
        <f t="shared" si="20"/>
        <v/>
      </c>
      <c r="F170" s="118">
        <f t="shared" si="21"/>
        <v>0</v>
      </c>
      <c r="G170" s="128">
        <f t="shared" si="22"/>
        <v>0</v>
      </c>
      <c r="H170" s="128">
        <f t="shared" si="23"/>
        <v>0</v>
      </c>
      <c r="I170" s="128">
        <f t="shared" si="18"/>
        <v>0</v>
      </c>
      <c r="J170" s="128">
        <f t="shared" si="24"/>
        <v>0</v>
      </c>
      <c r="K170" s="1549">
        <f t="shared" si="25"/>
        <v>0</v>
      </c>
      <c r="L170" s="1009" t="str">
        <f t="shared" si="26"/>
        <v/>
      </c>
      <c r="M170" s="1010"/>
      <c r="N170" s="1010"/>
      <c r="O170" s="1010"/>
      <c r="P170" s="1011"/>
      <c r="Q170" s="1008"/>
      <c r="R170" s="1012"/>
      <c r="S170" s="1013"/>
      <c r="T170" s="1011"/>
      <c r="U170" s="1011"/>
      <c r="V170" s="1008"/>
      <c r="W170" s="1011"/>
      <c r="X170" s="1011"/>
      <c r="Y170" s="1011"/>
      <c r="Z170" s="1012"/>
      <c r="AA170" s="1012"/>
      <c r="AB170" s="1011"/>
      <c r="AC170" s="1012"/>
      <c r="AD170" s="1011"/>
      <c r="AE170" s="1012"/>
      <c r="AF170" s="1068"/>
      <c r="AG170" s="1014"/>
      <c r="AH170" s="1014"/>
      <c r="AI170" s="1011"/>
      <c r="AJ170" s="1015"/>
      <c r="AK170" s="1016"/>
      <c r="AL170" s="1012"/>
      <c r="AM170" s="1016"/>
      <c r="AN170" s="1070"/>
      <c r="AO170" s="1008"/>
      <c r="AP170" s="1008"/>
      <c r="AQ170" s="1008"/>
      <c r="AR170" s="1008"/>
      <c r="AS170" s="1008"/>
      <c r="AT170" s="1008"/>
      <c r="AU170" s="1008"/>
      <c r="AV170" s="1008"/>
      <c r="AW170" s="1008"/>
      <c r="AX170" s="1008"/>
      <c r="AY170" s="1008"/>
      <c r="AZ170" s="1008"/>
      <c r="BA170" s="1008"/>
      <c r="BB170" s="1008"/>
      <c r="BC170" s="1008"/>
      <c r="BD170" s="1008"/>
      <c r="BE170" s="1008"/>
      <c r="BF170" s="1008"/>
      <c r="BG170" s="1008"/>
      <c r="BH170" s="1008"/>
      <c r="BI170" s="1008"/>
      <c r="BJ170" s="1008"/>
      <c r="BK170" s="1008"/>
      <c r="BL170" s="1008"/>
      <c r="BM170" s="1008"/>
      <c r="BN170" s="1008"/>
      <c r="BO170" s="1008"/>
      <c r="BP170" s="1008"/>
      <c r="BQ170" s="1011"/>
      <c r="BR170" s="1008"/>
      <c r="BS170" s="1008"/>
      <c r="BT170" s="1555"/>
      <c r="BU170" s="1556"/>
      <c r="BV170" s="1065"/>
    </row>
    <row r="171" spans="1:74" ht="16" customHeight="1" x14ac:dyDescent="0.25">
      <c r="A171" s="127" t="s">
        <v>1617</v>
      </c>
      <c r="B171" s="127" t="s">
        <v>111</v>
      </c>
      <c r="C171" s="128">
        <v>152</v>
      </c>
      <c r="D171" s="129">
        <f t="shared" si="19"/>
        <v>0</v>
      </c>
      <c r="E171" s="130" t="str">
        <f t="shared" si="20"/>
        <v/>
      </c>
      <c r="F171" s="118">
        <f t="shared" si="21"/>
        <v>0</v>
      </c>
      <c r="G171" s="128">
        <f t="shared" si="22"/>
        <v>0</v>
      </c>
      <c r="H171" s="128">
        <f t="shared" si="23"/>
        <v>0</v>
      </c>
      <c r="I171" s="128">
        <f t="shared" si="18"/>
        <v>0</v>
      </c>
      <c r="J171" s="128">
        <f t="shared" si="24"/>
        <v>0</v>
      </c>
      <c r="K171" s="1549">
        <f t="shared" si="25"/>
        <v>0</v>
      </c>
      <c r="L171" s="1009" t="str">
        <f t="shared" si="26"/>
        <v/>
      </c>
      <c r="M171" s="1010"/>
      <c r="N171" s="1010"/>
      <c r="O171" s="1010"/>
      <c r="P171" s="1011"/>
      <c r="Q171" s="1008"/>
      <c r="R171" s="1012"/>
      <c r="S171" s="1013"/>
      <c r="T171" s="1011"/>
      <c r="U171" s="1011"/>
      <c r="V171" s="1008"/>
      <c r="W171" s="1011"/>
      <c r="X171" s="1011"/>
      <c r="Y171" s="1011"/>
      <c r="Z171" s="1012"/>
      <c r="AA171" s="1012"/>
      <c r="AB171" s="1011"/>
      <c r="AC171" s="1012"/>
      <c r="AD171" s="1011"/>
      <c r="AE171" s="1012"/>
      <c r="AF171" s="1068"/>
      <c r="AG171" s="1014"/>
      <c r="AH171" s="1014"/>
      <c r="AI171" s="1011"/>
      <c r="AJ171" s="1015"/>
      <c r="AK171" s="1016"/>
      <c r="AL171" s="1012"/>
      <c r="AM171" s="1016"/>
      <c r="AN171" s="1070"/>
      <c r="AO171" s="1008"/>
      <c r="AP171" s="1008"/>
      <c r="AQ171" s="1008"/>
      <c r="AR171" s="1008"/>
      <c r="AS171" s="1008"/>
      <c r="AT171" s="1008"/>
      <c r="AU171" s="1008"/>
      <c r="AV171" s="1008"/>
      <c r="AW171" s="1008"/>
      <c r="AX171" s="1008"/>
      <c r="AY171" s="1008"/>
      <c r="AZ171" s="1008"/>
      <c r="BA171" s="1008"/>
      <c r="BB171" s="1008"/>
      <c r="BC171" s="1008"/>
      <c r="BD171" s="1008"/>
      <c r="BE171" s="1008"/>
      <c r="BF171" s="1008"/>
      <c r="BG171" s="1008"/>
      <c r="BH171" s="1008"/>
      <c r="BI171" s="1008"/>
      <c r="BJ171" s="1008"/>
      <c r="BK171" s="1008"/>
      <c r="BL171" s="1008"/>
      <c r="BM171" s="1008"/>
      <c r="BN171" s="1008"/>
      <c r="BO171" s="1008"/>
      <c r="BP171" s="1008"/>
      <c r="BQ171" s="1011"/>
      <c r="BR171" s="1008"/>
      <c r="BS171" s="1008"/>
      <c r="BT171" s="1555"/>
      <c r="BU171" s="1556"/>
      <c r="BV171" s="1065"/>
    </row>
    <row r="172" spans="1:74" ht="16" customHeight="1" x14ac:dyDescent="0.25">
      <c r="A172" s="127" t="s">
        <v>228</v>
      </c>
      <c r="B172" s="127" t="s">
        <v>112</v>
      </c>
      <c r="C172" s="128">
        <v>153</v>
      </c>
      <c r="D172" s="129">
        <f t="shared" si="19"/>
        <v>0</v>
      </c>
      <c r="E172" s="130" t="str">
        <f t="shared" si="20"/>
        <v/>
      </c>
      <c r="F172" s="118">
        <f t="shared" si="21"/>
        <v>0</v>
      </c>
      <c r="G172" s="128">
        <f t="shared" si="22"/>
        <v>0</v>
      </c>
      <c r="H172" s="128">
        <f t="shared" si="23"/>
        <v>0</v>
      </c>
      <c r="I172" s="128">
        <f t="shared" si="18"/>
        <v>0</v>
      </c>
      <c r="J172" s="128">
        <f t="shared" si="24"/>
        <v>0</v>
      </c>
      <c r="K172" s="1549">
        <f t="shared" si="25"/>
        <v>0</v>
      </c>
      <c r="L172" s="1009" t="str">
        <f t="shared" si="26"/>
        <v/>
      </c>
      <c r="M172" s="1010"/>
      <c r="N172" s="1010"/>
      <c r="O172" s="1010"/>
      <c r="P172" s="1011"/>
      <c r="Q172" s="1008"/>
      <c r="R172" s="1012"/>
      <c r="S172" s="1013"/>
      <c r="T172" s="1011"/>
      <c r="U172" s="1011"/>
      <c r="V172" s="1008"/>
      <c r="W172" s="1011"/>
      <c r="X172" s="1011"/>
      <c r="Y172" s="1011"/>
      <c r="Z172" s="1012"/>
      <c r="AA172" s="1012"/>
      <c r="AB172" s="1011"/>
      <c r="AC172" s="1012"/>
      <c r="AD172" s="1011"/>
      <c r="AE172" s="1012"/>
      <c r="AF172" s="1068"/>
      <c r="AG172" s="1014"/>
      <c r="AH172" s="1014"/>
      <c r="AI172" s="1011"/>
      <c r="AJ172" s="1015"/>
      <c r="AK172" s="1016"/>
      <c r="AL172" s="1012"/>
      <c r="AM172" s="1016"/>
      <c r="AN172" s="1070"/>
      <c r="AO172" s="1008"/>
      <c r="AP172" s="1008"/>
      <c r="AQ172" s="1008"/>
      <c r="AR172" s="1008"/>
      <c r="AS172" s="1008"/>
      <c r="AT172" s="1008"/>
      <c r="AU172" s="1008"/>
      <c r="AV172" s="1008"/>
      <c r="AW172" s="1008"/>
      <c r="AX172" s="1008"/>
      <c r="AY172" s="1008"/>
      <c r="AZ172" s="1008"/>
      <c r="BA172" s="1008"/>
      <c r="BB172" s="1008"/>
      <c r="BC172" s="1008"/>
      <c r="BD172" s="1008"/>
      <c r="BE172" s="1008"/>
      <c r="BF172" s="1008"/>
      <c r="BG172" s="1008"/>
      <c r="BH172" s="1008"/>
      <c r="BI172" s="1008"/>
      <c r="BJ172" s="1008"/>
      <c r="BK172" s="1008"/>
      <c r="BL172" s="1008"/>
      <c r="BM172" s="1008"/>
      <c r="BN172" s="1008"/>
      <c r="BO172" s="1008"/>
      <c r="BP172" s="1008"/>
      <c r="BQ172" s="1011"/>
      <c r="BR172" s="1008"/>
      <c r="BS172" s="1008"/>
      <c r="BT172" s="1555"/>
      <c r="BU172" s="1556"/>
      <c r="BV172" s="1065"/>
    </row>
    <row r="173" spans="1:74" ht="16" customHeight="1" x14ac:dyDescent="0.25">
      <c r="A173" s="127" t="s">
        <v>229</v>
      </c>
      <c r="B173" s="127" t="s">
        <v>113</v>
      </c>
      <c r="C173" s="128">
        <v>154</v>
      </c>
      <c r="D173" s="129">
        <f t="shared" si="19"/>
        <v>0</v>
      </c>
      <c r="E173" s="130" t="str">
        <f t="shared" si="20"/>
        <v/>
      </c>
      <c r="F173" s="118">
        <f t="shared" si="21"/>
        <v>0</v>
      </c>
      <c r="G173" s="128">
        <f t="shared" si="22"/>
        <v>0</v>
      </c>
      <c r="H173" s="128">
        <f t="shared" si="23"/>
        <v>0</v>
      </c>
      <c r="I173" s="128">
        <f t="shared" si="18"/>
        <v>0</v>
      </c>
      <c r="J173" s="128">
        <f t="shared" si="24"/>
        <v>0</v>
      </c>
      <c r="K173" s="1549">
        <f t="shared" si="25"/>
        <v>0</v>
      </c>
      <c r="L173" s="1009" t="str">
        <f t="shared" si="26"/>
        <v/>
      </c>
      <c r="M173" s="1010"/>
      <c r="N173" s="1010"/>
      <c r="O173" s="1010"/>
      <c r="P173" s="1011"/>
      <c r="Q173" s="1008"/>
      <c r="R173" s="1012"/>
      <c r="S173" s="1013"/>
      <c r="T173" s="1011"/>
      <c r="U173" s="1011"/>
      <c r="V173" s="1008"/>
      <c r="W173" s="1011"/>
      <c r="X173" s="1011"/>
      <c r="Y173" s="1011"/>
      <c r="Z173" s="1012"/>
      <c r="AA173" s="1012"/>
      <c r="AB173" s="1011"/>
      <c r="AC173" s="1012"/>
      <c r="AD173" s="1011"/>
      <c r="AE173" s="1012"/>
      <c r="AF173" s="1068"/>
      <c r="AG173" s="1014"/>
      <c r="AH173" s="1014"/>
      <c r="AI173" s="1011"/>
      <c r="AJ173" s="1015"/>
      <c r="AK173" s="1016"/>
      <c r="AL173" s="1012"/>
      <c r="AM173" s="1016"/>
      <c r="AN173" s="1070"/>
      <c r="AO173" s="1008"/>
      <c r="AP173" s="1008"/>
      <c r="AQ173" s="1008"/>
      <c r="AR173" s="1008"/>
      <c r="AS173" s="1008"/>
      <c r="AT173" s="1008"/>
      <c r="AU173" s="1008"/>
      <c r="AV173" s="1008"/>
      <c r="AW173" s="1008"/>
      <c r="AX173" s="1008"/>
      <c r="AY173" s="1008"/>
      <c r="AZ173" s="1008"/>
      <c r="BA173" s="1008"/>
      <c r="BB173" s="1008"/>
      <c r="BC173" s="1008"/>
      <c r="BD173" s="1008"/>
      <c r="BE173" s="1008"/>
      <c r="BF173" s="1008"/>
      <c r="BG173" s="1008"/>
      <c r="BH173" s="1008"/>
      <c r="BI173" s="1008"/>
      <c r="BJ173" s="1008"/>
      <c r="BK173" s="1008"/>
      <c r="BL173" s="1008"/>
      <c r="BM173" s="1008"/>
      <c r="BN173" s="1008"/>
      <c r="BO173" s="1008"/>
      <c r="BP173" s="1008"/>
      <c r="BQ173" s="1011"/>
      <c r="BR173" s="1008"/>
      <c r="BS173" s="1008"/>
      <c r="BT173" s="1555"/>
      <c r="BU173" s="1556"/>
      <c r="BV173" s="1065"/>
    </row>
    <row r="174" spans="1:74" ht="16" customHeight="1" x14ac:dyDescent="0.25">
      <c r="A174" s="127" t="s">
        <v>230</v>
      </c>
      <c r="B174" s="127" t="s">
        <v>114</v>
      </c>
      <c r="C174" s="128">
        <v>155</v>
      </c>
      <c r="D174" s="129">
        <f t="shared" si="19"/>
        <v>0</v>
      </c>
      <c r="E174" s="130" t="str">
        <f t="shared" si="20"/>
        <v/>
      </c>
      <c r="F174" s="118">
        <f t="shared" si="21"/>
        <v>0</v>
      </c>
      <c r="G174" s="128">
        <f t="shared" si="22"/>
        <v>0</v>
      </c>
      <c r="H174" s="128">
        <f t="shared" si="23"/>
        <v>0</v>
      </c>
      <c r="I174" s="128">
        <f t="shared" si="18"/>
        <v>0</v>
      </c>
      <c r="J174" s="128">
        <f t="shared" si="24"/>
        <v>0</v>
      </c>
      <c r="K174" s="1549">
        <f t="shared" si="25"/>
        <v>0</v>
      </c>
      <c r="L174" s="1009" t="str">
        <f t="shared" si="26"/>
        <v/>
      </c>
      <c r="M174" s="1010"/>
      <c r="N174" s="1010"/>
      <c r="O174" s="1010"/>
      <c r="P174" s="1011"/>
      <c r="Q174" s="1008"/>
      <c r="R174" s="1012"/>
      <c r="S174" s="1013"/>
      <c r="T174" s="1011"/>
      <c r="U174" s="1011"/>
      <c r="V174" s="1008"/>
      <c r="W174" s="1011"/>
      <c r="X174" s="1011"/>
      <c r="Y174" s="1011"/>
      <c r="Z174" s="1012"/>
      <c r="AA174" s="1012"/>
      <c r="AB174" s="1011"/>
      <c r="AC174" s="1012"/>
      <c r="AD174" s="1011"/>
      <c r="AE174" s="1012"/>
      <c r="AF174" s="1068"/>
      <c r="AG174" s="1014"/>
      <c r="AH174" s="1014"/>
      <c r="AI174" s="1011"/>
      <c r="AJ174" s="1015"/>
      <c r="AK174" s="1016"/>
      <c r="AL174" s="1012"/>
      <c r="AM174" s="1016"/>
      <c r="AN174" s="1070"/>
      <c r="AO174" s="1008"/>
      <c r="AP174" s="1008"/>
      <c r="AQ174" s="1008"/>
      <c r="AR174" s="1008"/>
      <c r="AS174" s="1008"/>
      <c r="AT174" s="1008"/>
      <c r="AU174" s="1008"/>
      <c r="AV174" s="1008"/>
      <c r="AW174" s="1008"/>
      <c r="AX174" s="1008"/>
      <c r="AY174" s="1008"/>
      <c r="AZ174" s="1008"/>
      <c r="BA174" s="1008"/>
      <c r="BB174" s="1008"/>
      <c r="BC174" s="1008"/>
      <c r="BD174" s="1008"/>
      <c r="BE174" s="1008"/>
      <c r="BF174" s="1008"/>
      <c r="BG174" s="1008"/>
      <c r="BH174" s="1008"/>
      <c r="BI174" s="1008"/>
      <c r="BJ174" s="1008"/>
      <c r="BK174" s="1008"/>
      <c r="BL174" s="1008"/>
      <c r="BM174" s="1008"/>
      <c r="BN174" s="1008"/>
      <c r="BO174" s="1008"/>
      <c r="BP174" s="1008"/>
      <c r="BQ174" s="1011"/>
      <c r="BR174" s="1008"/>
      <c r="BS174" s="1008"/>
      <c r="BT174" s="1555"/>
      <c r="BU174" s="1556"/>
      <c r="BV174" s="1065"/>
    </row>
    <row r="175" spans="1:74" ht="16" customHeight="1" x14ac:dyDescent="0.25">
      <c r="A175" s="127" t="s">
        <v>159</v>
      </c>
      <c r="B175" s="54"/>
      <c r="C175" s="128">
        <v>156</v>
      </c>
      <c r="D175" s="129">
        <f t="shared" si="19"/>
        <v>0</v>
      </c>
      <c r="E175" s="130" t="str">
        <f t="shared" si="20"/>
        <v/>
      </c>
      <c r="F175" s="118">
        <f t="shared" si="21"/>
        <v>0</v>
      </c>
      <c r="G175" s="128">
        <f t="shared" si="22"/>
        <v>0</v>
      </c>
      <c r="H175" s="128">
        <f t="shared" si="23"/>
        <v>0</v>
      </c>
      <c r="I175" s="128">
        <f t="shared" si="18"/>
        <v>0</v>
      </c>
      <c r="J175" s="128">
        <f t="shared" si="24"/>
        <v>0</v>
      </c>
      <c r="K175" s="1549">
        <f t="shared" si="25"/>
        <v>0</v>
      </c>
      <c r="L175" s="1009" t="str">
        <f t="shared" si="26"/>
        <v/>
      </c>
      <c r="M175" s="1010"/>
      <c r="N175" s="1010"/>
      <c r="O175" s="1010"/>
      <c r="P175" s="1011"/>
      <c r="Q175" s="1008"/>
      <c r="R175" s="1012"/>
      <c r="S175" s="1013"/>
      <c r="T175" s="1011"/>
      <c r="U175" s="1011"/>
      <c r="V175" s="1008"/>
      <c r="W175" s="1011"/>
      <c r="X175" s="1011"/>
      <c r="Y175" s="1011"/>
      <c r="Z175" s="1012"/>
      <c r="AA175" s="1012"/>
      <c r="AB175" s="1011"/>
      <c r="AC175" s="1012"/>
      <c r="AD175" s="1011"/>
      <c r="AE175" s="1012"/>
      <c r="AF175" s="1068"/>
      <c r="AG175" s="1014"/>
      <c r="AH175" s="1014"/>
      <c r="AI175" s="1011"/>
      <c r="AJ175" s="1015"/>
      <c r="AK175" s="1016"/>
      <c r="AL175" s="1012"/>
      <c r="AM175" s="1016"/>
      <c r="AN175" s="1070"/>
      <c r="AO175" s="1008"/>
      <c r="AP175" s="1008"/>
      <c r="AQ175" s="1008"/>
      <c r="AR175" s="1008"/>
      <c r="AS175" s="1008"/>
      <c r="AT175" s="1008"/>
      <c r="AU175" s="1008"/>
      <c r="AV175" s="1008"/>
      <c r="AW175" s="1008"/>
      <c r="AX175" s="1008"/>
      <c r="AY175" s="1008"/>
      <c r="AZ175" s="1008"/>
      <c r="BA175" s="1008"/>
      <c r="BB175" s="1008"/>
      <c r="BC175" s="1008"/>
      <c r="BD175" s="1008"/>
      <c r="BE175" s="1008"/>
      <c r="BF175" s="1008"/>
      <c r="BG175" s="1008"/>
      <c r="BH175" s="1008"/>
      <c r="BI175" s="1008"/>
      <c r="BJ175" s="1008"/>
      <c r="BK175" s="1008"/>
      <c r="BL175" s="1008"/>
      <c r="BM175" s="1008"/>
      <c r="BN175" s="1008"/>
      <c r="BO175" s="1008"/>
      <c r="BP175" s="1008"/>
      <c r="BQ175" s="1011"/>
      <c r="BR175" s="1008"/>
      <c r="BS175" s="1008"/>
      <c r="BT175" s="1555"/>
      <c r="BU175" s="1556"/>
      <c r="BV175" s="1065"/>
    </row>
    <row r="176" spans="1:74" ht="16" customHeight="1" x14ac:dyDescent="0.25">
      <c r="A176" s="127" t="s">
        <v>160</v>
      </c>
      <c r="B176" s="134" t="s">
        <v>944</v>
      </c>
      <c r="C176" s="128">
        <v>157</v>
      </c>
      <c r="D176" s="129">
        <f t="shared" si="19"/>
        <v>0</v>
      </c>
      <c r="E176" s="130" t="str">
        <f t="shared" si="20"/>
        <v/>
      </c>
      <c r="F176" s="118">
        <f t="shared" si="21"/>
        <v>0</v>
      </c>
      <c r="G176" s="128">
        <f t="shared" si="22"/>
        <v>0</v>
      </c>
      <c r="H176" s="128">
        <f t="shared" si="23"/>
        <v>0</v>
      </c>
      <c r="I176" s="128">
        <f t="shared" si="18"/>
        <v>0</v>
      </c>
      <c r="J176" s="128">
        <f t="shared" si="24"/>
        <v>0</v>
      </c>
      <c r="K176" s="1549">
        <f t="shared" si="25"/>
        <v>0</v>
      </c>
      <c r="L176" s="1009" t="str">
        <f t="shared" si="26"/>
        <v/>
      </c>
      <c r="M176" s="1010"/>
      <c r="N176" s="1010"/>
      <c r="O176" s="1010"/>
      <c r="P176" s="1011"/>
      <c r="Q176" s="1008"/>
      <c r="R176" s="1012"/>
      <c r="S176" s="1013"/>
      <c r="T176" s="1011"/>
      <c r="U176" s="1011"/>
      <c r="V176" s="1008"/>
      <c r="W176" s="1011"/>
      <c r="X176" s="1011"/>
      <c r="Y176" s="1011"/>
      <c r="Z176" s="1012"/>
      <c r="AA176" s="1012"/>
      <c r="AB176" s="1011"/>
      <c r="AC176" s="1012"/>
      <c r="AD176" s="1011"/>
      <c r="AE176" s="1012"/>
      <c r="AF176" s="1068"/>
      <c r="AG176" s="1014"/>
      <c r="AH176" s="1014"/>
      <c r="AI176" s="1011"/>
      <c r="AJ176" s="1015"/>
      <c r="AK176" s="1016"/>
      <c r="AL176" s="1012"/>
      <c r="AM176" s="1016"/>
      <c r="AN176" s="1070"/>
      <c r="AO176" s="1008"/>
      <c r="AP176" s="1008"/>
      <c r="AQ176" s="1008"/>
      <c r="AR176" s="1008"/>
      <c r="AS176" s="1008"/>
      <c r="AT176" s="1008"/>
      <c r="AU176" s="1008"/>
      <c r="AV176" s="1008"/>
      <c r="AW176" s="1008"/>
      <c r="AX176" s="1008"/>
      <c r="AY176" s="1008"/>
      <c r="AZ176" s="1008"/>
      <c r="BA176" s="1008"/>
      <c r="BB176" s="1008"/>
      <c r="BC176" s="1008"/>
      <c r="BD176" s="1008"/>
      <c r="BE176" s="1008"/>
      <c r="BF176" s="1008"/>
      <c r="BG176" s="1008"/>
      <c r="BH176" s="1008"/>
      <c r="BI176" s="1008"/>
      <c r="BJ176" s="1008"/>
      <c r="BK176" s="1008"/>
      <c r="BL176" s="1008"/>
      <c r="BM176" s="1008"/>
      <c r="BN176" s="1008"/>
      <c r="BO176" s="1008"/>
      <c r="BP176" s="1008"/>
      <c r="BQ176" s="1011"/>
      <c r="BR176" s="1008"/>
      <c r="BS176" s="1008"/>
      <c r="BT176" s="1555"/>
      <c r="BU176" s="1556"/>
      <c r="BV176" s="1065"/>
    </row>
    <row r="177" spans="1:74" ht="16" customHeight="1" x14ac:dyDescent="0.25">
      <c r="A177" s="127" t="s">
        <v>161</v>
      </c>
      <c r="B177" s="127" t="s">
        <v>290</v>
      </c>
      <c r="C177" s="128">
        <v>158</v>
      </c>
      <c r="D177" s="129">
        <f t="shared" si="19"/>
        <v>0</v>
      </c>
      <c r="E177" s="130" t="str">
        <f t="shared" si="20"/>
        <v/>
      </c>
      <c r="F177" s="118">
        <f t="shared" si="21"/>
        <v>0</v>
      </c>
      <c r="G177" s="128">
        <f t="shared" si="22"/>
        <v>0</v>
      </c>
      <c r="H177" s="128">
        <f t="shared" si="23"/>
        <v>0</v>
      </c>
      <c r="I177" s="128">
        <f t="shared" si="18"/>
        <v>0</v>
      </c>
      <c r="J177" s="128">
        <f t="shared" si="24"/>
        <v>0</v>
      </c>
      <c r="K177" s="1549">
        <f t="shared" si="25"/>
        <v>0</v>
      </c>
      <c r="L177" s="1009" t="str">
        <f t="shared" si="26"/>
        <v/>
      </c>
      <c r="M177" s="1010"/>
      <c r="N177" s="1010"/>
      <c r="O177" s="1010"/>
      <c r="P177" s="1011"/>
      <c r="Q177" s="1008"/>
      <c r="R177" s="1012"/>
      <c r="S177" s="1013"/>
      <c r="T177" s="1011"/>
      <c r="U177" s="1011"/>
      <c r="V177" s="1008"/>
      <c r="W177" s="1011"/>
      <c r="X177" s="1011"/>
      <c r="Y177" s="1011"/>
      <c r="Z177" s="1012"/>
      <c r="AA177" s="1012"/>
      <c r="AB177" s="1011"/>
      <c r="AC177" s="1012"/>
      <c r="AD177" s="1011"/>
      <c r="AE177" s="1012"/>
      <c r="AF177" s="1068"/>
      <c r="AG177" s="1014"/>
      <c r="AH177" s="1014"/>
      <c r="AI177" s="1011"/>
      <c r="AJ177" s="1015"/>
      <c r="AK177" s="1016"/>
      <c r="AL177" s="1012"/>
      <c r="AM177" s="1016"/>
      <c r="AN177" s="1070"/>
      <c r="AO177" s="1008"/>
      <c r="AP177" s="1008"/>
      <c r="AQ177" s="1008"/>
      <c r="AR177" s="1008"/>
      <c r="AS177" s="1008"/>
      <c r="AT177" s="1008"/>
      <c r="AU177" s="1008"/>
      <c r="AV177" s="1008"/>
      <c r="AW177" s="1008"/>
      <c r="AX177" s="1008"/>
      <c r="AY177" s="1008"/>
      <c r="AZ177" s="1008"/>
      <c r="BA177" s="1008"/>
      <c r="BB177" s="1008"/>
      <c r="BC177" s="1008"/>
      <c r="BD177" s="1008"/>
      <c r="BE177" s="1008"/>
      <c r="BF177" s="1008"/>
      <c r="BG177" s="1008"/>
      <c r="BH177" s="1008"/>
      <c r="BI177" s="1008"/>
      <c r="BJ177" s="1008"/>
      <c r="BK177" s="1008"/>
      <c r="BL177" s="1008"/>
      <c r="BM177" s="1008"/>
      <c r="BN177" s="1008"/>
      <c r="BO177" s="1008"/>
      <c r="BP177" s="1008"/>
      <c r="BQ177" s="1011"/>
      <c r="BR177" s="1008"/>
      <c r="BS177" s="1008"/>
      <c r="BT177" s="1555"/>
      <c r="BU177" s="1556"/>
      <c r="BV177" s="1065"/>
    </row>
    <row r="178" spans="1:74" ht="16" customHeight="1" x14ac:dyDescent="0.25">
      <c r="A178" s="127" t="s">
        <v>1618</v>
      </c>
      <c r="B178" s="127" t="s">
        <v>291</v>
      </c>
      <c r="C178" s="128">
        <v>159</v>
      </c>
      <c r="D178" s="129">
        <f t="shared" si="19"/>
        <v>0</v>
      </c>
      <c r="E178" s="130" t="str">
        <f t="shared" si="20"/>
        <v/>
      </c>
      <c r="F178" s="118">
        <f t="shared" si="21"/>
        <v>0</v>
      </c>
      <c r="G178" s="128">
        <f t="shared" si="22"/>
        <v>0</v>
      </c>
      <c r="H178" s="128">
        <f t="shared" si="23"/>
        <v>0</v>
      </c>
      <c r="I178" s="128">
        <f t="shared" si="18"/>
        <v>0</v>
      </c>
      <c r="J178" s="128">
        <f t="shared" si="24"/>
        <v>0</v>
      </c>
      <c r="K178" s="1549">
        <f t="shared" si="25"/>
        <v>0</v>
      </c>
      <c r="L178" s="1009" t="str">
        <f t="shared" si="26"/>
        <v/>
      </c>
      <c r="M178" s="1010"/>
      <c r="N178" s="1010"/>
      <c r="O178" s="1010"/>
      <c r="P178" s="1011"/>
      <c r="Q178" s="1008"/>
      <c r="R178" s="1012"/>
      <c r="S178" s="1013"/>
      <c r="T178" s="1011"/>
      <c r="U178" s="1011"/>
      <c r="V178" s="1008"/>
      <c r="W178" s="1011"/>
      <c r="X178" s="1011"/>
      <c r="Y178" s="1011"/>
      <c r="Z178" s="1012"/>
      <c r="AA178" s="1012"/>
      <c r="AB178" s="1011"/>
      <c r="AC178" s="1012"/>
      <c r="AD178" s="1011"/>
      <c r="AE178" s="1012"/>
      <c r="AF178" s="1068"/>
      <c r="AG178" s="1014"/>
      <c r="AH178" s="1014"/>
      <c r="AI178" s="1011"/>
      <c r="AJ178" s="1015"/>
      <c r="AK178" s="1016"/>
      <c r="AL178" s="1012"/>
      <c r="AM178" s="1016"/>
      <c r="AN178" s="1070"/>
      <c r="AO178" s="1008"/>
      <c r="AP178" s="1008"/>
      <c r="AQ178" s="1008"/>
      <c r="AR178" s="1008"/>
      <c r="AS178" s="1008"/>
      <c r="AT178" s="1008"/>
      <c r="AU178" s="1008"/>
      <c r="AV178" s="1008"/>
      <c r="AW178" s="1008"/>
      <c r="AX178" s="1008"/>
      <c r="AY178" s="1008"/>
      <c r="AZ178" s="1008"/>
      <c r="BA178" s="1008"/>
      <c r="BB178" s="1008"/>
      <c r="BC178" s="1008"/>
      <c r="BD178" s="1008"/>
      <c r="BE178" s="1008"/>
      <c r="BF178" s="1008"/>
      <c r="BG178" s="1008"/>
      <c r="BH178" s="1008"/>
      <c r="BI178" s="1008"/>
      <c r="BJ178" s="1008"/>
      <c r="BK178" s="1008"/>
      <c r="BL178" s="1008"/>
      <c r="BM178" s="1008"/>
      <c r="BN178" s="1008"/>
      <c r="BO178" s="1008"/>
      <c r="BP178" s="1008"/>
      <c r="BQ178" s="1011"/>
      <c r="BR178" s="1008"/>
      <c r="BS178" s="1008"/>
      <c r="BT178" s="1555"/>
      <c r="BU178" s="1556"/>
      <c r="BV178" s="1065"/>
    </row>
    <row r="179" spans="1:74" ht="16" customHeight="1" x14ac:dyDescent="0.25">
      <c r="A179" s="127" t="s">
        <v>162</v>
      </c>
      <c r="B179" s="127" t="s">
        <v>741</v>
      </c>
      <c r="C179" s="128">
        <v>160</v>
      </c>
      <c r="D179" s="129">
        <f t="shared" si="19"/>
        <v>0</v>
      </c>
      <c r="E179" s="130" t="str">
        <f t="shared" si="20"/>
        <v/>
      </c>
      <c r="F179" s="118">
        <f t="shared" si="21"/>
        <v>0</v>
      </c>
      <c r="G179" s="128">
        <f t="shared" si="22"/>
        <v>0</v>
      </c>
      <c r="H179" s="128">
        <f t="shared" si="23"/>
        <v>0</v>
      </c>
      <c r="I179" s="128">
        <f t="shared" si="18"/>
        <v>0</v>
      </c>
      <c r="J179" s="128">
        <f t="shared" si="24"/>
        <v>0</v>
      </c>
      <c r="K179" s="1549">
        <f t="shared" si="25"/>
        <v>0</v>
      </c>
      <c r="L179" s="1009" t="str">
        <f t="shared" si="26"/>
        <v/>
      </c>
      <c r="M179" s="1010"/>
      <c r="N179" s="1010"/>
      <c r="O179" s="1010"/>
      <c r="P179" s="1011"/>
      <c r="Q179" s="1008"/>
      <c r="R179" s="1012"/>
      <c r="S179" s="1013"/>
      <c r="T179" s="1011"/>
      <c r="U179" s="1011"/>
      <c r="V179" s="1008"/>
      <c r="W179" s="1011"/>
      <c r="X179" s="1011"/>
      <c r="Y179" s="1011"/>
      <c r="Z179" s="1012"/>
      <c r="AA179" s="1012"/>
      <c r="AB179" s="1011"/>
      <c r="AC179" s="1012"/>
      <c r="AD179" s="1011"/>
      <c r="AE179" s="1012"/>
      <c r="AF179" s="1068"/>
      <c r="AG179" s="1014"/>
      <c r="AH179" s="1014"/>
      <c r="AI179" s="1011"/>
      <c r="AJ179" s="1015"/>
      <c r="AK179" s="1016"/>
      <c r="AL179" s="1012"/>
      <c r="AM179" s="1016"/>
      <c r="AN179" s="1070"/>
      <c r="AO179" s="1008"/>
      <c r="AP179" s="1008"/>
      <c r="AQ179" s="1008"/>
      <c r="AR179" s="1008"/>
      <c r="AS179" s="1008"/>
      <c r="AT179" s="1008"/>
      <c r="AU179" s="1008"/>
      <c r="AV179" s="1008"/>
      <c r="AW179" s="1008"/>
      <c r="AX179" s="1008"/>
      <c r="AY179" s="1008"/>
      <c r="AZ179" s="1008"/>
      <c r="BA179" s="1008"/>
      <c r="BB179" s="1008"/>
      <c r="BC179" s="1008"/>
      <c r="BD179" s="1008"/>
      <c r="BE179" s="1008"/>
      <c r="BF179" s="1008"/>
      <c r="BG179" s="1008"/>
      <c r="BH179" s="1008"/>
      <c r="BI179" s="1008"/>
      <c r="BJ179" s="1008"/>
      <c r="BK179" s="1008"/>
      <c r="BL179" s="1008"/>
      <c r="BM179" s="1008"/>
      <c r="BN179" s="1008"/>
      <c r="BO179" s="1008"/>
      <c r="BP179" s="1008"/>
      <c r="BQ179" s="1011"/>
      <c r="BR179" s="1008"/>
      <c r="BS179" s="1008"/>
      <c r="BT179" s="1555"/>
      <c r="BU179" s="1556"/>
      <c r="BV179" s="1065"/>
    </row>
    <row r="180" spans="1:74" ht="16" customHeight="1" x14ac:dyDescent="0.25">
      <c r="A180" s="127" t="s">
        <v>231</v>
      </c>
      <c r="B180" s="54"/>
      <c r="C180" s="128">
        <v>161</v>
      </c>
      <c r="D180" s="129">
        <f t="shared" si="19"/>
        <v>0</v>
      </c>
      <c r="E180" s="130" t="str">
        <f t="shared" si="20"/>
        <v/>
      </c>
      <c r="F180" s="118">
        <f t="shared" si="21"/>
        <v>0</v>
      </c>
      <c r="G180" s="128">
        <f t="shared" si="22"/>
        <v>0</v>
      </c>
      <c r="H180" s="128">
        <f t="shared" si="23"/>
        <v>0</v>
      </c>
      <c r="I180" s="128">
        <f t="shared" si="18"/>
        <v>0</v>
      </c>
      <c r="J180" s="128">
        <f t="shared" si="24"/>
        <v>0</v>
      </c>
      <c r="K180" s="1549">
        <f t="shared" si="25"/>
        <v>0</v>
      </c>
      <c r="L180" s="1009" t="str">
        <f t="shared" si="26"/>
        <v/>
      </c>
      <c r="M180" s="1010"/>
      <c r="N180" s="1010"/>
      <c r="O180" s="1010"/>
      <c r="P180" s="1011"/>
      <c r="Q180" s="1008"/>
      <c r="R180" s="1012"/>
      <c r="S180" s="1013"/>
      <c r="T180" s="1011"/>
      <c r="U180" s="1011"/>
      <c r="V180" s="1008"/>
      <c r="W180" s="1011"/>
      <c r="X180" s="1011"/>
      <c r="Y180" s="1011"/>
      <c r="Z180" s="1012"/>
      <c r="AA180" s="1012"/>
      <c r="AB180" s="1011"/>
      <c r="AC180" s="1012"/>
      <c r="AD180" s="1011"/>
      <c r="AE180" s="1012"/>
      <c r="AF180" s="1068"/>
      <c r="AG180" s="1014"/>
      <c r="AH180" s="1014"/>
      <c r="AI180" s="1011"/>
      <c r="AJ180" s="1015"/>
      <c r="AK180" s="1016"/>
      <c r="AL180" s="1012"/>
      <c r="AM180" s="1016"/>
      <c r="AN180" s="1070"/>
      <c r="AO180" s="1008"/>
      <c r="AP180" s="1008"/>
      <c r="AQ180" s="1008"/>
      <c r="AR180" s="1008"/>
      <c r="AS180" s="1008"/>
      <c r="AT180" s="1008"/>
      <c r="AU180" s="1008"/>
      <c r="AV180" s="1008"/>
      <c r="AW180" s="1008"/>
      <c r="AX180" s="1008"/>
      <c r="AY180" s="1008"/>
      <c r="AZ180" s="1008"/>
      <c r="BA180" s="1008"/>
      <c r="BB180" s="1008"/>
      <c r="BC180" s="1008"/>
      <c r="BD180" s="1008"/>
      <c r="BE180" s="1008"/>
      <c r="BF180" s="1008"/>
      <c r="BG180" s="1008"/>
      <c r="BH180" s="1008"/>
      <c r="BI180" s="1008"/>
      <c r="BJ180" s="1008"/>
      <c r="BK180" s="1008"/>
      <c r="BL180" s="1008"/>
      <c r="BM180" s="1008"/>
      <c r="BN180" s="1008"/>
      <c r="BO180" s="1008"/>
      <c r="BP180" s="1008"/>
      <c r="BQ180" s="1011"/>
      <c r="BR180" s="1008"/>
      <c r="BS180" s="1008"/>
      <c r="BT180" s="1555"/>
      <c r="BU180" s="1556"/>
      <c r="BV180" s="1065"/>
    </row>
    <row r="181" spans="1:74" ht="16" customHeight="1" x14ac:dyDescent="0.25">
      <c r="A181" s="127" t="s">
        <v>232</v>
      </c>
      <c r="B181" s="127"/>
      <c r="C181" s="128">
        <v>162</v>
      </c>
      <c r="D181" s="129">
        <f t="shared" si="19"/>
        <v>0</v>
      </c>
      <c r="E181" s="130" t="str">
        <f t="shared" si="20"/>
        <v/>
      </c>
      <c r="F181" s="118">
        <f t="shared" si="21"/>
        <v>0</v>
      </c>
      <c r="G181" s="128">
        <f t="shared" si="22"/>
        <v>0</v>
      </c>
      <c r="H181" s="128">
        <f t="shared" si="23"/>
        <v>0</v>
      </c>
      <c r="I181" s="128">
        <f t="shared" si="18"/>
        <v>0</v>
      </c>
      <c r="J181" s="128">
        <f t="shared" si="24"/>
        <v>0</v>
      </c>
      <c r="K181" s="1549">
        <f t="shared" si="25"/>
        <v>0</v>
      </c>
      <c r="L181" s="1009" t="str">
        <f t="shared" si="26"/>
        <v/>
      </c>
      <c r="M181" s="1010"/>
      <c r="N181" s="1010"/>
      <c r="O181" s="1010"/>
      <c r="P181" s="1011"/>
      <c r="Q181" s="1008"/>
      <c r="R181" s="1012"/>
      <c r="S181" s="1013"/>
      <c r="T181" s="1011"/>
      <c r="U181" s="1011"/>
      <c r="V181" s="1008"/>
      <c r="W181" s="1011"/>
      <c r="X181" s="1011"/>
      <c r="Y181" s="1011"/>
      <c r="Z181" s="1012"/>
      <c r="AA181" s="1012"/>
      <c r="AB181" s="1011"/>
      <c r="AC181" s="1012"/>
      <c r="AD181" s="1011"/>
      <c r="AE181" s="1012"/>
      <c r="AF181" s="1068"/>
      <c r="AG181" s="1014"/>
      <c r="AH181" s="1014"/>
      <c r="AI181" s="1011"/>
      <c r="AJ181" s="1015"/>
      <c r="AK181" s="1016"/>
      <c r="AL181" s="1012"/>
      <c r="AM181" s="1016"/>
      <c r="AN181" s="1070"/>
      <c r="AO181" s="1008"/>
      <c r="AP181" s="1008"/>
      <c r="AQ181" s="1008"/>
      <c r="AR181" s="1008"/>
      <c r="AS181" s="1008"/>
      <c r="AT181" s="1008"/>
      <c r="AU181" s="1008"/>
      <c r="AV181" s="1008"/>
      <c r="AW181" s="1008"/>
      <c r="AX181" s="1008"/>
      <c r="AY181" s="1008"/>
      <c r="AZ181" s="1008"/>
      <c r="BA181" s="1008"/>
      <c r="BB181" s="1008"/>
      <c r="BC181" s="1008"/>
      <c r="BD181" s="1008"/>
      <c r="BE181" s="1008"/>
      <c r="BF181" s="1008"/>
      <c r="BG181" s="1008"/>
      <c r="BH181" s="1008"/>
      <c r="BI181" s="1008"/>
      <c r="BJ181" s="1008"/>
      <c r="BK181" s="1008"/>
      <c r="BL181" s="1008"/>
      <c r="BM181" s="1008"/>
      <c r="BN181" s="1008"/>
      <c r="BO181" s="1008"/>
      <c r="BP181" s="1008"/>
      <c r="BQ181" s="1011"/>
      <c r="BR181" s="1008"/>
      <c r="BS181" s="1008"/>
      <c r="BT181" s="1555"/>
      <c r="BU181" s="1556"/>
      <c r="BV181" s="1065"/>
    </row>
    <row r="182" spans="1:74" ht="16" customHeight="1" x14ac:dyDescent="0.25">
      <c r="A182" s="127" t="s">
        <v>233</v>
      </c>
      <c r="B182" s="54"/>
      <c r="C182" s="128">
        <v>163</v>
      </c>
      <c r="D182" s="129">
        <f t="shared" si="19"/>
        <v>0</v>
      </c>
      <c r="E182" s="130" t="str">
        <f t="shared" si="20"/>
        <v/>
      </c>
      <c r="F182" s="118">
        <f t="shared" si="21"/>
        <v>0</v>
      </c>
      <c r="G182" s="128">
        <f t="shared" si="22"/>
        <v>0</v>
      </c>
      <c r="H182" s="128">
        <f t="shared" si="23"/>
        <v>0</v>
      </c>
      <c r="I182" s="128">
        <f t="shared" si="18"/>
        <v>0</v>
      </c>
      <c r="J182" s="128">
        <f t="shared" si="24"/>
        <v>0</v>
      </c>
      <c r="K182" s="1549">
        <f t="shared" si="25"/>
        <v>0</v>
      </c>
      <c r="L182" s="1009" t="str">
        <f t="shared" si="26"/>
        <v/>
      </c>
      <c r="M182" s="1010"/>
      <c r="N182" s="1010"/>
      <c r="O182" s="1010"/>
      <c r="P182" s="1011"/>
      <c r="Q182" s="1008"/>
      <c r="R182" s="1012"/>
      <c r="S182" s="1013"/>
      <c r="T182" s="1011"/>
      <c r="U182" s="1011"/>
      <c r="V182" s="1008"/>
      <c r="W182" s="1011"/>
      <c r="X182" s="1011"/>
      <c r="Y182" s="1011"/>
      <c r="Z182" s="1012"/>
      <c r="AA182" s="1012"/>
      <c r="AB182" s="1011"/>
      <c r="AC182" s="1012"/>
      <c r="AD182" s="1011"/>
      <c r="AE182" s="1012"/>
      <c r="AF182" s="1068"/>
      <c r="AG182" s="1014"/>
      <c r="AH182" s="1014"/>
      <c r="AI182" s="1011"/>
      <c r="AJ182" s="1015"/>
      <c r="AK182" s="1016"/>
      <c r="AL182" s="1012"/>
      <c r="AM182" s="1016"/>
      <c r="AN182" s="1070"/>
      <c r="AO182" s="1008"/>
      <c r="AP182" s="1008"/>
      <c r="AQ182" s="1008"/>
      <c r="AR182" s="1008"/>
      <c r="AS182" s="1008"/>
      <c r="AT182" s="1008"/>
      <c r="AU182" s="1008"/>
      <c r="AV182" s="1008"/>
      <c r="AW182" s="1008"/>
      <c r="AX182" s="1008"/>
      <c r="AY182" s="1008"/>
      <c r="AZ182" s="1008"/>
      <c r="BA182" s="1008"/>
      <c r="BB182" s="1008"/>
      <c r="BC182" s="1008"/>
      <c r="BD182" s="1008"/>
      <c r="BE182" s="1008"/>
      <c r="BF182" s="1008"/>
      <c r="BG182" s="1008"/>
      <c r="BH182" s="1008"/>
      <c r="BI182" s="1008"/>
      <c r="BJ182" s="1008"/>
      <c r="BK182" s="1008"/>
      <c r="BL182" s="1008"/>
      <c r="BM182" s="1008"/>
      <c r="BN182" s="1008"/>
      <c r="BO182" s="1008"/>
      <c r="BP182" s="1008"/>
      <c r="BQ182" s="1011"/>
      <c r="BR182" s="1008"/>
      <c r="BS182" s="1008"/>
      <c r="BT182" s="1555"/>
      <c r="BU182" s="1556"/>
      <c r="BV182" s="1065"/>
    </row>
    <row r="183" spans="1:74" ht="16" customHeight="1" x14ac:dyDescent="0.25">
      <c r="A183" s="127" t="s">
        <v>1619</v>
      </c>
      <c r="B183" s="54"/>
      <c r="C183" s="128">
        <v>164</v>
      </c>
      <c r="D183" s="129">
        <f t="shared" si="19"/>
        <v>0</v>
      </c>
      <c r="E183" s="130" t="str">
        <f t="shared" si="20"/>
        <v/>
      </c>
      <c r="F183" s="118">
        <f t="shared" si="21"/>
        <v>0</v>
      </c>
      <c r="G183" s="128">
        <f t="shared" si="22"/>
        <v>0</v>
      </c>
      <c r="H183" s="128">
        <f t="shared" si="23"/>
        <v>0</v>
      </c>
      <c r="I183" s="128">
        <f t="shared" si="18"/>
        <v>0</v>
      </c>
      <c r="J183" s="128">
        <f t="shared" si="24"/>
        <v>0</v>
      </c>
      <c r="K183" s="1549">
        <f t="shared" si="25"/>
        <v>0</v>
      </c>
      <c r="L183" s="1009" t="str">
        <f t="shared" si="26"/>
        <v/>
      </c>
      <c r="M183" s="1010"/>
      <c r="N183" s="1010"/>
      <c r="O183" s="1010"/>
      <c r="P183" s="1011"/>
      <c r="Q183" s="1008"/>
      <c r="R183" s="1012"/>
      <c r="S183" s="1013"/>
      <c r="T183" s="1011"/>
      <c r="U183" s="1011"/>
      <c r="V183" s="1008"/>
      <c r="W183" s="1011"/>
      <c r="X183" s="1011"/>
      <c r="Y183" s="1011"/>
      <c r="Z183" s="1012"/>
      <c r="AA183" s="1012"/>
      <c r="AB183" s="1011"/>
      <c r="AC183" s="1012"/>
      <c r="AD183" s="1011"/>
      <c r="AE183" s="1012"/>
      <c r="AF183" s="1068"/>
      <c r="AG183" s="1014"/>
      <c r="AH183" s="1014"/>
      <c r="AI183" s="1011"/>
      <c r="AJ183" s="1015"/>
      <c r="AK183" s="1016"/>
      <c r="AL183" s="1012"/>
      <c r="AM183" s="1016"/>
      <c r="AN183" s="1070"/>
      <c r="AO183" s="1008"/>
      <c r="AP183" s="1008"/>
      <c r="AQ183" s="1008"/>
      <c r="AR183" s="1008"/>
      <c r="AS183" s="1008"/>
      <c r="AT183" s="1008"/>
      <c r="AU183" s="1008"/>
      <c r="AV183" s="1008"/>
      <c r="AW183" s="1008"/>
      <c r="AX183" s="1008"/>
      <c r="AY183" s="1008"/>
      <c r="AZ183" s="1008"/>
      <c r="BA183" s="1008"/>
      <c r="BB183" s="1008"/>
      <c r="BC183" s="1008"/>
      <c r="BD183" s="1008"/>
      <c r="BE183" s="1008"/>
      <c r="BF183" s="1008"/>
      <c r="BG183" s="1008"/>
      <c r="BH183" s="1008"/>
      <c r="BI183" s="1008"/>
      <c r="BJ183" s="1008"/>
      <c r="BK183" s="1008"/>
      <c r="BL183" s="1008"/>
      <c r="BM183" s="1008"/>
      <c r="BN183" s="1008"/>
      <c r="BO183" s="1008"/>
      <c r="BP183" s="1008"/>
      <c r="BQ183" s="1011"/>
      <c r="BR183" s="1008"/>
      <c r="BS183" s="1008"/>
      <c r="BT183" s="1555"/>
      <c r="BU183" s="1556"/>
      <c r="BV183" s="1065"/>
    </row>
    <row r="184" spans="1:74" ht="16" customHeight="1" x14ac:dyDescent="0.25">
      <c r="A184" s="127" t="s">
        <v>163</v>
      </c>
      <c r="B184" s="54"/>
      <c r="C184" s="128">
        <v>165</v>
      </c>
      <c r="D184" s="129">
        <f t="shared" si="19"/>
        <v>0</v>
      </c>
      <c r="E184" s="130" t="str">
        <f t="shared" si="20"/>
        <v/>
      </c>
      <c r="F184" s="118">
        <f t="shared" si="21"/>
        <v>0</v>
      </c>
      <c r="G184" s="128">
        <f t="shared" si="22"/>
        <v>0</v>
      </c>
      <c r="H184" s="128">
        <f t="shared" si="23"/>
        <v>0</v>
      </c>
      <c r="I184" s="128">
        <f t="shared" si="18"/>
        <v>0</v>
      </c>
      <c r="J184" s="128">
        <f t="shared" si="24"/>
        <v>0</v>
      </c>
      <c r="K184" s="1549">
        <f t="shared" si="25"/>
        <v>0</v>
      </c>
      <c r="L184" s="1009" t="str">
        <f t="shared" si="26"/>
        <v/>
      </c>
      <c r="M184" s="1010"/>
      <c r="N184" s="1010"/>
      <c r="O184" s="1010"/>
      <c r="P184" s="1011"/>
      <c r="Q184" s="1008"/>
      <c r="R184" s="1012"/>
      <c r="S184" s="1013"/>
      <c r="T184" s="1011"/>
      <c r="U184" s="1011"/>
      <c r="V184" s="1008"/>
      <c r="W184" s="1011"/>
      <c r="X184" s="1011"/>
      <c r="Y184" s="1011"/>
      <c r="Z184" s="1012"/>
      <c r="AA184" s="1012"/>
      <c r="AB184" s="1011"/>
      <c r="AC184" s="1012"/>
      <c r="AD184" s="1011"/>
      <c r="AE184" s="1012"/>
      <c r="AF184" s="1068"/>
      <c r="AG184" s="1014"/>
      <c r="AH184" s="1014"/>
      <c r="AI184" s="1011"/>
      <c r="AJ184" s="1015"/>
      <c r="AK184" s="1016"/>
      <c r="AL184" s="1012"/>
      <c r="AM184" s="1016"/>
      <c r="AN184" s="1070"/>
      <c r="AO184" s="1008"/>
      <c r="AP184" s="1008"/>
      <c r="AQ184" s="1008"/>
      <c r="AR184" s="1008"/>
      <c r="AS184" s="1008"/>
      <c r="AT184" s="1008"/>
      <c r="AU184" s="1008"/>
      <c r="AV184" s="1008"/>
      <c r="AW184" s="1008"/>
      <c r="AX184" s="1008"/>
      <c r="AY184" s="1008"/>
      <c r="AZ184" s="1008"/>
      <c r="BA184" s="1008"/>
      <c r="BB184" s="1008"/>
      <c r="BC184" s="1008"/>
      <c r="BD184" s="1008"/>
      <c r="BE184" s="1008"/>
      <c r="BF184" s="1008"/>
      <c r="BG184" s="1008"/>
      <c r="BH184" s="1008"/>
      <c r="BI184" s="1008"/>
      <c r="BJ184" s="1008"/>
      <c r="BK184" s="1008"/>
      <c r="BL184" s="1008"/>
      <c r="BM184" s="1008"/>
      <c r="BN184" s="1008"/>
      <c r="BO184" s="1008"/>
      <c r="BP184" s="1008"/>
      <c r="BQ184" s="1011"/>
      <c r="BR184" s="1008"/>
      <c r="BS184" s="1008"/>
      <c r="BT184" s="1555"/>
      <c r="BU184" s="1556"/>
      <c r="BV184" s="1065"/>
    </row>
    <row r="185" spans="1:74" ht="16" customHeight="1" x14ac:dyDescent="0.25">
      <c r="A185" s="54"/>
      <c r="B185" s="54"/>
      <c r="C185" s="128">
        <v>166</v>
      </c>
      <c r="D185" s="129">
        <f t="shared" si="19"/>
        <v>0</v>
      </c>
      <c r="E185" s="130" t="str">
        <f t="shared" si="20"/>
        <v/>
      </c>
      <c r="F185" s="118">
        <f t="shared" si="21"/>
        <v>0</v>
      </c>
      <c r="G185" s="128">
        <f t="shared" si="22"/>
        <v>0</v>
      </c>
      <c r="H185" s="128">
        <f t="shared" si="23"/>
        <v>0</v>
      </c>
      <c r="I185" s="128">
        <f t="shared" si="18"/>
        <v>0</v>
      </c>
      <c r="J185" s="128">
        <f t="shared" si="24"/>
        <v>0</v>
      </c>
      <c r="K185" s="1549">
        <f t="shared" si="25"/>
        <v>0</v>
      </c>
      <c r="L185" s="1009" t="str">
        <f t="shared" si="26"/>
        <v/>
      </c>
      <c r="M185" s="1010"/>
      <c r="N185" s="1010"/>
      <c r="O185" s="1010"/>
      <c r="P185" s="1011"/>
      <c r="Q185" s="1008"/>
      <c r="R185" s="1012"/>
      <c r="S185" s="1013"/>
      <c r="T185" s="1011"/>
      <c r="U185" s="1011"/>
      <c r="V185" s="1008"/>
      <c r="W185" s="1011"/>
      <c r="X185" s="1011"/>
      <c r="Y185" s="1011"/>
      <c r="Z185" s="1012"/>
      <c r="AA185" s="1012"/>
      <c r="AB185" s="1011"/>
      <c r="AC185" s="1012"/>
      <c r="AD185" s="1011"/>
      <c r="AE185" s="1012"/>
      <c r="AF185" s="1068"/>
      <c r="AG185" s="1014"/>
      <c r="AH185" s="1014"/>
      <c r="AI185" s="1011"/>
      <c r="AJ185" s="1015"/>
      <c r="AK185" s="1016"/>
      <c r="AL185" s="1012"/>
      <c r="AM185" s="1016"/>
      <c r="AN185" s="1070"/>
      <c r="AO185" s="1008"/>
      <c r="AP185" s="1008"/>
      <c r="AQ185" s="1008"/>
      <c r="AR185" s="1008"/>
      <c r="AS185" s="1008"/>
      <c r="AT185" s="1008"/>
      <c r="AU185" s="1008"/>
      <c r="AV185" s="1008"/>
      <c r="AW185" s="1008"/>
      <c r="AX185" s="1008"/>
      <c r="AY185" s="1008"/>
      <c r="AZ185" s="1008"/>
      <c r="BA185" s="1008"/>
      <c r="BB185" s="1008"/>
      <c r="BC185" s="1008"/>
      <c r="BD185" s="1008"/>
      <c r="BE185" s="1008"/>
      <c r="BF185" s="1008"/>
      <c r="BG185" s="1008"/>
      <c r="BH185" s="1008"/>
      <c r="BI185" s="1008"/>
      <c r="BJ185" s="1008"/>
      <c r="BK185" s="1008"/>
      <c r="BL185" s="1008"/>
      <c r="BM185" s="1008"/>
      <c r="BN185" s="1008"/>
      <c r="BO185" s="1008"/>
      <c r="BP185" s="1008"/>
      <c r="BQ185" s="1011"/>
      <c r="BR185" s="1008"/>
      <c r="BS185" s="1008"/>
      <c r="BT185" s="1555"/>
      <c r="BU185" s="1556"/>
      <c r="BV185" s="1065"/>
    </row>
    <row r="186" spans="1:74" ht="16" customHeight="1" x14ac:dyDescent="0.25">
      <c r="A186" s="54"/>
      <c r="B186" s="54"/>
      <c r="C186" s="128">
        <v>167</v>
      </c>
      <c r="D186" s="129">
        <f t="shared" si="19"/>
        <v>0</v>
      </c>
      <c r="E186" s="130" t="str">
        <f t="shared" si="20"/>
        <v/>
      </c>
      <c r="F186" s="118">
        <f t="shared" si="21"/>
        <v>0</v>
      </c>
      <c r="G186" s="128">
        <f t="shared" si="22"/>
        <v>0</v>
      </c>
      <c r="H186" s="128">
        <f t="shared" si="23"/>
        <v>0</v>
      </c>
      <c r="I186" s="128">
        <f t="shared" si="18"/>
        <v>0</v>
      </c>
      <c r="J186" s="128">
        <f t="shared" si="24"/>
        <v>0</v>
      </c>
      <c r="K186" s="1549">
        <f t="shared" si="25"/>
        <v>0</v>
      </c>
      <c r="L186" s="1009" t="str">
        <f t="shared" si="26"/>
        <v/>
      </c>
      <c r="M186" s="1010"/>
      <c r="N186" s="1010"/>
      <c r="O186" s="1010"/>
      <c r="P186" s="1011"/>
      <c r="Q186" s="1008"/>
      <c r="R186" s="1012"/>
      <c r="S186" s="1013"/>
      <c r="T186" s="1011"/>
      <c r="U186" s="1011"/>
      <c r="V186" s="1008"/>
      <c r="W186" s="1011"/>
      <c r="X186" s="1011"/>
      <c r="Y186" s="1011"/>
      <c r="Z186" s="1012"/>
      <c r="AA186" s="1012"/>
      <c r="AB186" s="1011"/>
      <c r="AC186" s="1012"/>
      <c r="AD186" s="1011"/>
      <c r="AE186" s="1012"/>
      <c r="AF186" s="1068"/>
      <c r="AG186" s="1014"/>
      <c r="AH186" s="1014"/>
      <c r="AI186" s="1011"/>
      <c r="AJ186" s="1015"/>
      <c r="AK186" s="1016"/>
      <c r="AL186" s="1012"/>
      <c r="AM186" s="1016"/>
      <c r="AN186" s="1070"/>
      <c r="AO186" s="1008"/>
      <c r="AP186" s="1008"/>
      <c r="AQ186" s="1008"/>
      <c r="AR186" s="1008"/>
      <c r="AS186" s="1008"/>
      <c r="AT186" s="1008"/>
      <c r="AU186" s="1008"/>
      <c r="AV186" s="1008"/>
      <c r="AW186" s="1008"/>
      <c r="AX186" s="1008"/>
      <c r="AY186" s="1008"/>
      <c r="AZ186" s="1008"/>
      <c r="BA186" s="1008"/>
      <c r="BB186" s="1008"/>
      <c r="BC186" s="1008"/>
      <c r="BD186" s="1008"/>
      <c r="BE186" s="1008"/>
      <c r="BF186" s="1008"/>
      <c r="BG186" s="1008"/>
      <c r="BH186" s="1008"/>
      <c r="BI186" s="1008"/>
      <c r="BJ186" s="1008"/>
      <c r="BK186" s="1008"/>
      <c r="BL186" s="1008"/>
      <c r="BM186" s="1008"/>
      <c r="BN186" s="1008"/>
      <c r="BO186" s="1008"/>
      <c r="BP186" s="1008"/>
      <c r="BQ186" s="1011"/>
      <c r="BR186" s="1008"/>
      <c r="BS186" s="1008"/>
      <c r="BT186" s="1555"/>
      <c r="BU186" s="1556"/>
      <c r="BV186" s="1065"/>
    </row>
    <row r="187" spans="1:74" ht="16" customHeight="1" x14ac:dyDescent="0.25">
      <c r="A187" s="134" t="s">
        <v>1620</v>
      </c>
      <c r="B187" s="54"/>
      <c r="C187" s="128">
        <v>168</v>
      </c>
      <c r="D187" s="129">
        <f t="shared" si="19"/>
        <v>0</v>
      </c>
      <c r="E187" s="130" t="str">
        <f t="shared" si="20"/>
        <v/>
      </c>
      <c r="F187" s="118">
        <f t="shared" si="21"/>
        <v>0</v>
      </c>
      <c r="G187" s="128">
        <f t="shared" si="22"/>
        <v>0</v>
      </c>
      <c r="H187" s="128">
        <f t="shared" si="23"/>
        <v>0</v>
      </c>
      <c r="I187" s="128">
        <f t="shared" si="18"/>
        <v>0</v>
      </c>
      <c r="J187" s="128">
        <f t="shared" si="24"/>
        <v>0</v>
      </c>
      <c r="K187" s="1549">
        <f t="shared" si="25"/>
        <v>0</v>
      </c>
      <c r="L187" s="1009" t="str">
        <f t="shared" si="26"/>
        <v/>
      </c>
      <c r="M187" s="1010"/>
      <c r="N187" s="1010"/>
      <c r="O187" s="1010"/>
      <c r="P187" s="1011"/>
      <c r="Q187" s="1008"/>
      <c r="R187" s="1012"/>
      <c r="S187" s="1013"/>
      <c r="T187" s="1011"/>
      <c r="U187" s="1011"/>
      <c r="V187" s="1008"/>
      <c r="W187" s="1011"/>
      <c r="X187" s="1011"/>
      <c r="Y187" s="1011"/>
      <c r="Z187" s="1012"/>
      <c r="AA187" s="1012"/>
      <c r="AB187" s="1011"/>
      <c r="AC187" s="1012"/>
      <c r="AD187" s="1011"/>
      <c r="AE187" s="1012"/>
      <c r="AF187" s="1068"/>
      <c r="AG187" s="1014"/>
      <c r="AH187" s="1014"/>
      <c r="AI187" s="1011"/>
      <c r="AJ187" s="1015"/>
      <c r="AK187" s="1016"/>
      <c r="AL187" s="1012"/>
      <c r="AM187" s="1016"/>
      <c r="AN187" s="1070"/>
      <c r="AO187" s="1008"/>
      <c r="AP187" s="1008"/>
      <c r="AQ187" s="1008"/>
      <c r="AR187" s="1008"/>
      <c r="AS187" s="1008"/>
      <c r="AT187" s="1008"/>
      <c r="AU187" s="1008"/>
      <c r="AV187" s="1008"/>
      <c r="AW187" s="1008"/>
      <c r="AX187" s="1008"/>
      <c r="AY187" s="1008"/>
      <c r="AZ187" s="1008"/>
      <c r="BA187" s="1008"/>
      <c r="BB187" s="1008"/>
      <c r="BC187" s="1008"/>
      <c r="BD187" s="1008"/>
      <c r="BE187" s="1008"/>
      <c r="BF187" s="1008"/>
      <c r="BG187" s="1008"/>
      <c r="BH187" s="1008"/>
      <c r="BI187" s="1008"/>
      <c r="BJ187" s="1008"/>
      <c r="BK187" s="1008"/>
      <c r="BL187" s="1008"/>
      <c r="BM187" s="1008"/>
      <c r="BN187" s="1008"/>
      <c r="BO187" s="1008"/>
      <c r="BP187" s="1008"/>
      <c r="BQ187" s="1011"/>
      <c r="BR187" s="1008"/>
      <c r="BS187" s="1008"/>
      <c r="BT187" s="1555"/>
      <c r="BU187" s="1556"/>
      <c r="BV187" s="1065"/>
    </row>
    <row r="188" spans="1:74" ht="16" customHeight="1" x14ac:dyDescent="0.25">
      <c r="A188" s="127" t="s">
        <v>1621</v>
      </c>
      <c r="B188" s="54"/>
      <c r="C188" s="128">
        <v>169</v>
      </c>
      <c r="D188" s="129">
        <f t="shared" si="19"/>
        <v>0</v>
      </c>
      <c r="E188" s="130" t="str">
        <f t="shared" si="20"/>
        <v/>
      </c>
      <c r="F188" s="118">
        <f t="shared" si="21"/>
        <v>0</v>
      </c>
      <c r="G188" s="128">
        <f t="shared" si="22"/>
        <v>0</v>
      </c>
      <c r="H188" s="128">
        <f t="shared" si="23"/>
        <v>0</v>
      </c>
      <c r="I188" s="128">
        <f t="shared" si="18"/>
        <v>0</v>
      </c>
      <c r="J188" s="128">
        <f t="shared" si="24"/>
        <v>0</v>
      </c>
      <c r="K188" s="1549">
        <f t="shared" si="25"/>
        <v>0</v>
      </c>
      <c r="L188" s="1009" t="str">
        <f t="shared" si="26"/>
        <v/>
      </c>
      <c r="M188" s="1010"/>
      <c r="N188" s="1010"/>
      <c r="O188" s="1010"/>
      <c r="P188" s="1011"/>
      <c r="Q188" s="1008"/>
      <c r="R188" s="1012"/>
      <c r="S188" s="1013"/>
      <c r="T188" s="1011"/>
      <c r="U188" s="1011"/>
      <c r="V188" s="1008"/>
      <c r="W188" s="1011"/>
      <c r="X188" s="1011"/>
      <c r="Y188" s="1011"/>
      <c r="Z188" s="1012"/>
      <c r="AA188" s="1012"/>
      <c r="AB188" s="1011"/>
      <c r="AC188" s="1012"/>
      <c r="AD188" s="1011"/>
      <c r="AE188" s="1012"/>
      <c r="AF188" s="1068"/>
      <c r="AG188" s="1014"/>
      <c r="AH188" s="1014"/>
      <c r="AI188" s="1011"/>
      <c r="AJ188" s="1015"/>
      <c r="AK188" s="1016"/>
      <c r="AL188" s="1012"/>
      <c r="AM188" s="1016"/>
      <c r="AN188" s="1070"/>
      <c r="AO188" s="1008"/>
      <c r="AP188" s="1008"/>
      <c r="AQ188" s="1008"/>
      <c r="AR188" s="1008"/>
      <c r="AS188" s="1008"/>
      <c r="AT188" s="1008"/>
      <c r="AU188" s="1008"/>
      <c r="AV188" s="1008"/>
      <c r="AW188" s="1008"/>
      <c r="AX188" s="1008"/>
      <c r="AY188" s="1008"/>
      <c r="AZ188" s="1008"/>
      <c r="BA188" s="1008"/>
      <c r="BB188" s="1008"/>
      <c r="BC188" s="1008"/>
      <c r="BD188" s="1008"/>
      <c r="BE188" s="1008"/>
      <c r="BF188" s="1008"/>
      <c r="BG188" s="1008"/>
      <c r="BH188" s="1008"/>
      <c r="BI188" s="1008"/>
      <c r="BJ188" s="1008"/>
      <c r="BK188" s="1008"/>
      <c r="BL188" s="1008"/>
      <c r="BM188" s="1008"/>
      <c r="BN188" s="1008"/>
      <c r="BO188" s="1008"/>
      <c r="BP188" s="1008"/>
      <c r="BQ188" s="1011"/>
      <c r="BR188" s="1008"/>
      <c r="BS188" s="1008"/>
      <c r="BT188" s="1555"/>
      <c r="BU188" s="1556"/>
      <c r="BV188" s="1065"/>
    </row>
    <row r="189" spans="1:74" ht="16" customHeight="1" x14ac:dyDescent="0.25">
      <c r="A189" s="127" t="s">
        <v>1622</v>
      </c>
      <c r="B189" s="54"/>
      <c r="C189" s="128">
        <v>170</v>
      </c>
      <c r="D189" s="129">
        <f t="shared" si="19"/>
        <v>0</v>
      </c>
      <c r="E189" s="130" t="str">
        <f t="shared" si="20"/>
        <v/>
      </c>
      <c r="F189" s="118">
        <f t="shared" si="21"/>
        <v>0</v>
      </c>
      <c r="G189" s="128">
        <f t="shared" si="22"/>
        <v>0</v>
      </c>
      <c r="H189" s="128">
        <f t="shared" si="23"/>
        <v>0</v>
      </c>
      <c r="I189" s="128">
        <f t="shared" si="18"/>
        <v>0</v>
      </c>
      <c r="J189" s="128">
        <f t="shared" si="24"/>
        <v>0</v>
      </c>
      <c r="K189" s="1549">
        <f t="shared" si="25"/>
        <v>0</v>
      </c>
      <c r="L189" s="1009" t="str">
        <f t="shared" si="26"/>
        <v/>
      </c>
      <c r="M189" s="1010"/>
      <c r="N189" s="1010"/>
      <c r="O189" s="1010"/>
      <c r="P189" s="1011"/>
      <c r="Q189" s="1008"/>
      <c r="R189" s="1012"/>
      <c r="S189" s="1013"/>
      <c r="T189" s="1011"/>
      <c r="U189" s="1011"/>
      <c r="V189" s="1008"/>
      <c r="W189" s="1011"/>
      <c r="X189" s="1011"/>
      <c r="Y189" s="1011"/>
      <c r="Z189" s="1012"/>
      <c r="AA189" s="1012"/>
      <c r="AB189" s="1011"/>
      <c r="AC189" s="1012"/>
      <c r="AD189" s="1011"/>
      <c r="AE189" s="1012"/>
      <c r="AF189" s="1068"/>
      <c r="AG189" s="1014"/>
      <c r="AH189" s="1014"/>
      <c r="AI189" s="1011"/>
      <c r="AJ189" s="1015"/>
      <c r="AK189" s="1016"/>
      <c r="AL189" s="1012"/>
      <c r="AM189" s="1016"/>
      <c r="AN189" s="1070"/>
      <c r="AO189" s="1008"/>
      <c r="AP189" s="1008"/>
      <c r="AQ189" s="1008"/>
      <c r="AR189" s="1008"/>
      <c r="AS189" s="1008"/>
      <c r="AT189" s="1008"/>
      <c r="AU189" s="1008"/>
      <c r="AV189" s="1008"/>
      <c r="AW189" s="1008"/>
      <c r="AX189" s="1008"/>
      <c r="AY189" s="1008"/>
      <c r="AZ189" s="1008"/>
      <c r="BA189" s="1008"/>
      <c r="BB189" s="1008"/>
      <c r="BC189" s="1008"/>
      <c r="BD189" s="1008"/>
      <c r="BE189" s="1008"/>
      <c r="BF189" s="1008"/>
      <c r="BG189" s="1008"/>
      <c r="BH189" s="1008"/>
      <c r="BI189" s="1008"/>
      <c r="BJ189" s="1008"/>
      <c r="BK189" s="1008"/>
      <c r="BL189" s="1008"/>
      <c r="BM189" s="1008"/>
      <c r="BN189" s="1008"/>
      <c r="BO189" s="1008"/>
      <c r="BP189" s="1008"/>
      <c r="BQ189" s="1011"/>
      <c r="BR189" s="1008"/>
      <c r="BS189" s="1008"/>
      <c r="BT189" s="1555"/>
      <c r="BU189" s="1556"/>
      <c r="BV189" s="1065"/>
    </row>
    <row r="190" spans="1:74" ht="16" customHeight="1" x14ac:dyDescent="0.25">
      <c r="A190" s="127" t="s">
        <v>1623</v>
      </c>
      <c r="B190" s="54"/>
      <c r="C190" s="128">
        <v>171</v>
      </c>
      <c r="D190" s="129">
        <f t="shared" si="19"/>
        <v>0</v>
      </c>
      <c r="E190" s="130" t="str">
        <f t="shared" si="20"/>
        <v/>
      </c>
      <c r="F190" s="118">
        <f t="shared" si="21"/>
        <v>0</v>
      </c>
      <c r="G190" s="128">
        <f t="shared" si="22"/>
        <v>0</v>
      </c>
      <c r="H190" s="128">
        <f t="shared" si="23"/>
        <v>0</v>
      </c>
      <c r="I190" s="128">
        <f t="shared" si="18"/>
        <v>0</v>
      </c>
      <c r="J190" s="128">
        <f t="shared" si="24"/>
        <v>0</v>
      </c>
      <c r="K190" s="1549">
        <f t="shared" si="25"/>
        <v>0</v>
      </c>
      <c r="L190" s="1009" t="str">
        <f t="shared" si="26"/>
        <v/>
      </c>
      <c r="M190" s="1010"/>
      <c r="N190" s="1010"/>
      <c r="O190" s="1010"/>
      <c r="P190" s="1011"/>
      <c r="Q190" s="1008"/>
      <c r="R190" s="1012"/>
      <c r="S190" s="1013"/>
      <c r="T190" s="1011"/>
      <c r="U190" s="1011"/>
      <c r="V190" s="1008"/>
      <c r="W190" s="1011"/>
      <c r="X190" s="1011"/>
      <c r="Y190" s="1011"/>
      <c r="Z190" s="1012"/>
      <c r="AA190" s="1012"/>
      <c r="AB190" s="1011"/>
      <c r="AC190" s="1012"/>
      <c r="AD190" s="1011"/>
      <c r="AE190" s="1012"/>
      <c r="AF190" s="1068"/>
      <c r="AG190" s="1014"/>
      <c r="AH190" s="1014"/>
      <c r="AI190" s="1011"/>
      <c r="AJ190" s="1015"/>
      <c r="AK190" s="1016"/>
      <c r="AL190" s="1012"/>
      <c r="AM190" s="1016"/>
      <c r="AN190" s="1070"/>
      <c r="AO190" s="1008"/>
      <c r="AP190" s="1008"/>
      <c r="AQ190" s="1008"/>
      <c r="AR190" s="1008"/>
      <c r="AS190" s="1008"/>
      <c r="AT190" s="1008"/>
      <c r="AU190" s="1008"/>
      <c r="AV190" s="1008"/>
      <c r="AW190" s="1008"/>
      <c r="AX190" s="1008"/>
      <c r="AY190" s="1008"/>
      <c r="AZ190" s="1008"/>
      <c r="BA190" s="1008"/>
      <c r="BB190" s="1008"/>
      <c r="BC190" s="1008"/>
      <c r="BD190" s="1008"/>
      <c r="BE190" s="1008"/>
      <c r="BF190" s="1008"/>
      <c r="BG190" s="1008"/>
      <c r="BH190" s="1008"/>
      <c r="BI190" s="1008"/>
      <c r="BJ190" s="1008"/>
      <c r="BK190" s="1008"/>
      <c r="BL190" s="1008"/>
      <c r="BM190" s="1008"/>
      <c r="BN190" s="1008"/>
      <c r="BO190" s="1008"/>
      <c r="BP190" s="1008"/>
      <c r="BQ190" s="1011"/>
      <c r="BR190" s="1008"/>
      <c r="BS190" s="1008"/>
      <c r="BT190" s="1555"/>
      <c r="BU190" s="1556"/>
      <c r="BV190" s="1065"/>
    </row>
    <row r="191" spans="1:74" ht="16" customHeight="1" x14ac:dyDescent="0.25">
      <c r="A191" s="127" t="s">
        <v>1624</v>
      </c>
      <c r="B191" s="54"/>
      <c r="C191" s="128">
        <v>172</v>
      </c>
      <c r="D191" s="129">
        <f t="shared" si="19"/>
        <v>0</v>
      </c>
      <c r="E191" s="130" t="str">
        <f t="shared" si="20"/>
        <v/>
      </c>
      <c r="F191" s="118">
        <f t="shared" si="21"/>
        <v>0</v>
      </c>
      <c r="G191" s="128">
        <f t="shared" si="22"/>
        <v>0</v>
      </c>
      <c r="H191" s="128">
        <f t="shared" si="23"/>
        <v>0</v>
      </c>
      <c r="I191" s="128">
        <f t="shared" si="18"/>
        <v>0</v>
      </c>
      <c r="J191" s="128">
        <f t="shared" si="24"/>
        <v>0</v>
      </c>
      <c r="K191" s="1549">
        <f t="shared" si="25"/>
        <v>0</v>
      </c>
      <c r="L191" s="1009" t="str">
        <f t="shared" si="26"/>
        <v/>
      </c>
      <c r="M191" s="1010"/>
      <c r="N191" s="1010"/>
      <c r="O191" s="1010"/>
      <c r="P191" s="1011"/>
      <c r="Q191" s="1008"/>
      <c r="R191" s="1012"/>
      <c r="S191" s="1013"/>
      <c r="T191" s="1011"/>
      <c r="U191" s="1011"/>
      <c r="V191" s="1008"/>
      <c r="W191" s="1011"/>
      <c r="X191" s="1011"/>
      <c r="Y191" s="1011"/>
      <c r="Z191" s="1012"/>
      <c r="AA191" s="1012"/>
      <c r="AB191" s="1011"/>
      <c r="AC191" s="1012"/>
      <c r="AD191" s="1011"/>
      <c r="AE191" s="1012"/>
      <c r="AF191" s="1068"/>
      <c r="AG191" s="1014"/>
      <c r="AH191" s="1014"/>
      <c r="AI191" s="1011"/>
      <c r="AJ191" s="1015"/>
      <c r="AK191" s="1016"/>
      <c r="AL191" s="1012"/>
      <c r="AM191" s="1016"/>
      <c r="AN191" s="1070"/>
      <c r="AO191" s="1008"/>
      <c r="AP191" s="1008"/>
      <c r="AQ191" s="1008"/>
      <c r="AR191" s="1008"/>
      <c r="AS191" s="1008"/>
      <c r="AT191" s="1008"/>
      <c r="AU191" s="1008"/>
      <c r="AV191" s="1008"/>
      <c r="AW191" s="1008"/>
      <c r="AX191" s="1008"/>
      <c r="AY191" s="1008"/>
      <c r="AZ191" s="1008"/>
      <c r="BA191" s="1008"/>
      <c r="BB191" s="1008"/>
      <c r="BC191" s="1008"/>
      <c r="BD191" s="1008"/>
      <c r="BE191" s="1008"/>
      <c r="BF191" s="1008"/>
      <c r="BG191" s="1008"/>
      <c r="BH191" s="1008"/>
      <c r="BI191" s="1008"/>
      <c r="BJ191" s="1008"/>
      <c r="BK191" s="1008"/>
      <c r="BL191" s="1008"/>
      <c r="BM191" s="1008"/>
      <c r="BN191" s="1008"/>
      <c r="BO191" s="1008"/>
      <c r="BP191" s="1008"/>
      <c r="BQ191" s="1011"/>
      <c r="BR191" s="1008"/>
      <c r="BS191" s="1008"/>
      <c r="BT191" s="1555"/>
      <c r="BU191" s="1556"/>
      <c r="BV191" s="1065"/>
    </row>
    <row r="192" spans="1:74" ht="16" customHeight="1" x14ac:dyDescent="0.25">
      <c r="A192" s="127" t="s">
        <v>1625</v>
      </c>
      <c r="B192" s="54"/>
      <c r="C192" s="128">
        <v>173</v>
      </c>
      <c r="D192" s="129">
        <f t="shared" si="19"/>
        <v>0</v>
      </c>
      <c r="E192" s="130" t="str">
        <f t="shared" si="20"/>
        <v/>
      </c>
      <c r="F192" s="118">
        <f t="shared" si="21"/>
        <v>0</v>
      </c>
      <c r="G192" s="128">
        <f t="shared" si="22"/>
        <v>0</v>
      </c>
      <c r="H192" s="128">
        <f t="shared" si="23"/>
        <v>0</v>
      </c>
      <c r="I192" s="128">
        <f t="shared" si="18"/>
        <v>0</v>
      </c>
      <c r="J192" s="128">
        <f t="shared" si="24"/>
        <v>0</v>
      </c>
      <c r="K192" s="1549">
        <f t="shared" si="25"/>
        <v>0</v>
      </c>
      <c r="L192" s="1009" t="str">
        <f t="shared" si="26"/>
        <v/>
      </c>
      <c r="M192" s="1010"/>
      <c r="N192" s="1010"/>
      <c r="O192" s="1010"/>
      <c r="P192" s="1011"/>
      <c r="Q192" s="1008"/>
      <c r="R192" s="1012"/>
      <c r="S192" s="1013"/>
      <c r="T192" s="1011"/>
      <c r="U192" s="1011"/>
      <c r="V192" s="1008"/>
      <c r="W192" s="1011"/>
      <c r="X192" s="1011"/>
      <c r="Y192" s="1011"/>
      <c r="Z192" s="1012"/>
      <c r="AA192" s="1012"/>
      <c r="AB192" s="1011"/>
      <c r="AC192" s="1012"/>
      <c r="AD192" s="1011"/>
      <c r="AE192" s="1012"/>
      <c r="AF192" s="1068"/>
      <c r="AG192" s="1014"/>
      <c r="AH192" s="1014"/>
      <c r="AI192" s="1011"/>
      <c r="AJ192" s="1015"/>
      <c r="AK192" s="1016"/>
      <c r="AL192" s="1012"/>
      <c r="AM192" s="1016"/>
      <c r="AN192" s="1070"/>
      <c r="AO192" s="1008"/>
      <c r="AP192" s="1008"/>
      <c r="AQ192" s="1008"/>
      <c r="AR192" s="1008"/>
      <c r="AS192" s="1008"/>
      <c r="AT192" s="1008"/>
      <c r="AU192" s="1008"/>
      <c r="AV192" s="1008"/>
      <c r="AW192" s="1008"/>
      <c r="AX192" s="1008"/>
      <c r="AY192" s="1008"/>
      <c r="AZ192" s="1008"/>
      <c r="BA192" s="1008"/>
      <c r="BB192" s="1008"/>
      <c r="BC192" s="1008"/>
      <c r="BD192" s="1008"/>
      <c r="BE192" s="1008"/>
      <c r="BF192" s="1008"/>
      <c r="BG192" s="1008"/>
      <c r="BH192" s="1008"/>
      <c r="BI192" s="1008"/>
      <c r="BJ192" s="1008"/>
      <c r="BK192" s="1008"/>
      <c r="BL192" s="1008"/>
      <c r="BM192" s="1008"/>
      <c r="BN192" s="1008"/>
      <c r="BO192" s="1008"/>
      <c r="BP192" s="1008"/>
      <c r="BQ192" s="1011"/>
      <c r="BR192" s="1008"/>
      <c r="BS192" s="1008"/>
      <c r="BT192" s="1555"/>
      <c r="BU192" s="1556"/>
      <c r="BV192" s="1065"/>
    </row>
    <row r="193" spans="1:74" ht="16" customHeight="1" x14ac:dyDescent="0.25">
      <c r="A193" s="127" t="s">
        <v>1626</v>
      </c>
      <c r="B193" s="54"/>
      <c r="C193" s="128">
        <v>174</v>
      </c>
      <c r="D193" s="129">
        <f t="shared" si="19"/>
        <v>0</v>
      </c>
      <c r="E193" s="130" t="str">
        <f t="shared" si="20"/>
        <v/>
      </c>
      <c r="F193" s="118">
        <f t="shared" si="21"/>
        <v>0</v>
      </c>
      <c r="G193" s="128">
        <f t="shared" si="22"/>
        <v>0</v>
      </c>
      <c r="H193" s="128">
        <f t="shared" si="23"/>
        <v>0</v>
      </c>
      <c r="I193" s="128">
        <f t="shared" si="18"/>
        <v>0</v>
      </c>
      <c r="J193" s="128">
        <f t="shared" si="24"/>
        <v>0</v>
      </c>
      <c r="K193" s="1549">
        <f t="shared" si="25"/>
        <v>0</v>
      </c>
      <c r="L193" s="1009" t="str">
        <f t="shared" si="26"/>
        <v/>
      </c>
      <c r="M193" s="1010"/>
      <c r="N193" s="1010"/>
      <c r="O193" s="1010"/>
      <c r="P193" s="1011"/>
      <c r="Q193" s="1008"/>
      <c r="R193" s="1012"/>
      <c r="S193" s="1013"/>
      <c r="T193" s="1011"/>
      <c r="U193" s="1011"/>
      <c r="V193" s="1008"/>
      <c r="W193" s="1011"/>
      <c r="X193" s="1011"/>
      <c r="Y193" s="1011"/>
      <c r="Z193" s="1012"/>
      <c r="AA193" s="1012"/>
      <c r="AB193" s="1011"/>
      <c r="AC193" s="1012"/>
      <c r="AD193" s="1011"/>
      <c r="AE193" s="1012"/>
      <c r="AF193" s="1068"/>
      <c r="AG193" s="1014"/>
      <c r="AH193" s="1014"/>
      <c r="AI193" s="1011"/>
      <c r="AJ193" s="1015"/>
      <c r="AK193" s="1016"/>
      <c r="AL193" s="1012"/>
      <c r="AM193" s="1016"/>
      <c r="AN193" s="1070"/>
      <c r="AO193" s="1008"/>
      <c r="AP193" s="1008"/>
      <c r="AQ193" s="1008"/>
      <c r="AR193" s="1008"/>
      <c r="AS193" s="1008"/>
      <c r="AT193" s="1008"/>
      <c r="AU193" s="1008"/>
      <c r="AV193" s="1008"/>
      <c r="AW193" s="1008"/>
      <c r="AX193" s="1008"/>
      <c r="AY193" s="1008"/>
      <c r="AZ193" s="1008"/>
      <c r="BA193" s="1008"/>
      <c r="BB193" s="1008"/>
      <c r="BC193" s="1008"/>
      <c r="BD193" s="1008"/>
      <c r="BE193" s="1008"/>
      <c r="BF193" s="1008"/>
      <c r="BG193" s="1008"/>
      <c r="BH193" s="1008"/>
      <c r="BI193" s="1008"/>
      <c r="BJ193" s="1008"/>
      <c r="BK193" s="1008"/>
      <c r="BL193" s="1008"/>
      <c r="BM193" s="1008"/>
      <c r="BN193" s="1008"/>
      <c r="BO193" s="1008"/>
      <c r="BP193" s="1008"/>
      <c r="BQ193" s="1011"/>
      <c r="BR193" s="1008"/>
      <c r="BS193" s="1008"/>
      <c r="BT193" s="1555"/>
      <c r="BU193" s="1556"/>
      <c r="BV193" s="1065"/>
    </row>
    <row r="194" spans="1:74" ht="16" customHeight="1" x14ac:dyDescent="0.25">
      <c r="A194" s="127" t="s">
        <v>1627</v>
      </c>
      <c r="B194" s="54"/>
      <c r="C194" s="128">
        <v>175</v>
      </c>
      <c r="D194" s="129">
        <f t="shared" si="19"/>
        <v>0</v>
      </c>
      <c r="E194" s="130" t="str">
        <f t="shared" si="20"/>
        <v/>
      </c>
      <c r="F194" s="118">
        <f t="shared" si="21"/>
        <v>0</v>
      </c>
      <c r="G194" s="128">
        <f t="shared" si="22"/>
        <v>0</v>
      </c>
      <c r="H194" s="128">
        <f t="shared" si="23"/>
        <v>0</v>
      </c>
      <c r="I194" s="128">
        <f t="shared" si="18"/>
        <v>0</v>
      </c>
      <c r="J194" s="128">
        <f t="shared" si="24"/>
        <v>0</v>
      </c>
      <c r="K194" s="1549">
        <f t="shared" si="25"/>
        <v>0</v>
      </c>
      <c r="L194" s="1009" t="str">
        <f t="shared" si="26"/>
        <v/>
      </c>
      <c r="M194" s="1010"/>
      <c r="N194" s="1010"/>
      <c r="O194" s="1010"/>
      <c r="P194" s="1011"/>
      <c r="Q194" s="1008"/>
      <c r="R194" s="1012"/>
      <c r="S194" s="1013"/>
      <c r="T194" s="1011"/>
      <c r="U194" s="1011"/>
      <c r="V194" s="1008"/>
      <c r="W194" s="1011"/>
      <c r="X194" s="1011"/>
      <c r="Y194" s="1011"/>
      <c r="Z194" s="1012"/>
      <c r="AA194" s="1012"/>
      <c r="AB194" s="1011"/>
      <c r="AC194" s="1012"/>
      <c r="AD194" s="1011"/>
      <c r="AE194" s="1012"/>
      <c r="AF194" s="1068"/>
      <c r="AG194" s="1014"/>
      <c r="AH194" s="1014"/>
      <c r="AI194" s="1011"/>
      <c r="AJ194" s="1015"/>
      <c r="AK194" s="1016"/>
      <c r="AL194" s="1012"/>
      <c r="AM194" s="1016"/>
      <c r="AN194" s="1070"/>
      <c r="AO194" s="1008"/>
      <c r="AP194" s="1008"/>
      <c r="AQ194" s="1008"/>
      <c r="AR194" s="1008"/>
      <c r="AS194" s="1008"/>
      <c r="AT194" s="1008"/>
      <c r="AU194" s="1008"/>
      <c r="AV194" s="1008"/>
      <c r="AW194" s="1008"/>
      <c r="AX194" s="1008"/>
      <c r="AY194" s="1008"/>
      <c r="AZ194" s="1008"/>
      <c r="BA194" s="1008"/>
      <c r="BB194" s="1008"/>
      <c r="BC194" s="1008"/>
      <c r="BD194" s="1008"/>
      <c r="BE194" s="1008"/>
      <c r="BF194" s="1008"/>
      <c r="BG194" s="1008"/>
      <c r="BH194" s="1008"/>
      <c r="BI194" s="1008"/>
      <c r="BJ194" s="1008"/>
      <c r="BK194" s="1008"/>
      <c r="BL194" s="1008"/>
      <c r="BM194" s="1008"/>
      <c r="BN194" s="1008"/>
      <c r="BO194" s="1008"/>
      <c r="BP194" s="1008"/>
      <c r="BQ194" s="1011"/>
      <c r="BR194" s="1008"/>
      <c r="BS194" s="1008"/>
      <c r="BT194" s="1555"/>
      <c r="BU194" s="1556"/>
      <c r="BV194" s="1065"/>
    </row>
    <row r="195" spans="1:74" ht="16" customHeight="1" x14ac:dyDescent="0.25">
      <c r="A195" s="127" t="s">
        <v>1628</v>
      </c>
      <c r="B195" s="54"/>
      <c r="C195" s="128">
        <v>176</v>
      </c>
      <c r="D195" s="129">
        <f t="shared" si="19"/>
        <v>0</v>
      </c>
      <c r="E195" s="130" t="str">
        <f t="shared" si="20"/>
        <v/>
      </c>
      <c r="F195" s="118">
        <f t="shared" si="21"/>
        <v>0</v>
      </c>
      <c r="G195" s="128">
        <f t="shared" si="22"/>
        <v>0</v>
      </c>
      <c r="H195" s="128">
        <f t="shared" si="23"/>
        <v>0</v>
      </c>
      <c r="I195" s="128">
        <f t="shared" si="18"/>
        <v>0</v>
      </c>
      <c r="J195" s="128">
        <f t="shared" si="24"/>
        <v>0</v>
      </c>
      <c r="K195" s="1549">
        <f t="shared" si="25"/>
        <v>0</v>
      </c>
      <c r="L195" s="1009" t="str">
        <f t="shared" si="26"/>
        <v/>
      </c>
      <c r="M195" s="1010"/>
      <c r="N195" s="1010"/>
      <c r="O195" s="1010"/>
      <c r="P195" s="1011"/>
      <c r="Q195" s="1008"/>
      <c r="R195" s="1012"/>
      <c r="S195" s="1013"/>
      <c r="T195" s="1011"/>
      <c r="U195" s="1011"/>
      <c r="V195" s="1008"/>
      <c r="W195" s="1011"/>
      <c r="X195" s="1011"/>
      <c r="Y195" s="1011"/>
      <c r="Z195" s="1012"/>
      <c r="AA195" s="1012"/>
      <c r="AB195" s="1011"/>
      <c r="AC195" s="1012"/>
      <c r="AD195" s="1011"/>
      <c r="AE195" s="1012"/>
      <c r="AF195" s="1068"/>
      <c r="AG195" s="1014"/>
      <c r="AH195" s="1014"/>
      <c r="AI195" s="1011"/>
      <c r="AJ195" s="1015"/>
      <c r="AK195" s="1016"/>
      <c r="AL195" s="1012"/>
      <c r="AM195" s="1016"/>
      <c r="AN195" s="1070"/>
      <c r="AO195" s="1008"/>
      <c r="AP195" s="1008"/>
      <c r="AQ195" s="1008"/>
      <c r="AR195" s="1008"/>
      <c r="AS195" s="1008"/>
      <c r="AT195" s="1008"/>
      <c r="AU195" s="1008"/>
      <c r="AV195" s="1008"/>
      <c r="AW195" s="1008"/>
      <c r="AX195" s="1008"/>
      <c r="AY195" s="1008"/>
      <c r="AZ195" s="1008"/>
      <c r="BA195" s="1008"/>
      <c r="BB195" s="1008"/>
      <c r="BC195" s="1008"/>
      <c r="BD195" s="1008"/>
      <c r="BE195" s="1008"/>
      <c r="BF195" s="1008"/>
      <c r="BG195" s="1008"/>
      <c r="BH195" s="1008"/>
      <c r="BI195" s="1008"/>
      <c r="BJ195" s="1008"/>
      <c r="BK195" s="1008"/>
      <c r="BL195" s="1008"/>
      <c r="BM195" s="1008"/>
      <c r="BN195" s="1008"/>
      <c r="BO195" s="1008"/>
      <c r="BP195" s="1008"/>
      <c r="BQ195" s="1011"/>
      <c r="BR195" s="1008"/>
      <c r="BS195" s="1008"/>
      <c r="BT195" s="1555"/>
      <c r="BU195" s="1556"/>
      <c r="BV195" s="1065"/>
    </row>
    <row r="196" spans="1:74" ht="16" customHeight="1" x14ac:dyDescent="0.25">
      <c r="A196" s="127" t="s">
        <v>1629</v>
      </c>
      <c r="C196" s="128">
        <v>177</v>
      </c>
      <c r="D196" s="129">
        <f t="shared" si="19"/>
        <v>0</v>
      </c>
      <c r="E196" s="130" t="str">
        <f t="shared" si="20"/>
        <v/>
      </c>
      <c r="F196" s="118">
        <f t="shared" si="21"/>
        <v>0</v>
      </c>
      <c r="G196" s="128">
        <f t="shared" si="22"/>
        <v>0</v>
      </c>
      <c r="H196" s="128">
        <f t="shared" si="23"/>
        <v>0</v>
      </c>
      <c r="I196" s="128">
        <f t="shared" si="18"/>
        <v>0</v>
      </c>
      <c r="J196" s="128">
        <f t="shared" si="24"/>
        <v>0</v>
      </c>
      <c r="K196" s="1549">
        <f t="shared" si="25"/>
        <v>0</v>
      </c>
      <c r="L196" s="1009" t="str">
        <f t="shared" si="26"/>
        <v/>
      </c>
      <c r="M196" s="1010"/>
      <c r="N196" s="1010"/>
      <c r="O196" s="1010"/>
      <c r="P196" s="1011"/>
      <c r="Q196" s="1008"/>
      <c r="R196" s="1012"/>
      <c r="S196" s="1013"/>
      <c r="T196" s="1011"/>
      <c r="U196" s="1011"/>
      <c r="V196" s="1008"/>
      <c r="W196" s="1011"/>
      <c r="X196" s="1011"/>
      <c r="Y196" s="1011"/>
      <c r="Z196" s="1012"/>
      <c r="AA196" s="1012"/>
      <c r="AB196" s="1011"/>
      <c r="AC196" s="1012"/>
      <c r="AD196" s="1011"/>
      <c r="AE196" s="1012"/>
      <c r="AF196" s="1068"/>
      <c r="AG196" s="1014"/>
      <c r="AH196" s="1014"/>
      <c r="AI196" s="1011"/>
      <c r="AJ196" s="1015"/>
      <c r="AK196" s="1016"/>
      <c r="AL196" s="1012"/>
      <c r="AM196" s="1016"/>
      <c r="AN196" s="1070"/>
      <c r="AO196" s="1008"/>
      <c r="AP196" s="1008"/>
      <c r="AQ196" s="1008"/>
      <c r="AR196" s="1008"/>
      <c r="AS196" s="1008"/>
      <c r="AT196" s="1008"/>
      <c r="AU196" s="1008"/>
      <c r="AV196" s="1008"/>
      <c r="AW196" s="1008"/>
      <c r="AX196" s="1008"/>
      <c r="AY196" s="1008"/>
      <c r="AZ196" s="1008"/>
      <c r="BA196" s="1008"/>
      <c r="BB196" s="1008"/>
      <c r="BC196" s="1008"/>
      <c r="BD196" s="1008"/>
      <c r="BE196" s="1008"/>
      <c r="BF196" s="1008"/>
      <c r="BG196" s="1008"/>
      <c r="BH196" s="1008"/>
      <c r="BI196" s="1008"/>
      <c r="BJ196" s="1008"/>
      <c r="BK196" s="1008"/>
      <c r="BL196" s="1008"/>
      <c r="BM196" s="1008"/>
      <c r="BN196" s="1008"/>
      <c r="BO196" s="1008"/>
      <c r="BP196" s="1008"/>
      <c r="BQ196" s="1011"/>
      <c r="BR196" s="1008"/>
      <c r="BS196" s="1008"/>
      <c r="BT196" s="1555"/>
      <c r="BU196" s="1556"/>
      <c r="BV196" s="1065"/>
    </row>
    <row r="197" spans="1:74" ht="16" customHeight="1" x14ac:dyDescent="0.25">
      <c r="A197" s="127" t="s">
        <v>1630</v>
      </c>
      <c r="C197" s="128">
        <v>178</v>
      </c>
      <c r="D197" s="129">
        <f t="shared" si="19"/>
        <v>0</v>
      </c>
      <c r="E197" s="130" t="str">
        <f t="shared" si="20"/>
        <v/>
      </c>
      <c r="F197" s="118">
        <f t="shared" si="21"/>
        <v>0</v>
      </c>
      <c r="G197" s="128">
        <f t="shared" si="22"/>
        <v>0</v>
      </c>
      <c r="H197" s="128">
        <f t="shared" si="23"/>
        <v>0</v>
      </c>
      <c r="I197" s="128">
        <f t="shared" si="18"/>
        <v>0</v>
      </c>
      <c r="J197" s="128">
        <f t="shared" si="24"/>
        <v>0</v>
      </c>
      <c r="K197" s="1549">
        <f t="shared" si="25"/>
        <v>0</v>
      </c>
      <c r="L197" s="1009" t="str">
        <f t="shared" si="26"/>
        <v/>
      </c>
      <c r="M197" s="1010"/>
      <c r="N197" s="1010"/>
      <c r="O197" s="1010"/>
      <c r="P197" s="1011"/>
      <c r="Q197" s="1008"/>
      <c r="R197" s="1012"/>
      <c r="S197" s="1013"/>
      <c r="T197" s="1011"/>
      <c r="U197" s="1011"/>
      <c r="V197" s="1008"/>
      <c r="W197" s="1011"/>
      <c r="X197" s="1011"/>
      <c r="Y197" s="1011"/>
      <c r="Z197" s="1012"/>
      <c r="AA197" s="1012"/>
      <c r="AB197" s="1011"/>
      <c r="AC197" s="1012"/>
      <c r="AD197" s="1011"/>
      <c r="AE197" s="1012"/>
      <c r="AF197" s="1068"/>
      <c r="AG197" s="1014"/>
      <c r="AH197" s="1014"/>
      <c r="AI197" s="1011"/>
      <c r="AJ197" s="1015"/>
      <c r="AK197" s="1016"/>
      <c r="AL197" s="1012"/>
      <c r="AM197" s="1016"/>
      <c r="AN197" s="1070"/>
      <c r="AO197" s="1008"/>
      <c r="AP197" s="1008"/>
      <c r="AQ197" s="1008"/>
      <c r="AR197" s="1008"/>
      <c r="AS197" s="1008"/>
      <c r="AT197" s="1008"/>
      <c r="AU197" s="1008"/>
      <c r="AV197" s="1008"/>
      <c r="AW197" s="1008"/>
      <c r="AX197" s="1008"/>
      <c r="AY197" s="1008"/>
      <c r="AZ197" s="1008"/>
      <c r="BA197" s="1008"/>
      <c r="BB197" s="1008"/>
      <c r="BC197" s="1008"/>
      <c r="BD197" s="1008"/>
      <c r="BE197" s="1008"/>
      <c r="BF197" s="1008"/>
      <c r="BG197" s="1008"/>
      <c r="BH197" s="1008"/>
      <c r="BI197" s="1008"/>
      <c r="BJ197" s="1008"/>
      <c r="BK197" s="1008"/>
      <c r="BL197" s="1008"/>
      <c r="BM197" s="1008"/>
      <c r="BN197" s="1008"/>
      <c r="BO197" s="1008"/>
      <c r="BP197" s="1008"/>
      <c r="BQ197" s="1011"/>
      <c r="BR197" s="1008"/>
      <c r="BS197" s="1008"/>
      <c r="BT197" s="1555"/>
      <c r="BU197" s="1556"/>
      <c r="BV197" s="1065"/>
    </row>
    <row r="198" spans="1:74" ht="16" customHeight="1" x14ac:dyDescent="0.25">
      <c r="A198" s="127" t="s">
        <v>1631</v>
      </c>
      <c r="C198" s="128">
        <v>179</v>
      </c>
      <c r="D198" s="129">
        <f t="shared" si="19"/>
        <v>0</v>
      </c>
      <c r="E198" s="130" t="str">
        <f t="shared" si="20"/>
        <v/>
      </c>
      <c r="F198" s="118">
        <f t="shared" si="21"/>
        <v>0</v>
      </c>
      <c r="G198" s="128">
        <f t="shared" si="22"/>
        <v>0</v>
      </c>
      <c r="H198" s="128">
        <f t="shared" si="23"/>
        <v>0</v>
      </c>
      <c r="I198" s="128">
        <f t="shared" si="18"/>
        <v>0</v>
      </c>
      <c r="J198" s="128">
        <f t="shared" si="24"/>
        <v>0</v>
      </c>
      <c r="K198" s="1549">
        <f t="shared" si="25"/>
        <v>0</v>
      </c>
      <c r="L198" s="1009" t="str">
        <f t="shared" si="26"/>
        <v/>
      </c>
      <c r="M198" s="1010"/>
      <c r="N198" s="1010"/>
      <c r="O198" s="1010"/>
      <c r="P198" s="1011"/>
      <c r="Q198" s="1008"/>
      <c r="R198" s="1012"/>
      <c r="S198" s="1013"/>
      <c r="T198" s="1011"/>
      <c r="U198" s="1011"/>
      <c r="V198" s="1008"/>
      <c r="W198" s="1011"/>
      <c r="X198" s="1011"/>
      <c r="Y198" s="1011"/>
      <c r="Z198" s="1012"/>
      <c r="AA198" s="1012"/>
      <c r="AB198" s="1011"/>
      <c r="AC198" s="1012"/>
      <c r="AD198" s="1011"/>
      <c r="AE198" s="1012"/>
      <c r="AF198" s="1068"/>
      <c r="AG198" s="1014"/>
      <c r="AH198" s="1014"/>
      <c r="AI198" s="1011"/>
      <c r="AJ198" s="1015"/>
      <c r="AK198" s="1016"/>
      <c r="AL198" s="1012"/>
      <c r="AM198" s="1016"/>
      <c r="AN198" s="1070"/>
      <c r="AO198" s="1008"/>
      <c r="AP198" s="1008"/>
      <c r="AQ198" s="1008"/>
      <c r="AR198" s="1008"/>
      <c r="AS198" s="1008"/>
      <c r="AT198" s="1008"/>
      <c r="AU198" s="1008"/>
      <c r="AV198" s="1008"/>
      <c r="AW198" s="1008"/>
      <c r="AX198" s="1008"/>
      <c r="AY198" s="1008"/>
      <c r="AZ198" s="1008"/>
      <c r="BA198" s="1008"/>
      <c r="BB198" s="1008"/>
      <c r="BC198" s="1008"/>
      <c r="BD198" s="1008"/>
      <c r="BE198" s="1008"/>
      <c r="BF198" s="1008"/>
      <c r="BG198" s="1008"/>
      <c r="BH198" s="1008"/>
      <c r="BI198" s="1008"/>
      <c r="BJ198" s="1008"/>
      <c r="BK198" s="1008"/>
      <c r="BL198" s="1008"/>
      <c r="BM198" s="1008"/>
      <c r="BN198" s="1008"/>
      <c r="BO198" s="1008"/>
      <c r="BP198" s="1008"/>
      <c r="BQ198" s="1011"/>
      <c r="BR198" s="1008"/>
      <c r="BS198" s="1008"/>
      <c r="BT198" s="1555"/>
      <c r="BU198" s="1556"/>
      <c r="BV198" s="1065"/>
    </row>
    <row r="199" spans="1:74" ht="16" customHeight="1" x14ac:dyDescent="0.25">
      <c r="A199" s="127" t="s">
        <v>1632</v>
      </c>
      <c r="C199" s="128">
        <v>180</v>
      </c>
      <c r="D199" s="129">
        <f t="shared" si="19"/>
        <v>0</v>
      </c>
      <c r="E199" s="130" t="str">
        <f t="shared" si="20"/>
        <v/>
      </c>
      <c r="F199" s="118">
        <f t="shared" si="21"/>
        <v>0</v>
      </c>
      <c r="G199" s="128">
        <f t="shared" si="22"/>
        <v>0</v>
      </c>
      <c r="H199" s="128">
        <f t="shared" si="23"/>
        <v>0</v>
      </c>
      <c r="I199" s="128">
        <f t="shared" si="18"/>
        <v>0</v>
      </c>
      <c r="J199" s="128">
        <f t="shared" si="24"/>
        <v>0</v>
      </c>
      <c r="K199" s="1549">
        <f t="shared" si="25"/>
        <v>0</v>
      </c>
      <c r="L199" s="1009" t="str">
        <f t="shared" si="26"/>
        <v/>
      </c>
      <c r="M199" s="1010"/>
      <c r="N199" s="1010"/>
      <c r="O199" s="1010"/>
      <c r="P199" s="1011"/>
      <c r="Q199" s="1008"/>
      <c r="R199" s="1012"/>
      <c r="S199" s="1013"/>
      <c r="T199" s="1011"/>
      <c r="U199" s="1011"/>
      <c r="V199" s="1008"/>
      <c r="W199" s="1011"/>
      <c r="X199" s="1011"/>
      <c r="Y199" s="1011"/>
      <c r="Z199" s="1012"/>
      <c r="AA199" s="1012"/>
      <c r="AB199" s="1011"/>
      <c r="AC199" s="1012"/>
      <c r="AD199" s="1011"/>
      <c r="AE199" s="1012"/>
      <c r="AF199" s="1068"/>
      <c r="AG199" s="1014"/>
      <c r="AH199" s="1014"/>
      <c r="AI199" s="1011"/>
      <c r="AJ199" s="1015"/>
      <c r="AK199" s="1016"/>
      <c r="AL199" s="1012"/>
      <c r="AM199" s="1016"/>
      <c r="AN199" s="1070"/>
      <c r="AO199" s="1008"/>
      <c r="AP199" s="1008"/>
      <c r="AQ199" s="1008"/>
      <c r="AR199" s="1008"/>
      <c r="AS199" s="1008"/>
      <c r="AT199" s="1008"/>
      <c r="AU199" s="1008"/>
      <c r="AV199" s="1008"/>
      <c r="AW199" s="1008"/>
      <c r="AX199" s="1008"/>
      <c r="AY199" s="1008"/>
      <c r="AZ199" s="1008"/>
      <c r="BA199" s="1008"/>
      <c r="BB199" s="1008"/>
      <c r="BC199" s="1008"/>
      <c r="BD199" s="1008"/>
      <c r="BE199" s="1008"/>
      <c r="BF199" s="1008"/>
      <c r="BG199" s="1008"/>
      <c r="BH199" s="1008"/>
      <c r="BI199" s="1008"/>
      <c r="BJ199" s="1008"/>
      <c r="BK199" s="1008"/>
      <c r="BL199" s="1008"/>
      <c r="BM199" s="1008"/>
      <c r="BN199" s="1008"/>
      <c r="BO199" s="1008"/>
      <c r="BP199" s="1008"/>
      <c r="BQ199" s="1011"/>
      <c r="BR199" s="1008"/>
      <c r="BS199" s="1008"/>
      <c r="BT199" s="1555"/>
      <c r="BU199" s="1556"/>
      <c r="BV199" s="1065"/>
    </row>
    <row r="200" spans="1:74" ht="16" customHeight="1" x14ac:dyDescent="0.25">
      <c r="C200" s="128">
        <v>181</v>
      </c>
      <c r="D200" s="129">
        <f t="shared" si="19"/>
        <v>0</v>
      </c>
      <c r="E200" s="130" t="str">
        <f t="shared" si="20"/>
        <v/>
      </c>
      <c r="F200" s="118">
        <f t="shared" si="21"/>
        <v>0</v>
      </c>
      <c r="G200" s="128">
        <f t="shared" si="22"/>
        <v>0</v>
      </c>
      <c r="H200" s="128">
        <f t="shared" si="23"/>
        <v>0</v>
      </c>
      <c r="I200" s="128">
        <f t="shared" si="18"/>
        <v>0</v>
      </c>
      <c r="J200" s="128">
        <f t="shared" si="24"/>
        <v>0</v>
      </c>
      <c r="K200" s="1549">
        <f t="shared" si="25"/>
        <v>0</v>
      </c>
      <c r="L200" s="1009" t="str">
        <f t="shared" si="26"/>
        <v/>
      </c>
      <c r="M200" s="1010"/>
      <c r="N200" s="1010"/>
      <c r="O200" s="1010"/>
      <c r="P200" s="1011"/>
      <c r="Q200" s="1008"/>
      <c r="R200" s="1012"/>
      <c r="S200" s="1013"/>
      <c r="T200" s="1011"/>
      <c r="U200" s="1011"/>
      <c r="V200" s="1008"/>
      <c r="W200" s="1011"/>
      <c r="X200" s="1011"/>
      <c r="Y200" s="1011"/>
      <c r="Z200" s="1012"/>
      <c r="AA200" s="1012"/>
      <c r="AB200" s="1011"/>
      <c r="AC200" s="1012"/>
      <c r="AD200" s="1011"/>
      <c r="AE200" s="1012"/>
      <c r="AF200" s="1068"/>
      <c r="AG200" s="1014"/>
      <c r="AH200" s="1014"/>
      <c r="AI200" s="1011"/>
      <c r="AJ200" s="1015"/>
      <c r="AK200" s="1016"/>
      <c r="AL200" s="1012"/>
      <c r="AM200" s="1016"/>
      <c r="AN200" s="1070"/>
      <c r="AO200" s="1008"/>
      <c r="AP200" s="1008"/>
      <c r="AQ200" s="1008"/>
      <c r="AR200" s="1008"/>
      <c r="AS200" s="1008"/>
      <c r="AT200" s="1008"/>
      <c r="AU200" s="1008"/>
      <c r="AV200" s="1008"/>
      <c r="AW200" s="1008"/>
      <c r="AX200" s="1008"/>
      <c r="AY200" s="1008"/>
      <c r="AZ200" s="1008"/>
      <c r="BA200" s="1008"/>
      <c r="BB200" s="1008"/>
      <c r="BC200" s="1008"/>
      <c r="BD200" s="1008"/>
      <c r="BE200" s="1008"/>
      <c r="BF200" s="1008"/>
      <c r="BG200" s="1008"/>
      <c r="BH200" s="1008"/>
      <c r="BI200" s="1008"/>
      <c r="BJ200" s="1008"/>
      <c r="BK200" s="1008"/>
      <c r="BL200" s="1008"/>
      <c r="BM200" s="1008"/>
      <c r="BN200" s="1008"/>
      <c r="BO200" s="1008"/>
      <c r="BP200" s="1008"/>
      <c r="BQ200" s="1011"/>
      <c r="BR200" s="1008"/>
      <c r="BS200" s="1008"/>
      <c r="BT200" s="1555"/>
      <c r="BU200" s="1556"/>
      <c r="BV200" s="1065"/>
    </row>
    <row r="201" spans="1:74" ht="16" customHeight="1" x14ac:dyDescent="0.25">
      <c r="C201" s="128">
        <v>182</v>
      </c>
      <c r="D201" s="129">
        <f t="shared" si="19"/>
        <v>0</v>
      </c>
      <c r="E201" s="130" t="str">
        <f t="shared" si="20"/>
        <v/>
      </c>
      <c r="F201" s="118">
        <f t="shared" si="21"/>
        <v>0</v>
      </c>
      <c r="G201" s="128">
        <f t="shared" si="22"/>
        <v>0</v>
      </c>
      <c r="H201" s="128">
        <f t="shared" si="23"/>
        <v>0</v>
      </c>
      <c r="I201" s="128">
        <f t="shared" si="18"/>
        <v>0</v>
      </c>
      <c r="J201" s="128">
        <f t="shared" si="24"/>
        <v>0</v>
      </c>
      <c r="K201" s="1549">
        <f t="shared" si="25"/>
        <v>0</v>
      </c>
      <c r="L201" s="1009" t="str">
        <f t="shared" si="26"/>
        <v/>
      </c>
      <c r="M201" s="1010"/>
      <c r="N201" s="1010"/>
      <c r="O201" s="1010"/>
      <c r="P201" s="1011"/>
      <c r="Q201" s="1008"/>
      <c r="R201" s="1012"/>
      <c r="S201" s="1013"/>
      <c r="T201" s="1011"/>
      <c r="U201" s="1011"/>
      <c r="V201" s="1008"/>
      <c r="W201" s="1011"/>
      <c r="X201" s="1011"/>
      <c r="Y201" s="1011"/>
      <c r="Z201" s="1012"/>
      <c r="AA201" s="1012"/>
      <c r="AB201" s="1011"/>
      <c r="AC201" s="1012"/>
      <c r="AD201" s="1011"/>
      <c r="AE201" s="1012"/>
      <c r="AF201" s="1068"/>
      <c r="AG201" s="1014"/>
      <c r="AH201" s="1014"/>
      <c r="AI201" s="1011"/>
      <c r="AJ201" s="1015"/>
      <c r="AK201" s="1016"/>
      <c r="AL201" s="1012"/>
      <c r="AM201" s="1016"/>
      <c r="AN201" s="1070"/>
      <c r="AO201" s="1008"/>
      <c r="AP201" s="1008"/>
      <c r="AQ201" s="1008"/>
      <c r="AR201" s="1008"/>
      <c r="AS201" s="1008"/>
      <c r="AT201" s="1008"/>
      <c r="AU201" s="1008"/>
      <c r="AV201" s="1008"/>
      <c r="AW201" s="1008"/>
      <c r="AX201" s="1008"/>
      <c r="AY201" s="1008"/>
      <c r="AZ201" s="1008"/>
      <c r="BA201" s="1008"/>
      <c r="BB201" s="1008"/>
      <c r="BC201" s="1008"/>
      <c r="BD201" s="1008"/>
      <c r="BE201" s="1008"/>
      <c r="BF201" s="1008"/>
      <c r="BG201" s="1008"/>
      <c r="BH201" s="1008"/>
      <c r="BI201" s="1008"/>
      <c r="BJ201" s="1008"/>
      <c r="BK201" s="1008"/>
      <c r="BL201" s="1008"/>
      <c r="BM201" s="1008"/>
      <c r="BN201" s="1008"/>
      <c r="BO201" s="1008"/>
      <c r="BP201" s="1008"/>
      <c r="BQ201" s="1011"/>
      <c r="BR201" s="1008"/>
      <c r="BS201" s="1008"/>
      <c r="BT201" s="1555"/>
      <c r="BU201" s="1556"/>
      <c r="BV201" s="1065"/>
    </row>
    <row r="202" spans="1:74" ht="16" customHeight="1" x14ac:dyDescent="0.25">
      <c r="C202" s="128">
        <v>183</v>
      </c>
      <c r="D202" s="129">
        <f t="shared" si="19"/>
        <v>0</v>
      </c>
      <c r="E202" s="130" t="str">
        <f t="shared" si="20"/>
        <v/>
      </c>
      <c r="F202" s="118">
        <f t="shared" si="21"/>
        <v>0</v>
      </c>
      <c r="G202" s="128">
        <f t="shared" si="22"/>
        <v>0</v>
      </c>
      <c r="H202" s="128">
        <f t="shared" si="23"/>
        <v>0</v>
      </c>
      <c r="I202" s="128">
        <f t="shared" si="18"/>
        <v>0</v>
      </c>
      <c r="J202" s="128">
        <f t="shared" si="24"/>
        <v>0</v>
      </c>
      <c r="K202" s="1549">
        <f t="shared" si="25"/>
        <v>0</v>
      </c>
      <c r="L202" s="1009" t="str">
        <f t="shared" si="26"/>
        <v/>
      </c>
      <c r="M202" s="1010"/>
      <c r="N202" s="1010"/>
      <c r="O202" s="1010"/>
      <c r="P202" s="1011"/>
      <c r="Q202" s="1008"/>
      <c r="R202" s="1012"/>
      <c r="S202" s="1013"/>
      <c r="T202" s="1011"/>
      <c r="U202" s="1011"/>
      <c r="V202" s="1008"/>
      <c r="W202" s="1011"/>
      <c r="X202" s="1011"/>
      <c r="Y202" s="1011"/>
      <c r="Z202" s="1012"/>
      <c r="AA202" s="1012"/>
      <c r="AB202" s="1011"/>
      <c r="AC202" s="1012"/>
      <c r="AD202" s="1011"/>
      <c r="AE202" s="1012"/>
      <c r="AF202" s="1068"/>
      <c r="AG202" s="1014"/>
      <c r="AH202" s="1014"/>
      <c r="AI202" s="1011"/>
      <c r="AJ202" s="1015"/>
      <c r="AK202" s="1016"/>
      <c r="AL202" s="1012"/>
      <c r="AM202" s="1016"/>
      <c r="AN202" s="1070"/>
      <c r="AO202" s="1008"/>
      <c r="AP202" s="1008"/>
      <c r="AQ202" s="1008"/>
      <c r="AR202" s="1008"/>
      <c r="AS202" s="1008"/>
      <c r="AT202" s="1008"/>
      <c r="AU202" s="1008"/>
      <c r="AV202" s="1008"/>
      <c r="AW202" s="1008"/>
      <c r="AX202" s="1008"/>
      <c r="AY202" s="1008"/>
      <c r="AZ202" s="1008"/>
      <c r="BA202" s="1008"/>
      <c r="BB202" s="1008"/>
      <c r="BC202" s="1008"/>
      <c r="BD202" s="1008"/>
      <c r="BE202" s="1008"/>
      <c r="BF202" s="1008"/>
      <c r="BG202" s="1008"/>
      <c r="BH202" s="1008"/>
      <c r="BI202" s="1008"/>
      <c r="BJ202" s="1008"/>
      <c r="BK202" s="1008"/>
      <c r="BL202" s="1008"/>
      <c r="BM202" s="1008"/>
      <c r="BN202" s="1008"/>
      <c r="BO202" s="1008"/>
      <c r="BP202" s="1008"/>
      <c r="BQ202" s="1011"/>
      <c r="BR202" s="1008"/>
      <c r="BS202" s="1008"/>
      <c r="BT202" s="1555"/>
      <c r="BU202" s="1556"/>
      <c r="BV202" s="1065"/>
    </row>
    <row r="203" spans="1:74" ht="16" customHeight="1" x14ac:dyDescent="0.25">
      <c r="C203" s="128">
        <v>184</v>
      </c>
      <c r="D203" s="129">
        <f t="shared" si="19"/>
        <v>0</v>
      </c>
      <c r="E203" s="130" t="str">
        <f t="shared" si="20"/>
        <v/>
      </c>
      <c r="F203" s="118">
        <f t="shared" si="21"/>
        <v>0</v>
      </c>
      <c r="G203" s="128">
        <f t="shared" si="22"/>
        <v>0</v>
      </c>
      <c r="H203" s="128">
        <f t="shared" si="23"/>
        <v>0</v>
      </c>
      <c r="I203" s="128">
        <f t="shared" si="18"/>
        <v>0</v>
      </c>
      <c r="J203" s="128">
        <f t="shared" si="24"/>
        <v>0</v>
      </c>
      <c r="K203" s="1549">
        <f t="shared" si="25"/>
        <v>0</v>
      </c>
      <c r="L203" s="1009" t="str">
        <f t="shared" si="26"/>
        <v/>
      </c>
      <c r="M203" s="1010"/>
      <c r="N203" s="1010"/>
      <c r="O203" s="1010"/>
      <c r="P203" s="1011"/>
      <c r="Q203" s="1008"/>
      <c r="R203" s="1012"/>
      <c r="S203" s="1013"/>
      <c r="T203" s="1011"/>
      <c r="U203" s="1011"/>
      <c r="V203" s="1008"/>
      <c r="W203" s="1011"/>
      <c r="X203" s="1011"/>
      <c r="Y203" s="1011"/>
      <c r="Z203" s="1012"/>
      <c r="AA203" s="1012"/>
      <c r="AB203" s="1011"/>
      <c r="AC203" s="1012"/>
      <c r="AD203" s="1011"/>
      <c r="AE203" s="1012"/>
      <c r="AF203" s="1068"/>
      <c r="AG203" s="1014"/>
      <c r="AH203" s="1014"/>
      <c r="AI203" s="1011"/>
      <c r="AJ203" s="1015"/>
      <c r="AK203" s="1016"/>
      <c r="AL203" s="1012"/>
      <c r="AM203" s="1016"/>
      <c r="AN203" s="1070"/>
      <c r="AO203" s="1008"/>
      <c r="AP203" s="1008"/>
      <c r="AQ203" s="1008"/>
      <c r="AR203" s="1008"/>
      <c r="AS203" s="1008"/>
      <c r="AT203" s="1008"/>
      <c r="AU203" s="1008"/>
      <c r="AV203" s="1008"/>
      <c r="AW203" s="1008"/>
      <c r="AX203" s="1008"/>
      <c r="AY203" s="1008"/>
      <c r="AZ203" s="1008"/>
      <c r="BA203" s="1008"/>
      <c r="BB203" s="1008"/>
      <c r="BC203" s="1008"/>
      <c r="BD203" s="1008"/>
      <c r="BE203" s="1008"/>
      <c r="BF203" s="1008"/>
      <c r="BG203" s="1008"/>
      <c r="BH203" s="1008"/>
      <c r="BI203" s="1008"/>
      <c r="BJ203" s="1008"/>
      <c r="BK203" s="1008"/>
      <c r="BL203" s="1008"/>
      <c r="BM203" s="1008"/>
      <c r="BN203" s="1008"/>
      <c r="BO203" s="1008"/>
      <c r="BP203" s="1008"/>
      <c r="BQ203" s="1011"/>
      <c r="BR203" s="1008"/>
      <c r="BS203" s="1008"/>
      <c r="BT203" s="1555"/>
      <c r="BU203" s="1556"/>
      <c r="BV203" s="1065"/>
    </row>
    <row r="204" spans="1:74" ht="16" customHeight="1" x14ac:dyDescent="0.25">
      <c r="C204" s="128">
        <v>185</v>
      </c>
      <c r="D204" s="129">
        <f t="shared" si="19"/>
        <v>0</v>
      </c>
      <c r="E204" s="130" t="str">
        <f t="shared" si="20"/>
        <v/>
      </c>
      <c r="F204" s="118">
        <f t="shared" si="21"/>
        <v>0</v>
      </c>
      <c r="G204" s="128">
        <f t="shared" si="22"/>
        <v>0</v>
      </c>
      <c r="H204" s="128">
        <f t="shared" si="23"/>
        <v>0</v>
      </c>
      <c r="I204" s="128">
        <f t="shared" si="18"/>
        <v>0</v>
      </c>
      <c r="J204" s="128">
        <f t="shared" si="24"/>
        <v>0</v>
      </c>
      <c r="K204" s="1549">
        <f t="shared" si="25"/>
        <v>0</v>
      </c>
      <c r="L204" s="1009" t="str">
        <f t="shared" si="26"/>
        <v/>
      </c>
      <c r="M204" s="1010"/>
      <c r="N204" s="1010"/>
      <c r="O204" s="1010"/>
      <c r="P204" s="1011"/>
      <c r="Q204" s="1008"/>
      <c r="R204" s="1012"/>
      <c r="S204" s="1013"/>
      <c r="T204" s="1011"/>
      <c r="U204" s="1011"/>
      <c r="V204" s="1008"/>
      <c r="W204" s="1011"/>
      <c r="X204" s="1011"/>
      <c r="Y204" s="1011"/>
      <c r="Z204" s="1012"/>
      <c r="AA204" s="1012"/>
      <c r="AB204" s="1011"/>
      <c r="AC204" s="1012"/>
      <c r="AD204" s="1011"/>
      <c r="AE204" s="1012"/>
      <c r="AF204" s="1068"/>
      <c r="AG204" s="1014"/>
      <c r="AH204" s="1014"/>
      <c r="AI204" s="1011"/>
      <c r="AJ204" s="1015"/>
      <c r="AK204" s="1016"/>
      <c r="AL204" s="1012"/>
      <c r="AM204" s="1016"/>
      <c r="AN204" s="1070"/>
      <c r="AO204" s="1008"/>
      <c r="AP204" s="1008"/>
      <c r="AQ204" s="1008"/>
      <c r="AR204" s="1008"/>
      <c r="AS204" s="1008"/>
      <c r="AT204" s="1008"/>
      <c r="AU204" s="1008"/>
      <c r="AV204" s="1008"/>
      <c r="AW204" s="1008"/>
      <c r="AX204" s="1008"/>
      <c r="AY204" s="1008"/>
      <c r="AZ204" s="1008"/>
      <c r="BA204" s="1008"/>
      <c r="BB204" s="1008"/>
      <c r="BC204" s="1008"/>
      <c r="BD204" s="1008"/>
      <c r="BE204" s="1008"/>
      <c r="BF204" s="1008"/>
      <c r="BG204" s="1008"/>
      <c r="BH204" s="1008"/>
      <c r="BI204" s="1008"/>
      <c r="BJ204" s="1008"/>
      <c r="BK204" s="1008"/>
      <c r="BL204" s="1008"/>
      <c r="BM204" s="1008"/>
      <c r="BN204" s="1008"/>
      <c r="BO204" s="1008"/>
      <c r="BP204" s="1008"/>
      <c r="BQ204" s="1011"/>
      <c r="BR204" s="1008"/>
      <c r="BS204" s="1008"/>
      <c r="BT204" s="1555"/>
      <c r="BU204" s="1556"/>
      <c r="BV204" s="1065"/>
    </row>
    <row r="205" spans="1:74" ht="16" customHeight="1" x14ac:dyDescent="0.25">
      <c r="C205" s="128">
        <v>186</v>
      </c>
      <c r="D205" s="129">
        <f t="shared" si="19"/>
        <v>0</v>
      </c>
      <c r="E205" s="130" t="str">
        <f t="shared" si="20"/>
        <v/>
      </c>
      <c r="F205" s="118">
        <f t="shared" si="21"/>
        <v>0</v>
      </c>
      <c r="G205" s="128">
        <f t="shared" si="22"/>
        <v>0</v>
      </c>
      <c r="H205" s="128">
        <f t="shared" si="23"/>
        <v>0</v>
      </c>
      <c r="I205" s="128">
        <f t="shared" si="18"/>
        <v>0</v>
      </c>
      <c r="J205" s="128">
        <f t="shared" si="24"/>
        <v>0</v>
      </c>
      <c r="K205" s="1549">
        <f t="shared" si="25"/>
        <v>0</v>
      </c>
      <c r="L205" s="1009" t="str">
        <f t="shared" si="26"/>
        <v/>
      </c>
      <c r="M205" s="1010"/>
      <c r="N205" s="1010"/>
      <c r="O205" s="1010"/>
      <c r="P205" s="1011"/>
      <c r="Q205" s="1008"/>
      <c r="R205" s="1012"/>
      <c r="S205" s="1013"/>
      <c r="T205" s="1011"/>
      <c r="U205" s="1011"/>
      <c r="V205" s="1008"/>
      <c r="W205" s="1011"/>
      <c r="X205" s="1011"/>
      <c r="Y205" s="1011"/>
      <c r="Z205" s="1012"/>
      <c r="AA205" s="1012"/>
      <c r="AB205" s="1011"/>
      <c r="AC205" s="1012"/>
      <c r="AD205" s="1011"/>
      <c r="AE205" s="1012"/>
      <c r="AF205" s="1068"/>
      <c r="AG205" s="1014"/>
      <c r="AH205" s="1014"/>
      <c r="AI205" s="1011"/>
      <c r="AJ205" s="1015"/>
      <c r="AK205" s="1016"/>
      <c r="AL205" s="1012"/>
      <c r="AM205" s="1016"/>
      <c r="AN205" s="1070"/>
      <c r="AO205" s="1008"/>
      <c r="AP205" s="1008"/>
      <c r="AQ205" s="1008"/>
      <c r="AR205" s="1008"/>
      <c r="AS205" s="1008"/>
      <c r="AT205" s="1008"/>
      <c r="AU205" s="1008"/>
      <c r="AV205" s="1008"/>
      <c r="AW205" s="1008"/>
      <c r="AX205" s="1008"/>
      <c r="AY205" s="1008"/>
      <c r="AZ205" s="1008"/>
      <c r="BA205" s="1008"/>
      <c r="BB205" s="1008"/>
      <c r="BC205" s="1008"/>
      <c r="BD205" s="1008"/>
      <c r="BE205" s="1008"/>
      <c r="BF205" s="1008"/>
      <c r="BG205" s="1008"/>
      <c r="BH205" s="1008"/>
      <c r="BI205" s="1008"/>
      <c r="BJ205" s="1008"/>
      <c r="BK205" s="1008"/>
      <c r="BL205" s="1008"/>
      <c r="BM205" s="1008"/>
      <c r="BN205" s="1008"/>
      <c r="BO205" s="1008"/>
      <c r="BP205" s="1008"/>
      <c r="BQ205" s="1011"/>
      <c r="BR205" s="1008"/>
      <c r="BS205" s="1008"/>
      <c r="BT205" s="1555"/>
      <c r="BU205" s="1556"/>
      <c r="BV205" s="1065"/>
    </row>
    <row r="206" spans="1:74" ht="16" customHeight="1" x14ac:dyDescent="0.25">
      <c r="C206" s="128">
        <v>187</v>
      </c>
      <c r="D206" s="129">
        <f t="shared" si="19"/>
        <v>0</v>
      </c>
      <c r="E206" s="130" t="str">
        <f t="shared" si="20"/>
        <v/>
      </c>
      <c r="F206" s="118">
        <f t="shared" si="21"/>
        <v>0</v>
      </c>
      <c r="G206" s="128">
        <f t="shared" si="22"/>
        <v>0</v>
      </c>
      <c r="H206" s="128">
        <f t="shared" si="23"/>
        <v>0</v>
      </c>
      <c r="I206" s="128">
        <f t="shared" si="18"/>
        <v>0</v>
      </c>
      <c r="J206" s="128">
        <f t="shared" si="24"/>
        <v>0</v>
      </c>
      <c r="K206" s="1549">
        <f t="shared" si="25"/>
        <v>0</v>
      </c>
      <c r="L206" s="1009" t="str">
        <f t="shared" si="26"/>
        <v/>
      </c>
      <c r="M206" s="1010"/>
      <c r="N206" s="1010"/>
      <c r="O206" s="1010"/>
      <c r="P206" s="1011"/>
      <c r="Q206" s="1008"/>
      <c r="R206" s="1012"/>
      <c r="S206" s="1013"/>
      <c r="T206" s="1011"/>
      <c r="U206" s="1011"/>
      <c r="V206" s="1008"/>
      <c r="W206" s="1011"/>
      <c r="X206" s="1011"/>
      <c r="Y206" s="1011"/>
      <c r="Z206" s="1012"/>
      <c r="AA206" s="1012"/>
      <c r="AB206" s="1011"/>
      <c r="AC206" s="1012"/>
      <c r="AD206" s="1011"/>
      <c r="AE206" s="1012"/>
      <c r="AF206" s="1068"/>
      <c r="AG206" s="1014"/>
      <c r="AH206" s="1014"/>
      <c r="AI206" s="1011"/>
      <c r="AJ206" s="1015"/>
      <c r="AK206" s="1016"/>
      <c r="AL206" s="1012"/>
      <c r="AM206" s="1016"/>
      <c r="AN206" s="1070"/>
      <c r="AO206" s="1008"/>
      <c r="AP206" s="1008"/>
      <c r="AQ206" s="1008"/>
      <c r="AR206" s="1008"/>
      <c r="AS206" s="1008"/>
      <c r="AT206" s="1008"/>
      <c r="AU206" s="1008"/>
      <c r="AV206" s="1008"/>
      <c r="AW206" s="1008"/>
      <c r="AX206" s="1008"/>
      <c r="AY206" s="1008"/>
      <c r="AZ206" s="1008"/>
      <c r="BA206" s="1008"/>
      <c r="BB206" s="1008"/>
      <c r="BC206" s="1008"/>
      <c r="BD206" s="1008"/>
      <c r="BE206" s="1008"/>
      <c r="BF206" s="1008"/>
      <c r="BG206" s="1008"/>
      <c r="BH206" s="1008"/>
      <c r="BI206" s="1008"/>
      <c r="BJ206" s="1008"/>
      <c r="BK206" s="1008"/>
      <c r="BL206" s="1008"/>
      <c r="BM206" s="1008"/>
      <c r="BN206" s="1008"/>
      <c r="BO206" s="1008"/>
      <c r="BP206" s="1008"/>
      <c r="BQ206" s="1011"/>
      <c r="BR206" s="1008"/>
      <c r="BS206" s="1008"/>
      <c r="BT206" s="1555"/>
      <c r="BU206" s="1556"/>
      <c r="BV206" s="1065"/>
    </row>
    <row r="207" spans="1:74" ht="16" customHeight="1" x14ac:dyDescent="0.25">
      <c r="C207" s="128">
        <v>188</v>
      </c>
      <c r="D207" s="129">
        <f t="shared" si="19"/>
        <v>0</v>
      </c>
      <c r="E207" s="130" t="str">
        <f t="shared" si="20"/>
        <v/>
      </c>
      <c r="F207" s="118">
        <f t="shared" si="21"/>
        <v>0</v>
      </c>
      <c r="G207" s="128">
        <f t="shared" si="22"/>
        <v>0</v>
      </c>
      <c r="H207" s="128">
        <f t="shared" si="23"/>
        <v>0</v>
      </c>
      <c r="I207" s="128">
        <f t="shared" si="18"/>
        <v>0</v>
      </c>
      <c r="J207" s="128">
        <f t="shared" si="24"/>
        <v>0</v>
      </c>
      <c r="K207" s="1549">
        <f t="shared" si="25"/>
        <v>0</v>
      </c>
      <c r="L207" s="1009" t="str">
        <f t="shared" si="26"/>
        <v/>
      </c>
      <c r="M207" s="1010"/>
      <c r="N207" s="1010"/>
      <c r="O207" s="1010"/>
      <c r="P207" s="1011"/>
      <c r="Q207" s="1008"/>
      <c r="R207" s="1012"/>
      <c r="S207" s="1013"/>
      <c r="T207" s="1011"/>
      <c r="U207" s="1011"/>
      <c r="V207" s="1008"/>
      <c r="W207" s="1011"/>
      <c r="X207" s="1011"/>
      <c r="Y207" s="1011"/>
      <c r="Z207" s="1012"/>
      <c r="AA207" s="1012"/>
      <c r="AB207" s="1011"/>
      <c r="AC207" s="1012"/>
      <c r="AD207" s="1011"/>
      <c r="AE207" s="1012"/>
      <c r="AF207" s="1068"/>
      <c r="AG207" s="1014"/>
      <c r="AH207" s="1014"/>
      <c r="AI207" s="1011"/>
      <c r="AJ207" s="1015"/>
      <c r="AK207" s="1016"/>
      <c r="AL207" s="1012"/>
      <c r="AM207" s="1016"/>
      <c r="AN207" s="1070"/>
      <c r="AO207" s="1008"/>
      <c r="AP207" s="1008"/>
      <c r="AQ207" s="1008"/>
      <c r="AR207" s="1008"/>
      <c r="AS207" s="1008"/>
      <c r="AT207" s="1008"/>
      <c r="AU207" s="1008"/>
      <c r="AV207" s="1008"/>
      <c r="AW207" s="1008"/>
      <c r="AX207" s="1008"/>
      <c r="AY207" s="1008"/>
      <c r="AZ207" s="1008"/>
      <c r="BA207" s="1008"/>
      <c r="BB207" s="1008"/>
      <c r="BC207" s="1008"/>
      <c r="BD207" s="1008"/>
      <c r="BE207" s="1008"/>
      <c r="BF207" s="1008"/>
      <c r="BG207" s="1008"/>
      <c r="BH207" s="1008"/>
      <c r="BI207" s="1008"/>
      <c r="BJ207" s="1008"/>
      <c r="BK207" s="1008"/>
      <c r="BL207" s="1008"/>
      <c r="BM207" s="1008"/>
      <c r="BN207" s="1008"/>
      <c r="BO207" s="1008"/>
      <c r="BP207" s="1008"/>
      <c r="BQ207" s="1011"/>
      <c r="BR207" s="1008"/>
      <c r="BS207" s="1008"/>
      <c r="BT207" s="1555"/>
      <c r="BU207" s="1556"/>
      <c r="BV207" s="1065"/>
    </row>
    <row r="208" spans="1:74" ht="16" customHeight="1" x14ac:dyDescent="0.25">
      <c r="C208" s="128">
        <v>189</v>
      </c>
      <c r="D208" s="129">
        <f t="shared" si="19"/>
        <v>0</v>
      </c>
      <c r="E208" s="130" t="str">
        <f t="shared" si="20"/>
        <v/>
      </c>
      <c r="F208" s="118">
        <f t="shared" si="21"/>
        <v>0</v>
      </c>
      <c r="G208" s="128">
        <f t="shared" si="22"/>
        <v>0</v>
      </c>
      <c r="H208" s="128">
        <f t="shared" si="23"/>
        <v>0</v>
      </c>
      <c r="I208" s="128">
        <f t="shared" si="18"/>
        <v>0</v>
      </c>
      <c r="J208" s="128">
        <f t="shared" si="24"/>
        <v>0</v>
      </c>
      <c r="K208" s="1549">
        <f t="shared" si="25"/>
        <v>0</v>
      </c>
      <c r="L208" s="1009" t="str">
        <f t="shared" si="26"/>
        <v/>
      </c>
      <c r="M208" s="1010"/>
      <c r="N208" s="1010"/>
      <c r="O208" s="1010"/>
      <c r="P208" s="1011"/>
      <c r="Q208" s="1008"/>
      <c r="R208" s="1012"/>
      <c r="S208" s="1013"/>
      <c r="T208" s="1011"/>
      <c r="U208" s="1011"/>
      <c r="V208" s="1008"/>
      <c r="W208" s="1011"/>
      <c r="X208" s="1011"/>
      <c r="Y208" s="1011"/>
      <c r="Z208" s="1012"/>
      <c r="AA208" s="1012"/>
      <c r="AB208" s="1011"/>
      <c r="AC208" s="1012"/>
      <c r="AD208" s="1011"/>
      <c r="AE208" s="1012"/>
      <c r="AF208" s="1068"/>
      <c r="AG208" s="1014"/>
      <c r="AH208" s="1014"/>
      <c r="AI208" s="1011"/>
      <c r="AJ208" s="1015"/>
      <c r="AK208" s="1016"/>
      <c r="AL208" s="1012"/>
      <c r="AM208" s="1016"/>
      <c r="AN208" s="1070"/>
      <c r="AO208" s="1008"/>
      <c r="AP208" s="1008"/>
      <c r="AQ208" s="1008"/>
      <c r="AR208" s="1008"/>
      <c r="AS208" s="1008"/>
      <c r="AT208" s="1008"/>
      <c r="AU208" s="1008"/>
      <c r="AV208" s="1008"/>
      <c r="AW208" s="1008"/>
      <c r="AX208" s="1008"/>
      <c r="AY208" s="1008"/>
      <c r="AZ208" s="1008"/>
      <c r="BA208" s="1008"/>
      <c r="BB208" s="1008"/>
      <c r="BC208" s="1008"/>
      <c r="BD208" s="1008"/>
      <c r="BE208" s="1008"/>
      <c r="BF208" s="1008"/>
      <c r="BG208" s="1008"/>
      <c r="BH208" s="1008"/>
      <c r="BI208" s="1008"/>
      <c r="BJ208" s="1008"/>
      <c r="BK208" s="1008"/>
      <c r="BL208" s="1008"/>
      <c r="BM208" s="1008"/>
      <c r="BN208" s="1008"/>
      <c r="BO208" s="1008"/>
      <c r="BP208" s="1008"/>
      <c r="BQ208" s="1011"/>
      <c r="BR208" s="1008"/>
      <c r="BS208" s="1008"/>
      <c r="BT208" s="1555"/>
      <c r="BU208" s="1556"/>
      <c r="BV208" s="1065"/>
    </row>
    <row r="209" spans="3:74" ht="16" customHeight="1" x14ac:dyDescent="0.25">
      <c r="C209" s="128">
        <v>190</v>
      </c>
      <c r="D209" s="129">
        <f t="shared" si="19"/>
        <v>0</v>
      </c>
      <c r="E209" s="130" t="str">
        <f t="shared" si="20"/>
        <v/>
      </c>
      <c r="F209" s="118">
        <f t="shared" si="21"/>
        <v>0</v>
      </c>
      <c r="G209" s="128">
        <f t="shared" si="22"/>
        <v>0</v>
      </c>
      <c r="H209" s="128">
        <f t="shared" si="23"/>
        <v>0</v>
      </c>
      <c r="I209" s="128">
        <f t="shared" si="18"/>
        <v>0</v>
      </c>
      <c r="J209" s="128">
        <f t="shared" si="24"/>
        <v>0</v>
      </c>
      <c r="K209" s="1549">
        <f t="shared" si="25"/>
        <v>0</v>
      </c>
      <c r="L209" s="1009" t="str">
        <f t="shared" si="26"/>
        <v/>
      </c>
      <c r="M209" s="1010"/>
      <c r="N209" s="1010"/>
      <c r="O209" s="1010"/>
      <c r="P209" s="1011"/>
      <c r="Q209" s="1008"/>
      <c r="R209" s="1012"/>
      <c r="S209" s="1013"/>
      <c r="T209" s="1011"/>
      <c r="U209" s="1011"/>
      <c r="V209" s="1008"/>
      <c r="W209" s="1011"/>
      <c r="X209" s="1011"/>
      <c r="Y209" s="1011"/>
      <c r="Z209" s="1012"/>
      <c r="AA209" s="1012"/>
      <c r="AB209" s="1011"/>
      <c r="AC209" s="1012"/>
      <c r="AD209" s="1011"/>
      <c r="AE209" s="1012"/>
      <c r="AF209" s="1068"/>
      <c r="AG209" s="1014"/>
      <c r="AH209" s="1014"/>
      <c r="AI209" s="1011"/>
      <c r="AJ209" s="1015"/>
      <c r="AK209" s="1016"/>
      <c r="AL209" s="1012"/>
      <c r="AM209" s="1016"/>
      <c r="AN209" s="1070"/>
      <c r="AO209" s="1008"/>
      <c r="AP209" s="1008"/>
      <c r="AQ209" s="1008"/>
      <c r="AR209" s="1008"/>
      <c r="AS209" s="1008"/>
      <c r="AT209" s="1008"/>
      <c r="AU209" s="1008"/>
      <c r="AV209" s="1008"/>
      <c r="AW209" s="1008"/>
      <c r="AX209" s="1008"/>
      <c r="AY209" s="1008"/>
      <c r="AZ209" s="1008"/>
      <c r="BA209" s="1008"/>
      <c r="BB209" s="1008"/>
      <c r="BC209" s="1008"/>
      <c r="BD209" s="1008"/>
      <c r="BE209" s="1008"/>
      <c r="BF209" s="1008"/>
      <c r="BG209" s="1008"/>
      <c r="BH209" s="1008"/>
      <c r="BI209" s="1008"/>
      <c r="BJ209" s="1008"/>
      <c r="BK209" s="1008"/>
      <c r="BL209" s="1008"/>
      <c r="BM209" s="1008"/>
      <c r="BN209" s="1008"/>
      <c r="BO209" s="1008"/>
      <c r="BP209" s="1008"/>
      <c r="BQ209" s="1011"/>
      <c r="BR209" s="1008"/>
      <c r="BS209" s="1008"/>
      <c r="BT209" s="1555"/>
      <c r="BU209" s="1556"/>
      <c r="BV209" s="1065"/>
    </row>
    <row r="210" spans="3:74" ht="16" customHeight="1" x14ac:dyDescent="0.25">
      <c r="C210" s="128">
        <v>191</v>
      </c>
      <c r="D210" s="129">
        <f t="shared" si="19"/>
        <v>0</v>
      </c>
      <c r="E210" s="130" t="str">
        <f t="shared" si="20"/>
        <v/>
      </c>
      <c r="F210" s="118">
        <f t="shared" si="21"/>
        <v>0</v>
      </c>
      <c r="G210" s="128">
        <f t="shared" si="22"/>
        <v>0</v>
      </c>
      <c r="H210" s="128">
        <f t="shared" si="23"/>
        <v>0</v>
      </c>
      <c r="I210" s="128">
        <f t="shared" si="18"/>
        <v>0</v>
      </c>
      <c r="J210" s="128">
        <f t="shared" si="24"/>
        <v>0</v>
      </c>
      <c r="K210" s="1549">
        <f t="shared" si="25"/>
        <v>0</v>
      </c>
      <c r="L210" s="1009" t="str">
        <f t="shared" si="26"/>
        <v/>
      </c>
      <c r="M210" s="1010"/>
      <c r="N210" s="1010"/>
      <c r="O210" s="1010"/>
      <c r="P210" s="1011"/>
      <c r="Q210" s="1008"/>
      <c r="R210" s="1012"/>
      <c r="S210" s="1013"/>
      <c r="T210" s="1011"/>
      <c r="U210" s="1011"/>
      <c r="V210" s="1008"/>
      <c r="W210" s="1011"/>
      <c r="X210" s="1011"/>
      <c r="Y210" s="1011"/>
      <c r="Z210" s="1012"/>
      <c r="AA210" s="1012"/>
      <c r="AB210" s="1011"/>
      <c r="AC210" s="1012"/>
      <c r="AD210" s="1011"/>
      <c r="AE210" s="1012"/>
      <c r="AF210" s="1068"/>
      <c r="AG210" s="1014"/>
      <c r="AH210" s="1014"/>
      <c r="AI210" s="1011"/>
      <c r="AJ210" s="1015"/>
      <c r="AK210" s="1016"/>
      <c r="AL210" s="1012"/>
      <c r="AM210" s="1016"/>
      <c r="AN210" s="1070"/>
      <c r="AO210" s="1008"/>
      <c r="AP210" s="1008"/>
      <c r="AQ210" s="1008"/>
      <c r="AR210" s="1008"/>
      <c r="AS210" s="1008"/>
      <c r="AT210" s="1008"/>
      <c r="AU210" s="1008"/>
      <c r="AV210" s="1008"/>
      <c r="AW210" s="1008"/>
      <c r="AX210" s="1008"/>
      <c r="AY210" s="1008"/>
      <c r="AZ210" s="1008"/>
      <c r="BA210" s="1008"/>
      <c r="BB210" s="1008"/>
      <c r="BC210" s="1008"/>
      <c r="BD210" s="1008"/>
      <c r="BE210" s="1008"/>
      <c r="BF210" s="1008"/>
      <c r="BG210" s="1008"/>
      <c r="BH210" s="1008"/>
      <c r="BI210" s="1008"/>
      <c r="BJ210" s="1008"/>
      <c r="BK210" s="1008"/>
      <c r="BL210" s="1008"/>
      <c r="BM210" s="1008"/>
      <c r="BN210" s="1008"/>
      <c r="BO210" s="1008"/>
      <c r="BP210" s="1008"/>
      <c r="BQ210" s="1011"/>
      <c r="BR210" s="1008"/>
      <c r="BS210" s="1008"/>
      <c r="BT210" s="1555"/>
      <c r="BU210" s="1556"/>
      <c r="BV210" s="1065"/>
    </row>
    <row r="211" spans="3:74" ht="16" customHeight="1" x14ac:dyDescent="0.25">
      <c r="C211" s="128">
        <v>192</v>
      </c>
      <c r="D211" s="129">
        <f t="shared" si="19"/>
        <v>0</v>
      </c>
      <c r="E211" s="130" t="str">
        <f t="shared" si="20"/>
        <v/>
      </c>
      <c r="F211" s="118">
        <f t="shared" si="21"/>
        <v>0</v>
      </c>
      <c r="G211" s="128">
        <f t="shared" si="22"/>
        <v>0</v>
      </c>
      <c r="H211" s="128">
        <f t="shared" si="23"/>
        <v>0</v>
      </c>
      <c r="I211" s="128">
        <f t="shared" si="18"/>
        <v>0</v>
      </c>
      <c r="J211" s="128">
        <f t="shared" si="24"/>
        <v>0</v>
      </c>
      <c r="K211" s="1549">
        <f t="shared" si="25"/>
        <v>0</v>
      </c>
      <c r="L211" s="1009" t="str">
        <f t="shared" si="26"/>
        <v/>
      </c>
      <c r="M211" s="1010"/>
      <c r="N211" s="1010"/>
      <c r="O211" s="1010"/>
      <c r="P211" s="1011"/>
      <c r="Q211" s="1008"/>
      <c r="R211" s="1012"/>
      <c r="S211" s="1013"/>
      <c r="T211" s="1011"/>
      <c r="U211" s="1011"/>
      <c r="V211" s="1008"/>
      <c r="W211" s="1011"/>
      <c r="X211" s="1011"/>
      <c r="Y211" s="1011"/>
      <c r="Z211" s="1012"/>
      <c r="AA211" s="1012"/>
      <c r="AB211" s="1011"/>
      <c r="AC211" s="1012"/>
      <c r="AD211" s="1011"/>
      <c r="AE211" s="1012"/>
      <c r="AF211" s="1068"/>
      <c r="AG211" s="1014"/>
      <c r="AH211" s="1014"/>
      <c r="AI211" s="1011"/>
      <c r="AJ211" s="1015"/>
      <c r="AK211" s="1016"/>
      <c r="AL211" s="1012"/>
      <c r="AM211" s="1016"/>
      <c r="AN211" s="1070"/>
      <c r="AO211" s="1008"/>
      <c r="AP211" s="1008"/>
      <c r="AQ211" s="1008"/>
      <c r="AR211" s="1008"/>
      <c r="AS211" s="1008"/>
      <c r="AT211" s="1008"/>
      <c r="AU211" s="1008"/>
      <c r="AV211" s="1008"/>
      <c r="AW211" s="1008"/>
      <c r="AX211" s="1008"/>
      <c r="AY211" s="1008"/>
      <c r="AZ211" s="1008"/>
      <c r="BA211" s="1008"/>
      <c r="BB211" s="1008"/>
      <c r="BC211" s="1008"/>
      <c r="BD211" s="1008"/>
      <c r="BE211" s="1008"/>
      <c r="BF211" s="1008"/>
      <c r="BG211" s="1008"/>
      <c r="BH211" s="1008"/>
      <c r="BI211" s="1008"/>
      <c r="BJ211" s="1008"/>
      <c r="BK211" s="1008"/>
      <c r="BL211" s="1008"/>
      <c r="BM211" s="1008"/>
      <c r="BN211" s="1008"/>
      <c r="BO211" s="1008"/>
      <c r="BP211" s="1008"/>
      <c r="BQ211" s="1011"/>
      <c r="BR211" s="1008"/>
      <c r="BS211" s="1008"/>
      <c r="BT211" s="1555"/>
      <c r="BU211" s="1556"/>
      <c r="BV211" s="1065"/>
    </row>
    <row r="212" spans="3:74" ht="16" customHeight="1" x14ac:dyDescent="0.25">
      <c r="C212" s="128">
        <v>193</v>
      </c>
      <c r="D212" s="129">
        <f t="shared" si="19"/>
        <v>0</v>
      </c>
      <c r="E212" s="130" t="str">
        <f t="shared" si="20"/>
        <v/>
      </c>
      <c r="F212" s="118">
        <f t="shared" si="21"/>
        <v>0</v>
      </c>
      <c r="G212" s="128">
        <f t="shared" si="22"/>
        <v>0</v>
      </c>
      <c r="H212" s="128">
        <f t="shared" si="23"/>
        <v>0</v>
      </c>
      <c r="I212" s="128">
        <f t="shared" ref="I212:I218" si="27">IF(L212&lt;&gt;"",1,0)</f>
        <v>0</v>
      </c>
      <c r="J212" s="128">
        <f t="shared" si="24"/>
        <v>0</v>
      </c>
      <c r="K212" s="1549">
        <f t="shared" si="25"/>
        <v>0</v>
      </c>
      <c r="L212" s="1009" t="str">
        <f t="shared" si="26"/>
        <v/>
      </c>
      <c r="M212" s="1010"/>
      <c r="N212" s="1010"/>
      <c r="O212" s="1010"/>
      <c r="P212" s="1011"/>
      <c r="Q212" s="1008"/>
      <c r="R212" s="1012"/>
      <c r="S212" s="1013"/>
      <c r="T212" s="1011"/>
      <c r="U212" s="1011"/>
      <c r="V212" s="1008"/>
      <c r="W212" s="1011"/>
      <c r="X212" s="1011"/>
      <c r="Y212" s="1011"/>
      <c r="Z212" s="1012"/>
      <c r="AA212" s="1012"/>
      <c r="AB212" s="1011"/>
      <c r="AC212" s="1012"/>
      <c r="AD212" s="1011"/>
      <c r="AE212" s="1012"/>
      <c r="AF212" s="1068"/>
      <c r="AG212" s="1014"/>
      <c r="AH212" s="1014"/>
      <c r="AI212" s="1011"/>
      <c r="AJ212" s="1015"/>
      <c r="AK212" s="1016"/>
      <c r="AL212" s="1012"/>
      <c r="AM212" s="1016"/>
      <c r="AN212" s="1070"/>
      <c r="AO212" s="1008"/>
      <c r="AP212" s="1008"/>
      <c r="AQ212" s="1008"/>
      <c r="AR212" s="1008"/>
      <c r="AS212" s="1008"/>
      <c r="AT212" s="1008"/>
      <c r="AU212" s="1008"/>
      <c r="AV212" s="1008"/>
      <c r="AW212" s="1008"/>
      <c r="AX212" s="1008"/>
      <c r="AY212" s="1008"/>
      <c r="AZ212" s="1008"/>
      <c r="BA212" s="1008"/>
      <c r="BB212" s="1008"/>
      <c r="BC212" s="1008"/>
      <c r="BD212" s="1008"/>
      <c r="BE212" s="1008"/>
      <c r="BF212" s="1008"/>
      <c r="BG212" s="1008"/>
      <c r="BH212" s="1008"/>
      <c r="BI212" s="1008"/>
      <c r="BJ212" s="1008"/>
      <c r="BK212" s="1008"/>
      <c r="BL212" s="1008"/>
      <c r="BM212" s="1008"/>
      <c r="BN212" s="1008"/>
      <c r="BO212" s="1008"/>
      <c r="BP212" s="1008"/>
      <c r="BQ212" s="1011"/>
      <c r="BR212" s="1008"/>
      <c r="BS212" s="1008"/>
      <c r="BT212" s="1555"/>
      <c r="BU212" s="1556"/>
      <c r="BV212" s="1065"/>
    </row>
    <row r="213" spans="3:74" ht="16" customHeight="1" x14ac:dyDescent="0.25">
      <c r="C213" s="128">
        <v>194</v>
      </c>
      <c r="D213" s="129">
        <f t="shared" ref="D213:D276" si="28">IF(AND(LEFT(R213,2)="01",LEFT(Y213,2)="01",LEFT(X213,2)="01",E213=1),1,0)</f>
        <v>0</v>
      </c>
      <c r="E213" s="130" t="str">
        <f t="shared" ref="E213:E276" si="29">$B$17</f>
        <v/>
      </c>
      <c r="F213" s="118">
        <f t="shared" ref="F213:F276" si="30">COUNTIF(AP213:AU213,"X")</f>
        <v>0</v>
      </c>
      <c r="G213" s="128">
        <f t="shared" ref="G213:G218" si="31">IF(R213&lt;&gt;"",VALUE(LEFT(R213,2)),0)</f>
        <v>0</v>
      </c>
      <c r="H213" s="128">
        <f t="shared" ref="H213:H276" si="32">IF(Q213&lt;&gt;"",COUNTIF($Q$20:$Q$319,Q213),0)</f>
        <v>0</v>
      </c>
      <c r="I213" s="128">
        <f t="shared" si="27"/>
        <v>0</v>
      </c>
      <c r="J213" s="128">
        <f t="shared" ref="J213:J276" si="33">IF(AND(R213="01: Docente",V213="SI"),1,0)</f>
        <v>0</v>
      </c>
      <c r="K213" s="1549">
        <f t="shared" ref="K213:K276" si="34">IF(X213=$A$105,1,IF(X213=$A$106,2,IF(X213=$A$107,3,IF(X213=$A$108,4,IF(X213=$A$109,5,IF(X213=$A$110,6,0))))))</f>
        <v>0</v>
      </c>
      <c r="L213" s="1009" t="str">
        <f t="shared" si="26"/>
        <v/>
      </c>
      <c r="M213" s="1010"/>
      <c r="N213" s="1010"/>
      <c r="O213" s="1010"/>
      <c r="P213" s="1011"/>
      <c r="Q213" s="1008"/>
      <c r="R213" s="1012"/>
      <c r="S213" s="1013"/>
      <c r="T213" s="1011"/>
      <c r="U213" s="1011"/>
      <c r="V213" s="1008"/>
      <c r="W213" s="1011"/>
      <c r="X213" s="1011"/>
      <c r="Y213" s="1011"/>
      <c r="Z213" s="1012"/>
      <c r="AA213" s="1012"/>
      <c r="AB213" s="1011"/>
      <c r="AC213" s="1012"/>
      <c r="AD213" s="1011"/>
      <c r="AE213" s="1012"/>
      <c r="AF213" s="1068"/>
      <c r="AG213" s="1014"/>
      <c r="AH213" s="1014"/>
      <c r="AI213" s="1011"/>
      <c r="AJ213" s="1015"/>
      <c r="AK213" s="1016"/>
      <c r="AL213" s="1012"/>
      <c r="AM213" s="1016"/>
      <c r="AN213" s="1070"/>
      <c r="AO213" s="1008"/>
      <c r="AP213" s="1008"/>
      <c r="AQ213" s="1008"/>
      <c r="AR213" s="1008"/>
      <c r="AS213" s="1008"/>
      <c r="AT213" s="1008"/>
      <c r="AU213" s="1008"/>
      <c r="AV213" s="1008"/>
      <c r="AW213" s="1008"/>
      <c r="AX213" s="1008"/>
      <c r="AY213" s="1008"/>
      <c r="AZ213" s="1008"/>
      <c r="BA213" s="1008"/>
      <c r="BB213" s="1008"/>
      <c r="BC213" s="1008"/>
      <c r="BD213" s="1008"/>
      <c r="BE213" s="1008"/>
      <c r="BF213" s="1008"/>
      <c r="BG213" s="1008"/>
      <c r="BH213" s="1008"/>
      <c r="BI213" s="1008"/>
      <c r="BJ213" s="1008"/>
      <c r="BK213" s="1008"/>
      <c r="BL213" s="1008"/>
      <c r="BM213" s="1008"/>
      <c r="BN213" s="1008"/>
      <c r="BO213" s="1008"/>
      <c r="BP213" s="1008"/>
      <c r="BQ213" s="1011"/>
      <c r="BR213" s="1008"/>
      <c r="BS213" s="1008"/>
      <c r="BT213" s="1555"/>
      <c r="BU213" s="1556"/>
      <c r="BV213" s="1065"/>
    </row>
    <row r="214" spans="3:74" ht="16" customHeight="1" x14ac:dyDescent="0.25">
      <c r="C214" s="128">
        <v>195</v>
      </c>
      <c r="D214" s="129">
        <f t="shared" si="28"/>
        <v>0</v>
      </c>
      <c r="E214" s="130" t="str">
        <f t="shared" si="29"/>
        <v/>
      </c>
      <c r="F214" s="118">
        <f t="shared" si="30"/>
        <v>0</v>
      </c>
      <c r="G214" s="128">
        <f t="shared" si="31"/>
        <v>0</v>
      </c>
      <c r="H214" s="128">
        <f t="shared" si="32"/>
        <v>0</v>
      </c>
      <c r="I214" s="128">
        <f t="shared" si="27"/>
        <v>0</v>
      </c>
      <c r="J214" s="128">
        <f t="shared" si="33"/>
        <v>0</v>
      </c>
      <c r="K214" s="1549">
        <f t="shared" si="34"/>
        <v>0</v>
      </c>
      <c r="L214" s="1009" t="str">
        <f t="shared" ref="L214:L277" si="35">IF($C214&lt;=$B$5,C214,"")</f>
        <v/>
      </c>
      <c r="M214" s="1010"/>
      <c r="N214" s="1010"/>
      <c r="O214" s="1010"/>
      <c r="P214" s="1011"/>
      <c r="Q214" s="1008"/>
      <c r="R214" s="1012"/>
      <c r="S214" s="1013"/>
      <c r="T214" s="1011"/>
      <c r="U214" s="1011"/>
      <c r="V214" s="1008"/>
      <c r="W214" s="1011"/>
      <c r="X214" s="1011"/>
      <c r="Y214" s="1011"/>
      <c r="Z214" s="1012"/>
      <c r="AA214" s="1012"/>
      <c r="AB214" s="1011"/>
      <c r="AC214" s="1012"/>
      <c r="AD214" s="1011"/>
      <c r="AE214" s="1012"/>
      <c r="AF214" s="1068"/>
      <c r="AG214" s="1014"/>
      <c r="AH214" s="1014"/>
      <c r="AI214" s="1011"/>
      <c r="AJ214" s="1015"/>
      <c r="AK214" s="1016"/>
      <c r="AL214" s="1012"/>
      <c r="AM214" s="1016"/>
      <c r="AN214" s="1070"/>
      <c r="AO214" s="1008"/>
      <c r="AP214" s="1008"/>
      <c r="AQ214" s="1008"/>
      <c r="AR214" s="1008"/>
      <c r="AS214" s="1008"/>
      <c r="AT214" s="1008"/>
      <c r="AU214" s="1008"/>
      <c r="AV214" s="1008"/>
      <c r="AW214" s="1008"/>
      <c r="AX214" s="1008"/>
      <c r="AY214" s="1008"/>
      <c r="AZ214" s="1008"/>
      <c r="BA214" s="1008"/>
      <c r="BB214" s="1008"/>
      <c r="BC214" s="1008"/>
      <c r="BD214" s="1008"/>
      <c r="BE214" s="1008"/>
      <c r="BF214" s="1008"/>
      <c r="BG214" s="1008"/>
      <c r="BH214" s="1008"/>
      <c r="BI214" s="1008"/>
      <c r="BJ214" s="1008"/>
      <c r="BK214" s="1008"/>
      <c r="BL214" s="1008"/>
      <c r="BM214" s="1008"/>
      <c r="BN214" s="1008"/>
      <c r="BO214" s="1008"/>
      <c r="BP214" s="1008"/>
      <c r="BQ214" s="1011"/>
      <c r="BR214" s="1008"/>
      <c r="BS214" s="1008"/>
      <c r="BT214" s="1555"/>
      <c r="BU214" s="1556"/>
      <c r="BV214" s="1065"/>
    </row>
    <row r="215" spans="3:74" ht="16" customHeight="1" x14ac:dyDescent="0.25">
      <c r="C215" s="128">
        <v>196</v>
      </c>
      <c r="D215" s="129">
        <f t="shared" si="28"/>
        <v>0</v>
      </c>
      <c r="E215" s="130" t="str">
        <f t="shared" si="29"/>
        <v/>
      </c>
      <c r="F215" s="118">
        <f t="shared" si="30"/>
        <v>0</v>
      </c>
      <c r="G215" s="128">
        <f t="shared" si="31"/>
        <v>0</v>
      </c>
      <c r="H215" s="128">
        <f t="shared" si="32"/>
        <v>0</v>
      </c>
      <c r="I215" s="128">
        <f t="shared" si="27"/>
        <v>0</v>
      </c>
      <c r="J215" s="128">
        <f t="shared" si="33"/>
        <v>0</v>
      </c>
      <c r="K215" s="1549">
        <f t="shared" si="34"/>
        <v>0</v>
      </c>
      <c r="L215" s="1009" t="str">
        <f t="shared" si="35"/>
        <v/>
      </c>
      <c r="M215" s="1010"/>
      <c r="N215" s="1010"/>
      <c r="O215" s="1010"/>
      <c r="P215" s="1011"/>
      <c r="Q215" s="1008"/>
      <c r="R215" s="1012"/>
      <c r="S215" s="1013"/>
      <c r="T215" s="1011"/>
      <c r="U215" s="1011"/>
      <c r="V215" s="1008"/>
      <c r="W215" s="1011"/>
      <c r="X215" s="1011"/>
      <c r="Y215" s="1011"/>
      <c r="Z215" s="1012"/>
      <c r="AA215" s="1012"/>
      <c r="AB215" s="1011"/>
      <c r="AC215" s="1012"/>
      <c r="AD215" s="1011"/>
      <c r="AE215" s="1012"/>
      <c r="AF215" s="1068"/>
      <c r="AG215" s="1014"/>
      <c r="AH215" s="1014"/>
      <c r="AI215" s="1011"/>
      <c r="AJ215" s="1015"/>
      <c r="AK215" s="1016"/>
      <c r="AL215" s="1012"/>
      <c r="AM215" s="1016"/>
      <c r="AN215" s="1070"/>
      <c r="AO215" s="1008"/>
      <c r="AP215" s="1008"/>
      <c r="AQ215" s="1008"/>
      <c r="AR215" s="1008"/>
      <c r="AS215" s="1008"/>
      <c r="AT215" s="1008"/>
      <c r="AU215" s="1008"/>
      <c r="AV215" s="1008"/>
      <c r="AW215" s="1008"/>
      <c r="AX215" s="1008"/>
      <c r="AY215" s="1008"/>
      <c r="AZ215" s="1008"/>
      <c r="BA215" s="1008"/>
      <c r="BB215" s="1008"/>
      <c r="BC215" s="1008"/>
      <c r="BD215" s="1008"/>
      <c r="BE215" s="1008"/>
      <c r="BF215" s="1008"/>
      <c r="BG215" s="1008"/>
      <c r="BH215" s="1008"/>
      <c r="BI215" s="1008"/>
      <c r="BJ215" s="1008"/>
      <c r="BK215" s="1008"/>
      <c r="BL215" s="1008"/>
      <c r="BM215" s="1008"/>
      <c r="BN215" s="1008"/>
      <c r="BO215" s="1008"/>
      <c r="BP215" s="1008"/>
      <c r="BQ215" s="1011"/>
      <c r="BR215" s="1008"/>
      <c r="BS215" s="1008"/>
      <c r="BT215" s="1555"/>
      <c r="BU215" s="1556"/>
      <c r="BV215" s="1065"/>
    </row>
    <row r="216" spans="3:74" ht="16" customHeight="1" x14ac:dyDescent="0.25">
      <c r="C216" s="128">
        <v>197</v>
      </c>
      <c r="D216" s="129">
        <f t="shared" si="28"/>
        <v>0</v>
      </c>
      <c r="E216" s="130" t="str">
        <f t="shared" si="29"/>
        <v/>
      </c>
      <c r="F216" s="118">
        <f t="shared" si="30"/>
        <v>0</v>
      </c>
      <c r="G216" s="128">
        <f t="shared" si="31"/>
        <v>0</v>
      </c>
      <c r="H216" s="128">
        <f t="shared" si="32"/>
        <v>0</v>
      </c>
      <c r="I216" s="128">
        <f t="shared" si="27"/>
        <v>0</v>
      </c>
      <c r="J216" s="128">
        <f t="shared" si="33"/>
        <v>0</v>
      </c>
      <c r="K216" s="1549">
        <f t="shared" si="34"/>
        <v>0</v>
      </c>
      <c r="L216" s="1009" t="str">
        <f t="shared" si="35"/>
        <v/>
      </c>
      <c r="M216" s="1010"/>
      <c r="N216" s="1010"/>
      <c r="O216" s="1010"/>
      <c r="P216" s="1011"/>
      <c r="Q216" s="1008"/>
      <c r="R216" s="1012"/>
      <c r="S216" s="1013"/>
      <c r="T216" s="1011"/>
      <c r="U216" s="1011"/>
      <c r="V216" s="1008"/>
      <c r="W216" s="1011"/>
      <c r="X216" s="1011"/>
      <c r="Y216" s="1011"/>
      <c r="Z216" s="1012"/>
      <c r="AA216" s="1012"/>
      <c r="AB216" s="1011"/>
      <c r="AC216" s="1012"/>
      <c r="AD216" s="1011"/>
      <c r="AE216" s="1012"/>
      <c r="AF216" s="1068"/>
      <c r="AG216" s="1014"/>
      <c r="AH216" s="1014"/>
      <c r="AI216" s="1011"/>
      <c r="AJ216" s="1015"/>
      <c r="AK216" s="1016"/>
      <c r="AL216" s="1012"/>
      <c r="AM216" s="1016"/>
      <c r="AN216" s="1070"/>
      <c r="AO216" s="1008"/>
      <c r="AP216" s="1008"/>
      <c r="AQ216" s="1008"/>
      <c r="AR216" s="1008"/>
      <c r="AS216" s="1008"/>
      <c r="AT216" s="1008"/>
      <c r="AU216" s="1008"/>
      <c r="AV216" s="1008"/>
      <c r="AW216" s="1008"/>
      <c r="AX216" s="1008"/>
      <c r="AY216" s="1008"/>
      <c r="AZ216" s="1008"/>
      <c r="BA216" s="1008"/>
      <c r="BB216" s="1008"/>
      <c r="BC216" s="1008"/>
      <c r="BD216" s="1008"/>
      <c r="BE216" s="1008"/>
      <c r="BF216" s="1008"/>
      <c r="BG216" s="1008"/>
      <c r="BH216" s="1008"/>
      <c r="BI216" s="1008"/>
      <c r="BJ216" s="1008"/>
      <c r="BK216" s="1008"/>
      <c r="BL216" s="1008"/>
      <c r="BM216" s="1008"/>
      <c r="BN216" s="1008"/>
      <c r="BO216" s="1008"/>
      <c r="BP216" s="1008"/>
      <c r="BQ216" s="1011"/>
      <c r="BR216" s="1008"/>
      <c r="BS216" s="1008"/>
      <c r="BT216" s="1555"/>
      <c r="BU216" s="1556"/>
      <c r="BV216" s="1065"/>
    </row>
    <row r="217" spans="3:74" ht="16" customHeight="1" x14ac:dyDescent="0.25">
      <c r="C217" s="128">
        <v>198</v>
      </c>
      <c r="D217" s="129">
        <f t="shared" si="28"/>
        <v>0</v>
      </c>
      <c r="E217" s="130" t="str">
        <f t="shared" si="29"/>
        <v/>
      </c>
      <c r="F217" s="118">
        <f t="shared" si="30"/>
        <v>0</v>
      </c>
      <c r="G217" s="128">
        <f t="shared" si="31"/>
        <v>0</v>
      </c>
      <c r="H217" s="128">
        <f t="shared" si="32"/>
        <v>0</v>
      </c>
      <c r="I217" s="128">
        <f t="shared" si="27"/>
        <v>0</v>
      </c>
      <c r="J217" s="128">
        <f t="shared" si="33"/>
        <v>0</v>
      </c>
      <c r="K217" s="1549">
        <f t="shared" si="34"/>
        <v>0</v>
      </c>
      <c r="L217" s="1009" t="str">
        <f t="shared" si="35"/>
        <v/>
      </c>
      <c r="M217" s="1010"/>
      <c r="N217" s="1010"/>
      <c r="O217" s="1010"/>
      <c r="P217" s="1011"/>
      <c r="Q217" s="1008"/>
      <c r="R217" s="1012"/>
      <c r="S217" s="1013"/>
      <c r="T217" s="1011"/>
      <c r="U217" s="1011"/>
      <c r="V217" s="1008"/>
      <c r="W217" s="1011"/>
      <c r="X217" s="1011"/>
      <c r="Y217" s="1011"/>
      <c r="Z217" s="1012"/>
      <c r="AA217" s="1012"/>
      <c r="AB217" s="1011"/>
      <c r="AC217" s="1012"/>
      <c r="AD217" s="1011"/>
      <c r="AE217" s="1012"/>
      <c r="AF217" s="1068"/>
      <c r="AG217" s="1014"/>
      <c r="AH217" s="1014"/>
      <c r="AI217" s="1011"/>
      <c r="AJ217" s="1015"/>
      <c r="AK217" s="1016"/>
      <c r="AL217" s="1012"/>
      <c r="AM217" s="1016"/>
      <c r="AN217" s="1070"/>
      <c r="AO217" s="1008"/>
      <c r="AP217" s="1008"/>
      <c r="AQ217" s="1008"/>
      <c r="AR217" s="1008"/>
      <c r="AS217" s="1008"/>
      <c r="AT217" s="1008"/>
      <c r="AU217" s="1008"/>
      <c r="AV217" s="1008"/>
      <c r="AW217" s="1008"/>
      <c r="AX217" s="1008"/>
      <c r="AY217" s="1008"/>
      <c r="AZ217" s="1008"/>
      <c r="BA217" s="1008"/>
      <c r="BB217" s="1008"/>
      <c r="BC217" s="1008"/>
      <c r="BD217" s="1008"/>
      <c r="BE217" s="1008"/>
      <c r="BF217" s="1008"/>
      <c r="BG217" s="1008"/>
      <c r="BH217" s="1008"/>
      <c r="BI217" s="1008"/>
      <c r="BJ217" s="1008"/>
      <c r="BK217" s="1008"/>
      <c r="BL217" s="1008"/>
      <c r="BM217" s="1008"/>
      <c r="BN217" s="1008"/>
      <c r="BO217" s="1008"/>
      <c r="BP217" s="1008"/>
      <c r="BQ217" s="1011"/>
      <c r="BR217" s="1008"/>
      <c r="BS217" s="1008"/>
      <c r="BT217" s="1555"/>
      <c r="BU217" s="1556"/>
      <c r="BV217" s="1065"/>
    </row>
    <row r="218" spans="3:74" ht="16" customHeight="1" x14ac:dyDescent="0.25">
      <c r="C218" s="128">
        <v>199</v>
      </c>
      <c r="D218" s="129">
        <f t="shared" si="28"/>
        <v>0</v>
      </c>
      <c r="E218" s="130" t="str">
        <f t="shared" si="29"/>
        <v/>
      </c>
      <c r="F218" s="118">
        <f t="shared" si="30"/>
        <v>0</v>
      </c>
      <c r="G218" s="128">
        <f t="shared" si="31"/>
        <v>0</v>
      </c>
      <c r="H218" s="128">
        <f t="shared" si="32"/>
        <v>0</v>
      </c>
      <c r="I218" s="128">
        <f t="shared" si="27"/>
        <v>0</v>
      </c>
      <c r="J218" s="128">
        <f t="shared" si="33"/>
        <v>0</v>
      </c>
      <c r="K218" s="1549">
        <f t="shared" si="34"/>
        <v>0</v>
      </c>
      <c r="L218" s="1009" t="str">
        <f t="shared" si="35"/>
        <v/>
      </c>
      <c r="M218" s="1010"/>
      <c r="N218" s="1010"/>
      <c r="O218" s="1010"/>
      <c r="P218" s="1011"/>
      <c r="Q218" s="1008"/>
      <c r="R218" s="1012"/>
      <c r="S218" s="1013"/>
      <c r="T218" s="1011"/>
      <c r="U218" s="1011"/>
      <c r="V218" s="1008"/>
      <c r="W218" s="1011"/>
      <c r="X218" s="1011"/>
      <c r="Y218" s="1011"/>
      <c r="Z218" s="1012"/>
      <c r="AA218" s="1012"/>
      <c r="AB218" s="1011"/>
      <c r="AC218" s="1012"/>
      <c r="AD218" s="1011"/>
      <c r="AE218" s="1012"/>
      <c r="AF218" s="1068"/>
      <c r="AG218" s="1014"/>
      <c r="AH218" s="1014"/>
      <c r="AI218" s="1011"/>
      <c r="AJ218" s="1015"/>
      <c r="AK218" s="1016"/>
      <c r="AL218" s="1012"/>
      <c r="AM218" s="1016"/>
      <c r="AN218" s="1070"/>
      <c r="AO218" s="1008"/>
      <c r="AP218" s="1008"/>
      <c r="AQ218" s="1008"/>
      <c r="AR218" s="1008"/>
      <c r="AS218" s="1008"/>
      <c r="AT218" s="1008"/>
      <c r="AU218" s="1008"/>
      <c r="AV218" s="1008"/>
      <c r="AW218" s="1008"/>
      <c r="AX218" s="1008"/>
      <c r="AY218" s="1008"/>
      <c r="AZ218" s="1008"/>
      <c r="BA218" s="1008"/>
      <c r="BB218" s="1008"/>
      <c r="BC218" s="1008"/>
      <c r="BD218" s="1008"/>
      <c r="BE218" s="1008"/>
      <c r="BF218" s="1008"/>
      <c r="BG218" s="1008"/>
      <c r="BH218" s="1008"/>
      <c r="BI218" s="1008"/>
      <c r="BJ218" s="1008"/>
      <c r="BK218" s="1008"/>
      <c r="BL218" s="1008"/>
      <c r="BM218" s="1008"/>
      <c r="BN218" s="1008"/>
      <c r="BO218" s="1008"/>
      <c r="BP218" s="1008"/>
      <c r="BQ218" s="1011"/>
      <c r="BR218" s="1008"/>
      <c r="BS218" s="1008"/>
      <c r="BT218" s="1555"/>
      <c r="BU218" s="1556"/>
      <c r="BV218" s="1065"/>
    </row>
    <row r="219" spans="3:74" ht="16" customHeight="1" x14ac:dyDescent="0.25">
      <c r="C219" s="128">
        <v>200</v>
      </c>
      <c r="D219" s="129">
        <f t="shared" si="28"/>
        <v>0</v>
      </c>
      <c r="E219" s="130" t="str">
        <f t="shared" si="29"/>
        <v/>
      </c>
      <c r="F219" s="118">
        <f t="shared" si="30"/>
        <v>0</v>
      </c>
      <c r="G219" s="128">
        <f>IF(R219&lt;&gt;"",VALUE(LEFT(R219,2)),0)</f>
        <v>0</v>
      </c>
      <c r="H219" s="128">
        <f t="shared" si="32"/>
        <v>0</v>
      </c>
      <c r="I219" s="128">
        <f>IF(L219&lt;&gt;"",1,0)</f>
        <v>0</v>
      </c>
      <c r="J219" s="128">
        <f t="shared" si="33"/>
        <v>0</v>
      </c>
      <c r="K219" s="1549">
        <f t="shared" si="34"/>
        <v>0</v>
      </c>
      <c r="L219" s="1009" t="str">
        <f t="shared" si="35"/>
        <v/>
      </c>
      <c r="M219" s="1010"/>
      <c r="N219" s="1010"/>
      <c r="O219" s="1010"/>
      <c r="P219" s="1011"/>
      <c r="Q219" s="1008"/>
      <c r="R219" s="1012"/>
      <c r="S219" s="1013"/>
      <c r="T219" s="1011"/>
      <c r="U219" s="1011"/>
      <c r="V219" s="1008"/>
      <c r="W219" s="1011"/>
      <c r="X219" s="1011"/>
      <c r="Y219" s="1011"/>
      <c r="Z219" s="1012"/>
      <c r="AA219" s="1012"/>
      <c r="AB219" s="1011"/>
      <c r="AC219" s="1012"/>
      <c r="AD219" s="1011"/>
      <c r="AE219" s="1012"/>
      <c r="AF219" s="1068"/>
      <c r="AG219" s="1014"/>
      <c r="AH219" s="1014"/>
      <c r="AI219" s="1011"/>
      <c r="AJ219" s="1015"/>
      <c r="AK219" s="1016"/>
      <c r="AL219" s="1012"/>
      <c r="AM219" s="1016"/>
      <c r="AN219" s="1070"/>
      <c r="AO219" s="1008"/>
      <c r="AP219" s="1008"/>
      <c r="AQ219" s="1008"/>
      <c r="AR219" s="1008"/>
      <c r="AS219" s="1008"/>
      <c r="AT219" s="1008"/>
      <c r="AU219" s="1008"/>
      <c r="AV219" s="1008"/>
      <c r="AW219" s="1008"/>
      <c r="AX219" s="1008"/>
      <c r="AY219" s="1008"/>
      <c r="AZ219" s="1008"/>
      <c r="BA219" s="1008"/>
      <c r="BB219" s="1008"/>
      <c r="BC219" s="1008"/>
      <c r="BD219" s="1008"/>
      <c r="BE219" s="1008"/>
      <c r="BF219" s="1008"/>
      <c r="BG219" s="1008"/>
      <c r="BH219" s="1008"/>
      <c r="BI219" s="1008"/>
      <c r="BJ219" s="1008"/>
      <c r="BK219" s="1008"/>
      <c r="BL219" s="1008"/>
      <c r="BM219" s="1008"/>
      <c r="BN219" s="1008"/>
      <c r="BO219" s="1008"/>
      <c r="BP219" s="1008"/>
      <c r="BQ219" s="1011"/>
      <c r="BR219" s="1008"/>
      <c r="BS219" s="1008"/>
      <c r="BT219" s="1555"/>
      <c r="BU219" s="1556"/>
      <c r="BV219" s="1065"/>
    </row>
    <row r="220" spans="3:74" ht="16" customHeight="1" x14ac:dyDescent="0.25">
      <c r="C220" s="128">
        <v>201</v>
      </c>
      <c r="D220" s="129">
        <f t="shared" si="28"/>
        <v>0</v>
      </c>
      <c r="E220" s="130" t="str">
        <f t="shared" si="29"/>
        <v/>
      </c>
      <c r="F220" s="118">
        <f t="shared" si="30"/>
        <v>0</v>
      </c>
      <c r="G220" s="128">
        <f t="shared" ref="G220:G283" si="36">IF(R220&lt;&gt;"",VALUE(LEFT(R220,2)),0)</f>
        <v>0</v>
      </c>
      <c r="H220" s="128">
        <f t="shared" si="32"/>
        <v>0</v>
      </c>
      <c r="I220" s="128">
        <f t="shared" ref="I220:I283" si="37">IF(L220&lt;&gt;"",1,0)</f>
        <v>0</v>
      </c>
      <c r="J220" s="128">
        <f t="shared" si="33"/>
        <v>0</v>
      </c>
      <c r="K220" s="1549">
        <f t="shared" si="34"/>
        <v>0</v>
      </c>
      <c r="L220" s="1009" t="str">
        <f t="shared" si="35"/>
        <v/>
      </c>
      <c r="M220" s="1010"/>
      <c r="N220" s="1010"/>
      <c r="O220" s="1010"/>
      <c r="P220" s="1011"/>
      <c r="Q220" s="1008"/>
      <c r="R220" s="1012"/>
      <c r="S220" s="1013"/>
      <c r="T220" s="1011"/>
      <c r="U220" s="1011"/>
      <c r="V220" s="1008"/>
      <c r="W220" s="1011"/>
      <c r="X220" s="1011"/>
      <c r="Y220" s="1011"/>
      <c r="Z220" s="1012"/>
      <c r="AA220" s="1012"/>
      <c r="AB220" s="1011"/>
      <c r="AC220" s="1012"/>
      <c r="AD220" s="1011"/>
      <c r="AE220" s="1012"/>
      <c r="AF220" s="1068"/>
      <c r="AG220" s="1014"/>
      <c r="AH220" s="1014"/>
      <c r="AI220" s="1011"/>
      <c r="AJ220" s="1015"/>
      <c r="AK220" s="1016"/>
      <c r="AL220" s="1012"/>
      <c r="AM220" s="1016"/>
      <c r="AN220" s="1070"/>
      <c r="AO220" s="1008"/>
      <c r="AP220" s="1008"/>
      <c r="AQ220" s="1008"/>
      <c r="AR220" s="1008"/>
      <c r="AS220" s="1008"/>
      <c r="AT220" s="1008"/>
      <c r="AU220" s="1008"/>
      <c r="AV220" s="1008"/>
      <c r="AW220" s="1008"/>
      <c r="AX220" s="1008"/>
      <c r="AY220" s="1008"/>
      <c r="AZ220" s="1008"/>
      <c r="BA220" s="1008"/>
      <c r="BB220" s="1008"/>
      <c r="BC220" s="1008"/>
      <c r="BD220" s="1008"/>
      <c r="BE220" s="1008"/>
      <c r="BF220" s="1008"/>
      <c r="BG220" s="1008"/>
      <c r="BH220" s="1008"/>
      <c r="BI220" s="1008"/>
      <c r="BJ220" s="1008"/>
      <c r="BK220" s="1008"/>
      <c r="BL220" s="1008"/>
      <c r="BM220" s="1008"/>
      <c r="BN220" s="1008"/>
      <c r="BO220" s="1008"/>
      <c r="BP220" s="1008"/>
      <c r="BQ220" s="1011"/>
      <c r="BR220" s="1008"/>
      <c r="BS220" s="1008"/>
      <c r="BT220" s="1555"/>
      <c r="BU220" s="1556"/>
      <c r="BV220" s="1065"/>
    </row>
    <row r="221" spans="3:74" ht="16" customHeight="1" x14ac:dyDescent="0.25">
      <c r="C221" s="128">
        <v>202</v>
      </c>
      <c r="D221" s="129">
        <f t="shared" si="28"/>
        <v>0</v>
      </c>
      <c r="E221" s="130" t="str">
        <f t="shared" si="29"/>
        <v/>
      </c>
      <c r="F221" s="118">
        <f t="shared" si="30"/>
        <v>0</v>
      </c>
      <c r="G221" s="128">
        <f t="shared" si="36"/>
        <v>0</v>
      </c>
      <c r="H221" s="128">
        <f t="shared" si="32"/>
        <v>0</v>
      </c>
      <c r="I221" s="128">
        <f t="shared" si="37"/>
        <v>0</v>
      </c>
      <c r="J221" s="128">
        <f t="shared" si="33"/>
        <v>0</v>
      </c>
      <c r="K221" s="1549">
        <f t="shared" si="34"/>
        <v>0</v>
      </c>
      <c r="L221" s="1009" t="str">
        <f t="shared" si="35"/>
        <v/>
      </c>
      <c r="M221" s="1010"/>
      <c r="N221" s="1010"/>
      <c r="O221" s="1010"/>
      <c r="P221" s="1011"/>
      <c r="Q221" s="1008"/>
      <c r="R221" s="1012"/>
      <c r="S221" s="1013"/>
      <c r="T221" s="1011"/>
      <c r="U221" s="1011"/>
      <c r="V221" s="1008"/>
      <c r="W221" s="1011"/>
      <c r="X221" s="1011"/>
      <c r="Y221" s="1011"/>
      <c r="Z221" s="1012"/>
      <c r="AA221" s="1012"/>
      <c r="AB221" s="1011"/>
      <c r="AC221" s="1012"/>
      <c r="AD221" s="1011"/>
      <c r="AE221" s="1012"/>
      <c r="AF221" s="1068"/>
      <c r="AG221" s="1014"/>
      <c r="AH221" s="1014"/>
      <c r="AI221" s="1011"/>
      <c r="AJ221" s="1015"/>
      <c r="AK221" s="1016"/>
      <c r="AL221" s="1012"/>
      <c r="AM221" s="1016"/>
      <c r="AN221" s="1070"/>
      <c r="AO221" s="1008"/>
      <c r="AP221" s="1008"/>
      <c r="AQ221" s="1008"/>
      <c r="AR221" s="1008"/>
      <c r="AS221" s="1008"/>
      <c r="AT221" s="1008"/>
      <c r="AU221" s="1008"/>
      <c r="AV221" s="1008"/>
      <c r="AW221" s="1008"/>
      <c r="AX221" s="1008"/>
      <c r="AY221" s="1008"/>
      <c r="AZ221" s="1008"/>
      <c r="BA221" s="1008"/>
      <c r="BB221" s="1008"/>
      <c r="BC221" s="1008"/>
      <c r="BD221" s="1008"/>
      <c r="BE221" s="1008"/>
      <c r="BF221" s="1008"/>
      <c r="BG221" s="1008"/>
      <c r="BH221" s="1008"/>
      <c r="BI221" s="1008"/>
      <c r="BJ221" s="1008"/>
      <c r="BK221" s="1008"/>
      <c r="BL221" s="1008"/>
      <c r="BM221" s="1008"/>
      <c r="BN221" s="1008"/>
      <c r="BO221" s="1008"/>
      <c r="BP221" s="1008"/>
      <c r="BQ221" s="1011"/>
      <c r="BR221" s="1008"/>
      <c r="BS221" s="1008"/>
      <c r="BT221" s="1555"/>
      <c r="BU221" s="1556"/>
      <c r="BV221" s="1065"/>
    </row>
    <row r="222" spans="3:74" ht="16" customHeight="1" x14ac:dyDescent="0.25">
      <c r="C222" s="128">
        <v>203</v>
      </c>
      <c r="D222" s="129">
        <f t="shared" si="28"/>
        <v>0</v>
      </c>
      <c r="E222" s="130" t="str">
        <f t="shared" si="29"/>
        <v/>
      </c>
      <c r="F222" s="118">
        <f t="shared" si="30"/>
        <v>0</v>
      </c>
      <c r="G222" s="128">
        <f t="shared" si="36"/>
        <v>0</v>
      </c>
      <c r="H222" s="128">
        <f t="shared" si="32"/>
        <v>0</v>
      </c>
      <c r="I222" s="128">
        <f t="shared" si="37"/>
        <v>0</v>
      </c>
      <c r="J222" s="128">
        <f t="shared" si="33"/>
        <v>0</v>
      </c>
      <c r="K222" s="1549">
        <f t="shared" si="34"/>
        <v>0</v>
      </c>
      <c r="L222" s="1009" t="str">
        <f t="shared" si="35"/>
        <v/>
      </c>
      <c r="M222" s="1010"/>
      <c r="N222" s="1010"/>
      <c r="O222" s="1010"/>
      <c r="P222" s="1011"/>
      <c r="Q222" s="1008"/>
      <c r="R222" s="1012"/>
      <c r="S222" s="1013"/>
      <c r="T222" s="1011"/>
      <c r="U222" s="1011"/>
      <c r="V222" s="1008"/>
      <c r="W222" s="1011"/>
      <c r="X222" s="1011"/>
      <c r="Y222" s="1011"/>
      <c r="Z222" s="1012"/>
      <c r="AA222" s="1012"/>
      <c r="AB222" s="1011"/>
      <c r="AC222" s="1012"/>
      <c r="AD222" s="1011"/>
      <c r="AE222" s="1012"/>
      <c r="AF222" s="1068"/>
      <c r="AG222" s="1014"/>
      <c r="AH222" s="1014"/>
      <c r="AI222" s="1011"/>
      <c r="AJ222" s="1015"/>
      <c r="AK222" s="1016"/>
      <c r="AL222" s="1012"/>
      <c r="AM222" s="1016"/>
      <c r="AN222" s="1070"/>
      <c r="AO222" s="1008"/>
      <c r="AP222" s="1008"/>
      <c r="AQ222" s="1008"/>
      <c r="AR222" s="1008"/>
      <c r="AS222" s="1008"/>
      <c r="AT222" s="1008"/>
      <c r="AU222" s="1008"/>
      <c r="AV222" s="1008"/>
      <c r="AW222" s="1008"/>
      <c r="AX222" s="1008"/>
      <c r="AY222" s="1008"/>
      <c r="AZ222" s="1008"/>
      <c r="BA222" s="1008"/>
      <c r="BB222" s="1008"/>
      <c r="BC222" s="1008"/>
      <c r="BD222" s="1008"/>
      <c r="BE222" s="1008"/>
      <c r="BF222" s="1008"/>
      <c r="BG222" s="1008"/>
      <c r="BH222" s="1008"/>
      <c r="BI222" s="1008"/>
      <c r="BJ222" s="1008"/>
      <c r="BK222" s="1008"/>
      <c r="BL222" s="1008"/>
      <c r="BM222" s="1008"/>
      <c r="BN222" s="1008"/>
      <c r="BO222" s="1008"/>
      <c r="BP222" s="1008"/>
      <c r="BQ222" s="1011"/>
      <c r="BR222" s="1008"/>
      <c r="BS222" s="1008"/>
      <c r="BT222" s="1555"/>
      <c r="BU222" s="1556"/>
      <c r="BV222" s="1065"/>
    </row>
    <row r="223" spans="3:74" ht="16" customHeight="1" x14ac:dyDescent="0.25">
      <c r="C223" s="128">
        <v>204</v>
      </c>
      <c r="D223" s="129">
        <f t="shared" si="28"/>
        <v>0</v>
      </c>
      <c r="E223" s="130" t="str">
        <f t="shared" si="29"/>
        <v/>
      </c>
      <c r="F223" s="118">
        <f t="shared" si="30"/>
        <v>0</v>
      </c>
      <c r="G223" s="128">
        <f t="shared" si="36"/>
        <v>0</v>
      </c>
      <c r="H223" s="128">
        <f t="shared" si="32"/>
        <v>0</v>
      </c>
      <c r="I223" s="128">
        <f t="shared" si="37"/>
        <v>0</v>
      </c>
      <c r="J223" s="128">
        <f t="shared" si="33"/>
        <v>0</v>
      </c>
      <c r="K223" s="1549">
        <f t="shared" si="34"/>
        <v>0</v>
      </c>
      <c r="L223" s="1009" t="str">
        <f t="shared" si="35"/>
        <v/>
      </c>
      <c r="M223" s="1010"/>
      <c r="N223" s="1010"/>
      <c r="O223" s="1010"/>
      <c r="P223" s="1011"/>
      <c r="Q223" s="1008"/>
      <c r="R223" s="1012"/>
      <c r="S223" s="1013"/>
      <c r="T223" s="1011"/>
      <c r="U223" s="1011"/>
      <c r="V223" s="1008"/>
      <c r="W223" s="1011"/>
      <c r="X223" s="1011"/>
      <c r="Y223" s="1011"/>
      <c r="Z223" s="1012"/>
      <c r="AA223" s="1012"/>
      <c r="AB223" s="1011"/>
      <c r="AC223" s="1012"/>
      <c r="AD223" s="1011"/>
      <c r="AE223" s="1012"/>
      <c r="AF223" s="1068"/>
      <c r="AG223" s="1014"/>
      <c r="AH223" s="1014"/>
      <c r="AI223" s="1011"/>
      <c r="AJ223" s="1015"/>
      <c r="AK223" s="1016"/>
      <c r="AL223" s="1012"/>
      <c r="AM223" s="1016"/>
      <c r="AN223" s="1070"/>
      <c r="AO223" s="1008"/>
      <c r="AP223" s="1008"/>
      <c r="AQ223" s="1008"/>
      <c r="AR223" s="1008"/>
      <c r="AS223" s="1008"/>
      <c r="AT223" s="1008"/>
      <c r="AU223" s="1008"/>
      <c r="AV223" s="1008"/>
      <c r="AW223" s="1008"/>
      <c r="AX223" s="1008"/>
      <c r="AY223" s="1008"/>
      <c r="AZ223" s="1008"/>
      <c r="BA223" s="1008"/>
      <c r="BB223" s="1008"/>
      <c r="BC223" s="1008"/>
      <c r="BD223" s="1008"/>
      <c r="BE223" s="1008"/>
      <c r="BF223" s="1008"/>
      <c r="BG223" s="1008"/>
      <c r="BH223" s="1008"/>
      <c r="BI223" s="1008"/>
      <c r="BJ223" s="1008"/>
      <c r="BK223" s="1008"/>
      <c r="BL223" s="1008"/>
      <c r="BM223" s="1008"/>
      <c r="BN223" s="1008"/>
      <c r="BO223" s="1008"/>
      <c r="BP223" s="1008"/>
      <c r="BQ223" s="1011"/>
      <c r="BR223" s="1008"/>
      <c r="BS223" s="1008"/>
      <c r="BT223" s="1555"/>
      <c r="BU223" s="1556"/>
      <c r="BV223" s="1065"/>
    </row>
    <row r="224" spans="3:74" ht="16" customHeight="1" x14ac:dyDescent="0.25">
      <c r="C224" s="128">
        <v>205</v>
      </c>
      <c r="D224" s="129">
        <f t="shared" si="28"/>
        <v>0</v>
      </c>
      <c r="E224" s="130" t="str">
        <f t="shared" si="29"/>
        <v/>
      </c>
      <c r="F224" s="118">
        <f t="shared" si="30"/>
        <v>0</v>
      </c>
      <c r="G224" s="128">
        <f t="shared" si="36"/>
        <v>0</v>
      </c>
      <c r="H224" s="128">
        <f t="shared" si="32"/>
        <v>0</v>
      </c>
      <c r="I224" s="128">
        <f t="shared" si="37"/>
        <v>0</v>
      </c>
      <c r="J224" s="128">
        <f t="shared" si="33"/>
        <v>0</v>
      </c>
      <c r="K224" s="1549">
        <f t="shared" si="34"/>
        <v>0</v>
      </c>
      <c r="L224" s="1009" t="str">
        <f t="shared" si="35"/>
        <v/>
      </c>
      <c r="M224" s="1010"/>
      <c r="N224" s="1010"/>
      <c r="O224" s="1010"/>
      <c r="P224" s="1011"/>
      <c r="Q224" s="1008"/>
      <c r="R224" s="1012"/>
      <c r="S224" s="1013"/>
      <c r="T224" s="1011"/>
      <c r="U224" s="1011"/>
      <c r="V224" s="1008"/>
      <c r="W224" s="1011"/>
      <c r="X224" s="1011"/>
      <c r="Y224" s="1011"/>
      <c r="Z224" s="1012"/>
      <c r="AA224" s="1012"/>
      <c r="AB224" s="1011"/>
      <c r="AC224" s="1012"/>
      <c r="AD224" s="1011"/>
      <c r="AE224" s="1012"/>
      <c r="AF224" s="1068"/>
      <c r="AG224" s="1014"/>
      <c r="AH224" s="1014"/>
      <c r="AI224" s="1011"/>
      <c r="AJ224" s="1015"/>
      <c r="AK224" s="1016"/>
      <c r="AL224" s="1012"/>
      <c r="AM224" s="1016"/>
      <c r="AN224" s="1070"/>
      <c r="AO224" s="1008"/>
      <c r="AP224" s="1008"/>
      <c r="AQ224" s="1008"/>
      <c r="AR224" s="1008"/>
      <c r="AS224" s="1008"/>
      <c r="AT224" s="1008"/>
      <c r="AU224" s="1008"/>
      <c r="AV224" s="1008"/>
      <c r="AW224" s="1008"/>
      <c r="AX224" s="1008"/>
      <c r="AY224" s="1008"/>
      <c r="AZ224" s="1008"/>
      <c r="BA224" s="1008"/>
      <c r="BB224" s="1008"/>
      <c r="BC224" s="1008"/>
      <c r="BD224" s="1008"/>
      <c r="BE224" s="1008"/>
      <c r="BF224" s="1008"/>
      <c r="BG224" s="1008"/>
      <c r="BH224" s="1008"/>
      <c r="BI224" s="1008"/>
      <c r="BJ224" s="1008"/>
      <c r="BK224" s="1008"/>
      <c r="BL224" s="1008"/>
      <c r="BM224" s="1008"/>
      <c r="BN224" s="1008"/>
      <c r="BO224" s="1008"/>
      <c r="BP224" s="1008"/>
      <c r="BQ224" s="1011"/>
      <c r="BR224" s="1008"/>
      <c r="BS224" s="1008"/>
      <c r="BT224" s="1555"/>
      <c r="BU224" s="1556"/>
      <c r="BV224" s="1065"/>
    </row>
    <row r="225" spans="3:74" ht="16" customHeight="1" x14ac:dyDescent="0.25">
      <c r="C225" s="128">
        <v>206</v>
      </c>
      <c r="D225" s="129">
        <f t="shared" si="28"/>
        <v>0</v>
      </c>
      <c r="E225" s="130" t="str">
        <f t="shared" si="29"/>
        <v/>
      </c>
      <c r="F225" s="118">
        <f t="shared" si="30"/>
        <v>0</v>
      </c>
      <c r="G225" s="128">
        <f t="shared" si="36"/>
        <v>0</v>
      </c>
      <c r="H225" s="128">
        <f t="shared" si="32"/>
        <v>0</v>
      </c>
      <c r="I225" s="128">
        <f t="shared" si="37"/>
        <v>0</v>
      </c>
      <c r="J225" s="128">
        <f t="shared" si="33"/>
        <v>0</v>
      </c>
      <c r="K225" s="1549">
        <f t="shared" si="34"/>
        <v>0</v>
      </c>
      <c r="L225" s="1009" t="str">
        <f t="shared" si="35"/>
        <v/>
      </c>
      <c r="M225" s="1010"/>
      <c r="N225" s="1010"/>
      <c r="O225" s="1010"/>
      <c r="P225" s="1011"/>
      <c r="Q225" s="1008"/>
      <c r="R225" s="1012"/>
      <c r="S225" s="1013"/>
      <c r="T225" s="1011"/>
      <c r="U225" s="1011"/>
      <c r="V225" s="1008"/>
      <c r="W225" s="1011"/>
      <c r="X225" s="1011"/>
      <c r="Y225" s="1011"/>
      <c r="Z225" s="1012"/>
      <c r="AA225" s="1012"/>
      <c r="AB225" s="1011"/>
      <c r="AC225" s="1012"/>
      <c r="AD225" s="1011"/>
      <c r="AE225" s="1012"/>
      <c r="AF225" s="1068"/>
      <c r="AG225" s="1014"/>
      <c r="AH225" s="1014"/>
      <c r="AI225" s="1011"/>
      <c r="AJ225" s="1015"/>
      <c r="AK225" s="1016"/>
      <c r="AL225" s="1012"/>
      <c r="AM225" s="1016"/>
      <c r="AN225" s="1070"/>
      <c r="AO225" s="1008"/>
      <c r="AP225" s="1008"/>
      <c r="AQ225" s="1008"/>
      <c r="AR225" s="1008"/>
      <c r="AS225" s="1008"/>
      <c r="AT225" s="1008"/>
      <c r="AU225" s="1008"/>
      <c r="AV225" s="1008"/>
      <c r="AW225" s="1008"/>
      <c r="AX225" s="1008"/>
      <c r="AY225" s="1008"/>
      <c r="AZ225" s="1008"/>
      <c r="BA225" s="1008"/>
      <c r="BB225" s="1008"/>
      <c r="BC225" s="1008"/>
      <c r="BD225" s="1008"/>
      <c r="BE225" s="1008"/>
      <c r="BF225" s="1008"/>
      <c r="BG225" s="1008"/>
      <c r="BH225" s="1008"/>
      <c r="BI225" s="1008"/>
      <c r="BJ225" s="1008"/>
      <c r="BK225" s="1008"/>
      <c r="BL225" s="1008"/>
      <c r="BM225" s="1008"/>
      <c r="BN225" s="1008"/>
      <c r="BO225" s="1008"/>
      <c r="BP225" s="1008"/>
      <c r="BQ225" s="1011"/>
      <c r="BR225" s="1008"/>
      <c r="BS225" s="1008"/>
      <c r="BT225" s="1555"/>
      <c r="BU225" s="1556"/>
      <c r="BV225" s="1065"/>
    </row>
    <row r="226" spans="3:74" ht="16" customHeight="1" x14ac:dyDescent="0.25">
      <c r="C226" s="128">
        <v>207</v>
      </c>
      <c r="D226" s="129">
        <f t="shared" si="28"/>
        <v>0</v>
      </c>
      <c r="E226" s="130" t="str">
        <f t="shared" si="29"/>
        <v/>
      </c>
      <c r="F226" s="118">
        <f t="shared" si="30"/>
        <v>0</v>
      </c>
      <c r="G226" s="128">
        <f t="shared" si="36"/>
        <v>0</v>
      </c>
      <c r="H226" s="128">
        <f t="shared" si="32"/>
        <v>0</v>
      </c>
      <c r="I226" s="128">
        <f t="shared" si="37"/>
        <v>0</v>
      </c>
      <c r="J226" s="128">
        <f t="shared" si="33"/>
        <v>0</v>
      </c>
      <c r="K226" s="1549">
        <f t="shared" si="34"/>
        <v>0</v>
      </c>
      <c r="L226" s="1009" t="str">
        <f t="shared" si="35"/>
        <v/>
      </c>
      <c r="M226" s="1010"/>
      <c r="N226" s="1010"/>
      <c r="O226" s="1010"/>
      <c r="P226" s="1011"/>
      <c r="Q226" s="1008"/>
      <c r="R226" s="1012"/>
      <c r="S226" s="1013"/>
      <c r="T226" s="1011"/>
      <c r="U226" s="1011"/>
      <c r="V226" s="1008"/>
      <c r="W226" s="1011"/>
      <c r="X226" s="1011"/>
      <c r="Y226" s="1011"/>
      <c r="Z226" s="1012"/>
      <c r="AA226" s="1012"/>
      <c r="AB226" s="1011"/>
      <c r="AC226" s="1012"/>
      <c r="AD226" s="1011"/>
      <c r="AE226" s="1012"/>
      <c r="AF226" s="1068"/>
      <c r="AG226" s="1014"/>
      <c r="AH226" s="1014"/>
      <c r="AI226" s="1011"/>
      <c r="AJ226" s="1015"/>
      <c r="AK226" s="1016"/>
      <c r="AL226" s="1012"/>
      <c r="AM226" s="1016"/>
      <c r="AN226" s="1070"/>
      <c r="AO226" s="1008"/>
      <c r="AP226" s="1008"/>
      <c r="AQ226" s="1008"/>
      <c r="AR226" s="1008"/>
      <c r="AS226" s="1008"/>
      <c r="AT226" s="1008"/>
      <c r="AU226" s="1008"/>
      <c r="AV226" s="1008"/>
      <c r="AW226" s="1008"/>
      <c r="AX226" s="1008"/>
      <c r="AY226" s="1008"/>
      <c r="AZ226" s="1008"/>
      <c r="BA226" s="1008"/>
      <c r="BB226" s="1008"/>
      <c r="BC226" s="1008"/>
      <c r="BD226" s="1008"/>
      <c r="BE226" s="1008"/>
      <c r="BF226" s="1008"/>
      <c r="BG226" s="1008"/>
      <c r="BH226" s="1008"/>
      <c r="BI226" s="1008"/>
      <c r="BJ226" s="1008"/>
      <c r="BK226" s="1008"/>
      <c r="BL226" s="1008"/>
      <c r="BM226" s="1008"/>
      <c r="BN226" s="1008"/>
      <c r="BO226" s="1008"/>
      <c r="BP226" s="1008"/>
      <c r="BQ226" s="1011"/>
      <c r="BR226" s="1008"/>
      <c r="BS226" s="1008"/>
      <c r="BT226" s="1555"/>
      <c r="BU226" s="1556"/>
      <c r="BV226" s="1065"/>
    </row>
    <row r="227" spans="3:74" ht="16" customHeight="1" x14ac:dyDescent="0.25">
      <c r="C227" s="128">
        <v>208</v>
      </c>
      <c r="D227" s="129">
        <f t="shared" si="28"/>
        <v>0</v>
      </c>
      <c r="E227" s="130" t="str">
        <f t="shared" si="29"/>
        <v/>
      </c>
      <c r="F227" s="118">
        <f t="shared" si="30"/>
        <v>0</v>
      </c>
      <c r="G227" s="128">
        <f t="shared" si="36"/>
        <v>0</v>
      </c>
      <c r="H227" s="128">
        <f t="shared" si="32"/>
        <v>0</v>
      </c>
      <c r="I227" s="128">
        <f t="shared" si="37"/>
        <v>0</v>
      </c>
      <c r="J227" s="128">
        <f t="shared" si="33"/>
        <v>0</v>
      </c>
      <c r="K227" s="1549">
        <f t="shared" si="34"/>
        <v>0</v>
      </c>
      <c r="L227" s="1009" t="str">
        <f t="shared" si="35"/>
        <v/>
      </c>
      <c r="M227" s="1010"/>
      <c r="N227" s="1010"/>
      <c r="O227" s="1010"/>
      <c r="P227" s="1011"/>
      <c r="Q227" s="1008"/>
      <c r="R227" s="1012"/>
      <c r="S227" s="1013"/>
      <c r="T227" s="1011"/>
      <c r="U227" s="1011"/>
      <c r="V227" s="1008"/>
      <c r="W227" s="1011"/>
      <c r="X227" s="1011"/>
      <c r="Y227" s="1011"/>
      <c r="Z227" s="1012"/>
      <c r="AA227" s="1012"/>
      <c r="AB227" s="1011"/>
      <c r="AC227" s="1012"/>
      <c r="AD227" s="1011"/>
      <c r="AE227" s="1012"/>
      <c r="AF227" s="1068"/>
      <c r="AG227" s="1014"/>
      <c r="AH227" s="1014"/>
      <c r="AI227" s="1011"/>
      <c r="AJ227" s="1015"/>
      <c r="AK227" s="1016"/>
      <c r="AL227" s="1012"/>
      <c r="AM227" s="1016"/>
      <c r="AN227" s="1070"/>
      <c r="AO227" s="1008"/>
      <c r="AP227" s="1008"/>
      <c r="AQ227" s="1008"/>
      <c r="AR227" s="1008"/>
      <c r="AS227" s="1008"/>
      <c r="AT227" s="1008"/>
      <c r="AU227" s="1008"/>
      <c r="AV227" s="1008"/>
      <c r="AW227" s="1008"/>
      <c r="AX227" s="1008"/>
      <c r="AY227" s="1008"/>
      <c r="AZ227" s="1008"/>
      <c r="BA227" s="1008"/>
      <c r="BB227" s="1008"/>
      <c r="BC227" s="1008"/>
      <c r="BD227" s="1008"/>
      <c r="BE227" s="1008"/>
      <c r="BF227" s="1008"/>
      <c r="BG227" s="1008"/>
      <c r="BH227" s="1008"/>
      <c r="BI227" s="1008"/>
      <c r="BJ227" s="1008"/>
      <c r="BK227" s="1008"/>
      <c r="BL227" s="1008"/>
      <c r="BM227" s="1008"/>
      <c r="BN227" s="1008"/>
      <c r="BO227" s="1008"/>
      <c r="BP227" s="1008"/>
      <c r="BQ227" s="1011"/>
      <c r="BR227" s="1008"/>
      <c r="BS227" s="1008"/>
      <c r="BT227" s="1555"/>
      <c r="BU227" s="1556"/>
      <c r="BV227" s="1065"/>
    </row>
    <row r="228" spans="3:74" ht="16" customHeight="1" x14ac:dyDescent="0.25">
      <c r="C228" s="128">
        <v>209</v>
      </c>
      <c r="D228" s="129">
        <f t="shared" si="28"/>
        <v>0</v>
      </c>
      <c r="E228" s="130" t="str">
        <f t="shared" si="29"/>
        <v/>
      </c>
      <c r="F228" s="118">
        <f t="shared" si="30"/>
        <v>0</v>
      </c>
      <c r="G228" s="128">
        <f t="shared" si="36"/>
        <v>0</v>
      </c>
      <c r="H228" s="128">
        <f t="shared" si="32"/>
        <v>0</v>
      </c>
      <c r="I228" s="128">
        <f t="shared" si="37"/>
        <v>0</v>
      </c>
      <c r="J228" s="128">
        <f t="shared" si="33"/>
        <v>0</v>
      </c>
      <c r="K228" s="1549">
        <f t="shared" si="34"/>
        <v>0</v>
      </c>
      <c r="L228" s="1009" t="str">
        <f t="shared" si="35"/>
        <v/>
      </c>
      <c r="M228" s="1010"/>
      <c r="N228" s="1010"/>
      <c r="O228" s="1010"/>
      <c r="P228" s="1011"/>
      <c r="Q228" s="1008"/>
      <c r="R228" s="1012"/>
      <c r="S228" s="1013"/>
      <c r="T228" s="1011"/>
      <c r="U228" s="1011"/>
      <c r="V228" s="1008"/>
      <c r="W228" s="1011"/>
      <c r="X228" s="1011"/>
      <c r="Y228" s="1011"/>
      <c r="Z228" s="1012"/>
      <c r="AA228" s="1012"/>
      <c r="AB228" s="1011"/>
      <c r="AC228" s="1012"/>
      <c r="AD228" s="1011"/>
      <c r="AE228" s="1012"/>
      <c r="AF228" s="1068"/>
      <c r="AG228" s="1014"/>
      <c r="AH228" s="1014"/>
      <c r="AI228" s="1011"/>
      <c r="AJ228" s="1015"/>
      <c r="AK228" s="1016"/>
      <c r="AL228" s="1012"/>
      <c r="AM228" s="1016"/>
      <c r="AN228" s="1070"/>
      <c r="AO228" s="1008"/>
      <c r="AP228" s="1008"/>
      <c r="AQ228" s="1008"/>
      <c r="AR228" s="1008"/>
      <c r="AS228" s="1008"/>
      <c r="AT228" s="1008"/>
      <c r="AU228" s="1008"/>
      <c r="AV228" s="1008"/>
      <c r="AW228" s="1008"/>
      <c r="AX228" s="1008"/>
      <c r="AY228" s="1008"/>
      <c r="AZ228" s="1008"/>
      <c r="BA228" s="1008"/>
      <c r="BB228" s="1008"/>
      <c r="BC228" s="1008"/>
      <c r="BD228" s="1008"/>
      <c r="BE228" s="1008"/>
      <c r="BF228" s="1008"/>
      <c r="BG228" s="1008"/>
      <c r="BH228" s="1008"/>
      <c r="BI228" s="1008"/>
      <c r="BJ228" s="1008"/>
      <c r="BK228" s="1008"/>
      <c r="BL228" s="1008"/>
      <c r="BM228" s="1008"/>
      <c r="BN228" s="1008"/>
      <c r="BO228" s="1008"/>
      <c r="BP228" s="1008"/>
      <c r="BQ228" s="1011"/>
      <c r="BR228" s="1008"/>
      <c r="BS228" s="1008"/>
      <c r="BT228" s="1555"/>
      <c r="BU228" s="1556"/>
      <c r="BV228" s="1065"/>
    </row>
    <row r="229" spans="3:74" ht="16" customHeight="1" x14ac:dyDescent="0.25">
      <c r="C229" s="128">
        <v>210</v>
      </c>
      <c r="D229" s="129">
        <f t="shared" si="28"/>
        <v>0</v>
      </c>
      <c r="E229" s="130" t="str">
        <f t="shared" si="29"/>
        <v/>
      </c>
      <c r="F229" s="118">
        <f t="shared" si="30"/>
        <v>0</v>
      </c>
      <c r="G229" s="128">
        <f t="shared" si="36"/>
        <v>0</v>
      </c>
      <c r="H229" s="128">
        <f t="shared" si="32"/>
        <v>0</v>
      </c>
      <c r="I229" s="128">
        <f t="shared" si="37"/>
        <v>0</v>
      </c>
      <c r="J229" s="128">
        <f t="shared" si="33"/>
        <v>0</v>
      </c>
      <c r="K229" s="1549">
        <f t="shared" si="34"/>
        <v>0</v>
      </c>
      <c r="L229" s="1009" t="str">
        <f t="shared" si="35"/>
        <v/>
      </c>
      <c r="M229" s="1010"/>
      <c r="N229" s="1010"/>
      <c r="O229" s="1010"/>
      <c r="P229" s="1011"/>
      <c r="Q229" s="1008"/>
      <c r="R229" s="1012"/>
      <c r="S229" s="1013"/>
      <c r="T229" s="1011"/>
      <c r="U229" s="1011"/>
      <c r="V229" s="1008"/>
      <c r="W229" s="1011"/>
      <c r="X229" s="1011"/>
      <c r="Y229" s="1011"/>
      <c r="Z229" s="1012"/>
      <c r="AA229" s="1012"/>
      <c r="AB229" s="1011"/>
      <c r="AC229" s="1012"/>
      <c r="AD229" s="1011"/>
      <c r="AE229" s="1012"/>
      <c r="AF229" s="1068"/>
      <c r="AG229" s="1014"/>
      <c r="AH229" s="1014"/>
      <c r="AI229" s="1011"/>
      <c r="AJ229" s="1015"/>
      <c r="AK229" s="1016"/>
      <c r="AL229" s="1012"/>
      <c r="AM229" s="1016"/>
      <c r="AN229" s="1070"/>
      <c r="AO229" s="1008"/>
      <c r="AP229" s="1008"/>
      <c r="AQ229" s="1008"/>
      <c r="AR229" s="1008"/>
      <c r="AS229" s="1008"/>
      <c r="AT229" s="1008"/>
      <c r="AU229" s="1008"/>
      <c r="AV229" s="1008"/>
      <c r="AW229" s="1008"/>
      <c r="AX229" s="1008"/>
      <c r="AY229" s="1008"/>
      <c r="AZ229" s="1008"/>
      <c r="BA229" s="1008"/>
      <c r="BB229" s="1008"/>
      <c r="BC229" s="1008"/>
      <c r="BD229" s="1008"/>
      <c r="BE229" s="1008"/>
      <c r="BF229" s="1008"/>
      <c r="BG229" s="1008"/>
      <c r="BH229" s="1008"/>
      <c r="BI229" s="1008"/>
      <c r="BJ229" s="1008"/>
      <c r="BK229" s="1008"/>
      <c r="BL229" s="1008"/>
      <c r="BM229" s="1008"/>
      <c r="BN229" s="1008"/>
      <c r="BO229" s="1008"/>
      <c r="BP229" s="1008"/>
      <c r="BQ229" s="1011"/>
      <c r="BR229" s="1008"/>
      <c r="BS229" s="1008"/>
      <c r="BT229" s="1555"/>
      <c r="BU229" s="1556"/>
      <c r="BV229" s="1065"/>
    </row>
    <row r="230" spans="3:74" ht="16" customHeight="1" x14ac:dyDescent="0.25">
      <c r="C230" s="128">
        <v>211</v>
      </c>
      <c r="D230" s="129">
        <f t="shared" si="28"/>
        <v>0</v>
      </c>
      <c r="E230" s="130" t="str">
        <f t="shared" si="29"/>
        <v/>
      </c>
      <c r="F230" s="118">
        <f t="shared" si="30"/>
        <v>0</v>
      </c>
      <c r="G230" s="128">
        <f t="shared" si="36"/>
        <v>0</v>
      </c>
      <c r="H230" s="128">
        <f t="shared" si="32"/>
        <v>0</v>
      </c>
      <c r="I230" s="128">
        <f t="shared" si="37"/>
        <v>0</v>
      </c>
      <c r="J230" s="128">
        <f t="shared" si="33"/>
        <v>0</v>
      </c>
      <c r="K230" s="1549">
        <f t="shared" si="34"/>
        <v>0</v>
      </c>
      <c r="L230" s="1009" t="str">
        <f t="shared" si="35"/>
        <v/>
      </c>
      <c r="M230" s="1010"/>
      <c r="N230" s="1010"/>
      <c r="O230" s="1010"/>
      <c r="P230" s="1011"/>
      <c r="Q230" s="1008"/>
      <c r="R230" s="1012"/>
      <c r="S230" s="1013"/>
      <c r="T230" s="1011"/>
      <c r="U230" s="1011"/>
      <c r="V230" s="1008"/>
      <c r="W230" s="1011"/>
      <c r="X230" s="1011"/>
      <c r="Y230" s="1011"/>
      <c r="Z230" s="1012"/>
      <c r="AA230" s="1012"/>
      <c r="AB230" s="1011"/>
      <c r="AC230" s="1012"/>
      <c r="AD230" s="1011"/>
      <c r="AE230" s="1012"/>
      <c r="AF230" s="1068"/>
      <c r="AG230" s="1014"/>
      <c r="AH230" s="1014"/>
      <c r="AI230" s="1011"/>
      <c r="AJ230" s="1015"/>
      <c r="AK230" s="1016"/>
      <c r="AL230" s="1012"/>
      <c r="AM230" s="1016"/>
      <c r="AN230" s="1070"/>
      <c r="AO230" s="1008"/>
      <c r="AP230" s="1008"/>
      <c r="AQ230" s="1008"/>
      <c r="AR230" s="1008"/>
      <c r="AS230" s="1008"/>
      <c r="AT230" s="1008"/>
      <c r="AU230" s="1008"/>
      <c r="AV230" s="1008"/>
      <c r="AW230" s="1008"/>
      <c r="AX230" s="1008"/>
      <c r="AY230" s="1008"/>
      <c r="AZ230" s="1008"/>
      <c r="BA230" s="1008"/>
      <c r="BB230" s="1008"/>
      <c r="BC230" s="1008"/>
      <c r="BD230" s="1008"/>
      <c r="BE230" s="1008"/>
      <c r="BF230" s="1008"/>
      <c r="BG230" s="1008"/>
      <c r="BH230" s="1008"/>
      <c r="BI230" s="1008"/>
      <c r="BJ230" s="1008"/>
      <c r="BK230" s="1008"/>
      <c r="BL230" s="1008"/>
      <c r="BM230" s="1008"/>
      <c r="BN230" s="1008"/>
      <c r="BO230" s="1008"/>
      <c r="BP230" s="1008"/>
      <c r="BQ230" s="1011"/>
      <c r="BR230" s="1008"/>
      <c r="BS230" s="1008"/>
      <c r="BT230" s="1555"/>
      <c r="BU230" s="1556"/>
      <c r="BV230" s="1065"/>
    </row>
    <row r="231" spans="3:74" ht="16" customHeight="1" x14ac:dyDescent="0.25">
      <c r="C231" s="128">
        <v>212</v>
      </c>
      <c r="D231" s="129">
        <f t="shared" si="28"/>
        <v>0</v>
      </c>
      <c r="E231" s="130" t="str">
        <f t="shared" si="29"/>
        <v/>
      </c>
      <c r="F231" s="118">
        <f t="shared" si="30"/>
        <v>0</v>
      </c>
      <c r="G231" s="128">
        <f t="shared" si="36"/>
        <v>0</v>
      </c>
      <c r="H231" s="128">
        <f t="shared" si="32"/>
        <v>0</v>
      </c>
      <c r="I231" s="128">
        <f t="shared" si="37"/>
        <v>0</v>
      </c>
      <c r="J231" s="128">
        <f t="shared" si="33"/>
        <v>0</v>
      </c>
      <c r="K231" s="1549">
        <f t="shared" si="34"/>
        <v>0</v>
      </c>
      <c r="L231" s="1009" t="str">
        <f t="shared" si="35"/>
        <v/>
      </c>
      <c r="M231" s="1010"/>
      <c r="N231" s="1010"/>
      <c r="O231" s="1010"/>
      <c r="P231" s="1011"/>
      <c r="Q231" s="1008"/>
      <c r="R231" s="1012"/>
      <c r="S231" s="1013"/>
      <c r="T231" s="1011"/>
      <c r="U231" s="1011"/>
      <c r="V231" s="1008"/>
      <c r="W231" s="1011"/>
      <c r="X231" s="1011"/>
      <c r="Y231" s="1011"/>
      <c r="Z231" s="1012"/>
      <c r="AA231" s="1012"/>
      <c r="AB231" s="1011"/>
      <c r="AC231" s="1012"/>
      <c r="AD231" s="1011"/>
      <c r="AE231" s="1012"/>
      <c r="AF231" s="1068"/>
      <c r="AG231" s="1014"/>
      <c r="AH231" s="1014"/>
      <c r="AI231" s="1011"/>
      <c r="AJ231" s="1015"/>
      <c r="AK231" s="1016"/>
      <c r="AL231" s="1012"/>
      <c r="AM231" s="1016"/>
      <c r="AN231" s="1070"/>
      <c r="AO231" s="1008"/>
      <c r="AP231" s="1008"/>
      <c r="AQ231" s="1008"/>
      <c r="AR231" s="1008"/>
      <c r="AS231" s="1008"/>
      <c r="AT231" s="1008"/>
      <c r="AU231" s="1008"/>
      <c r="AV231" s="1008"/>
      <c r="AW231" s="1008"/>
      <c r="AX231" s="1008"/>
      <c r="AY231" s="1008"/>
      <c r="AZ231" s="1008"/>
      <c r="BA231" s="1008"/>
      <c r="BB231" s="1008"/>
      <c r="BC231" s="1008"/>
      <c r="BD231" s="1008"/>
      <c r="BE231" s="1008"/>
      <c r="BF231" s="1008"/>
      <c r="BG231" s="1008"/>
      <c r="BH231" s="1008"/>
      <c r="BI231" s="1008"/>
      <c r="BJ231" s="1008"/>
      <c r="BK231" s="1008"/>
      <c r="BL231" s="1008"/>
      <c r="BM231" s="1008"/>
      <c r="BN231" s="1008"/>
      <c r="BO231" s="1008"/>
      <c r="BP231" s="1008"/>
      <c r="BQ231" s="1011"/>
      <c r="BR231" s="1008"/>
      <c r="BS231" s="1008"/>
      <c r="BT231" s="1555"/>
      <c r="BU231" s="1556"/>
      <c r="BV231" s="1065"/>
    </row>
    <row r="232" spans="3:74" ht="16" customHeight="1" x14ac:dyDescent="0.25">
      <c r="C232" s="128">
        <v>213</v>
      </c>
      <c r="D232" s="129">
        <f t="shared" si="28"/>
        <v>0</v>
      </c>
      <c r="E232" s="130" t="str">
        <f t="shared" si="29"/>
        <v/>
      </c>
      <c r="F232" s="118">
        <f t="shared" si="30"/>
        <v>0</v>
      </c>
      <c r="G232" s="128">
        <f t="shared" si="36"/>
        <v>0</v>
      </c>
      <c r="H232" s="128">
        <f t="shared" si="32"/>
        <v>0</v>
      </c>
      <c r="I232" s="128">
        <f t="shared" si="37"/>
        <v>0</v>
      </c>
      <c r="J232" s="128">
        <f t="shared" si="33"/>
        <v>0</v>
      </c>
      <c r="K232" s="1549">
        <f t="shared" si="34"/>
        <v>0</v>
      </c>
      <c r="L232" s="1009" t="str">
        <f t="shared" si="35"/>
        <v/>
      </c>
      <c r="M232" s="1010"/>
      <c r="N232" s="1010"/>
      <c r="O232" s="1010"/>
      <c r="P232" s="1011"/>
      <c r="Q232" s="1008"/>
      <c r="R232" s="1012"/>
      <c r="S232" s="1013"/>
      <c r="T232" s="1011"/>
      <c r="U232" s="1011"/>
      <c r="V232" s="1008"/>
      <c r="W232" s="1011"/>
      <c r="X232" s="1011"/>
      <c r="Y232" s="1011"/>
      <c r="Z232" s="1012"/>
      <c r="AA232" s="1012"/>
      <c r="AB232" s="1011"/>
      <c r="AC232" s="1012"/>
      <c r="AD232" s="1011"/>
      <c r="AE232" s="1012"/>
      <c r="AF232" s="1068"/>
      <c r="AG232" s="1014"/>
      <c r="AH232" s="1014"/>
      <c r="AI232" s="1011"/>
      <c r="AJ232" s="1015"/>
      <c r="AK232" s="1016"/>
      <c r="AL232" s="1012"/>
      <c r="AM232" s="1016"/>
      <c r="AN232" s="1070"/>
      <c r="AO232" s="1008"/>
      <c r="AP232" s="1008"/>
      <c r="AQ232" s="1008"/>
      <c r="AR232" s="1008"/>
      <c r="AS232" s="1008"/>
      <c r="AT232" s="1008"/>
      <c r="AU232" s="1008"/>
      <c r="AV232" s="1008"/>
      <c r="AW232" s="1008"/>
      <c r="AX232" s="1008"/>
      <c r="AY232" s="1008"/>
      <c r="AZ232" s="1008"/>
      <c r="BA232" s="1008"/>
      <c r="BB232" s="1008"/>
      <c r="BC232" s="1008"/>
      <c r="BD232" s="1008"/>
      <c r="BE232" s="1008"/>
      <c r="BF232" s="1008"/>
      <c r="BG232" s="1008"/>
      <c r="BH232" s="1008"/>
      <c r="BI232" s="1008"/>
      <c r="BJ232" s="1008"/>
      <c r="BK232" s="1008"/>
      <c r="BL232" s="1008"/>
      <c r="BM232" s="1008"/>
      <c r="BN232" s="1008"/>
      <c r="BO232" s="1008"/>
      <c r="BP232" s="1008"/>
      <c r="BQ232" s="1011"/>
      <c r="BR232" s="1008"/>
      <c r="BS232" s="1008"/>
      <c r="BT232" s="1555"/>
      <c r="BU232" s="1556"/>
      <c r="BV232" s="1065"/>
    </row>
    <row r="233" spans="3:74" ht="16" customHeight="1" x14ac:dyDescent="0.25">
      <c r="C233" s="128">
        <v>214</v>
      </c>
      <c r="D233" s="129">
        <f t="shared" si="28"/>
        <v>0</v>
      </c>
      <c r="E233" s="130" t="str">
        <f t="shared" si="29"/>
        <v/>
      </c>
      <c r="F233" s="118">
        <f t="shared" si="30"/>
        <v>0</v>
      </c>
      <c r="G233" s="128">
        <f t="shared" si="36"/>
        <v>0</v>
      </c>
      <c r="H233" s="128">
        <f t="shared" si="32"/>
        <v>0</v>
      </c>
      <c r="I233" s="128">
        <f t="shared" si="37"/>
        <v>0</v>
      </c>
      <c r="J233" s="128">
        <f t="shared" si="33"/>
        <v>0</v>
      </c>
      <c r="K233" s="1549">
        <f t="shared" si="34"/>
        <v>0</v>
      </c>
      <c r="L233" s="1009" t="str">
        <f t="shared" si="35"/>
        <v/>
      </c>
      <c r="M233" s="1010"/>
      <c r="N233" s="1010"/>
      <c r="O233" s="1010"/>
      <c r="P233" s="1011"/>
      <c r="Q233" s="1008"/>
      <c r="R233" s="1012"/>
      <c r="S233" s="1013"/>
      <c r="T233" s="1011"/>
      <c r="U233" s="1011"/>
      <c r="V233" s="1008"/>
      <c r="W233" s="1011"/>
      <c r="X233" s="1011"/>
      <c r="Y233" s="1011"/>
      <c r="Z233" s="1012"/>
      <c r="AA233" s="1012"/>
      <c r="AB233" s="1011"/>
      <c r="AC233" s="1012"/>
      <c r="AD233" s="1011"/>
      <c r="AE233" s="1012"/>
      <c r="AF233" s="1068"/>
      <c r="AG233" s="1014"/>
      <c r="AH233" s="1014"/>
      <c r="AI233" s="1011"/>
      <c r="AJ233" s="1015"/>
      <c r="AK233" s="1016"/>
      <c r="AL233" s="1012"/>
      <c r="AM233" s="1016"/>
      <c r="AN233" s="1070"/>
      <c r="AO233" s="1008"/>
      <c r="AP233" s="1008"/>
      <c r="AQ233" s="1008"/>
      <c r="AR233" s="1008"/>
      <c r="AS233" s="1008"/>
      <c r="AT233" s="1008"/>
      <c r="AU233" s="1008"/>
      <c r="AV233" s="1008"/>
      <c r="AW233" s="1008"/>
      <c r="AX233" s="1008"/>
      <c r="AY233" s="1008"/>
      <c r="AZ233" s="1008"/>
      <c r="BA233" s="1008"/>
      <c r="BB233" s="1008"/>
      <c r="BC233" s="1008"/>
      <c r="BD233" s="1008"/>
      <c r="BE233" s="1008"/>
      <c r="BF233" s="1008"/>
      <c r="BG233" s="1008"/>
      <c r="BH233" s="1008"/>
      <c r="BI233" s="1008"/>
      <c r="BJ233" s="1008"/>
      <c r="BK233" s="1008"/>
      <c r="BL233" s="1008"/>
      <c r="BM233" s="1008"/>
      <c r="BN233" s="1008"/>
      <c r="BO233" s="1008"/>
      <c r="BP233" s="1008"/>
      <c r="BQ233" s="1011"/>
      <c r="BR233" s="1008"/>
      <c r="BS233" s="1008"/>
      <c r="BT233" s="1555"/>
      <c r="BU233" s="1556"/>
      <c r="BV233" s="1065"/>
    </row>
    <row r="234" spans="3:74" ht="16" customHeight="1" x14ac:dyDescent="0.25">
      <c r="C234" s="128">
        <v>215</v>
      </c>
      <c r="D234" s="129">
        <f t="shared" si="28"/>
        <v>0</v>
      </c>
      <c r="E234" s="130" t="str">
        <f t="shared" si="29"/>
        <v/>
      </c>
      <c r="F234" s="118">
        <f t="shared" si="30"/>
        <v>0</v>
      </c>
      <c r="G234" s="128">
        <f t="shared" si="36"/>
        <v>0</v>
      </c>
      <c r="H234" s="128">
        <f t="shared" si="32"/>
        <v>0</v>
      </c>
      <c r="I234" s="128">
        <f t="shared" si="37"/>
        <v>0</v>
      </c>
      <c r="J234" s="128">
        <f t="shared" si="33"/>
        <v>0</v>
      </c>
      <c r="K234" s="1549">
        <f t="shared" si="34"/>
        <v>0</v>
      </c>
      <c r="L234" s="1009" t="str">
        <f t="shared" si="35"/>
        <v/>
      </c>
      <c r="M234" s="1010"/>
      <c r="N234" s="1010"/>
      <c r="O234" s="1010"/>
      <c r="P234" s="1011"/>
      <c r="Q234" s="1008"/>
      <c r="R234" s="1012"/>
      <c r="S234" s="1013"/>
      <c r="T234" s="1011"/>
      <c r="U234" s="1011"/>
      <c r="V234" s="1008"/>
      <c r="W234" s="1011"/>
      <c r="X234" s="1011"/>
      <c r="Y234" s="1011"/>
      <c r="Z234" s="1012"/>
      <c r="AA234" s="1012"/>
      <c r="AB234" s="1011"/>
      <c r="AC234" s="1012"/>
      <c r="AD234" s="1011"/>
      <c r="AE234" s="1012"/>
      <c r="AF234" s="1068"/>
      <c r="AG234" s="1014"/>
      <c r="AH234" s="1014"/>
      <c r="AI234" s="1011"/>
      <c r="AJ234" s="1015"/>
      <c r="AK234" s="1016"/>
      <c r="AL234" s="1012"/>
      <c r="AM234" s="1016"/>
      <c r="AN234" s="1070"/>
      <c r="AO234" s="1008"/>
      <c r="AP234" s="1008"/>
      <c r="AQ234" s="1008"/>
      <c r="AR234" s="1008"/>
      <c r="AS234" s="1008"/>
      <c r="AT234" s="1008"/>
      <c r="AU234" s="1008"/>
      <c r="AV234" s="1008"/>
      <c r="AW234" s="1008"/>
      <c r="AX234" s="1008"/>
      <c r="AY234" s="1008"/>
      <c r="AZ234" s="1008"/>
      <c r="BA234" s="1008"/>
      <c r="BB234" s="1008"/>
      <c r="BC234" s="1008"/>
      <c r="BD234" s="1008"/>
      <c r="BE234" s="1008"/>
      <c r="BF234" s="1008"/>
      <c r="BG234" s="1008"/>
      <c r="BH234" s="1008"/>
      <c r="BI234" s="1008"/>
      <c r="BJ234" s="1008"/>
      <c r="BK234" s="1008"/>
      <c r="BL234" s="1008"/>
      <c r="BM234" s="1008"/>
      <c r="BN234" s="1008"/>
      <c r="BO234" s="1008"/>
      <c r="BP234" s="1008"/>
      <c r="BQ234" s="1011"/>
      <c r="BR234" s="1008"/>
      <c r="BS234" s="1008"/>
      <c r="BT234" s="1555"/>
      <c r="BU234" s="1556"/>
      <c r="BV234" s="1065"/>
    </row>
    <row r="235" spans="3:74" ht="16" customHeight="1" x14ac:dyDescent="0.25">
      <c r="C235" s="128">
        <v>216</v>
      </c>
      <c r="D235" s="129">
        <f t="shared" si="28"/>
        <v>0</v>
      </c>
      <c r="E235" s="130" t="str">
        <f t="shared" si="29"/>
        <v/>
      </c>
      <c r="F235" s="118">
        <f t="shared" si="30"/>
        <v>0</v>
      </c>
      <c r="G235" s="128">
        <f t="shared" si="36"/>
        <v>0</v>
      </c>
      <c r="H235" s="128">
        <f t="shared" si="32"/>
        <v>0</v>
      </c>
      <c r="I235" s="128">
        <f t="shared" si="37"/>
        <v>0</v>
      </c>
      <c r="J235" s="128">
        <f t="shared" si="33"/>
        <v>0</v>
      </c>
      <c r="K235" s="1549">
        <f t="shared" si="34"/>
        <v>0</v>
      </c>
      <c r="L235" s="1009" t="str">
        <f t="shared" si="35"/>
        <v/>
      </c>
      <c r="M235" s="1010"/>
      <c r="N235" s="1010"/>
      <c r="O235" s="1010"/>
      <c r="P235" s="1011"/>
      <c r="Q235" s="1008"/>
      <c r="R235" s="1012"/>
      <c r="S235" s="1013"/>
      <c r="T235" s="1011"/>
      <c r="U235" s="1011"/>
      <c r="V235" s="1008"/>
      <c r="W235" s="1011"/>
      <c r="X235" s="1011"/>
      <c r="Y235" s="1011"/>
      <c r="Z235" s="1012"/>
      <c r="AA235" s="1012"/>
      <c r="AB235" s="1011"/>
      <c r="AC235" s="1012"/>
      <c r="AD235" s="1011"/>
      <c r="AE235" s="1012"/>
      <c r="AF235" s="1068"/>
      <c r="AG235" s="1014"/>
      <c r="AH235" s="1014"/>
      <c r="AI235" s="1011"/>
      <c r="AJ235" s="1015"/>
      <c r="AK235" s="1016"/>
      <c r="AL235" s="1012"/>
      <c r="AM235" s="1016"/>
      <c r="AN235" s="1070"/>
      <c r="AO235" s="1008"/>
      <c r="AP235" s="1008"/>
      <c r="AQ235" s="1008"/>
      <c r="AR235" s="1008"/>
      <c r="AS235" s="1008"/>
      <c r="AT235" s="1008"/>
      <c r="AU235" s="1008"/>
      <c r="AV235" s="1008"/>
      <c r="AW235" s="1008"/>
      <c r="AX235" s="1008"/>
      <c r="AY235" s="1008"/>
      <c r="AZ235" s="1008"/>
      <c r="BA235" s="1008"/>
      <c r="BB235" s="1008"/>
      <c r="BC235" s="1008"/>
      <c r="BD235" s="1008"/>
      <c r="BE235" s="1008"/>
      <c r="BF235" s="1008"/>
      <c r="BG235" s="1008"/>
      <c r="BH235" s="1008"/>
      <c r="BI235" s="1008"/>
      <c r="BJ235" s="1008"/>
      <c r="BK235" s="1008"/>
      <c r="BL235" s="1008"/>
      <c r="BM235" s="1008"/>
      <c r="BN235" s="1008"/>
      <c r="BO235" s="1008"/>
      <c r="BP235" s="1008"/>
      <c r="BQ235" s="1011"/>
      <c r="BR235" s="1008"/>
      <c r="BS235" s="1008"/>
      <c r="BT235" s="1555"/>
      <c r="BU235" s="1556"/>
      <c r="BV235" s="1065"/>
    </row>
    <row r="236" spans="3:74" ht="16" customHeight="1" x14ac:dyDescent="0.25">
      <c r="C236" s="128">
        <v>217</v>
      </c>
      <c r="D236" s="129">
        <f t="shared" si="28"/>
        <v>0</v>
      </c>
      <c r="E236" s="130" t="str">
        <f t="shared" si="29"/>
        <v/>
      </c>
      <c r="F236" s="118">
        <f t="shared" si="30"/>
        <v>0</v>
      </c>
      <c r="G236" s="128">
        <f t="shared" si="36"/>
        <v>0</v>
      </c>
      <c r="H236" s="128">
        <f t="shared" si="32"/>
        <v>0</v>
      </c>
      <c r="I236" s="128">
        <f t="shared" si="37"/>
        <v>0</v>
      </c>
      <c r="J236" s="128">
        <f t="shared" si="33"/>
        <v>0</v>
      </c>
      <c r="K236" s="1549">
        <f t="shared" si="34"/>
        <v>0</v>
      </c>
      <c r="L236" s="1009" t="str">
        <f t="shared" si="35"/>
        <v/>
      </c>
      <c r="M236" s="1010"/>
      <c r="N236" s="1010"/>
      <c r="O236" s="1010"/>
      <c r="P236" s="1011"/>
      <c r="Q236" s="1008"/>
      <c r="R236" s="1012"/>
      <c r="S236" s="1013"/>
      <c r="T236" s="1011"/>
      <c r="U236" s="1011"/>
      <c r="V236" s="1008"/>
      <c r="W236" s="1011"/>
      <c r="X236" s="1011"/>
      <c r="Y236" s="1011"/>
      <c r="Z236" s="1012"/>
      <c r="AA236" s="1012"/>
      <c r="AB236" s="1011"/>
      <c r="AC236" s="1012"/>
      <c r="AD236" s="1011"/>
      <c r="AE236" s="1012"/>
      <c r="AF236" s="1068"/>
      <c r="AG236" s="1014"/>
      <c r="AH236" s="1014"/>
      <c r="AI236" s="1011"/>
      <c r="AJ236" s="1015"/>
      <c r="AK236" s="1016"/>
      <c r="AL236" s="1012"/>
      <c r="AM236" s="1016"/>
      <c r="AN236" s="1070"/>
      <c r="AO236" s="1008"/>
      <c r="AP236" s="1008"/>
      <c r="AQ236" s="1008"/>
      <c r="AR236" s="1008"/>
      <c r="AS236" s="1008"/>
      <c r="AT236" s="1008"/>
      <c r="AU236" s="1008"/>
      <c r="AV236" s="1008"/>
      <c r="AW236" s="1008"/>
      <c r="AX236" s="1008"/>
      <c r="AY236" s="1008"/>
      <c r="AZ236" s="1008"/>
      <c r="BA236" s="1008"/>
      <c r="BB236" s="1008"/>
      <c r="BC236" s="1008"/>
      <c r="BD236" s="1008"/>
      <c r="BE236" s="1008"/>
      <c r="BF236" s="1008"/>
      <c r="BG236" s="1008"/>
      <c r="BH236" s="1008"/>
      <c r="BI236" s="1008"/>
      <c r="BJ236" s="1008"/>
      <c r="BK236" s="1008"/>
      <c r="BL236" s="1008"/>
      <c r="BM236" s="1008"/>
      <c r="BN236" s="1008"/>
      <c r="BO236" s="1008"/>
      <c r="BP236" s="1008"/>
      <c r="BQ236" s="1011"/>
      <c r="BR236" s="1008"/>
      <c r="BS236" s="1008"/>
      <c r="BT236" s="1555"/>
      <c r="BU236" s="1556"/>
      <c r="BV236" s="1065"/>
    </row>
    <row r="237" spans="3:74" ht="16" customHeight="1" x14ac:dyDescent="0.25">
      <c r="C237" s="128">
        <v>218</v>
      </c>
      <c r="D237" s="129">
        <f t="shared" si="28"/>
        <v>0</v>
      </c>
      <c r="E237" s="130" t="str">
        <f t="shared" si="29"/>
        <v/>
      </c>
      <c r="F237" s="118">
        <f t="shared" si="30"/>
        <v>0</v>
      </c>
      <c r="G237" s="128">
        <f t="shared" si="36"/>
        <v>0</v>
      </c>
      <c r="H237" s="128">
        <f t="shared" si="32"/>
        <v>0</v>
      </c>
      <c r="I237" s="128">
        <f t="shared" si="37"/>
        <v>0</v>
      </c>
      <c r="J237" s="128">
        <f t="shared" si="33"/>
        <v>0</v>
      </c>
      <c r="K237" s="1549">
        <f t="shared" si="34"/>
        <v>0</v>
      </c>
      <c r="L237" s="1009" t="str">
        <f t="shared" si="35"/>
        <v/>
      </c>
      <c r="M237" s="1010"/>
      <c r="N237" s="1010"/>
      <c r="O237" s="1010"/>
      <c r="P237" s="1011"/>
      <c r="Q237" s="1008"/>
      <c r="R237" s="1012"/>
      <c r="S237" s="1013"/>
      <c r="T237" s="1011"/>
      <c r="U237" s="1011"/>
      <c r="V237" s="1008"/>
      <c r="W237" s="1011"/>
      <c r="X237" s="1011"/>
      <c r="Y237" s="1011"/>
      <c r="Z237" s="1012"/>
      <c r="AA237" s="1012"/>
      <c r="AB237" s="1011"/>
      <c r="AC237" s="1012"/>
      <c r="AD237" s="1011"/>
      <c r="AE237" s="1012"/>
      <c r="AF237" s="1068"/>
      <c r="AG237" s="1014"/>
      <c r="AH237" s="1014"/>
      <c r="AI237" s="1011"/>
      <c r="AJ237" s="1015"/>
      <c r="AK237" s="1016"/>
      <c r="AL237" s="1012"/>
      <c r="AM237" s="1016"/>
      <c r="AN237" s="1070"/>
      <c r="AO237" s="1008"/>
      <c r="AP237" s="1008"/>
      <c r="AQ237" s="1008"/>
      <c r="AR237" s="1008"/>
      <c r="AS237" s="1008"/>
      <c r="AT237" s="1008"/>
      <c r="AU237" s="1008"/>
      <c r="AV237" s="1008"/>
      <c r="AW237" s="1008"/>
      <c r="AX237" s="1008"/>
      <c r="AY237" s="1008"/>
      <c r="AZ237" s="1008"/>
      <c r="BA237" s="1008"/>
      <c r="BB237" s="1008"/>
      <c r="BC237" s="1008"/>
      <c r="BD237" s="1008"/>
      <c r="BE237" s="1008"/>
      <c r="BF237" s="1008"/>
      <c r="BG237" s="1008"/>
      <c r="BH237" s="1008"/>
      <c r="BI237" s="1008"/>
      <c r="BJ237" s="1008"/>
      <c r="BK237" s="1008"/>
      <c r="BL237" s="1008"/>
      <c r="BM237" s="1008"/>
      <c r="BN237" s="1008"/>
      <c r="BO237" s="1008"/>
      <c r="BP237" s="1008"/>
      <c r="BQ237" s="1011"/>
      <c r="BR237" s="1008"/>
      <c r="BS237" s="1008"/>
      <c r="BT237" s="1555"/>
      <c r="BU237" s="1556"/>
      <c r="BV237" s="1065"/>
    </row>
    <row r="238" spans="3:74" ht="16" customHeight="1" x14ac:dyDescent="0.25">
      <c r="C238" s="128">
        <v>219</v>
      </c>
      <c r="D238" s="129">
        <f t="shared" si="28"/>
        <v>0</v>
      </c>
      <c r="E238" s="130" t="str">
        <f t="shared" si="29"/>
        <v/>
      </c>
      <c r="F238" s="118">
        <f t="shared" si="30"/>
        <v>0</v>
      </c>
      <c r="G238" s="128">
        <f t="shared" si="36"/>
        <v>0</v>
      </c>
      <c r="H238" s="128">
        <f t="shared" si="32"/>
        <v>0</v>
      </c>
      <c r="I238" s="128">
        <f t="shared" si="37"/>
        <v>0</v>
      </c>
      <c r="J238" s="128">
        <f t="shared" si="33"/>
        <v>0</v>
      </c>
      <c r="K238" s="1549">
        <f t="shared" si="34"/>
        <v>0</v>
      </c>
      <c r="L238" s="1009" t="str">
        <f t="shared" si="35"/>
        <v/>
      </c>
      <c r="M238" s="1010"/>
      <c r="N238" s="1010"/>
      <c r="O238" s="1010"/>
      <c r="P238" s="1011"/>
      <c r="Q238" s="1008"/>
      <c r="R238" s="1012"/>
      <c r="S238" s="1013"/>
      <c r="T238" s="1011"/>
      <c r="U238" s="1011"/>
      <c r="V238" s="1008"/>
      <c r="W238" s="1011"/>
      <c r="X238" s="1011"/>
      <c r="Y238" s="1011"/>
      <c r="Z238" s="1012"/>
      <c r="AA238" s="1012"/>
      <c r="AB238" s="1011"/>
      <c r="AC238" s="1012"/>
      <c r="AD238" s="1011"/>
      <c r="AE238" s="1012"/>
      <c r="AF238" s="1068"/>
      <c r="AG238" s="1014"/>
      <c r="AH238" s="1014"/>
      <c r="AI238" s="1011"/>
      <c r="AJ238" s="1015"/>
      <c r="AK238" s="1016"/>
      <c r="AL238" s="1012"/>
      <c r="AM238" s="1016"/>
      <c r="AN238" s="1070"/>
      <c r="AO238" s="1008"/>
      <c r="AP238" s="1008"/>
      <c r="AQ238" s="1008"/>
      <c r="AR238" s="1008"/>
      <c r="AS238" s="1008"/>
      <c r="AT238" s="1008"/>
      <c r="AU238" s="1008"/>
      <c r="AV238" s="1008"/>
      <c r="AW238" s="1008"/>
      <c r="AX238" s="1008"/>
      <c r="AY238" s="1008"/>
      <c r="AZ238" s="1008"/>
      <c r="BA238" s="1008"/>
      <c r="BB238" s="1008"/>
      <c r="BC238" s="1008"/>
      <c r="BD238" s="1008"/>
      <c r="BE238" s="1008"/>
      <c r="BF238" s="1008"/>
      <c r="BG238" s="1008"/>
      <c r="BH238" s="1008"/>
      <c r="BI238" s="1008"/>
      <c r="BJ238" s="1008"/>
      <c r="BK238" s="1008"/>
      <c r="BL238" s="1008"/>
      <c r="BM238" s="1008"/>
      <c r="BN238" s="1008"/>
      <c r="BO238" s="1008"/>
      <c r="BP238" s="1008"/>
      <c r="BQ238" s="1011"/>
      <c r="BR238" s="1008"/>
      <c r="BS238" s="1008"/>
      <c r="BT238" s="1555"/>
      <c r="BU238" s="1556"/>
      <c r="BV238" s="1065"/>
    </row>
    <row r="239" spans="3:74" ht="16" customHeight="1" x14ac:dyDescent="0.25">
      <c r="C239" s="128">
        <v>220</v>
      </c>
      <c r="D239" s="129">
        <f t="shared" si="28"/>
        <v>0</v>
      </c>
      <c r="E239" s="130" t="str">
        <f t="shared" si="29"/>
        <v/>
      </c>
      <c r="F239" s="118">
        <f t="shared" si="30"/>
        <v>0</v>
      </c>
      <c r="G239" s="128">
        <f t="shared" si="36"/>
        <v>0</v>
      </c>
      <c r="H239" s="128">
        <f t="shared" si="32"/>
        <v>0</v>
      </c>
      <c r="I239" s="128">
        <f t="shared" si="37"/>
        <v>0</v>
      </c>
      <c r="J239" s="128">
        <f t="shared" si="33"/>
        <v>0</v>
      </c>
      <c r="K239" s="1549">
        <f t="shared" si="34"/>
        <v>0</v>
      </c>
      <c r="L239" s="1009" t="str">
        <f t="shared" si="35"/>
        <v/>
      </c>
      <c r="M239" s="1010"/>
      <c r="N239" s="1010"/>
      <c r="O239" s="1010"/>
      <c r="P239" s="1011"/>
      <c r="Q239" s="1008"/>
      <c r="R239" s="1012"/>
      <c r="S239" s="1013"/>
      <c r="T239" s="1011"/>
      <c r="U239" s="1011"/>
      <c r="V239" s="1008"/>
      <c r="W239" s="1011"/>
      <c r="X239" s="1011"/>
      <c r="Y239" s="1011"/>
      <c r="Z239" s="1012"/>
      <c r="AA239" s="1012"/>
      <c r="AB239" s="1011"/>
      <c r="AC239" s="1012"/>
      <c r="AD239" s="1011"/>
      <c r="AE239" s="1012"/>
      <c r="AF239" s="1068"/>
      <c r="AG239" s="1014"/>
      <c r="AH239" s="1014"/>
      <c r="AI239" s="1011"/>
      <c r="AJ239" s="1015"/>
      <c r="AK239" s="1016"/>
      <c r="AL239" s="1012"/>
      <c r="AM239" s="1016"/>
      <c r="AN239" s="1070"/>
      <c r="AO239" s="1008"/>
      <c r="AP239" s="1008"/>
      <c r="AQ239" s="1008"/>
      <c r="AR239" s="1008"/>
      <c r="AS239" s="1008"/>
      <c r="AT239" s="1008"/>
      <c r="AU239" s="1008"/>
      <c r="AV239" s="1008"/>
      <c r="AW239" s="1008"/>
      <c r="AX239" s="1008"/>
      <c r="AY239" s="1008"/>
      <c r="AZ239" s="1008"/>
      <c r="BA239" s="1008"/>
      <c r="BB239" s="1008"/>
      <c r="BC239" s="1008"/>
      <c r="BD239" s="1008"/>
      <c r="BE239" s="1008"/>
      <c r="BF239" s="1008"/>
      <c r="BG239" s="1008"/>
      <c r="BH239" s="1008"/>
      <c r="BI239" s="1008"/>
      <c r="BJ239" s="1008"/>
      <c r="BK239" s="1008"/>
      <c r="BL239" s="1008"/>
      <c r="BM239" s="1008"/>
      <c r="BN239" s="1008"/>
      <c r="BO239" s="1008"/>
      <c r="BP239" s="1008"/>
      <c r="BQ239" s="1011"/>
      <c r="BR239" s="1008"/>
      <c r="BS239" s="1008"/>
      <c r="BT239" s="1555"/>
      <c r="BU239" s="1556"/>
      <c r="BV239" s="1065"/>
    </row>
    <row r="240" spans="3:74" ht="16" customHeight="1" x14ac:dyDescent="0.25">
      <c r="C240" s="128">
        <v>221</v>
      </c>
      <c r="D240" s="129">
        <f t="shared" si="28"/>
        <v>0</v>
      </c>
      <c r="E240" s="130" t="str">
        <f t="shared" si="29"/>
        <v/>
      </c>
      <c r="F240" s="118">
        <f t="shared" si="30"/>
        <v>0</v>
      </c>
      <c r="G240" s="128">
        <f t="shared" si="36"/>
        <v>0</v>
      </c>
      <c r="H240" s="128">
        <f t="shared" si="32"/>
        <v>0</v>
      </c>
      <c r="I240" s="128">
        <f t="shared" si="37"/>
        <v>0</v>
      </c>
      <c r="J240" s="128">
        <f t="shared" si="33"/>
        <v>0</v>
      </c>
      <c r="K240" s="1549">
        <f t="shared" si="34"/>
        <v>0</v>
      </c>
      <c r="L240" s="1009" t="str">
        <f t="shared" si="35"/>
        <v/>
      </c>
      <c r="M240" s="1010"/>
      <c r="N240" s="1010"/>
      <c r="O240" s="1010"/>
      <c r="P240" s="1011"/>
      <c r="Q240" s="1008"/>
      <c r="R240" s="1012"/>
      <c r="S240" s="1013"/>
      <c r="T240" s="1011"/>
      <c r="U240" s="1011"/>
      <c r="V240" s="1008"/>
      <c r="W240" s="1011"/>
      <c r="X240" s="1011"/>
      <c r="Y240" s="1011"/>
      <c r="Z240" s="1012"/>
      <c r="AA240" s="1012"/>
      <c r="AB240" s="1011"/>
      <c r="AC240" s="1012"/>
      <c r="AD240" s="1011"/>
      <c r="AE240" s="1012"/>
      <c r="AF240" s="1068"/>
      <c r="AG240" s="1014"/>
      <c r="AH240" s="1014"/>
      <c r="AI240" s="1011"/>
      <c r="AJ240" s="1015"/>
      <c r="AK240" s="1016"/>
      <c r="AL240" s="1012"/>
      <c r="AM240" s="1016"/>
      <c r="AN240" s="1070"/>
      <c r="AO240" s="1008"/>
      <c r="AP240" s="1008"/>
      <c r="AQ240" s="1008"/>
      <c r="AR240" s="1008"/>
      <c r="AS240" s="1008"/>
      <c r="AT240" s="1008"/>
      <c r="AU240" s="1008"/>
      <c r="AV240" s="1008"/>
      <c r="AW240" s="1008"/>
      <c r="AX240" s="1008"/>
      <c r="AY240" s="1008"/>
      <c r="AZ240" s="1008"/>
      <c r="BA240" s="1008"/>
      <c r="BB240" s="1008"/>
      <c r="BC240" s="1008"/>
      <c r="BD240" s="1008"/>
      <c r="BE240" s="1008"/>
      <c r="BF240" s="1008"/>
      <c r="BG240" s="1008"/>
      <c r="BH240" s="1008"/>
      <c r="BI240" s="1008"/>
      <c r="BJ240" s="1008"/>
      <c r="BK240" s="1008"/>
      <c r="BL240" s="1008"/>
      <c r="BM240" s="1008"/>
      <c r="BN240" s="1008"/>
      <c r="BO240" s="1008"/>
      <c r="BP240" s="1008"/>
      <c r="BQ240" s="1011"/>
      <c r="BR240" s="1008"/>
      <c r="BS240" s="1008"/>
      <c r="BT240" s="1555"/>
      <c r="BU240" s="1556"/>
      <c r="BV240" s="1065"/>
    </row>
    <row r="241" spans="3:74" ht="16" customHeight="1" x14ac:dyDescent="0.25">
      <c r="C241" s="128">
        <v>222</v>
      </c>
      <c r="D241" s="129">
        <f t="shared" si="28"/>
        <v>0</v>
      </c>
      <c r="E241" s="130" t="str">
        <f t="shared" si="29"/>
        <v/>
      </c>
      <c r="F241" s="118">
        <f t="shared" si="30"/>
        <v>0</v>
      </c>
      <c r="G241" s="128">
        <f t="shared" si="36"/>
        <v>0</v>
      </c>
      <c r="H241" s="128">
        <f t="shared" si="32"/>
        <v>0</v>
      </c>
      <c r="I241" s="128">
        <f t="shared" si="37"/>
        <v>0</v>
      </c>
      <c r="J241" s="128">
        <f t="shared" si="33"/>
        <v>0</v>
      </c>
      <c r="K241" s="1549">
        <f t="shared" si="34"/>
        <v>0</v>
      </c>
      <c r="L241" s="1009" t="str">
        <f t="shared" si="35"/>
        <v/>
      </c>
      <c r="M241" s="1010"/>
      <c r="N241" s="1010"/>
      <c r="O241" s="1010"/>
      <c r="P241" s="1011"/>
      <c r="Q241" s="1008"/>
      <c r="R241" s="1012"/>
      <c r="S241" s="1013"/>
      <c r="T241" s="1011"/>
      <c r="U241" s="1011"/>
      <c r="V241" s="1008"/>
      <c r="W241" s="1011"/>
      <c r="X241" s="1011"/>
      <c r="Y241" s="1011"/>
      <c r="Z241" s="1012"/>
      <c r="AA241" s="1012"/>
      <c r="AB241" s="1011"/>
      <c r="AC241" s="1012"/>
      <c r="AD241" s="1011"/>
      <c r="AE241" s="1012"/>
      <c r="AF241" s="1068"/>
      <c r="AG241" s="1014"/>
      <c r="AH241" s="1014"/>
      <c r="AI241" s="1011"/>
      <c r="AJ241" s="1015"/>
      <c r="AK241" s="1016"/>
      <c r="AL241" s="1012"/>
      <c r="AM241" s="1016"/>
      <c r="AN241" s="1070"/>
      <c r="AO241" s="1008"/>
      <c r="AP241" s="1008"/>
      <c r="AQ241" s="1008"/>
      <c r="AR241" s="1008"/>
      <c r="AS241" s="1008"/>
      <c r="AT241" s="1008"/>
      <c r="AU241" s="1008"/>
      <c r="AV241" s="1008"/>
      <c r="AW241" s="1008"/>
      <c r="AX241" s="1008"/>
      <c r="AY241" s="1008"/>
      <c r="AZ241" s="1008"/>
      <c r="BA241" s="1008"/>
      <c r="BB241" s="1008"/>
      <c r="BC241" s="1008"/>
      <c r="BD241" s="1008"/>
      <c r="BE241" s="1008"/>
      <c r="BF241" s="1008"/>
      <c r="BG241" s="1008"/>
      <c r="BH241" s="1008"/>
      <c r="BI241" s="1008"/>
      <c r="BJ241" s="1008"/>
      <c r="BK241" s="1008"/>
      <c r="BL241" s="1008"/>
      <c r="BM241" s="1008"/>
      <c r="BN241" s="1008"/>
      <c r="BO241" s="1008"/>
      <c r="BP241" s="1008"/>
      <c r="BQ241" s="1011"/>
      <c r="BR241" s="1008"/>
      <c r="BS241" s="1008"/>
      <c r="BT241" s="1555"/>
      <c r="BU241" s="1556"/>
      <c r="BV241" s="1065"/>
    </row>
    <row r="242" spans="3:74" ht="16" customHeight="1" x14ac:dyDescent="0.25">
      <c r="C242" s="128">
        <v>223</v>
      </c>
      <c r="D242" s="129">
        <f t="shared" si="28"/>
        <v>0</v>
      </c>
      <c r="E242" s="130" t="str">
        <f t="shared" si="29"/>
        <v/>
      </c>
      <c r="F242" s="118">
        <f t="shared" si="30"/>
        <v>0</v>
      </c>
      <c r="G242" s="128">
        <f t="shared" si="36"/>
        <v>0</v>
      </c>
      <c r="H242" s="128">
        <f t="shared" si="32"/>
        <v>0</v>
      </c>
      <c r="I242" s="128">
        <f t="shared" si="37"/>
        <v>0</v>
      </c>
      <c r="J242" s="128">
        <f t="shared" si="33"/>
        <v>0</v>
      </c>
      <c r="K242" s="1549">
        <f t="shared" si="34"/>
        <v>0</v>
      </c>
      <c r="L242" s="1009" t="str">
        <f t="shared" si="35"/>
        <v/>
      </c>
      <c r="M242" s="1010"/>
      <c r="N242" s="1010"/>
      <c r="O242" s="1010"/>
      <c r="P242" s="1011"/>
      <c r="Q242" s="1008"/>
      <c r="R242" s="1012"/>
      <c r="S242" s="1013"/>
      <c r="T242" s="1011"/>
      <c r="U242" s="1011"/>
      <c r="V242" s="1008"/>
      <c r="W242" s="1011"/>
      <c r="X242" s="1011"/>
      <c r="Y242" s="1011"/>
      <c r="Z242" s="1012"/>
      <c r="AA242" s="1012"/>
      <c r="AB242" s="1011"/>
      <c r="AC242" s="1012"/>
      <c r="AD242" s="1011"/>
      <c r="AE242" s="1012"/>
      <c r="AF242" s="1068"/>
      <c r="AG242" s="1014"/>
      <c r="AH242" s="1014"/>
      <c r="AI242" s="1011"/>
      <c r="AJ242" s="1015"/>
      <c r="AK242" s="1016"/>
      <c r="AL242" s="1012"/>
      <c r="AM242" s="1016"/>
      <c r="AN242" s="1070"/>
      <c r="AO242" s="1008"/>
      <c r="AP242" s="1008"/>
      <c r="AQ242" s="1008"/>
      <c r="AR242" s="1008"/>
      <c r="AS242" s="1008"/>
      <c r="AT242" s="1008"/>
      <c r="AU242" s="1008"/>
      <c r="AV242" s="1008"/>
      <c r="AW242" s="1008"/>
      <c r="AX242" s="1008"/>
      <c r="AY242" s="1008"/>
      <c r="AZ242" s="1008"/>
      <c r="BA242" s="1008"/>
      <c r="BB242" s="1008"/>
      <c r="BC242" s="1008"/>
      <c r="BD242" s="1008"/>
      <c r="BE242" s="1008"/>
      <c r="BF242" s="1008"/>
      <c r="BG242" s="1008"/>
      <c r="BH242" s="1008"/>
      <c r="BI242" s="1008"/>
      <c r="BJ242" s="1008"/>
      <c r="BK242" s="1008"/>
      <c r="BL242" s="1008"/>
      <c r="BM242" s="1008"/>
      <c r="BN242" s="1008"/>
      <c r="BO242" s="1008"/>
      <c r="BP242" s="1008"/>
      <c r="BQ242" s="1011"/>
      <c r="BR242" s="1008"/>
      <c r="BS242" s="1008"/>
      <c r="BT242" s="1555"/>
      <c r="BU242" s="1556"/>
      <c r="BV242" s="1065"/>
    </row>
    <row r="243" spans="3:74" ht="16" customHeight="1" x14ac:dyDescent="0.25">
      <c r="C243" s="128">
        <v>224</v>
      </c>
      <c r="D243" s="129">
        <f t="shared" si="28"/>
        <v>0</v>
      </c>
      <c r="E243" s="130" t="str">
        <f t="shared" si="29"/>
        <v/>
      </c>
      <c r="F243" s="118">
        <f t="shared" si="30"/>
        <v>0</v>
      </c>
      <c r="G243" s="128">
        <f t="shared" si="36"/>
        <v>0</v>
      </c>
      <c r="H243" s="128">
        <f t="shared" si="32"/>
        <v>0</v>
      </c>
      <c r="I243" s="128">
        <f t="shared" si="37"/>
        <v>0</v>
      </c>
      <c r="J243" s="128">
        <f t="shared" si="33"/>
        <v>0</v>
      </c>
      <c r="K243" s="1549">
        <f t="shared" si="34"/>
        <v>0</v>
      </c>
      <c r="L243" s="1009" t="str">
        <f t="shared" si="35"/>
        <v/>
      </c>
      <c r="M243" s="1010"/>
      <c r="N243" s="1010"/>
      <c r="O243" s="1010"/>
      <c r="P243" s="1011"/>
      <c r="Q243" s="1008"/>
      <c r="R243" s="1012"/>
      <c r="S243" s="1013"/>
      <c r="T243" s="1011"/>
      <c r="U243" s="1011"/>
      <c r="V243" s="1008"/>
      <c r="W243" s="1011"/>
      <c r="X243" s="1011"/>
      <c r="Y243" s="1011"/>
      <c r="Z243" s="1012"/>
      <c r="AA243" s="1012"/>
      <c r="AB243" s="1011"/>
      <c r="AC243" s="1012"/>
      <c r="AD243" s="1011"/>
      <c r="AE243" s="1012"/>
      <c r="AF243" s="1068"/>
      <c r="AG243" s="1014"/>
      <c r="AH243" s="1014"/>
      <c r="AI243" s="1011"/>
      <c r="AJ243" s="1015"/>
      <c r="AK243" s="1016"/>
      <c r="AL243" s="1012"/>
      <c r="AM243" s="1016"/>
      <c r="AN243" s="1070"/>
      <c r="AO243" s="1008"/>
      <c r="AP243" s="1008"/>
      <c r="AQ243" s="1008"/>
      <c r="AR243" s="1008"/>
      <c r="AS243" s="1008"/>
      <c r="AT243" s="1008"/>
      <c r="AU243" s="1008"/>
      <c r="AV243" s="1008"/>
      <c r="AW243" s="1008"/>
      <c r="AX243" s="1008"/>
      <c r="AY243" s="1008"/>
      <c r="AZ243" s="1008"/>
      <c r="BA243" s="1008"/>
      <c r="BB243" s="1008"/>
      <c r="BC243" s="1008"/>
      <c r="BD243" s="1008"/>
      <c r="BE243" s="1008"/>
      <c r="BF243" s="1008"/>
      <c r="BG243" s="1008"/>
      <c r="BH243" s="1008"/>
      <c r="BI243" s="1008"/>
      <c r="BJ243" s="1008"/>
      <c r="BK243" s="1008"/>
      <c r="BL243" s="1008"/>
      <c r="BM243" s="1008"/>
      <c r="BN243" s="1008"/>
      <c r="BO243" s="1008"/>
      <c r="BP243" s="1008"/>
      <c r="BQ243" s="1011"/>
      <c r="BR243" s="1008"/>
      <c r="BS243" s="1008"/>
      <c r="BT243" s="1555"/>
      <c r="BU243" s="1556"/>
      <c r="BV243" s="1065"/>
    </row>
    <row r="244" spans="3:74" ht="16" customHeight="1" x14ac:dyDescent="0.25">
      <c r="C244" s="128">
        <v>225</v>
      </c>
      <c r="D244" s="129">
        <f t="shared" si="28"/>
        <v>0</v>
      </c>
      <c r="E244" s="130" t="str">
        <f t="shared" si="29"/>
        <v/>
      </c>
      <c r="F244" s="118">
        <f t="shared" si="30"/>
        <v>0</v>
      </c>
      <c r="G244" s="128">
        <f t="shared" si="36"/>
        <v>0</v>
      </c>
      <c r="H244" s="128">
        <f t="shared" si="32"/>
        <v>0</v>
      </c>
      <c r="I244" s="128">
        <f t="shared" si="37"/>
        <v>0</v>
      </c>
      <c r="J244" s="128">
        <f t="shared" si="33"/>
        <v>0</v>
      </c>
      <c r="K244" s="1549">
        <f t="shared" si="34"/>
        <v>0</v>
      </c>
      <c r="L244" s="1009" t="str">
        <f t="shared" si="35"/>
        <v/>
      </c>
      <c r="M244" s="1010"/>
      <c r="N244" s="1010"/>
      <c r="O244" s="1010"/>
      <c r="P244" s="1011"/>
      <c r="Q244" s="1008"/>
      <c r="R244" s="1012"/>
      <c r="S244" s="1013"/>
      <c r="T244" s="1011"/>
      <c r="U244" s="1011"/>
      <c r="V244" s="1008"/>
      <c r="W244" s="1011"/>
      <c r="X244" s="1011"/>
      <c r="Y244" s="1011"/>
      <c r="Z244" s="1012"/>
      <c r="AA244" s="1012"/>
      <c r="AB244" s="1011"/>
      <c r="AC244" s="1012"/>
      <c r="AD244" s="1011"/>
      <c r="AE244" s="1012"/>
      <c r="AF244" s="1068"/>
      <c r="AG244" s="1014"/>
      <c r="AH244" s="1014"/>
      <c r="AI244" s="1011"/>
      <c r="AJ244" s="1015"/>
      <c r="AK244" s="1016"/>
      <c r="AL244" s="1012"/>
      <c r="AM244" s="1016"/>
      <c r="AN244" s="1070"/>
      <c r="AO244" s="1008"/>
      <c r="AP244" s="1008"/>
      <c r="AQ244" s="1008"/>
      <c r="AR244" s="1008"/>
      <c r="AS244" s="1008"/>
      <c r="AT244" s="1008"/>
      <c r="AU244" s="1008"/>
      <c r="AV244" s="1008"/>
      <c r="AW244" s="1008"/>
      <c r="AX244" s="1008"/>
      <c r="AY244" s="1008"/>
      <c r="AZ244" s="1008"/>
      <c r="BA244" s="1008"/>
      <c r="BB244" s="1008"/>
      <c r="BC244" s="1008"/>
      <c r="BD244" s="1008"/>
      <c r="BE244" s="1008"/>
      <c r="BF244" s="1008"/>
      <c r="BG244" s="1008"/>
      <c r="BH244" s="1008"/>
      <c r="BI244" s="1008"/>
      <c r="BJ244" s="1008"/>
      <c r="BK244" s="1008"/>
      <c r="BL244" s="1008"/>
      <c r="BM244" s="1008"/>
      <c r="BN244" s="1008"/>
      <c r="BO244" s="1008"/>
      <c r="BP244" s="1008"/>
      <c r="BQ244" s="1011"/>
      <c r="BR244" s="1008"/>
      <c r="BS244" s="1008"/>
      <c r="BT244" s="1555"/>
      <c r="BU244" s="1556"/>
      <c r="BV244" s="1065"/>
    </row>
    <row r="245" spans="3:74" ht="16" customHeight="1" x14ac:dyDescent="0.25">
      <c r="C245" s="128">
        <v>226</v>
      </c>
      <c r="D245" s="129">
        <f t="shared" si="28"/>
        <v>0</v>
      </c>
      <c r="E245" s="130" t="str">
        <f t="shared" si="29"/>
        <v/>
      </c>
      <c r="F245" s="118">
        <f t="shared" si="30"/>
        <v>0</v>
      </c>
      <c r="G245" s="128">
        <f t="shared" si="36"/>
        <v>0</v>
      </c>
      <c r="H245" s="128">
        <f t="shared" si="32"/>
        <v>0</v>
      </c>
      <c r="I245" s="128">
        <f t="shared" si="37"/>
        <v>0</v>
      </c>
      <c r="J245" s="128">
        <f t="shared" si="33"/>
        <v>0</v>
      </c>
      <c r="K245" s="1549">
        <f t="shared" si="34"/>
        <v>0</v>
      </c>
      <c r="L245" s="1009" t="str">
        <f t="shared" si="35"/>
        <v/>
      </c>
      <c r="M245" s="1010"/>
      <c r="N245" s="1010"/>
      <c r="O245" s="1010"/>
      <c r="P245" s="1011"/>
      <c r="Q245" s="1008"/>
      <c r="R245" s="1012"/>
      <c r="S245" s="1013"/>
      <c r="T245" s="1011"/>
      <c r="U245" s="1011"/>
      <c r="V245" s="1008"/>
      <c r="W245" s="1011"/>
      <c r="X245" s="1011"/>
      <c r="Y245" s="1011"/>
      <c r="Z245" s="1012"/>
      <c r="AA245" s="1012"/>
      <c r="AB245" s="1011"/>
      <c r="AC245" s="1012"/>
      <c r="AD245" s="1011"/>
      <c r="AE245" s="1012"/>
      <c r="AF245" s="1068"/>
      <c r="AG245" s="1014"/>
      <c r="AH245" s="1014"/>
      <c r="AI245" s="1011"/>
      <c r="AJ245" s="1015"/>
      <c r="AK245" s="1016"/>
      <c r="AL245" s="1012"/>
      <c r="AM245" s="1016"/>
      <c r="AN245" s="1070"/>
      <c r="AO245" s="1008"/>
      <c r="AP245" s="1008"/>
      <c r="AQ245" s="1008"/>
      <c r="AR245" s="1008"/>
      <c r="AS245" s="1008"/>
      <c r="AT245" s="1008"/>
      <c r="AU245" s="1008"/>
      <c r="AV245" s="1008"/>
      <c r="AW245" s="1008"/>
      <c r="AX245" s="1008"/>
      <c r="AY245" s="1008"/>
      <c r="AZ245" s="1008"/>
      <c r="BA245" s="1008"/>
      <c r="BB245" s="1008"/>
      <c r="BC245" s="1008"/>
      <c r="BD245" s="1008"/>
      <c r="BE245" s="1008"/>
      <c r="BF245" s="1008"/>
      <c r="BG245" s="1008"/>
      <c r="BH245" s="1008"/>
      <c r="BI245" s="1008"/>
      <c r="BJ245" s="1008"/>
      <c r="BK245" s="1008"/>
      <c r="BL245" s="1008"/>
      <c r="BM245" s="1008"/>
      <c r="BN245" s="1008"/>
      <c r="BO245" s="1008"/>
      <c r="BP245" s="1008"/>
      <c r="BQ245" s="1011"/>
      <c r="BR245" s="1008"/>
      <c r="BS245" s="1008"/>
      <c r="BT245" s="1555"/>
      <c r="BU245" s="1556"/>
      <c r="BV245" s="1065"/>
    </row>
    <row r="246" spans="3:74" ht="16" customHeight="1" x14ac:dyDescent="0.25">
      <c r="C246" s="128">
        <v>227</v>
      </c>
      <c r="D246" s="129">
        <f t="shared" si="28"/>
        <v>0</v>
      </c>
      <c r="E246" s="130" t="str">
        <f t="shared" si="29"/>
        <v/>
      </c>
      <c r="F246" s="118">
        <f t="shared" si="30"/>
        <v>0</v>
      </c>
      <c r="G246" s="128">
        <f t="shared" si="36"/>
        <v>0</v>
      </c>
      <c r="H246" s="128">
        <f t="shared" si="32"/>
        <v>0</v>
      </c>
      <c r="I246" s="128">
        <f t="shared" si="37"/>
        <v>0</v>
      </c>
      <c r="J246" s="128">
        <f t="shared" si="33"/>
        <v>0</v>
      </c>
      <c r="K246" s="1549">
        <f t="shared" si="34"/>
        <v>0</v>
      </c>
      <c r="L246" s="1009" t="str">
        <f t="shared" si="35"/>
        <v/>
      </c>
      <c r="M246" s="1010"/>
      <c r="N246" s="1010"/>
      <c r="O246" s="1010"/>
      <c r="P246" s="1011"/>
      <c r="Q246" s="1008"/>
      <c r="R246" s="1012"/>
      <c r="S246" s="1013"/>
      <c r="T246" s="1011"/>
      <c r="U246" s="1011"/>
      <c r="V246" s="1008"/>
      <c r="W246" s="1011"/>
      <c r="X246" s="1011"/>
      <c r="Y246" s="1011"/>
      <c r="Z246" s="1012"/>
      <c r="AA246" s="1012"/>
      <c r="AB246" s="1011"/>
      <c r="AC246" s="1012"/>
      <c r="AD246" s="1011"/>
      <c r="AE246" s="1012"/>
      <c r="AF246" s="1068"/>
      <c r="AG246" s="1014"/>
      <c r="AH246" s="1014"/>
      <c r="AI246" s="1011"/>
      <c r="AJ246" s="1015"/>
      <c r="AK246" s="1016"/>
      <c r="AL246" s="1012"/>
      <c r="AM246" s="1016"/>
      <c r="AN246" s="1070"/>
      <c r="AO246" s="1008"/>
      <c r="AP246" s="1008"/>
      <c r="AQ246" s="1008"/>
      <c r="AR246" s="1008"/>
      <c r="AS246" s="1008"/>
      <c r="AT246" s="1008"/>
      <c r="AU246" s="1008"/>
      <c r="AV246" s="1008"/>
      <c r="AW246" s="1008"/>
      <c r="AX246" s="1008"/>
      <c r="AY246" s="1008"/>
      <c r="AZ246" s="1008"/>
      <c r="BA246" s="1008"/>
      <c r="BB246" s="1008"/>
      <c r="BC246" s="1008"/>
      <c r="BD246" s="1008"/>
      <c r="BE246" s="1008"/>
      <c r="BF246" s="1008"/>
      <c r="BG246" s="1008"/>
      <c r="BH246" s="1008"/>
      <c r="BI246" s="1008"/>
      <c r="BJ246" s="1008"/>
      <c r="BK246" s="1008"/>
      <c r="BL246" s="1008"/>
      <c r="BM246" s="1008"/>
      <c r="BN246" s="1008"/>
      <c r="BO246" s="1008"/>
      <c r="BP246" s="1008"/>
      <c r="BQ246" s="1011"/>
      <c r="BR246" s="1008"/>
      <c r="BS246" s="1008"/>
      <c r="BT246" s="1555"/>
      <c r="BU246" s="1556"/>
      <c r="BV246" s="1065"/>
    </row>
    <row r="247" spans="3:74" ht="16" customHeight="1" x14ac:dyDescent="0.25">
      <c r="C247" s="128">
        <v>228</v>
      </c>
      <c r="D247" s="129">
        <f t="shared" si="28"/>
        <v>0</v>
      </c>
      <c r="E247" s="130" t="str">
        <f t="shared" si="29"/>
        <v/>
      </c>
      <c r="F247" s="118">
        <f t="shared" si="30"/>
        <v>0</v>
      </c>
      <c r="G247" s="128">
        <f t="shared" si="36"/>
        <v>0</v>
      </c>
      <c r="H247" s="128">
        <f t="shared" si="32"/>
        <v>0</v>
      </c>
      <c r="I247" s="128">
        <f t="shared" si="37"/>
        <v>0</v>
      </c>
      <c r="J247" s="128">
        <f t="shared" si="33"/>
        <v>0</v>
      </c>
      <c r="K247" s="1549">
        <f t="shared" si="34"/>
        <v>0</v>
      </c>
      <c r="L247" s="1009" t="str">
        <f t="shared" si="35"/>
        <v/>
      </c>
      <c r="M247" s="1010"/>
      <c r="N247" s="1010"/>
      <c r="O247" s="1010"/>
      <c r="P247" s="1011"/>
      <c r="Q247" s="1008"/>
      <c r="R247" s="1012"/>
      <c r="S247" s="1013"/>
      <c r="T247" s="1011"/>
      <c r="U247" s="1011"/>
      <c r="V247" s="1008"/>
      <c r="W247" s="1011"/>
      <c r="X247" s="1011"/>
      <c r="Y247" s="1011"/>
      <c r="Z247" s="1012"/>
      <c r="AA247" s="1012"/>
      <c r="AB247" s="1011"/>
      <c r="AC247" s="1012"/>
      <c r="AD247" s="1011"/>
      <c r="AE247" s="1012"/>
      <c r="AF247" s="1068"/>
      <c r="AG247" s="1014"/>
      <c r="AH247" s="1014"/>
      <c r="AI247" s="1011"/>
      <c r="AJ247" s="1015"/>
      <c r="AK247" s="1016"/>
      <c r="AL247" s="1012"/>
      <c r="AM247" s="1016"/>
      <c r="AN247" s="1070"/>
      <c r="AO247" s="1008"/>
      <c r="AP247" s="1008"/>
      <c r="AQ247" s="1008"/>
      <c r="AR247" s="1008"/>
      <c r="AS247" s="1008"/>
      <c r="AT247" s="1008"/>
      <c r="AU247" s="1008"/>
      <c r="AV247" s="1008"/>
      <c r="AW247" s="1008"/>
      <c r="AX247" s="1008"/>
      <c r="AY247" s="1008"/>
      <c r="AZ247" s="1008"/>
      <c r="BA247" s="1008"/>
      <c r="BB247" s="1008"/>
      <c r="BC247" s="1008"/>
      <c r="BD247" s="1008"/>
      <c r="BE247" s="1008"/>
      <c r="BF247" s="1008"/>
      <c r="BG247" s="1008"/>
      <c r="BH247" s="1008"/>
      <c r="BI247" s="1008"/>
      <c r="BJ247" s="1008"/>
      <c r="BK247" s="1008"/>
      <c r="BL247" s="1008"/>
      <c r="BM247" s="1008"/>
      <c r="BN247" s="1008"/>
      <c r="BO247" s="1008"/>
      <c r="BP247" s="1008"/>
      <c r="BQ247" s="1011"/>
      <c r="BR247" s="1008"/>
      <c r="BS247" s="1008"/>
      <c r="BT247" s="1555"/>
      <c r="BU247" s="1556"/>
      <c r="BV247" s="1065"/>
    </row>
    <row r="248" spans="3:74" ht="16" customHeight="1" x14ac:dyDescent="0.25">
      <c r="C248" s="128">
        <v>229</v>
      </c>
      <c r="D248" s="129">
        <f t="shared" si="28"/>
        <v>0</v>
      </c>
      <c r="E248" s="130" t="str">
        <f t="shared" si="29"/>
        <v/>
      </c>
      <c r="F248" s="118">
        <f t="shared" si="30"/>
        <v>0</v>
      </c>
      <c r="G248" s="128">
        <f t="shared" si="36"/>
        <v>0</v>
      </c>
      <c r="H248" s="128">
        <f t="shared" si="32"/>
        <v>0</v>
      </c>
      <c r="I248" s="128">
        <f t="shared" si="37"/>
        <v>0</v>
      </c>
      <c r="J248" s="128">
        <f t="shared" si="33"/>
        <v>0</v>
      </c>
      <c r="K248" s="1549">
        <f t="shared" si="34"/>
        <v>0</v>
      </c>
      <c r="L248" s="1009" t="str">
        <f t="shared" si="35"/>
        <v/>
      </c>
      <c r="M248" s="1010"/>
      <c r="N248" s="1010"/>
      <c r="O248" s="1010"/>
      <c r="P248" s="1011"/>
      <c r="Q248" s="1008"/>
      <c r="R248" s="1012"/>
      <c r="S248" s="1013"/>
      <c r="T248" s="1011"/>
      <c r="U248" s="1011"/>
      <c r="V248" s="1008"/>
      <c r="W248" s="1011"/>
      <c r="X248" s="1011"/>
      <c r="Y248" s="1011"/>
      <c r="Z248" s="1012"/>
      <c r="AA248" s="1012"/>
      <c r="AB248" s="1011"/>
      <c r="AC248" s="1012"/>
      <c r="AD248" s="1011"/>
      <c r="AE248" s="1012"/>
      <c r="AF248" s="1068"/>
      <c r="AG248" s="1014"/>
      <c r="AH248" s="1014"/>
      <c r="AI248" s="1011"/>
      <c r="AJ248" s="1015"/>
      <c r="AK248" s="1016"/>
      <c r="AL248" s="1012"/>
      <c r="AM248" s="1016"/>
      <c r="AN248" s="1070"/>
      <c r="AO248" s="1008"/>
      <c r="AP248" s="1008"/>
      <c r="AQ248" s="1008"/>
      <c r="AR248" s="1008"/>
      <c r="AS248" s="1008"/>
      <c r="AT248" s="1008"/>
      <c r="AU248" s="1008"/>
      <c r="AV248" s="1008"/>
      <c r="AW248" s="1008"/>
      <c r="AX248" s="1008"/>
      <c r="AY248" s="1008"/>
      <c r="AZ248" s="1008"/>
      <c r="BA248" s="1008"/>
      <c r="BB248" s="1008"/>
      <c r="BC248" s="1008"/>
      <c r="BD248" s="1008"/>
      <c r="BE248" s="1008"/>
      <c r="BF248" s="1008"/>
      <c r="BG248" s="1008"/>
      <c r="BH248" s="1008"/>
      <c r="BI248" s="1008"/>
      <c r="BJ248" s="1008"/>
      <c r="BK248" s="1008"/>
      <c r="BL248" s="1008"/>
      <c r="BM248" s="1008"/>
      <c r="BN248" s="1008"/>
      <c r="BO248" s="1008"/>
      <c r="BP248" s="1008"/>
      <c r="BQ248" s="1011"/>
      <c r="BR248" s="1008"/>
      <c r="BS248" s="1008"/>
      <c r="BT248" s="1555"/>
      <c r="BU248" s="1556"/>
      <c r="BV248" s="1065"/>
    </row>
    <row r="249" spans="3:74" ht="16" customHeight="1" x14ac:dyDescent="0.25">
      <c r="C249" s="128">
        <v>230</v>
      </c>
      <c r="D249" s="129">
        <f t="shared" si="28"/>
        <v>0</v>
      </c>
      <c r="E249" s="130" t="str">
        <f t="shared" si="29"/>
        <v/>
      </c>
      <c r="F249" s="118">
        <f t="shared" si="30"/>
        <v>0</v>
      </c>
      <c r="G249" s="128">
        <f t="shared" si="36"/>
        <v>0</v>
      </c>
      <c r="H249" s="128">
        <f t="shared" si="32"/>
        <v>0</v>
      </c>
      <c r="I249" s="128">
        <f t="shared" si="37"/>
        <v>0</v>
      </c>
      <c r="J249" s="128">
        <f t="shared" si="33"/>
        <v>0</v>
      </c>
      <c r="K249" s="1549">
        <f t="shared" si="34"/>
        <v>0</v>
      </c>
      <c r="L249" s="1009" t="str">
        <f t="shared" si="35"/>
        <v/>
      </c>
      <c r="M249" s="1010"/>
      <c r="N249" s="1010"/>
      <c r="O249" s="1010"/>
      <c r="P249" s="1011"/>
      <c r="Q249" s="1008"/>
      <c r="R249" s="1012"/>
      <c r="S249" s="1013"/>
      <c r="T249" s="1011"/>
      <c r="U249" s="1011"/>
      <c r="V249" s="1008"/>
      <c r="W249" s="1011"/>
      <c r="X249" s="1011"/>
      <c r="Y249" s="1011"/>
      <c r="Z249" s="1012"/>
      <c r="AA249" s="1012"/>
      <c r="AB249" s="1011"/>
      <c r="AC249" s="1012"/>
      <c r="AD249" s="1011"/>
      <c r="AE249" s="1012"/>
      <c r="AF249" s="1068"/>
      <c r="AG249" s="1014"/>
      <c r="AH249" s="1014"/>
      <c r="AI249" s="1011"/>
      <c r="AJ249" s="1015"/>
      <c r="AK249" s="1016"/>
      <c r="AL249" s="1012"/>
      <c r="AM249" s="1016"/>
      <c r="AN249" s="1070"/>
      <c r="AO249" s="1008"/>
      <c r="AP249" s="1008"/>
      <c r="AQ249" s="1008"/>
      <c r="AR249" s="1008"/>
      <c r="AS249" s="1008"/>
      <c r="AT249" s="1008"/>
      <c r="AU249" s="1008"/>
      <c r="AV249" s="1008"/>
      <c r="AW249" s="1008"/>
      <c r="AX249" s="1008"/>
      <c r="AY249" s="1008"/>
      <c r="AZ249" s="1008"/>
      <c r="BA249" s="1008"/>
      <c r="BB249" s="1008"/>
      <c r="BC249" s="1008"/>
      <c r="BD249" s="1008"/>
      <c r="BE249" s="1008"/>
      <c r="BF249" s="1008"/>
      <c r="BG249" s="1008"/>
      <c r="BH249" s="1008"/>
      <c r="BI249" s="1008"/>
      <c r="BJ249" s="1008"/>
      <c r="BK249" s="1008"/>
      <c r="BL249" s="1008"/>
      <c r="BM249" s="1008"/>
      <c r="BN249" s="1008"/>
      <c r="BO249" s="1008"/>
      <c r="BP249" s="1008"/>
      <c r="BQ249" s="1011"/>
      <c r="BR249" s="1008"/>
      <c r="BS249" s="1008"/>
      <c r="BT249" s="1555"/>
      <c r="BU249" s="1556"/>
      <c r="BV249" s="1065"/>
    </row>
    <row r="250" spans="3:74" ht="16" customHeight="1" x14ac:dyDescent="0.25">
      <c r="C250" s="128">
        <v>231</v>
      </c>
      <c r="D250" s="129">
        <f t="shared" si="28"/>
        <v>0</v>
      </c>
      <c r="E250" s="130" t="str">
        <f t="shared" si="29"/>
        <v/>
      </c>
      <c r="F250" s="118">
        <f t="shared" si="30"/>
        <v>0</v>
      </c>
      <c r="G250" s="128">
        <f t="shared" si="36"/>
        <v>0</v>
      </c>
      <c r="H250" s="128">
        <f t="shared" si="32"/>
        <v>0</v>
      </c>
      <c r="I250" s="128">
        <f t="shared" si="37"/>
        <v>0</v>
      </c>
      <c r="J250" s="128">
        <f t="shared" si="33"/>
        <v>0</v>
      </c>
      <c r="K250" s="1549">
        <f t="shared" si="34"/>
        <v>0</v>
      </c>
      <c r="L250" s="1009" t="str">
        <f t="shared" si="35"/>
        <v/>
      </c>
      <c r="M250" s="1010"/>
      <c r="N250" s="1010"/>
      <c r="O250" s="1010"/>
      <c r="P250" s="1011"/>
      <c r="Q250" s="1008"/>
      <c r="R250" s="1012"/>
      <c r="S250" s="1013"/>
      <c r="T250" s="1011"/>
      <c r="U250" s="1011"/>
      <c r="V250" s="1008"/>
      <c r="W250" s="1011"/>
      <c r="X250" s="1011"/>
      <c r="Y250" s="1011"/>
      <c r="Z250" s="1012"/>
      <c r="AA250" s="1012"/>
      <c r="AB250" s="1011"/>
      <c r="AC250" s="1012"/>
      <c r="AD250" s="1011"/>
      <c r="AE250" s="1012"/>
      <c r="AF250" s="1068"/>
      <c r="AG250" s="1014"/>
      <c r="AH250" s="1014"/>
      <c r="AI250" s="1011"/>
      <c r="AJ250" s="1015"/>
      <c r="AK250" s="1016"/>
      <c r="AL250" s="1012"/>
      <c r="AM250" s="1016"/>
      <c r="AN250" s="1070"/>
      <c r="AO250" s="1008"/>
      <c r="AP250" s="1008"/>
      <c r="AQ250" s="1008"/>
      <c r="AR250" s="1008"/>
      <c r="AS250" s="1008"/>
      <c r="AT250" s="1008"/>
      <c r="AU250" s="1008"/>
      <c r="AV250" s="1008"/>
      <c r="AW250" s="1008"/>
      <c r="AX250" s="1008"/>
      <c r="AY250" s="1008"/>
      <c r="AZ250" s="1008"/>
      <c r="BA250" s="1008"/>
      <c r="BB250" s="1008"/>
      <c r="BC250" s="1008"/>
      <c r="BD250" s="1008"/>
      <c r="BE250" s="1008"/>
      <c r="BF250" s="1008"/>
      <c r="BG250" s="1008"/>
      <c r="BH250" s="1008"/>
      <c r="BI250" s="1008"/>
      <c r="BJ250" s="1008"/>
      <c r="BK250" s="1008"/>
      <c r="BL250" s="1008"/>
      <c r="BM250" s="1008"/>
      <c r="BN250" s="1008"/>
      <c r="BO250" s="1008"/>
      <c r="BP250" s="1008"/>
      <c r="BQ250" s="1011"/>
      <c r="BR250" s="1008"/>
      <c r="BS250" s="1008"/>
      <c r="BT250" s="1555"/>
      <c r="BU250" s="1556"/>
      <c r="BV250" s="1065"/>
    </row>
    <row r="251" spans="3:74" ht="16" customHeight="1" x14ac:dyDescent="0.25">
      <c r="C251" s="128">
        <v>232</v>
      </c>
      <c r="D251" s="129">
        <f t="shared" si="28"/>
        <v>0</v>
      </c>
      <c r="E251" s="130" t="str">
        <f t="shared" si="29"/>
        <v/>
      </c>
      <c r="F251" s="118">
        <f t="shared" si="30"/>
        <v>0</v>
      </c>
      <c r="G251" s="128">
        <f t="shared" si="36"/>
        <v>0</v>
      </c>
      <c r="H251" s="128">
        <f t="shared" si="32"/>
        <v>0</v>
      </c>
      <c r="I251" s="128">
        <f t="shared" si="37"/>
        <v>0</v>
      </c>
      <c r="J251" s="128">
        <f t="shared" si="33"/>
        <v>0</v>
      </c>
      <c r="K251" s="1549">
        <f t="shared" si="34"/>
        <v>0</v>
      </c>
      <c r="L251" s="1009" t="str">
        <f t="shared" si="35"/>
        <v/>
      </c>
      <c r="M251" s="1010"/>
      <c r="N251" s="1010"/>
      <c r="O251" s="1010"/>
      <c r="P251" s="1011"/>
      <c r="Q251" s="1008"/>
      <c r="R251" s="1012"/>
      <c r="S251" s="1013"/>
      <c r="T251" s="1011"/>
      <c r="U251" s="1011"/>
      <c r="V251" s="1008"/>
      <c r="W251" s="1011"/>
      <c r="X251" s="1011"/>
      <c r="Y251" s="1011"/>
      <c r="Z251" s="1012"/>
      <c r="AA251" s="1012"/>
      <c r="AB251" s="1011"/>
      <c r="AC251" s="1012"/>
      <c r="AD251" s="1011"/>
      <c r="AE251" s="1012"/>
      <c r="AF251" s="1068"/>
      <c r="AG251" s="1014"/>
      <c r="AH251" s="1014"/>
      <c r="AI251" s="1011"/>
      <c r="AJ251" s="1015"/>
      <c r="AK251" s="1016"/>
      <c r="AL251" s="1012"/>
      <c r="AM251" s="1016"/>
      <c r="AN251" s="1070"/>
      <c r="AO251" s="1008"/>
      <c r="AP251" s="1008"/>
      <c r="AQ251" s="1008"/>
      <c r="AR251" s="1008"/>
      <c r="AS251" s="1008"/>
      <c r="AT251" s="1008"/>
      <c r="AU251" s="1008"/>
      <c r="AV251" s="1008"/>
      <c r="AW251" s="1008"/>
      <c r="AX251" s="1008"/>
      <c r="AY251" s="1008"/>
      <c r="AZ251" s="1008"/>
      <c r="BA251" s="1008"/>
      <c r="BB251" s="1008"/>
      <c r="BC251" s="1008"/>
      <c r="BD251" s="1008"/>
      <c r="BE251" s="1008"/>
      <c r="BF251" s="1008"/>
      <c r="BG251" s="1008"/>
      <c r="BH251" s="1008"/>
      <c r="BI251" s="1008"/>
      <c r="BJ251" s="1008"/>
      <c r="BK251" s="1008"/>
      <c r="BL251" s="1008"/>
      <c r="BM251" s="1008"/>
      <c r="BN251" s="1008"/>
      <c r="BO251" s="1008"/>
      <c r="BP251" s="1008"/>
      <c r="BQ251" s="1011"/>
      <c r="BR251" s="1008"/>
      <c r="BS251" s="1008"/>
      <c r="BT251" s="1555"/>
      <c r="BU251" s="1556"/>
      <c r="BV251" s="1065"/>
    </row>
    <row r="252" spans="3:74" ht="16" customHeight="1" x14ac:dyDescent="0.25">
      <c r="C252" s="128">
        <v>233</v>
      </c>
      <c r="D252" s="129">
        <f t="shared" si="28"/>
        <v>0</v>
      </c>
      <c r="E252" s="130" t="str">
        <f t="shared" si="29"/>
        <v/>
      </c>
      <c r="F252" s="118">
        <f t="shared" si="30"/>
        <v>0</v>
      </c>
      <c r="G252" s="128">
        <f t="shared" si="36"/>
        <v>0</v>
      </c>
      <c r="H252" s="128">
        <f t="shared" si="32"/>
        <v>0</v>
      </c>
      <c r="I252" s="128">
        <f t="shared" si="37"/>
        <v>0</v>
      </c>
      <c r="J252" s="128">
        <f t="shared" si="33"/>
        <v>0</v>
      </c>
      <c r="K252" s="1549">
        <f t="shared" si="34"/>
        <v>0</v>
      </c>
      <c r="L252" s="1009" t="str">
        <f t="shared" si="35"/>
        <v/>
      </c>
      <c r="M252" s="1010"/>
      <c r="N252" s="1010"/>
      <c r="O252" s="1010"/>
      <c r="P252" s="1011"/>
      <c r="Q252" s="1008"/>
      <c r="R252" s="1012"/>
      <c r="S252" s="1013"/>
      <c r="T252" s="1011"/>
      <c r="U252" s="1011"/>
      <c r="V252" s="1008"/>
      <c r="W252" s="1011"/>
      <c r="X252" s="1011"/>
      <c r="Y252" s="1011"/>
      <c r="Z252" s="1012"/>
      <c r="AA252" s="1012"/>
      <c r="AB252" s="1011"/>
      <c r="AC252" s="1012"/>
      <c r="AD252" s="1011"/>
      <c r="AE252" s="1012"/>
      <c r="AF252" s="1068"/>
      <c r="AG252" s="1014"/>
      <c r="AH252" s="1014"/>
      <c r="AI252" s="1011"/>
      <c r="AJ252" s="1015"/>
      <c r="AK252" s="1016"/>
      <c r="AL252" s="1012"/>
      <c r="AM252" s="1016"/>
      <c r="AN252" s="1070"/>
      <c r="AO252" s="1008"/>
      <c r="AP252" s="1008"/>
      <c r="AQ252" s="1008"/>
      <c r="AR252" s="1008"/>
      <c r="AS252" s="1008"/>
      <c r="AT252" s="1008"/>
      <c r="AU252" s="1008"/>
      <c r="AV252" s="1008"/>
      <c r="AW252" s="1008"/>
      <c r="AX252" s="1008"/>
      <c r="AY252" s="1008"/>
      <c r="AZ252" s="1008"/>
      <c r="BA252" s="1008"/>
      <c r="BB252" s="1008"/>
      <c r="BC252" s="1008"/>
      <c r="BD252" s="1008"/>
      <c r="BE252" s="1008"/>
      <c r="BF252" s="1008"/>
      <c r="BG252" s="1008"/>
      <c r="BH252" s="1008"/>
      <c r="BI252" s="1008"/>
      <c r="BJ252" s="1008"/>
      <c r="BK252" s="1008"/>
      <c r="BL252" s="1008"/>
      <c r="BM252" s="1008"/>
      <c r="BN252" s="1008"/>
      <c r="BO252" s="1008"/>
      <c r="BP252" s="1008"/>
      <c r="BQ252" s="1011"/>
      <c r="BR252" s="1008"/>
      <c r="BS252" s="1008"/>
      <c r="BT252" s="1555"/>
      <c r="BU252" s="1556"/>
      <c r="BV252" s="1065"/>
    </row>
    <row r="253" spans="3:74" ht="16" customHeight="1" x14ac:dyDescent="0.25">
      <c r="C253" s="128">
        <v>234</v>
      </c>
      <c r="D253" s="129">
        <f t="shared" si="28"/>
        <v>0</v>
      </c>
      <c r="E253" s="130" t="str">
        <f t="shared" si="29"/>
        <v/>
      </c>
      <c r="F253" s="118">
        <f t="shared" si="30"/>
        <v>0</v>
      </c>
      <c r="G253" s="128">
        <f t="shared" si="36"/>
        <v>0</v>
      </c>
      <c r="H253" s="128">
        <f t="shared" si="32"/>
        <v>0</v>
      </c>
      <c r="I253" s="128">
        <f t="shared" si="37"/>
        <v>0</v>
      </c>
      <c r="J253" s="128">
        <f t="shared" si="33"/>
        <v>0</v>
      </c>
      <c r="K253" s="1549">
        <f t="shared" si="34"/>
        <v>0</v>
      </c>
      <c r="L253" s="1009" t="str">
        <f t="shared" si="35"/>
        <v/>
      </c>
      <c r="M253" s="1010"/>
      <c r="N253" s="1010"/>
      <c r="O253" s="1010"/>
      <c r="P253" s="1011"/>
      <c r="Q253" s="1008"/>
      <c r="R253" s="1012"/>
      <c r="S253" s="1013"/>
      <c r="T253" s="1011"/>
      <c r="U253" s="1011"/>
      <c r="V253" s="1008"/>
      <c r="W253" s="1011"/>
      <c r="X253" s="1011"/>
      <c r="Y253" s="1011"/>
      <c r="Z253" s="1012"/>
      <c r="AA253" s="1012"/>
      <c r="AB253" s="1011"/>
      <c r="AC253" s="1012"/>
      <c r="AD253" s="1011"/>
      <c r="AE253" s="1012"/>
      <c r="AF253" s="1068"/>
      <c r="AG253" s="1014"/>
      <c r="AH253" s="1014"/>
      <c r="AI253" s="1011"/>
      <c r="AJ253" s="1015"/>
      <c r="AK253" s="1016"/>
      <c r="AL253" s="1012"/>
      <c r="AM253" s="1016"/>
      <c r="AN253" s="1070"/>
      <c r="AO253" s="1008"/>
      <c r="AP253" s="1008"/>
      <c r="AQ253" s="1008"/>
      <c r="AR253" s="1008"/>
      <c r="AS253" s="1008"/>
      <c r="AT253" s="1008"/>
      <c r="AU253" s="1008"/>
      <c r="AV253" s="1008"/>
      <c r="AW253" s="1008"/>
      <c r="AX253" s="1008"/>
      <c r="AY253" s="1008"/>
      <c r="AZ253" s="1008"/>
      <c r="BA253" s="1008"/>
      <c r="BB253" s="1008"/>
      <c r="BC253" s="1008"/>
      <c r="BD253" s="1008"/>
      <c r="BE253" s="1008"/>
      <c r="BF253" s="1008"/>
      <c r="BG253" s="1008"/>
      <c r="BH253" s="1008"/>
      <c r="BI253" s="1008"/>
      <c r="BJ253" s="1008"/>
      <c r="BK253" s="1008"/>
      <c r="BL253" s="1008"/>
      <c r="BM253" s="1008"/>
      <c r="BN253" s="1008"/>
      <c r="BO253" s="1008"/>
      <c r="BP253" s="1008"/>
      <c r="BQ253" s="1011"/>
      <c r="BR253" s="1008"/>
      <c r="BS253" s="1008"/>
      <c r="BT253" s="1555"/>
      <c r="BU253" s="1556"/>
      <c r="BV253" s="1065"/>
    </row>
    <row r="254" spans="3:74" ht="16" customHeight="1" x14ac:dyDescent="0.25">
      <c r="C254" s="128">
        <v>235</v>
      </c>
      <c r="D254" s="129">
        <f t="shared" si="28"/>
        <v>0</v>
      </c>
      <c r="E254" s="130" t="str">
        <f t="shared" si="29"/>
        <v/>
      </c>
      <c r="F254" s="118">
        <f t="shared" si="30"/>
        <v>0</v>
      </c>
      <c r="G254" s="128">
        <f t="shared" si="36"/>
        <v>0</v>
      </c>
      <c r="H254" s="128">
        <f t="shared" si="32"/>
        <v>0</v>
      </c>
      <c r="I254" s="128">
        <f t="shared" si="37"/>
        <v>0</v>
      </c>
      <c r="J254" s="128">
        <f t="shared" si="33"/>
        <v>0</v>
      </c>
      <c r="K254" s="1549">
        <f t="shared" si="34"/>
        <v>0</v>
      </c>
      <c r="L254" s="1009" t="str">
        <f t="shared" si="35"/>
        <v/>
      </c>
      <c r="M254" s="1010"/>
      <c r="N254" s="1010"/>
      <c r="O254" s="1010"/>
      <c r="P254" s="1011"/>
      <c r="Q254" s="1008"/>
      <c r="R254" s="1012"/>
      <c r="S254" s="1013"/>
      <c r="T254" s="1011"/>
      <c r="U254" s="1011"/>
      <c r="V254" s="1008"/>
      <c r="W254" s="1011"/>
      <c r="X254" s="1011"/>
      <c r="Y254" s="1011"/>
      <c r="Z254" s="1012"/>
      <c r="AA254" s="1012"/>
      <c r="AB254" s="1011"/>
      <c r="AC254" s="1012"/>
      <c r="AD254" s="1011"/>
      <c r="AE254" s="1012"/>
      <c r="AF254" s="1068"/>
      <c r="AG254" s="1014"/>
      <c r="AH254" s="1014"/>
      <c r="AI254" s="1011"/>
      <c r="AJ254" s="1015"/>
      <c r="AK254" s="1016"/>
      <c r="AL254" s="1012"/>
      <c r="AM254" s="1016"/>
      <c r="AN254" s="1070"/>
      <c r="AO254" s="1008"/>
      <c r="AP254" s="1008"/>
      <c r="AQ254" s="1008"/>
      <c r="AR254" s="1008"/>
      <c r="AS254" s="1008"/>
      <c r="AT254" s="1008"/>
      <c r="AU254" s="1008"/>
      <c r="AV254" s="1008"/>
      <c r="AW254" s="1008"/>
      <c r="AX254" s="1008"/>
      <c r="AY254" s="1008"/>
      <c r="AZ254" s="1008"/>
      <c r="BA254" s="1008"/>
      <c r="BB254" s="1008"/>
      <c r="BC254" s="1008"/>
      <c r="BD254" s="1008"/>
      <c r="BE254" s="1008"/>
      <c r="BF254" s="1008"/>
      <c r="BG254" s="1008"/>
      <c r="BH254" s="1008"/>
      <c r="BI254" s="1008"/>
      <c r="BJ254" s="1008"/>
      <c r="BK254" s="1008"/>
      <c r="BL254" s="1008"/>
      <c r="BM254" s="1008"/>
      <c r="BN254" s="1008"/>
      <c r="BO254" s="1008"/>
      <c r="BP254" s="1008"/>
      <c r="BQ254" s="1011"/>
      <c r="BR254" s="1008"/>
      <c r="BS254" s="1008"/>
      <c r="BT254" s="1555"/>
      <c r="BU254" s="1556"/>
      <c r="BV254" s="1065"/>
    </row>
    <row r="255" spans="3:74" ht="16" customHeight="1" x14ac:dyDescent="0.25">
      <c r="C255" s="128">
        <v>236</v>
      </c>
      <c r="D255" s="129">
        <f t="shared" si="28"/>
        <v>0</v>
      </c>
      <c r="E255" s="130" t="str">
        <f t="shared" si="29"/>
        <v/>
      </c>
      <c r="F255" s="118">
        <f t="shared" si="30"/>
        <v>0</v>
      </c>
      <c r="G255" s="128">
        <f t="shared" si="36"/>
        <v>0</v>
      </c>
      <c r="H255" s="128">
        <f t="shared" si="32"/>
        <v>0</v>
      </c>
      <c r="I255" s="128">
        <f t="shared" si="37"/>
        <v>0</v>
      </c>
      <c r="J255" s="128">
        <f t="shared" si="33"/>
        <v>0</v>
      </c>
      <c r="K255" s="1549">
        <f t="shared" si="34"/>
        <v>0</v>
      </c>
      <c r="L255" s="1009" t="str">
        <f t="shared" si="35"/>
        <v/>
      </c>
      <c r="M255" s="1010"/>
      <c r="N255" s="1010"/>
      <c r="O255" s="1010"/>
      <c r="P255" s="1011"/>
      <c r="Q255" s="1008"/>
      <c r="R255" s="1012"/>
      <c r="S255" s="1013"/>
      <c r="T255" s="1011"/>
      <c r="U255" s="1011"/>
      <c r="V255" s="1008"/>
      <c r="W255" s="1011"/>
      <c r="X255" s="1011"/>
      <c r="Y255" s="1011"/>
      <c r="Z255" s="1012"/>
      <c r="AA255" s="1012"/>
      <c r="AB255" s="1011"/>
      <c r="AC255" s="1012"/>
      <c r="AD255" s="1011"/>
      <c r="AE255" s="1012"/>
      <c r="AF255" s="1068"/>
      <c r="AG255" s="1014"/>
      <c r="AH255" s="1014"/>
      <c r="AI255" s="1011"/>
      <c r="AJ255" s="1015"/>
      <c r="AK255" s="1016"/>
      <c r="AL255" s="1012"/>
      <c r="AM255" s="1016"/>
      <c r="AN255" s="1070"/>
      <c r="AO255" s="1008"/>
      <c r="AP255" s="1008"/>
      <c r="AQ255" s="1008"/>
      <c r="AR255" s="1008"/>
      <c r="AS255" s="1008"/>
      <c r="AT255" s="1008"/>
      <c r="AU255" s="1008"/>
      <c r="AV255" s="1008"/>
      <c r="AW255" s="1008"/>
      <c r="AX255" s="1008"/>
      <c r="AY255" s="1008"/>
      <c r="AZ255" s="1008"/>
      <c r="BA255" s="1008"/>
      <c r="BB255" s="1008"/>
      <c r="BC255" s="1008"/>
      <c r="BD255" s="1008"/>
      <c r="BE255" s="1008"/>
      <c r="BF255" s="1008"/>
      <c r="BG255" s="1008"/>
      <c r="BH255" s="1008"/>
      <c r="BI255" s="1008"/>
      <c r="BJ255" s="1008"/>
      <c r="BK255" s="1008"/>
      <c r="BL255" s="1008"/>
      <c r="BM255" s="1008"/>
      <c r="BN255" s="1008"/>
      <c r="BO255" s="1008"/>
      <c r="BP255" s="1008"/>
      <c r="BQ255" s="1011"/>
      <c r="BR255" s="1008"/>
      <c r="BS255" s="1008"/>
      <c r="BT255" s="1555"/>
      <c r="BU255" s="1556"/>
      <c r="BV255" s="1065"/>
    </row>
    <row r="256" spans="3:74" ht="16" customHeight="1" x14ac:dyDescent="0.25">
      <c r="C256" s="128">
        <v>237</v>
      </c>
      <c r="D256" s="129">
        <f t="shared" si="28"/>
        <v>0</v>
      </c>
      <c r="E256" s="130" t="str">
        <f t="shared" si="29"/>
        <v/>
      </c>
      <c r="F256" s="118">
        <f t="shared" si="30"/>
        <v>0</v>
      </c>
      <c r="G256" s="128">
        <f t="shared" si="36"/>
        <v>0</v>
      </c>
      <c r="H256" s="128">
        <f t="shared" si="32"/>
        <v>0</v>
      </c>
      <c r="I256" s="128">
        <f t="shared" si="37"/>
        <v>0</v>
      </c>
      <c r="J256" s="128">
        <f t="shared" si="33"/>
        <v>0</v>
      </c>
      <c r="K256" s="1549">
        <f t="shared" si="34"/>
        <v>0</v>
      </c>
      <c r="L256" s="1009" t="str">
        <f t="shared" si="35"/>
        <v/>
      </c>
      <c r="M256" s="1010"/>
      <c r="N256" s="1010"/>
      <c r="O256" s="1010"/>
      <c r="P256" s="1011"/>
      <c r="Q256" s="1008"/>
      <c r="R256" s="1012"/>
      <c r="S256" s="1013"/>
      <c r="T256" s="1011"/>
      <c r="U256" s="1011"/>
      <c r="V256" s="1008"/>
      <c r="W256" s="1011"/>
      <c r="X256" s="1011"/>
      <c r="Y256" s="1011"/>
      <c r="Z256" s="1012"/>
      <c r="AA256" s="1012"/>
      <c r="AB256" s="1011"/>
      <c r="AC256" s="1012"/>
      <c r="AD256" s="1011"/>
      <c r="AE256" s="1012"/>
      <c r="AF256" s="1068"/>
      <c r="AG256" s="1014"/>
      <c r="AH256" s="1014"/>
      <c r="AI256" s="1011"/>
      <c r="AJ256" s="1015"/>
      <c r="AK256" s="1016"/>
      <c r="AL256" s="1012"/>
      <c r="AM256" s="1016"/>
      <c r="AN256" s="1070"/>
      <c r="AO256" s="1008"/>
      <c r="AP256" s="1008"/>
      <c r="AQ256" s="1008"/>
      <c r="AR256" s="1008"/>
      <c r="AS256" s="1008"/>
      <c r="AT256" s="1008"/>
      <c r="AU256" s="1008"/>
      <c r="AV256" s="1008"/>
      <c r="AW256" s="1008"/>
      <c r="AX256" s="1008"/>
      <c r="AY256" s="1008"/>
      <c r="AZ256" s="1008"/>
      <c r="BA256" s="1008"/>
      <c r="BB256" s="1008"/>
      <c r="BC256" s="1008"/>
      <c r="BD256" s="1008"/>
      <c r="BE256" s="1008"/>
      <c r="BF256" s="1008"/>
      <c r="BG256" s="1008"/>
      <c r="BH256" s="1008"/>
      <c r="BI256" s="1008"/>
      <c r="BJ256" s="1008"/>
      <c r="BK256" s="1008"/>
      <c r="BL256" s="1008"/>
      <c r="BM256" s="1008"/>
      <c r="BN256" s="1008"/>
      <c r="BO256" s="1008"/>
      <c r="BP256" s="1008"/>
      <c r="BQ256" s="1011"/>
      <c r="BR256" s="1008"/>
      <c r="BS256" s="1008"/>
      <c r="BT256" s="1555"/>
      <c r="BU256" s="1556"/>
      <c r="BV256" s="1065"/>
    </row>
    <row r="257" spans="3:74" ht="16" customHeight="1" x14ac:dyDescent="0.25">
      <c r="C257" s="128">
        <v>238</v>
      </c>
      <c r="D257" s="129">
        <f t="shared" si="28"/>
        <v>0</v>
      </c>
      <c r="E257" s="130" t="str">
        <f t="shared" si="29"/>
        <v/>
      </c>
      <c r="F257" s="118">
        <f t="shared" si="30"/>
        <v>0</v>
      </c>
      <c r="G257" s="128">
        <f t="shared" si="36"/>
        <v>0</v>
      </c>
      <c r="H257" s="128">
        <f t="shared" si="32"/>
        <v>0</v>
      </c>
      <c r="I257" s="128">
        <f t="shared" si="37"/>
        <v>0</v>
      </c>
      <c r="J257" s="128">
        <f t="shared" si="33"/>
        <v>0</v>
      </c>
      <c r="K257" s="1549">
        <f t="shared" si="34"/>
        <v>0</v>
      </c>
      <c r="L257" s="1009" t="str">
        <f t="shared" si="35"/>
        <v/>
      </c>
      <c r="M257" s="1010"/>
      <c r="N257" s="1010"/>
      <c r="O257" s="1010"/>
      <c r="P257" s="1011"/>
      <c r="Q257" s="1008"/>
      <c r="R257" s="1012"/>
      <c r="S257" s="1013"/>
      <c r="T257" s="1011"/>
      <c r="U257" s="1011"/>
      <c r="V257" s="1008"/>
      <c r="W257" s="1011"/>
      <c r="X257" s="1011"/>
      <c r="Y257" s="1011"/>
      <c r="Z257" s="1012"/>
      <c r="AA257" s="1012"/>
      <c r="AB257" s="1011"/>
      <c r="AC257" s="1012"/>
      <c r="AD257" s="1011"/>
      <c r="AE257" s="1012"/>
      <c r="AF257" s="1068"/>
      <c r="AG257" s="1014"/>
      <c r="AH257" s="1014"/>
      <c r="AI257" s="1011"/>
      <c r="AJ257" s="1015"/>
      <c r="AK257" s="1016"/>
      <c r="AL257" s="1012"/>
      <c r="AM257" s="1016"/>
      <c r="AN257" s="1070"/>
      <c r="AO257" s="1008"/>
      <c r="AP257" s="1008"/>
      <c r="AQ257" s="1008"/>
      <c r="AR257" s="1008"/>
      <c r="AS257" s="1008"/>
      <c r="AT257" s="1008"/>
      <c r="AU257" s="1008"/>
      <c r="AV257" s="1008"/>
      <c r="AW257" s="1008"/>
      <c r="AX257" s="1008"/>
      <c r="AY257" s="1008"/>
      <c r="AZ257" s="1008"/>
      <c r="BA257" s="1008"/>
      <c r="BB257" s="1008"/>
      <c r="BC257" s="1008"/>
      <c r="BD257" s="1008"/>
      <c r="BE257" s="1008"/>
      <c r="BF257" s="1008"/>
      <c r="BG257" s="1008"/>
      <c r="BH257" s="1008"/>
      <c r="BI257" s="1008"/>
      <c r="BJ257" s="1008"/>
      <c r="BK257" s="1008"/>
      <c r="BL257" s="1008"/>
      <c r="BM257" s="1008"/>
      <c r="BN257" s="1008"/>
      <c r="BO257" s="1008"/>
      <c r="BP257" s="1008"/>
      <c r="BQ257" s="1011"/>
      <c r="BR257" s="1008"/>
      <c r="BS257" s="1008"/>
      <c r="BT257" s="1555"/>
      <c r="BU257" s="1556"/>
      <c r="BV257" s="1065"/>
    </row>
    <row r="258" spans="3:74" ht="16" customHeight="1" x14ac:dyDescent="0.25">
      <c r="C258" s="128">
        <v>239</v>
      </c>
      <c r="D258" s="129">
        <f t="shared" si="28"/>
        <v>0</v>
      </c>
      <c r="E258" s="130" t="str">
        <f t="shared" si="29"/>
        <v/>
      </c>
      <c r="F258" s="118">
        <f t="shared" si="30"/>
        <v>0</v>
      </c>
      <c r="G258" s="128">
        <f t="shared" si="36"/>
        <v>0</v>
      </c>
      <c r="H258" s="128">
        <f t="shared" si="32"/>
        <v>0</v>
      </c>
      <c r="I258" s="128">
        <f t="shared" si="37"/>
        <v>0</v>
      </c>
      <c r="J258" s="128">
        <f t="shared" si="33"/>
        <v>0</v>
      </c>
      <c r="K258" s="1549">
        <f t="shared" si="34"/>
        <v>0</v>
      </c>
      <c r="L258" s="1009" t="str">
        <f t="shared" si="35"/>
        <v/>
      </c>
      <c r="M258" s="1010"/>
      <c r="N258" s="1010"/>
      <c r="O258" s="1010"/>
      <c r="P258" s="1011"/>
      <c r="Q258" s="1008"/>
      <c r="R258" s="1012"/>
      <c r="S258" s="1013"/>
      <c r="T258" s="1011"/>
      <c r="U258" s="1011"/>
      <c r="V258" s="1008"/>
      <c r="W258" s="1011"/>
      <c r="X258" s="1011"/>
      <c r="Y258" s="1011"/>
      <c r="Z258" s="1012"/>
      <c r="AA258" s="1012"/>
      <c r="AB258" s="1011"/>
      <c r="AC258" s="1012"/>
      <c r="AD258" s="1011"/>
      <c r="AE258" s="1012"/>
      <c r="AF258" s="1068"/>
      <c r="AG258" s="1014"/>
      <c r="AH258" s="1014"/>
      <c r="AI258" s="1011"/>
      <c r="AJ258" s="1015"/>
      <c r="AK258" s="1016"/>
      <c r="AL258" s="1012"/>
      <c r="AM258" s="1016"/>
      <c r="AN258" s="1070"/>
      <c r="AO258" s="1008"/>
      <c r="AP258" s="1008"/>
      <c r="AQ258" s="1008"/>
      <c r="AR258" s="1008"/>
      <c r="AS258" s="1008"/>
      <c r="AT258" s="1008"/>
      <c r="AU258" s="1008"/>
      <c r="AV258" s="1008"/>
      <c r="AW258" s="1008"/>
      <c r="AX258" s="1008"/>
      <c r="AY258" s="1008"/>
      <c r="AZ258" s="1008"/>
      <c r="BA258" s="1008"/>
      <c r="BB258" s="1008"/>
      <c r="BC258" s="1008"/>
      <c r="BD258" s="1008"/>
      <c r="BE258" s="1008"/>
      <c r="BF258" s="1008"/>
      <c r="BG258" s="1008"/>
      <c r="BH258" s="1008"/>
      <c r="BI258" s="1008"/>
      <c r="BJ258" s="1008"/>
      <c r="BK258" s="1008"/>
      <c r="BL258" s="1008"/>
      <c r="BM258" s="1008"/>
      <c r="BN258" s="1008"/>
      <c r="BO258" s="1008"/>
      <c r="BP258" s="1008"/>
      <c r="BQ258" s="1011"/>
      <c r="BR258" s="1008"/>
      <c r="BS258" s="1008"/>
      <c r="BT258" s="1555"/>
      <c r="BU258" s="1556"/>
      <c r="BV258" s="1065"/>
    </row>
    <row r="259" spans="3:74" ht="16" customHeight="1" x14ac:dyDescent="0.25">
      <c r="C259" s="128">
        <v>240</v>
      </c>
      <c r="D259" s="129">
        <f t="shared" si="28"/>
        <v>0</v>
      </c>
      <c r="E259" s="130" t="str">
        <f t="shared" si="29"/>
        <v/>
      </c>
      <c r="F259" s="118">
        <f t="shared" si="30"/>
        <v>0</v>
      </c>
      <c r="G259" s="128">
        <f t="shared" si="36"/>
        <v>0</v>
      </c>
      <c r="H259" s="128">
        <f t="shared" si="32"/>
        <v>0</v>
      </c>
      <c r="I259" s="128">
        <f t="shared" si="37"/>
        <v>0</v>
      </c>
      <c r="J259" s="128">
        <f t="shared" si="33"/>
        <v>0</v>
      </c>
      <c r="K259" s="1549">
        <f t="shared" si="34"/>
        <v>0</v>
      </c>
      <c r="L259" s="1009" t="str">
        <f t="shared" si="35"/>
        <v/>
      </c>
      <c r="M259" s="1010"/>
      <c r="N259" s="1010"/>
      <c r="O259" s="1010"/>
      <c r="P259" s="1011"/>
      <c r="Q259" s="1008"/>
      <c r="R259" s="1012"/>
      <c r="S259" s="1013"/>
      <c r="T259" s="1011"/>
      <c r="U259" s="1011"/>
      <c r="V259" s="1008"/>
      <c r="W259" s="1011"/>
      <c r="X259" s="1011"/>
      <c r="Y259" s="1011"/>
      <c r="Z259" s="1012"/>
      <c r="AA259" s="1012"/>
      <c r="AB259" s="1011"/>
      <c r="AC259" s="1012"/>
      <c r="AD259" s="1011"/>
      <c r="AE259" s="1012"/>
      <c r="AF259" s="1068"/>
      <c r="AG259" s="1014"/>
      <c r="AH259" s="1014"/>
      <c r="AI259" s="1011"/>
      <c r="AJ259" s="1015"/>
      <c r="AK259" s="1016"/>
      <c r="AL259" s="1012"/>
      <c r="AM259" s="1016"/>
      <c r="AN259" s="1070"/>
      <c r="AO259" s="1008"/>
      <c r="AP259" s="1008"/>
      <c r="AQ259" s="1008"/>
      <c r="AR259" s="1008"/>
      <c r="AS259" s="1008"/>
      <c r="AT259" s="1008"/>
      <c r="AU259" s="1008"/>
      <c r="AV259" s="1008"/>
      <c r="AW259" s="1008"/>
      <c r="AX259" s="1008"/>
      <c r="AY259" s="1008"/>
      <c r="AZ259" s="1008"/>
      <c r="BA259" s="1008"/>
      <c r="BB259" s="1008"/>
      <c r="BC259" s="1008"/>
      <c r="BD259" s="1008"/>
      <c r="BE259" s="1008"/>
      <c r="BF259" s="1008"/>
      <c r="BG259" s="1008"/>
      <c r="BH259" s="1008"/>
      <c r="BI259" s="1008"/>
      <c r="BJ259" s="1008"/>
      <c r="BK259" s="1008"/>
      <c r="BL259" s="1008"/>
      <c r="BM259" s="1008"/>
      <c r="BN259" s="1008"/>
      <c r="BO259" s="1008"/>
      <c r="BP259" s="1008"/>
      <c r="BQ259" s="1011"/>
      <c r="BR259" s="1008"/>
      <c r="BS259" s="1008"/>
      <c r="BT259" s="1555"/>
      <c r="BU259" s="1556"/>
      <c r="BV259" s="1065"/>
    </row>
    <row r="260" spans="3:74" ht="16" customHeight="1" x14ac:dyDescent="0.25">
      <c r="C260" s="128">
        <v>241</v>
      </c>
      <c r="D260" s="129">
        <f t="shared" si="28"/>
        <v>0</v>
      </c>
      <c r="E260" s="130" t="str">
        <f t="shared" si="29"/>
        <v/>
      </c>
      <c r="F260" s="118">
        <f t="shared" si="30"/>
        <v>0</v>
      </c>
      <c r="G260" s="128">
        <f t="shared" si="36"/>
        <v>0</v>
      </c>
      <c r="H260" s="128">
        <f t="shared" si="32"/>
        <v>0</v>
      </c>
      <c r="I260" s="128">
        <f t="shared" si="37"/>
        <v>0</v>
      </c>
      <c r="J260" s="128">
        <f t="shared" si="33"/>
        <v>0</v>
      </c>
      <c r="K260" s="1549">
        <f t="shared" si="34"/>
        <v>0</v>
      </c>
      <c r="L260" s="1009" t="str">
        <f t="shared" si="35"/>
        <v/>
      </c>
      <c r="M260" s="1010"/>
      <c r="N260" s="1010"/>
      <c r="O260" s="1010"/>
      <c r="P260" s="1011"/>
      <c r="Q260" s="1008"/>
      <c r="R260" s="1012"/>
      <c r="S260" s="1013"/>
      <c r="T260" s="1011"/>
      <c r="U260" s="1011"/>
      <c r="V260" s="1008"/>
      <c r="W260" s="1011"/>
      <c r="X260" s="1011"/>
      <c r="Y260" s="1011"/>
      <c r="Z260" s="1012"/>
      <c r="AA260" s="1012"/>
      <c r="AB260" s="1011"/>
      <c r="AC260" s="1012"/>
      <c r="AD260" s="1011"/>
      <c r="AE260" s="1012"/>
      <c r="AF260" s="1068"/>
      <c r="AG260" s="1014"/>
      <c r="AH260" s="1014"/>
      <c r="AI260" s="1011"/>
      <c r="AJ260" s="1015"/>
      <c r="AK260" s="1016"/>
      <c r="AL260" s="1012"/>
      <c r="AM260" s="1016"/>
      <c r="AN260" s="1070"/>
      <c r="AO260" s="1008"/>
      <c r="AP260" s="1008"/>
      <c r="AQ260" s="1008"/>
      <c r="AR260" s="1008"/>
      <c r="AS260" s="1008"/>
      <c r="AT260" s="1008"/>
      <c r="AU260" s="1008"/>
      <c r="AV260" s="1008"/>
      <c r="AW260" s="1008"/>
      <c r="AX260" s="1008"/>
      <c r="AY260" s="1008"/>
      <c r="AZ260" s="1008"/>
      <c r="BA260" s="1008"/>
      <c r="BB260" s="1008"/>
      <c r="BC260" s="1008"/>
      <c r="BD260" s="1008"/>
      <c r="BE260" s="1008"/>
      <c r="BF260" s="1008"/>
      <c r="BG260" s="1008"/>
      <c r="BH260" s="1008"/>
      <c r="BI260" s="1008"/>
      <c r="BJ260" s="1008"/>
      <c r="BK260" s="1008"/>
      <c r="BL260" s="1008"/>
      <c r="BM260" s="1008"/>
      <c r="BN260" s="1008"/>
      <c r="BO260" s="1008"/>
      <c r="BP260" s="1008"/>
      <c r="BQ260" s="1011"/>
      <c r="BR260" s="1008"/>
      <c r="BS260" s="1008"/>
      <c r="BT260" s="1555"/>
      <c r="BU260" s="1556"/>
      <c r="BV260" s="1065"/>
    </row>
    <row r="261" spans="3:74" ht="16" customHeight="1" x14ac:dyDescent="0.25">
      <c r="C261" s="128">
        <v>242</v>
      </c>
      <c r="D261" s="129">
        <f t="shared" si="28"/>
        <v>0</v>
      </c>
      <c r="E261" s="130" t="str">
        <f t="shared" si="29"/>
        <v/>
      </c>
      <c r="F261" s="118">
        <f t="shared" si="30"/>
        <v>0</v>
      </c>
      <c r="G261" s="128">
        <f t="shared" si="36"/>
        <v>0</v>
      </c>
      <c r="H261" s="128">
        <f t="shared" si="32"/>
        <v>0</v>
      </c>
      <c r="I261" s="128">
        <f t="shared" si="37"/>
        <v>0</v>
      </c>
      <c r="J261" s="128">
        <f t="shared" si="33"/>
        <v>0</v>
      </c>
      <c r="K261" s="1549">
        <f t="shared" si="34"/>
        <v>0</v>
      </c>
      <c r="L261" s="1009" t="str">
        <f t="shared" si="35"/>
        <v/>
      </c>
      <c r="M261" s="1010"/>
      <c r="N261" s="1010"/>
      <c r="O261" s="1010"/>
      <c r="P261" s="1011"/>
      <c r="Q261" s="1008"/>
      <c r="R261" s="1012"/>
      <c r="S261" s="1013"/>
      <c r="T261" s="1011"/>
      <c r="U261" s="1011"/>
      <c r="V261" s="1008"/>
      <c r="W261" s="1011"/>
      <c r="X261" s="1011"/>
      <c r="Y261" s="1011"/>
      <c r="Z261" s="1012"/>
      <c r="AA261" s="1012"/>
      <c r="AB261" s="1011"/>
      <c r="AC261" s="1012"/>
      <c r="AD261" s="1011"/>
      <c r="AE261" s="1012"/>
      <c r="AF261" s="1068"/>
      <c r="AG261" s="1014"/>
      <c r="AH261" s="1014"/>
      <c r="AI261" s="1011"/>
      <c r="AJ261" s="1015"/>
      <c r="AK261" s="1016"/>
      <c r="AL261" s="1012"/>
      <c r="AM261" s="1016"/>
      <c r="AN261" s="1070"/>
      <c r="AO261" s="1008"/>
      <c r="AP261" s="1008"/>
      <c r="AQ261" s="1008"/>
      <c r="AR261" s="1008"/>
      <c r="AS261" s="1008"/>
      <c r="AT261" s="1008"/>
      <c r="AU261" s="1008"/>
      <c r="AV261" s="1008"/>
      <c r="AW261" s="1008"/>
      <c r="AX261" s="1008"/>
      <c r="AY261" s="1008"/>
      <c r="AZ261" s="1008"/>
      <c r="BA261" s="1008"/>
      <c r="BB261" s="1008"/>
      <c r="BC261" s="1008"/>
      <c r="BD261" s="1008"/>
      <c r="BE261" s="1008"/>
      <c r="BF261" s="1008"/>
      <c r="BG261" s="1008"/>
      <c r="BH261" s="1008"/>
      <c r="BI261" s="1008"/>
      <c r="BJ261" s="1008"/>
      <c r="BK261" s="1008"/>
      <c r="BL261" s="1008"/>
      <c r="BM261" s="1008"/>
      <c r="BN261" s="1008"/>
      <c r="BO261" s="1008"/>
      <c r="BP261" s="1008"/>
      <c r="BQ261" s="1011"/>
      <c r="BR261" s="1008"/>
      <c r="BS261" s="1008"/>
      <c r="BT261" s="1555"/>
      <c r="BU261" s="1556"/>
      <c r="BV261" s="1065"/>
    </row>
    <row r="262" spans="3:74" ht="16" customHeight="1" x14ac:dyDescent="0.25">
      <c r="C262" s="128">
        <v>243</v>
      </c>
      <c r="D262" s="129">
        <f t="shared" si="28"/>
        <v>0</v>
      </c>
      <c r="E262" s="130" t="str">
        <f t="shared" si="29"/>
        <v/>
      </c>
      <c r="F262" s="118">
        <f t="shared" si="30"/>
        <v>0</v>
      </c>
      <c r="G262" s="128">
        <f t="shared" si="36"/>
        <v>0</v>
      </c>
      <c r="H262" s="128">
        <f t="shared" si="32"/>
        <v>0</v>
      </c>
      <c r="I262" s="128">
        <f t="shared" si="37"/>
        <v>0</v>
      </c>
      <c r="J262" s="128">
        <f t="shared" si="33"/>
        <v>0</v>
      </c>
      <c r="K262" s="1549">
        <f t="shared" si="34"/>
        <v>0</v>
      </c>
      <c r="L262" s="1009" t="str">
        <f t="shared" si="35"/>
        <v/>
      </c>
      <c r="M262" s="1010"/>
      <c r="N262" s="1010"/>
      <c r="O262" s="1010"/>
      <c r="P262" s="1011"/>
      <c r="Q262" s="1008"/>
      <c r="R262" s="1012"/>
      <c r="S262" s="1013"/>
      <c r="T262" s="1011"/>
      <c r="U262" s="1011"/>
      <c r="V262" s="1008"/>
      <c r="W262" s="1011"/>
      <c r="X262" s="1011"/>
      <c r="Y262" s="1011"/>
      <c r="Z262" s="1012"/>
      <c r="AA262" s="1012"/>
      <c r="AB262" s="1011"/>
      <c r="AC262" s="1012"/>
      <c r="AD262" s="1011"/>
      <c r="AE262" s="1012"/>
      <c r="AF262" s="1068"/>
      <c r="AG262" s="1014"/>
      <c r="AH262" s="1014"/>
      <c r="AI262" s="1011"/>
      <c r="AJ262" s="1015"/>
      <c r="AK262" s="1016"/>
      <c r="AL262" s="1012"/>
      <c r="AM262" s="1016"/>
      <c r="AN262" s="1070"/>
      <c r="AO262" s="1008"/>
      <c r="AP262" s="1008"/>
      <c r="AQ262" s="1008"/>
      <c r="AR262" s="1008"/>
      <c r="AS262" s="1008"/>
      <c r="AT262" s="1008"/>
      <c r="AU262" s="1008"/>
      <c r="AV262" s="1008"/>
      <c r="AW262" s="1008"/>
      <c r="AX262" s="1008"/>
      <c r="AY262" s="1008"/>
      <c r="AZ262" s="1008"/>
      <c r="BA262" s="1008"/>
      <c r="BB262" s="1008"/>
      <c r="BC262" s="1008"/>
      <c r="BD262" s="1008"/>
      <c r="BE262" s="1008"/>
      <c r="BF262" s="1008"/>
      <c r="BG262" s="1008"/>
      <c r="BH262" s="1008"/>
      <c r="BI262" s="1008"/>
      <c r="BJ262" s="1008"/>
      <c r="BK262" s="1008"/>
      <c r="BL262" s="1008"/>
      <c r="BM262" s="1008"/>
      <c r="BN262" s="1008"/>
      <c r="BO262" s="1008"/>
      <c r="BP262" s="1008"/>
      <c r="BQ262" s="1011"/>
      <c r="BR262" s="1008"/>
      <c r="BS262" s="1008"/>
      <c r="BT262" s="1555"/>
      <c r="BU262" s="1556"/>
      <c r="BV262" s="1065"/>
    </row>
    <row r="263" spans="3:74" ht="16" customHeight="1" x14ac:dyDescent="0.25">
      <c r="C263" s="128">
        <v>244</v>
      </c>
      <c r="D263" s="129">
        <f t="shared" si="28"/>
        <v>0</v>
      </c>
      <c r="E263" s="130" t="str">
        <f t="shared" si="29"/>
        <v/>
      </c>
      <c r="F263" s="118">
        <f t="shared" si="30"/>
        <v>0</v>
      </c>
      <c r="G263" s="128">
        <f t="shared" si="36"/>
        <v>0</v>
      </c>
      <c r="H263" s="128">
        <f t="shared" si="32"/>
        <v>0</v>
      </c>
      <c r="I263" s="128">
        <f t="shared" si="37"/>
        <v>0</v>
      </c>
      <c r="J263" s="128">
        <f t="shared" si="33"/>
        <v>0</v>
      </c>
      <c r="K263" s="1549">
        <f t="shared" si="34"/>
        <v>0</v>
      </c>
      <c r="L263" s="1009" t="str">
        <f t="shared" si="35"/>
        <v/>
      </c>
      <c r="M263" s="1010"/>
      <c r="N263" s="1010"/>
      <c r="O263" s="1010"/>
      <c r="P263" s="1011"/>
      <c r="Q263" s="1008"/>
      <c r="R263" s="1012"/>
      <c r="S263" s="1013"/>
      <c r="T263" s="1011"/>
      <c r="U263" s="1011"/>
      <c r="V263" s="1008"/>
      <c r="W263" s="1011"/>
      <c r="X263" s="1011"/>
      <c r="Y263" s="1011"/>
      <c r="Z263" s="1012"/>
      <c r="AA263" s="1012"/>
      <c r="AB263" s="1011"/>
      <c r="AC263" s="1012"/>
      <c r="AD263" s="1011"/>
      <c r="AE263" s="1012"/>
      <c r="AF263" s="1068"/>
      <c r="AG263" s="1014"/>
      <c r="AH263" s="1014"/>
      <c r="AI263" s="1011"/>
      <c r="AJ263" s="1015"/>
      <c r="AK263" s="1016"/>
      <c r="AL263" s="1012"/>
      <c r="AM263" s="1016"/>
      <c r="AN263" s="1070"/>
      <c r="AO263" s="1008"/>
      <c r="AP263" s="1008"/>
      <c r="AQ263" s="1008"/>
      <c r="AR263" s="1008"/>
      <c r="AS263" s="1008"/>
      <c r="AT263" s="1008"/>
      <c r="AU263" s="1008"/>
      <c r="AV263" s="1008"/>
      <c r="AW263" s="1008"/>
      <c r="AX263" s="1008"/>
      <c r="AY263" s="1008"/>
      <c r="AZ263" s="1008"/>
      <c r="BA263" s="1008"/>
      <c r="BB263" s="1008"/>
      <c r="BC263" s="1008"/>
      <c r="BD263" s="1008"/>
      <c r="BE263" s="1008"/>
      <c r="BF263" s="1008"/>
      <c r="BG263" s="1008"/>
      <c r="BH263" s="1008"/>
      <c r="BI263" s="1008"/>
      <c r="BJ263" s="1008"/>
      <c r="BK263" s="1008"/>
      <c r="BL263" s="1008"/>
      <c r="BM263" s="1008"/>
      <c r="BN263" s="1008"/>
      <c r="BO263" s="1008"/>
      <c r="BP263" s="1008"/>
      <c r="BQ263" s="1011"/>
      <c r="BR263" s="1008"/>
      <c r="BS263" s="1008"/>
      <c r="BT263" s="1555"/>
      <c r="BU263" s="1556"/>
      <c r="BV263" s="1065"/>
    </row>
    <row r="264" spans="3:74" ht="16" customHeight="1" x14ac:dyDescent="0.25">
      <c r="C264" s="128">
        <v>245</v>
      </c>
      <c r="D264" s="129">
        <f t="shared" si="28"/>
        <v>0</v>
      </c>
      <c r="E264" s="130" t="str">
        <f t="shared" si="29"/>
        <v/>
      </c>
      <c r="F264" s="118">
        <f t="shared" si="30"/>
        <v>0</v>
      </c>
      <c r="G264" s="128">
        <f t="shared" si="36"/>
        <v>0</v>
      </c>
      <c r="H264" s="128">
        <f t="shared" si="32"/>
        <v>0</v>
      </c>
      <c r="I264" s="128">
        <f t="shared" si="37"/>
        <v>0</v>
      </c>
      <c r="J264" s="128">
        <f t="shared" si="33"/>
        <v>0</v>
      </c>
      <c r="K264" s="1549">
        <f t="shared" si="34"/>
        <v>0</v>
      </c>
      <c r="L264" s="1009" t="str">
        <f t="shared" si="35"/>
        <v/>
      </c>
      <c r="M264" s="1010"/>
      <c r="N264" s="1010"/>
      <c r="O264" s="1010"/>
      <c r="P264" s="1011"/>
      <c r="Q264" s="1008"/>
      <c r="R264" s="1012"/>
      <c r="S264" s="1013"/>
      <c r="T264" s="1011"/>
      <c r="U264" s="1011"/>
      <c r="V264" s="1008"/>
      <c r="W264" s="1011"/>
      <c r="X264" s="1011"/>
      <c r="Y264" s="1011"/>
      <c r="Z264" s="1012"/>
      <c r="AA264" s="1012"/>
      <c r="AB264" s="1011"/>
      <c r="AC264" s="1012"/>
      <c r="AD264" s="1011"/>
      <c r="AE264" s="1012"/>
      <c r="AF264" s="1068"/>
      <c r="AG264" s="1014"/>
      <c r="AH264" s="1014"/>
      <c r="AI264" s="1011"/>
      <c r="AJ264" s="1015"/>
      <c r="AK264" s="1016"/>
      <c r="AL264" s="1012"/>
      <c r="AM264" s="1016"/>
      <c r="AN264" s="1070"/>
      <c r="AO264" s="1008"/>
      <c r="AP264" s="1008"/>
      <c r="AQ264" s="1008"/>
      <c r="AR264" s="1008"/>
      <c r="AS264" s="1008"/>
      <c r="AT264" s="1008"/>
      <c r="AU264" s="1008"/>
      <c r="AV264" s="1008"/>
      <c r="AW264" s="1008"/>
      <c r="AX264" s="1008"/>
      <c r="AY264" s="1008"/>
      <c r="AZ264" s="1008"/>
      <c r="BA264" s="1008"/>
      <c r="BB264" s="1008"/>
      <c r="BC264" s="1008"/>
      <c r="BD264" s="1008"/>
      <c r="BE264" s="1008"/>
      <c r="BF264" s="1008"/>
      <c r="BG264" s="1008"/>
      <c r="BH264" s="1008"/>
      <c r="BI264" s="1008"/>
      <c r="BJ264" s="1008"/>
      <c r="BK264" s="1008"/>
      <c r="BL264" s="1008"/>
      <c r="BM264" s="1008"/>
      <c r="BN264" s="1008"/>
      <c r="BO264" s="1008"/>
      <c r="BP264" s="1008"/>
      <c r="BQ264" s="1011"/>
      <c r="BR264" s="1008"/>
      <c r="BS264" s="1008"/>
      <c r="BT264" s="1555"/>
      <c r="BU264" s="1556"/>
      <c r="BV264" s="1065"/>
    </row>
    <row r="265" spans="3:74" ht="16" customHeight="1" x14ac:dyDescent="0.25">
      <c r="C265" s="128">
        <v>246</v>
      </c>
      <c r="D265" s="129">
        <f t="shared" si="28"/>
        <v>0</v>
      </c>
      <c r="E265" s="130" t="str">
        <f t="shared" si="29"/>
        <v/>
      </c>
      <c r="F265" s="118">
        <f t="shared" si="30"/>
        <v>0</v>
      </c>
      <c r="G265" s="128">
        <f t="shared" si="36"/>
        <v>0</v>
      </c>
      <c r="H265" s="128">
        <f t="shared" si="32"/>
        <v>0</v>
      </c>
      <c r="I265" s="128">
        <f t="shared" si="37"/>
        <v>0</v>
      </c>
      <c r="J265" s="128">
        <f t="shared" si="33"/>
        <v>0</v>
      </c>
      <c r="K265" s="1549">
        <f t="shared" si="34"/>
        <v>0</v>
      </c>
      <c r="L265" s="1009" t="str">
        <f t="shared" si="35"/>
        <v/>
      </c>
      <c r="M265" s="1010"/>
      <c r="N265" s="1010"/>
      <c r="O265" s="1010"/>
      <c r="P265" s="1011"/>
      <c r="Q265" s="1008"/>
      <c r="R265" s="1012"/>
      <c r="S265" s="1013"/>
      <c r="T265" s="1011"/>
      <c r="U265" s="1011"/>
      <c r="V265" s="1008"/>
      <c r="W265" s="1011"/>
      <c r="X265" s="1011"/>
      <c r="Y265" s="1011"/>
      <c r="Z265" s="1012"/>
      <c r="AA265" s="1012"/>
      <c r="AB265" s="1011"/>
      <c r="AC265" s="1012"/>
      <c r="AD265" s="1011"/>
      <c r="AE265" s="1012"/>
      <c r="AF265" s="1068"/>
      <c r="AG265" s="1014"/>
      <c r="AH265" s="1014"/>
      <c r="AI265" s="1011"/>
      <c r="AJ265" s="1015"/>
      <c r="AK265" s="1016"/>
      <c r="AL265" s="1012"/>
      <c r="AM265" s="1016"/>
      <c r="AN265" s="1070"/>
      <c r="AO265" s="1008"/>
      <c r="AP265" s="1008"/>
      <c r="AQ265" s="1008"/>
      <c r="AR265" s="1008"/>
      <c r="AS265" s="1008"/>
      <c r="AT265" s="1008"/>
      <c r="AU265" s="1008"/>
      <c r="AV265" s="1008"/>
      <c r="AW265" s="1008"/>
      <c r="AX265" s="1008"/>
      <c r="AY265" s="1008"/>
      <c r="AZ265" s="1008"/>
      <c r="BA265" s="1008"/>
      <c r="BB265" s="1008"/>
      <c r="BC265" s="1008"/>
      <c r="BD265" s="1008"/>
      <c r="BE265" s="1008"/>
      <c r="BF265" s="1008"/>
      <c r="BG265" s="1008"/>
      <c r="BH265" s="1008"/>
      <c r="BI265" s="1008"/>
      <c r="BJ265" s="1008"/>
      <c r="BK265" s="1008"/>
      <c r="BL265" s="1008"/>
      <c r="BM265" s="1008"/>
      <c r="BN265" s="1008"/>
      <c r="BO265" s="1008"/>
      <c r="BP265" s="1008"/>
      <c r="BQ265" s="1011"/>
      <c r="BR265" s="1008"/>
      <c r="BS265" s="1008"/>
      <c r="BT265" s="1555"/>
      <c r="BU265" s="1556"/>
      <c r="BV265" s="1065"/>
    </row>
    <row r="266" spans="3:74" ht="16" customHeight="1" x14ac:dyDescent="0.25">
      <c r="C266" s="128">
        <v>247</v>
      </c>
      <c r="D266" s="129">
        <f t="shared" si="28"/>
        <v>0</v>
      </c>
      <c r="E266" s="130" t="str">
        <f t="shared" si="29"/>
        <v/>
      </c>
      <c r="F266" s="118">
        <f t="shared" si="30"/>
        <v>0</v>
      </c>
      <c r="G266" s="128">
        <f t="shared" si="36"/>
        <v>0</v>
      </c>
      <c r="H266" s="128">
        <f t="shared" si="32"/>
        <v>0</v>
      </c>
      <c r="I266" s="128">
        <f t="shared" si="37"/>
        <v>0</v>
      </c>
      <c r="J266" s="128">
        <f t="shared" si="33"/>
        <v>0</v>
      </c>
      <c r="K266" s="1549">
        <f t="shared" si="34"/>
        <v>0</v>
      </c>
      <c r="L266" s="1009" t="str">
        <f t="shared" si="35"/>
        <v/>
      </c>
      <c r="M266" s="1010"/>
      <c r="N266" s="1010"/>
      <c r="O266" s="1010"/>
      <c r="P266" s="1011"/>
      <c r="Q266" s="1008"/>
      <c r="R266" s="1012"/>
      <c r="S266" s="1013"/>
      <c r="T266" s="1011"/>
      <c r="U266" s="1011"/>
      <c r="V266" s="1008"/>
      <c r="W266" s="1011"/>
      <c r="X266" s="1011"/>
      <c r="Y266" s="1011"/>
      <c r="Z266" s="1012"/>
      <c r="AA266" s="1012"/>
      <c r="AB266" s="1011"/>
      <c r="AC266" s="1012"/>
      <c r="AD266" s="1011"/>
      <c r="AE266" s="1012"/>
      <c r="AF266" s="1068"/>
      <c r="AG266" s="1014"/>
      <c r="AH266" s="1014"/>
      <c r="AI266" s="1011"/>
      <c r="AJ266" s="1015"/>
      <c r="AK266" s="1016"/>
      <c r="AL266" s="1012"/>
      <c r="AM266" s="1016"/>
      <c r="AN266" s="1070"/>
      <c r="AO266" s="1008"/>
      <c r="AP266" s="1008"/>
      <c r="AQ266" s="1008"/>
      <c r="AR266" s="1008"/>
      <c r="AS266" s="1008"/>
      <c r="AT266" s="1008"/>
      <c r="AU266" s="1008"/>
      <c r="AV266" s="1008"/>
      <c r="AW266" s="1008"/>
      <c r="AX266" s="1008"/>
      <c r="AY266" s="1008"/>
      <c r="AZ266" s="1008"/>
      <c r="BA266" s="1008"/>
      <c r="BB266" s="1008"/>
      <c r="BC266" s="1008"/>
      <c r="BD266" s="1008"/>
      <c r="BE266" s="1008"/>
      <c r="BF266" s="1008"/>
      <c r="BG266" s="1008"/>
      <c r="BH266" s="1008"/>
      <c r="BI266" s="1008"/>
      <c r="BJ266" s="1008"/>
      <c r="BK266" s="1008"/>
      <c r="BL266" s="1008"/>
      <c r="BM266" s="1008"/>
      <c r="BN266" s="1008"/>
      <c r="BO266" s="1008"/>
      <c r="BP266" s="1008"/>
      <c r="BQ266" s="1011"/>
      <c r="BR266" s="1008"/>
      <c r="BS266" s="1008"/>
      <c r="BT266" s="1555"/>
      <c r="BU266" s="1556"/>
      <c r="BV266" s="1065"/>
    </row>
    <row r="267" spans="3:74" ht="16" customHeight="1" x14ac:dyDescent="0.25">
      <c r="C267" s="128">
        <v>248</v>
      </c>
      <c r="D267" s="129">
        <f t="shared" si="28"/>
        <v>0</v>
      </c>
      <c r="E267" s="130" t="str">
        <f t="shared" si="29"/>
        <v/>
      </c>
      <c r="F267" s="118">
        <f t="shared" si="30"/>
        <v>0</v>
      </c>
      <c r="G267" s="128">
        <f t="shared" si="36"/>
        <v>0</v>
      </c>
      <c r="H267" s="128">
        <f t="shared" si="32"/>
        <v>0</v>
      </c>
      <c r="I267" s="128">
        <f t="shared" si="37"/>
        <v>0</v>
      </c>
      <c r="J267" s="128">
        <f t="shared" si="33"/>
        <v>0</v>
      </c>
      <c r="K267" s="1549">
        <f t="shared" si="34"/>
        <v>0</v>
      </c>
      <c r="L267" s="1009" t="str">
        <f t="shared" si="35"/>
        <v/>
      </c>
      <c r="M267" s="1010"/>
      <c r="N267" s="1010"/>
      <c r="O267" s="1010"/>
      <c r="P267" s="1011"/>
      <c r="Q267" s="1008"/>
      <c r="R267" s="1012"/>
      <c r="S267" s="1013"/>
      <c r="T267" s="1011"/>
      <c r="U267" s="1011"/>
      <c r="V267" s="1008"/>
      <c r="W267" s="1011"/>
      <c r="X267" s="1011"/>
      <c r="Y267" s="1011"/>
      <c r="Z267" s="1012"/>
      <c r="AA267" s="1012"/>
      <c r="AB267" s="1011"/>
      <c r="AC267" s="1012"/>
      <c r="AD267" s="1011"/>
      <c r="AE267" s="1012"/>
      <c r="AF267" s="1068"/>
      <c r="AG267" s="1014"/>
      <c r="AH267" s="1014"/>
      <c r="AI267" s="1011"/>
      <c r="AJ267" s="1015"/>
      <c r="AK267" s="1016"/>
      <c r="AL267" s="1012"/>
      <c r="AM267" s="1016"/>
      <c r="AN267" s="1070"/>
      <c r="AO267" s="1008"/>
      <c r="AP267" s="1008"/>
      <c r="AQ267" s="1008"/>
      <c r="AR267" s="1008"/>
      <c r="AS267" s="1008"/>
      <c r="AT267" s="1008"/>
      <c r="AU267" s="1008"/>
      <c r="AV267" s="1008"/>
      <c r="AW267" s="1008"/>
      <c r="AX267" s="1008"/>
      <c r="AY267" s="1008"/>
      <c r="AZ267" s="1008"/>
      <c r="BA267" s="1008"/>
      <c r="BB267" s="1008"/>
      <c r="BC267" s="1008"/>
      <c r="BD267" s="1008"/>
      <c r="BE267" s="1008"/>
      <c r="BF267" s="1008"/>
      <c r="BG267" s="1008"/>
      <c r="BH267" s="1008"/>
      <c r="BI267" s="1008"/>
      <c r="BJ267" s="1008"/>
      <c r="BK267" s="1008"/>
      <c r="BL267" s="1008"/>
      <c r="BM267" s="1008"/>
      <c r="BN267" s="1008"/>
      <c r="BO267" s="1008"/>
      <c r="BP267" s="1008"/>
      <c r="BQ267" s="1011"/>
      <c r="BR267" s="1008"/>
      <c r="BS267" s="1008"/>
      <c r="BT267" s="1555"/>
      <c r="BU267" s="1556"/>
      <c r="BV267" s="1065"/>
    </row>
    <row r="268" spans="3:74" ht="16" customHeight="1" x14ac:dyDescent="0.25">
      <c r="C268" s="128">
        <v>249</v>
      </c>
      <c r="D268" s="129">
        <f t="shared" si="28"/>
        <v>0</v>
      </c>
      <c r="E268" s="130" t="str">
        <f t="shared" si="29"/>
        <v/>
      </c>
      <c r="F268" s="118">
        <f t="shared" si="30"/>
        <v>0</v>
      </c>
      <c r="G268" s="128">
        <f t="shared" si="36"/>
        <v>0</v>
      </c>
      <c r="H268" s="128">
        <f t="shared" si="32"/>
        <v>0</v>
      </c>
      <c r="I268" s="128">
        <f t="shared" si="37"/>
        <v>0</v>
      </c>
      <c r="J268" s="128">
        <f t="shared" si="33"/>
        <v>0</v>
      </c>
      <c r="K268" s="1549">
        <f t="shared" si="34"/>
        <v>0</v>
      </c>
      <c r="L268" s="1009" t="str">
        <f t="shared" si="35"/>
        <v/>
      </c>
      <c r="M268" s="1010"/>
      <c r="N268" s="1010"/>
      <c r="O268" s="1010"/>
      <c r="P268" s="1011"/>
      <c r="Q268" s="1008"/>
      <c r="R268" s="1012"/>
      <c r="S268" s="1013"/>
      <c r="T268" s="1011"/>
      <c r="U268" s="1011"/>
      <c r="V268" s="1008"/>
      <c r="W268" s="1011"/>
      <c r="X268" s="1011"/>
      <c r="Y268" s="1011"/>
      <c r="Z268" s="1012"/>
      <c r="AA268" s="1012"/>
      <c r="AB268" s="1011"/>
      <c r="AC268" s="1012"/>
      <c r="AD268" s="1011"/>
      <c r="AE268" s="1012"/>
      <c r="AF268" s="1068"/>
      <c r="AG268" s="1014"/>
      <c r="AH268" s="1014"/>
      <c r="AI268" s="1011"/>
      <c r="AJ268" s="1015"/>
      <c r="AK268" s="1016"/>
      <c r="AL268" s="1012"/>
      <c r="AM268" s="1016"/>
      <c r="AN268" s="1070"/>
      <c r="AO268" s="1008"/>
      <c r="AP268" s="1008"/>
      <c r="AQ268" s="1008"/>
      <c r="AR268" s="1008"/>
      <c r="AS268" s="1008"/>
      <c r="AT268" s="1008"/>
      <c r="AU268" s="1008"/>
      <c r="AV268" s="1008"/>
      <c r="AW268" s="1008"/>
      <c r="AX268" s="1008"/>
      <c r="AY268" s="1008"/>
      <c r="AZ268" s="1008"/>
      <c r="BA268" s="1008"/>
      <c r="BB268" s="1008"/>
      <c r="BC268" s="1008"/>
      <c r="BD268" s="1008"/>
      <c r="BE268" s="1008"/>
      <c r="BF268" s="1008"/>
      <c r="BG268" s="1008"/>
      <c r="BH268" s="1008"/>
      <c r="BI268" s="1008"/>
      <c r="BJ268" s="1008"/>
      <c r="BK268" s="1008"/>
      <c r="BL268" s="1008"/>
      <c r="BM268" s="1008"/>
      <c r="BN268" s="1008"/>
      <c r="BO268" s="1008"/>
      <c r="BP268" s="1008"/>
      <c r="BQ268" s="1011"/>
      <c r="BR268" s="1008"/>
      <c r="BS268" s="1008"/>
      <c r="BT268" s="1555"/>
      <c r="BU268" s="1556"/>
      <c r="BV268" s="1065"/>
    </row>
    <row r="269" spans="3:74" ht="16" customHeight="1" x14ac:dyDescent="0.25">
      <c r="C269" s="128">
        <v>250</v>
      </c>
      <c r="D269" s="129">
        <f t="shared" si="28"/>
        <v>0</v>
      </c>
      <c r="E269" s="130" t="str">
        <f t="shared" si="29"/>
        <v/>
      </c>
      <c r="F269" s="118">
        <f t="shared" si="30"/>
        <v>0</v>
      </c>
      <c r="G269" s="128">
        <f t="shared" si="36"/>
        <v>0</v>
      </c>
      <c r="H269" s="128">
        <f t="shared" si="32"/>
        <v>0</v>
      </c>
      <c r="I269" s="128">
        <f t="shared" si="37"/>
        <v>0</v>
      </c>
      <c r="J269" s="128">
        <f t="shared" si="33"/>
        <v>0</v>
      </c>
      <c r="K269" s="1549">
        <f t="shared" si="34"/>
        <v>0</v>
      </c>
      <c r="L269" s="1009" t="str">
        <f t="shared" si="35"/>
        <v/>
      </c>
      <c r="M269" s="1010"/>
      <c r="N269" s="1010"/>
      <c r="O269" s="1010"/>
      <c r="P269" s="1011"/>
      <c r="Q269" s="1008"/>
      <c r="R269" s="1012"/>
      <c r="S269" s="1013"/>
      <c r="T269" s="1011"/>
      <c r="U269" s="1011"/>
      <c r="V269" s="1008"/>
      <c r="W269" s="1011"/>
      <c r="X269" s="1011"/>
      <c r="Y269" s="1011"/>
      <c r="Z269" s="1012"/>
      <c r="AA269" s="1012"/>
      <c r="AB269" s="1011"/>
      <c r="AC269" s="1012"/>
      <c r="AD269" s="1011"/>
      <c r="AE269" s="1012"/>
      <c r="AF269" s="1068"/>
      <c r="AG269" s="1014"/>
      <c r="AH269" s="1014"/>
      <c r="AI269" s="1011"/>
      <c r="AJ269" s="1015"/>
      <c r="AK269" s="1016"/>
      <c r="AL269" s="1012"/>
      <c r="AM269" s="1016"/>
      <c r="AN269" s="1070"/>
      <c r="AO269" s="1008"/>
      <c r="AP269" s="1008"/>
      <c r="AQ269" s="1008"/>
      <c r="AR269" s="1008"/>
      <c r="AS269" s="1008"/>
      <c r="AT269" s="1008"/>
      <c r="AU269" s="1008"/>
      <c r="AV269" s="1008"/>
      <c r="AW269" s="1008"/>
      <c r="AX269" s="1008"/>
      <c r="AY269" s="1008"/>
      <c r="AZ269" s="1008"/>
      <c r="BA269" s="1008"/>
      <c r="BB269" s="1008"/>
      <c r="BC269" s="1008"/>
      <c r="BD269" s="1008"/>
      <c r="BE269" s="1008"/>
      <c r="BF269" s="1008"/>
      <c r="BG269" s="1008"/>
      <c r="BH269" s="1008"/>
      <c r="BI269" s="1008"/>
      <c r="BJ269" s="1008"/>
      <c r="BK269" s="1008"/>
      <c r="BL269" s="1008"/>
      <c r="BM269" s="1008"/>
      <c r="BN269" s="1008"/>
      <c r="BO269" s="1008"/>
      <c r="BP269" s="1008"/>
      <c r="BQ269" s="1011"/>
      <c r="BR269" s="1008"/>
      <c r="BS269" s="1008"/>
      <c r="BT269" s="1555"/>
      <c r="BU269" s="1556"/>
      <c r="BV269" s="1065"/>
    </row>
    <row r="270" spans="3:74" ht="16" customHeight="1" x14ac:dyDescent="0.25">
      <c r="C270" s="128">
        <v>251</v>
      </c>
      <c r="D270" s="129">
        <f t="shared" si="28"/>
        <v>0</v>
      </c>
      <c r="E270" s="130" t="str">
        <f t="shared" si="29"/>
        <v/>
      </c>
      <c r="F270" s="118">
        <f t="shared" si="30"/>
        <v>0</v>
      </c>
      <c r="G270" s="128">
        <f t="shared" si="36"/>
        <v>0</v>
      </c>
      <c r="H270" s="128">
        <f t="shared" si="32"/>
        <v>0</v>
      </c>
      <c r="I270" s="128">
        <f t="shared" si="37"/>
        <v>0</v>
      </c>
      <c r="J270" s="128">
        <f t="shared" si="33"/>
        <v>0</v>
      </c>
      <c r="K270" s="1549">
        <f t="shared" si="34"/>
        <v>0</v>
      </c>
      <c r="L270" s="1009" t="str">
        <f t="shared" si="35"/>
        <v/>
      </c>
      <c r="M270" s="1010"/>
      <c r="N270" s="1010"/>
      <c r="O270" s="1010"/>
      <c r="P270" s="1011"/>
      <c r="Q270" s="1008"/>
      <c r="R270" s="1012"/>
      <c r="S270" s="1013"/>
      <c r="T270" s="1011"/>
      <c r="U270" s="1011"/>
      <c r="V270" s="1008"/>
      <c r="W270" s="1011"/>
      <c r="X270" s="1011"/>
      <c r="Y270" s="1011"/>
      <c r="Z270" s="1012"/>
      <c r="AA270" s="1012"/>
      <c r="AB270" s="1011"/>
      <c r="AC270" s="1012"/>
      <c r="AD270" s="1011"/>
      <c r="AE270" s="1012"/>
      <c r="AF270" s="1068"/>
      <c r="AG270" s="1014"/>
      <c r="AH270" s="1014"/>
      <c r="AI270" s="1011"/>
      <c r="AJ270" s="1015"/>
      <c r="AK270" s="1016"/>
      <c r="AL270" s="1012"/>
      <c r="AM270" s="1016"/>
      <c r="AN270" s="1070"/>
      <c r="AO270" s="1008"/>
      <c r="AP270" s="1008"/>
      <c r="AQ270" s="1008"/>
      <c r="AR270" s="1008"/>
      <c r="AS270" s="1008"/>
      <c r="AT270" s="1008"/>
      <c r="AU270" s="1008"/>
      <c r="AV270" s="1008"/>
      <c r="AW270" s="1008"/>
      <c r="AX270" s="1008"/>
      <c r="AY270" s="1008"/>
      <c r="AZ270" s="1008"/>
      <c r="BA270" s="1008"/>
      <c r="BB270" s="1008"/>
      <c r="BC270" s="1008"/>
      <c r="BD270" s="1008"/>
      <c r="BE270" s="1008"/>
      <c r="BF270" s="1008"/>
      <c r="BG270" s="1008"/>
      <c r="BH270" s="1008"/>
      <c r="BI270" s="1008"/>
      <c r="BJ270" s="1008"/>
      <c r="BK270" s="1008"/>
      <c r="BL270" s="1008"/>
      <c r="BM270" s="1008"/>
      <c r="BN270" s="1008"/>
      <c r="BO270" s="1008"/>
      <c r="BP270" s="1008"/>
      <c r="BQ270" s="1011"/>
      <c r="BR270" s="1008"/>
      <c r="BS270" s="1008"/>
      <c r="BT270" s="1555"/>
      <c r="BU270" s="1556"/>
      <c r="BV270" s="1065"/>
    </row>
    <row r="271" spans="3:74" ht="16" customHeight="1" x14ac:dyDescent="0.25">
      <c r="C271" s="128">
        <v>252</v>
      </c>
      <c r="D271" s="129">
        <f t="shared" si="28"/>
        <v>0</v>
      </c>
      <c r="E271" s="130" t="str">
        <f t="shared" si="29"/>
        <v/>
      </c>
      <c r="F271" s="118">
        <f t="shared" si="30"/>
        <v>0</v>
      </c>
      <c r="G271" s="128">
        <f t="shared" si="36"/>
        <v>0</v>
      </c>
      <c r="H271" s="128">
        <f t="shared" si="32"/>
        <v>0</v>
      </c>
      <c r="I271" s="128">
        <f t="shared" si="37"/>
        <v>0</v>
      </c>
      <c r="J271" s="128">
        <f t="shared" si="33"/>
        <v>0</v>
      </c>
      <c r="K271" s="1549">
        <f t="shared" si="34"/>
        <v>0</v>
      </c>
      <c r="L271" s="1009" t="str">
        <f t="shared" si="35"/>
        <v/>
      </c>
      <c r="M271" s="1010"/>
      <c r="N271" s="1010"/>
      <c r="O271" s="1010"/>
      <c r="P271" s="1011"/>
      <c r="Q271" s="1008"/>
      <c r="R271" s="1012"/>
      <c r="S271" s="1013"/>
      <c r="T271" s="1011"/>
      <c r="U271" s="1011"/>
      <c r="V271" s="1008"/>
      <c r="W271" s="1011"/>
      <c r="X271" s="1011"/>
      <c r="Y271" s="1011"/>
      <c r="Z271" s="1012"/>
      <c r="AA271" s="1012"/>
      <c r="AB271" s="1011"/>
      <c r="AC271" s="1012"/>
      <c r="AD271" s="1011"/>
      <c r="AE271" s="1012"/>
      <c r="AF271" s="1068"/>
      <c r="AG271" s="1014"/>
      <c r="AH271" s="1014"/>
      <c r="AI271" s="1011"/>
      <c r="AJ271" s="1015"/>
      <c r="AK271" s="1016"/>
      <c r="AL271" s="1012"/>
      <c r="AM271" s="1016"/>
      <c r="AN271" s="1070"/>
      <c r="AO271" s="1008"/>
      <c r="AP271" s="1008"/>
      <c r="AQ271" s="1008"/>
      <c r="AR271" s="1008"/>
      <c r="AS271" s="1008"/>
      <c r="AT271" s="1008"/>
      <c r="AU271" s="1008"/>
      <c r="AV271" s="1008"/>
      <c r="AW271" s="1008"/>
      <c r="AX271" s="1008"/>
      <c r="AY271" s="1008"/>
      <c r="AZ271" s="1008"/>
      <c r="BA271" s="1008"/>
      <c r="BB271" s="1008"/>
      <c r="BC271" s="1008"/>
      <c r="BD271" s="1008"/>
      <c r="BE271" s="1008"/>
      <c r="BF271" s="1008"/>
      <c r="BG271" s="1008"/>
      <c r="BH271" s="1008"/>
      <c r="BI271" s="1008"/>
      <c r="BJ271" s="1008"/>
      <c r="BK271" s="1008"/>
      <c r="BL271" s="1008"/>
      <c r="BM271" s="1008"/>
      <c r="BN271" s="1008"/>
      <c r="BO271" s="1008"/>
      <c r="BP271" s="1008"/>
      <c r="BQ271" s="1011"/>
      <c r="BR271" s="1008"/>
      <c r="BS271" s="1008"/>
      <c r="BT271" s="1555"/>
      <c r="BU271" s="1556"/>
      <c r="BV271" s="1065"/>
    </row>
    <row r="272" spans="3:74" ht="16" customHeight="1" x14ac:dyDescent="0.25">
      <c r="C272" s="128">
        <v>253</v>
      </c>
      <c r="D272" s="129">
        <f t="shared" si="28"/>
        <v>0</v>
      </c>
      <c r="E272" s="130" t="str">
        <f t="shared" si="29"/>
        <v/>
      </c>
      <c r="F272" s="118">
        <f t="shared" si="30"/>
        <v>0</v>
      </c>
      <c r="G272" s="128">
        <f t="shared" si="36"/>
        <v>0</v>
      </c>
      <c r="H272" s="128">
        <f t="shared" si="32"/>
        <v>0</v>
      </c>
      <c r="I272" s="128">
        <f t="shared" si="37"/>
        <v>0</v>
      </c>
      <c r="J272" s="128">
        <f t="shared" si="33"/>
        <v>0</v>
      </c>
      <c r="K272" s="1549">
        <f t="shared" si="34"/>
        <v>0</v>
      </c>
      <c r="L272" s="1009" t="str">
        <f t="shared" si="35"/>
        <v/>
      </c>
      <c r="M272" s="1010"/>
      <c r="N272" s="1010"/>
      <c r="O272" s="1010"/>
      <c r="P272" s="1011"/>
      <c r="Q272" s="1008"/>
      <c r="R272" s="1012"/>
      <c r="S272" s="1013"/>
      <c r="T272" s="1011"/>
      <c r="U272" s="1011"/>
      <c r="V272" s="1008"/>
      <c r="W272" s="1011"/>
      <c r="X272" s="1011"/>
      <c r="Y272" s="1011"/>
      <c r="Z272" s="1012"/>
      <c r="AA272" s="1012"/>
      <c r="AB272" s="1011"/>
      <c r="AC272" s="1012"/>
      <c r="AD272" s="1011"/>
      <c r="AE272" s="1012"/>
      <c r="AF272" s="1068"/>
      <c r="AG272" s="1014"/>
      <c r="AH272" s="1014"/>
      <c r="AI272" s="1011"/>
      <c r="AJ272" s="1015"/>
      <c r="AK272" s="1016"/>
      <c r="AL272" s="1012"/>
      <c r="AM272" s="1016"/>
      <c r="AN272" s="1070"/>
      <c r="AO272" s="1008"/>
      <c r="AP272" s="1008"/>
      <c r="AQ272" s="1008"/>
      <c r="AR272" s="1008"/>
      <c r="AS272" s="1008"/>
      <c r="AT272" s="1008"/>
      <c r="AU272" s="1008"/>
      <c r="AV272" s="1008"/>
      <c r="AW272" s="1008"/>
      <c r="AX272" s="1008"/>
      <c r="AY272" s="1008"/>
      <c r="AZ272" s="1008"/>
      <c r="BA272" s="1008"/>
      <c r="BB272" s="1008"/>
      <c r="BC272" s="1008"/>
      <c r="BD272" s="1008"/>
      <c r="BE272" s="1008"/>
      <c r="BF272" s="1008"/>
      <c r="BG272" s="1008"/>
      <c r="BH272" s="1008"/>
      <c r="BI272" s="1008"/>
      <c r="BJ272" s="1008"/>
      <c r="BK272" s="1008"/>
      <c r="BL272" s="1008"/>
      <c r="BM272" s="1008"/>
      <c r="BN272" s="1008"/>
      <c r="BO272" s="1008"/>
      <c r="BP272" s="1008"/>
      <c r="BQ272" s="1011"/>
      <c r="BR272" s="1008"/>
      <c r="BS272" s="1008"/>
      <c r="BT272" s="1555"/>
      <c r="BU272" s="1556"/>
      <c r="BV272" s="1065"/>
    </row>
    <row r="273" spans="3:74" ht="16" customHeight="1" x14ac:dyDescent="0.25">
      <c r="C273" s="128">
        <v>254</v>
      </c>
      <c r="D273" s="129">
        <f t="shared" si="28"/>
        <v>0</v>
      </c>
      <c r="E273" s="130" t="str">
        <f t="shared" si="29"/>
        <v/>
      </c>
      <c r="F273" s="118">
        <f t="shared" si="30"/>
        <v>0</v>
      </c>
      <c r="G273" s="128">
        <f t="shared" si="36"/>
        <v>0</v>
      </c>
      <c r="H273" s="128">
        <f t="shared" si="32"/>
        <v>0</v>
      </c>
      <c r="I273" s="128">
        <f t="shared" si="37"/>
        <v>0</v>
      </c>
      <c r="J273" s="128">
        <f t="shared" si="33"/>
        <v>0</v>
      </c>
      <c r="K273" s="1549">
        <f t="shared" si="34"/>
        <v>0</v>
      </c>
      <c r="L273" s="1009" t="str">
        <f t="shared" si="35"/>
        <v/>
      </c>
      <c r="M273" s="1010"/>
      <c r="N273" s="1010"/>
      <c r="O273" s="1010"/>
      <c r="P273" s="1011"/>
      <c r="Q273" s="1008"/>
      <c r="R273" s="1012"/>
      <c r="S273" s="1013"/>
      <c r="T273" s="1011"/>
      <c r="U273" s="1011"/>
      <c r="V273" s="1008"/>
      <c r="W273" s="1011"/>
      <c r="X273" s="1011"/>
      <c r="Y273" s="1011"/>
      <c r="Z273" s="1012"/>
      <c r="AA273" s="1012"/>
      <c r="AB273" s="1011"/>
      <c r="AC273" s="1012"/>
      <c r="AD273" s="1011"/>
      <c r="AE273" s="1012"/>
      <c r="AF273" s="1068"/>
      <c r="AG273" s="1014"/>
      <c r="AH273" s="1014"/>
      <c r="AI273" s="1011"/>
      <c r="AJ273" s="1015"/>
      <c r="AK273" s="1016"/>
      <c r="AL273" s="1012"/>
      <c r="AM273" s="1016"/>
      <c r="AN273" s="1070"/>
      <c r="AO273" s="1008"/>
      <c r="AP273" s="1008"/>
      <c r="AQ273" s="1008"/>
      <c r="AR273" s="1008"/>
      <c r="AS273" s="1008"/>
      <c r="AT273" s="1008"/>
      <c r="AU273" s="1008"/>
      <c r="AV273" s="1008"/>
      <c r="AW273" s="1008"/>
      <c r="AX273" s="1008"/>
      <c r="AY273" s="1008"/>
      <c r="AZ273" s="1008"/>
      <c r="BA273" s="1008"/>
      <c r="BB273" s="1008"/>
      <c r="BC273" s="1008"/>
      <c r="BD273" s="1008"/>
      <c r="BE273" s="1008"/>
      <c r="BF273" s="1008"/>
      <c r="BG273" s="1008"/>
      <c r="BH273" s="1008"/>
      <c r="BI273" s="1008"/>
      <c r="BJ273" s="1008"/>
      <c r="BK273" s="1008"/>
      <c r="BL273" s="1008"/>
      <c r="BM273" s="1008"/>
      <c r="BN273" s="1008"/>
      <c r="BO273" s="1008"/>
      <c r="BP273" s="1008"/>
      <c r="BQ273" s="1011"/>
      <c r="BR273" s="1008"/>
      <c r="BS273" s="1008"/>
      <c r="BT273" s="1555"/>
      <c r="BU273" s="1556"/>
      <c r="BV273" s="1065"/>
    </row>
    <row r="274" spans="3:74" ht="16" customHeight="1" x14ac:dyDescent="0.25">
      <c r="C274" s="128">
        <v>255</v>
      </c>
      <c r="D274" s="129">
        <f t="shared" si="28"/>
        <v>0</v>
      </c>
      <c r="E274" s="130" t="str">
        <f t="shared" si="29"/>
        <v/>
      </c>
      <c r="F274" s="118">
        <f t="shared" si="30"/>
        <v>0</v>
      </c>
      <c r="G274" s="128">
        <f t="shared" si="36"/>
        <v>0</v>
      </c>
      <c r="H274" s="128">
        <f t="shared" si="32"/>
        <v>0</v>
      </c>
      <c r="I274" s="128">
        <f t="shared" si="37"/>
        <v>0</v>
      </c>
      <c r="J274" s="128">
        <f t="shared" si="33"/>
        <v>0</v>
      </c>
      <c r="K274" s="1549">
        <f t="shared" si="34"/>
        <v>0</v>
      </c>
      <c r="L274" s="1009" t="str">
        <f t="shared" si="35"/>
        <v/>
      </c>
      <c r="M274" s="1010"/>
      <c r="N274" s="1010"/>
      <c r="O274" s="1010"/>
      <c r="P274" s="1011"/>
      <c r="Q274" s="1008"/>
      <c r="R274" s="1012"/>
      <c r="S274" s="1013"/>
      <c r="T274" s="1011"/>
      <c r="U274" s="1011"/>
      <c r="V274" s="1008"/>
      <c r="W274" s="1011"/>
      <c r="X274" s="1011"/>
      <c r="Y274" s="1011"/>
      <c r="Z274" s="1012"/>
      <c r="AA274" s="1012"/>
      <c r="AB274" s="1011"/>
      <c r="AC274" s="1012"/>
      <c r="AD274" s="1011"/>
      <c r="AE274" s="1012"/>
      <c r="AF274" s="1068"/>
      <c r="AG274" s="1014"/>
      <c r="AH274" s="1014"/>
      <c r="AI274" s="1011"/>
      <c r="AJ274" s="1015"/>
      <c r="AK274" s="1016"/>
      <c r="AL274" s="1012"/>
      <c r="AM274" s="1016"/>
      <c r="AN274" s="1070"/>
      <c r="AO274" s="1008"/>
      <c r="AP274" s="1008"/>
      <c r="AQ274" s="1008"/>
      <c r="AR274" s="1008"/>
      <c r="AS274" s="1008"/>
      <c r="AT274" s="1008"/>
      <c r="AU274" s="1008"/>
      <c r="AV274" s="1008"/>
      <c r="AW274" s="1008"/>
      <c r="AX274" s="1008"/>
      <c r="AY274" s="1008"/>
      <c r="AZ274" s="1008"/>
      <c r="BA274" s="1008"/>
      <c r="BB274" s="1008"/>
      <c r="BC274" s="1008"/>
      <c r="BD274" s="1008"/>
      <c r="BE274" s="1008"/>
      <c r="BF274" s="1008"/>
      <c r="BG274" s="1008"/>
      <c r="BH274" s="1008"/>
      <c r="BI274" s="1008"/>
      <c r="BJ274" s="1008"/>
      <c r="BK274" s="1008"/>
      <c r="BL274" s="1008"/>
      <c r="BM274" s="1008"/>
      <c r="BN274" s="1008"/>
      <c r="BO274" s="1008"/>
      <c r="BP274" s="1008"/>
      <c r="BQ274" s="1011"/>
      <c r="BR274" s="1008"/>
      <c r="BS274" s="1008"/>
      <c r="BT274" s="1555"/>
      <c r="BU274" s="1556"/>
      <c r="BV274" s="1065"/>
    </row>
    <row r="275" spans="3:74" ht="16" customHeight="1" x14ac:dyDescent="0.25">
      <c r="C275" s="128">
        <v>256</v>
      </c>
      <c r="D275" s="129">
        <f t="shared" si="28"/>
        <v>0</v>
      </c>
      <c r="E275" s="130" t="str">
        <f t="shared" si="29"/>
        <v/>
      </c>
      <c r="F275" s="118">
        <f t="shared" si="30"/>
        <v>0</v>
      </c>
      <c r="G275" s="128">
        <f t="shared" si="36"/>
        <v>0</v>
      </c>
      <c r="H275" s="128">
        <f t="shared" si="32"/>
        <v>0</v>
      </c>
      <c r="I275" s="128">
        <f t="shared" si="37"/>
        <v>0</v>
      </c>
      <c r="J275" s="128">
        <f t="shared" si="33"/>
        <v>0</v>
      </c>
      <c r="K275" s="1549">
        <f t="shared" si="34"/>
        <v>0</v>
      </c>
      <c r="L275" s="1009" t="str">
        <f t="shared" si="35"/>
        <v/>
      </c>
      <c r="M275" s="1010"/>
      <c r="N275" s="1010"/>
      <c r="O275" s="1010"/>
      <c r="P275" s="1011"/>
      <c r="Q275" s="1008"/>
      <c r="R275" s="1012"/>
      <c r="S275" s="1013"/>
      <c r="T275" s="1011"/>
      <c r="U275" s="1011"/>
      <c r="V275" s="1008"/>
      <c r="W275" s="1011"/>
      <c r="X275" s="1011"/>
      <c r="Y275" s="1011"/>
      <c r="Z275" s="1012"/>
      <c r="AA275" s="1012"/>
      <c r="AB275" s="1011"/>
      <c r="AC275" s="1012"/>
      <c r="AD275" s="1011"/>
      <c r="AE275" s="1012"/>
      <c r="AF275" s="1068"/>
      <c r="AG275" s="1014"/>
      <c r="AH275" s="1014"/>
      <c r="AI275" s="1011"/>
      <c r="AJ275" s="1015"/>
      <c r="AK275" s="1016"/>
      <c r="AL275" s="1012"/>
      <c r="AM275" s="1016"/>
      <c r="AN275" s="1070"/>
      <c r="AO275" s="1008"/>
      <c r="AP275" s="1008"/>
      <c r="AQ275" s="1008"/>
      <c r="AR275" s="1008"/>
      <c r="AS275" s="1008"/>
      <c r="AT275" s="1008"/>
      <c r="AU275" s="1008"/>
      <c r="AV275" s="1008"/>
      <c r="AW275" s="1008"/>
      <c r="AX275" s="1008"/>
      <c r="AY275" s="1008"/>
      <c r="AZ275" s="1008"/>
      <c r="BA275" s="1008"/>
      <c r="BB275" s="1008"/>
      <c r="BC275" s="1008"/>
      <c r="BD275" s="1008"/>
      <c r="BE275" s="1008"/>
      <c r="BF275" s="1008"/>
      <c r="BG275" s="1008"/>
      <c r="BH275" s="1008"/>
      <c r="BI275" s="1008"/>
      <c r="BJ275" s="1008"/>
      <c r="BK275" s="1008"/>
      <c r="BL275" s="1008"/>
      <c r="BM275" s="1008"/>
      <c r="BN275" s="1008"/>
      <c r="BO275" s="1008"/>
      <c r="BP275" s="1008"/>
      <c r="BQ275" s="1011"/>
      <c r="BR275" s="1008"/>
      <c r="BS275" s="1008"/>
      <c r="BT275" s="1555"/>
      <c r="BU275" s="1556"/>
      <c r="BV275" s="1065"/>
    </row>
    <row r="276" spans="3:74" ht="16" customHeight="1" x14ac:dyDescent="0.25">
      <c r="C276" s="128">
        <v>257</v>
      </c>
      <c r="D276" s="129">
        <f t="shared" si="28"/>
        <v>0</v>
      </c>
      <c r="E276" s="130" t="str">
        <f t="shared" si="29"/>
        <v/>
      </c>
      <c r="F276" s="118">
        <f t="shared" si="30"/>
        <v>0</v>
      </c>
      <c r="G276" s="128">
        <f t="shared" si="36"/>
        <v>0</v>
      </c>
      <c r="H276" s="128">
        <f t="shared" si="32"/>
        <v>0</v>
      </c>
      <c r="I276" s="128">
        <f t="shared" si="37"/>
        <v>0</v>
      </c>
      <c r="J276" s="128">
        <f t="shared" si="33"/>
        <v>0</v>
      </c>
      <c r="K276" s="1549">
        <f t="shared" si="34"/>
        <v>0</v>
      </c>
      <c r="L276" s="1009" t="str">
        <f t="shared" si="35"/>
        <v/>
      </c>
      <c r="M276" s="1010"/>
      <c r="N276" s="1010"/>
      <c r="O276" s="1010"/>
      <c r="P276" s="1011"/>
      <c r="Q276" s="1008"/>
      <c r="R276" s="1012"/>
      <c r="S276" s="1013"/>
      <c r="T276" s="1011"/>
      <c r="U276" s="1011"/>
      <c r="V276" s="1008"/>
      <c r="W276" s="1011"/>
      <c r="X276" s="1011"/>
      <c r="Y276" s="1011"/>
      <c r="Z276" s="1012"/>
      <c r="AA276" s="1012"/>
      <c r="AB276" s="1011"/>
      <c r="AC276" s="1012"/>
      <c r="AD276" s="1011"/>
      <c r="AE276" s="1012"/>
      <c r="AF276" s="1068"/>
      <c r="AG276" s="1014"/>
      <c r="AH276" s="1014"/>
      <c r="AI276" s="1011"/>
      <c r="AJ276" s="1015"/>
      <c r="AK276" s="1016"/>
      <c r="AL276" s="1012"/>
      <c r="AM276" s="1016"/>
      <c r="AN276" s="1070"/>
      <c r="AO276" s="1008"/>
      <c r="AP276" s="1008"/>
      <c r="AQ276" s="1008"/>
      <c r="AR276" s="1008"/>
      <c r="AS276" s="1008"/>
      <c r="AT276" s="1008"/>
      <c r="AU276" s="1008"/>
      <c r="AV276" s="1008"/>
      <c r="AW276" s="1008"/>
      <c r="AX276" s="1008"/>
      <c r="AY276" s="1008"/>
      <c r="AZ276" s="1008"/>
      <c r="BA276" s="1008"/>
      <c r="BB276" s="1008"/>
      <c r="BC276" s="1008"/>
      <c r="BD276" s="1008"/>
      <c r="BE276" s="1008"/>
      <c r="BF276" s="1008"/>
      <c r="BG276" s="1008"/>
      <c r="BH276" s="1008"/>
      <c r="BI276" s="1008"/>
      <c r="BJ276" s="1008"/>
      <c r="BK276" s="1008"/>
      <c r="BL276" s="1008"/>
      <c r="BM276" s="1008"/>
      <c r="BN276" s="1008"/>
      <c r="BO276" s="1008"/>
      <c r="BP276" s="1008"/>
      <c r="BQ276" s="1011"/>
      <c r="BR276" s="1008"/>
      <c r="BS276" s="1008"/>
      <c r="BT276" s="1555"/>
      <c r="BU276" s="1556"/>
      <c r="BV276" s="1065"/>
    </row>
    <row r="277" spans="3:74" ht="16" customHeight="1" x14ac:dyDescent="0.25">
      <c r="C277" s="128">
        <v>258</v>
      </c>
      <c r="D277" s="129">
        <f t="shared" ref="D277:D319" si="38">IF(AND(LEFT(R277,2)="01",LEFT(Y277,2)="01",LEFT(X277,2)="01",E277=1),1,0)</f>
        <v>0</v>
      </c>
      <c r="E277" s="130" t="str">
        <f t="shared" ref="E277:E318" si="39">$B$17</f>
        <v/>
      </c>
      <c r="F277" s="118">
        <f t="shared" ref="F277:F319" si="40">COUNTIF(AP277:AU277,"X")</f>
        <v>0</v>
      </c>
      <c r="G277" s="128">
        <f t="shared" si="36"/>
        <v>0</v>
      </c>
      <c r="H277" s="128">
        <f t="shared" ref="H277:H319" si="41">IF(Q277&lt;&gt;"",COUNTIF($Q$20:$Q$319,Q277),0)</f>
        <v>0</v>
      </c>
      <c r="I277" s="128">
        <f t="shared" si="37"/>
        <v>0</v>
      </c>
      <c r="J277" s="128">
        <f t="shared" ref="J277:J319" si="42">IF(AND(R277="01: Docente",V277="SI"),1,0)</f>
        <v>0</v>
      </c>
      <c r="K277" s="1549">
        <f t="shared" ref="K277:K319" si="43">IF(X277=$A$105,1,IF(X277=$A$106,2,IF(X277=$A$107,3,IF(X277=$A$108,4,IF(X277=$A$109,5,IF(X277=$A$110,6,0))))))</f>
        <v>0</v>
      </c>
      <c r="L277" s="1009" t="str">
        <f t="shared" si="35"/>
        <v/>
      </c>
      <c r="M277" s="1010"/>
      <c r="N277" s="1010"/>
      <c r="O277" s="1010"/>
      <c r="P277" s="1011"/>
      <c r="Q277" s="1008"/>
      <c r="R277" s="1012"/>
      <c r="S277" s="1013"/>
      <c r="T277" s="1011"/>
      <c r="U277" s="1011"/>
      <c r="V277" s="1008"/>
      <c r="W277" s="1011"/>
      <c r="X277" s="1011"/>
      <c r="Y277" s="1011"/>
      <c r="Z277" s="1012"/>
      <c r="AA277" s="1012"/>
      <c r="AB277" s="1011"/>
      <c r="AC277" s="1012"/>
      <c r="AD277" s="1011"/>
      <c r="AE277" s="1012"/>
      <c r="AF277" s="1068"/>
      <c r="AG277" s="1014"/>
      <c r="AH277" s="1014"/>
      <c r="AI277" s="1011"/>
      <c r="AJ277" s="1015"/>
      <c r="AK277" s="1016"/>
      <c r="AL277" s="1012"/>
      <c r="AM277" s="1016"/>
      <c r="AN277" s="1070"/>
      <c r="AO277" s="1008"/>
      <c r="AP277" s="1008"/>
      <c r="AQ277" s="1008"/>
      <c r="AR277" s="1008"/>
      <c r="AS277" s="1008"/>
      <c r="AT277" s="1008"/>
      <c r="AU277" s="1008"/>
      <c r="AV277" s="1008"/>
      <c r="AW277" s="1008"/>
      <c r="AX277" s="1008"/>
      <c r="AY277" s="1008"/>
      <c r="AZ277" s="1008"/>
      <c r="BA277" s="1008"/>
      <c r="BB277" s="1008"/>
      <c r="BC277" s="1008"/>
      <c r="BD277" s="1008"/>
      <c r="BE277" s="1008"/>
      <c r="BF277" s="1008"/>
      <c r="BG277" s="1008"/>
      <c r="BH277" s="1008"/>
      <c r="BI277" s="1008"/>
      <c r="BJ277" s="1008"/>
      <c r="BK277" s="1008"/>
      <c r="BL277" s="1008"/>
      <c r="BM277" s="1008"/>
      <c r="BN277" s="1008"/>
      <c r="BO277" s="1008"/>
      <c r="BP277" s="1008"/>
      <c r="BQ277" s="1011"/>
      <c r="BR277" s="1008"/>
      <c r="BS277" s="1008"/>
      <c r="BT277" s="1555"/>
      <c r="BU277" s="1556"/>
      <c r="BV277" s="1065"/>
    </row>
    <row r="278" spans="3:74" ht="16" customHeight="1" x14ac:dyDescent="0.25">
      <c r="C278" s="128">
        <v>259</v>
      </c>
      <c r="D278" s="129">
        <f t="shared" si="38"/>
        <v>0</v>
      </c>
      <c r="E278" s="130" t="str">
        <f t="shared" si="39"/>
        <v/>
      </c>
      <c r="F278" s="118">
        <f t="shared" si="40"/>
        <v>0</v>
      </c>
      <c r="G278" s="128">
        <f t="shared" si="36"/>
        <v>0</v>
      </c>
      <c r="H278" s="128">
        <f t="shared" si="41"/>
        <v>0</v>
      </c>
      <c r="I278" s="128">
        <f t="shared" si="37"/>
        <v>0</v>
      </c>
      <c r="J278" s="128">
        <f t="shared" si="42"/>
        <v>0</v>
      </c>
      <c r="K278" s="1549">
        <f t="shared" si="43"/>
        <v>0</v>
      </c>
      <c r="L278" s="1009" t="str">
        <f t="shared" ref="L278:L319" si="44">IF($C278&lt;=$B$5,C278,"")</f>
        <v/>
      </c>
      <c r="M278" s="1010"/>
      <c r="N278" s="1010"/>
      <c r="O278" s="1010"/>
      <c r="P278" s="1011"/>
      <c r="Q278" s="1008"/>
      <c r="R278" s="1012"/>
      <c r="S278" s="1013"/>
      <c r="T278" s="1011"/>
      <c r="U278" s="1011"/>
      <c r="V278" s="1008"/>
      <c r="W278" s="1011"/>
      <c r="X278" s="1011"/>
      <c r="Y278" s="1011"/>
      <c r="Z278" s="1012"/>
      <c r="AA278" s="1012"/>
      <c r="AB278" s="1011"/>
      <c r="AC278" s="1012"/>
      <c r="AD278" s="1011"/>
      <c r="AE278" s="1012"/>
      <c r="AF278" s="1068"/>
      <c r="AG278" s="1014"/>
      <c r="AH278" s="1014"/>
      <c r="AI278" s="1011"/>
      <c r="AJ278" s="1015"/>
      <c r="AK278" s="1016"/>
      <c r="AL278" s="1012"/>
      <c r="AM278" s="1016"/>
      <c r="AN278" s="1070"/>
      <c r="AO278" s="1008"/>
      <c r="AP278" s="1008"/>
      <c r="AQ278" s="1008"/>
      <c r="AR278" s="1008"/>
      <c r="AS278" s="1008"/>
      <c r="AT278" s="1008"/>
      <c r="AU278" s="1008"/>
      <c r="AV278" s="1008"/>
      <c r="AW278" s="1008"/>
      <c r="AX278" s="1008"/>
      <c r="AY278" s="1008"/>
      <c r="AZ278" s="1008"/>
      <c r="BA278" s="1008"/>
      <c r="BB278" s="1008"/>
      <c r="BC278" s="1008"/>
      <c r="BD278" s="1008"/>
      <c r="BE278" s="1008"/>
      <c r="BF278" s="1008"/>
      <c r="BG278" s="1008"/>
      <c r="BH278" s="1008"/>
      <c r="BI278" s="1008"/>
      <c r="BJ278" s="1008"/>
      <c r="BK278" s="1008"/>
      <c r="BL278" s="1008"/>
      <c r="BM278" s="1008"/>
      <c r="BN278" s="1008"/>
      <c r="BO278" s="1008"/>
      <c r="BP278" s="1008"/>
      <c r="BQ278" s="1011"/>
      <c r="BR278" s="1008"/>
      <c r="BS278" s="1008"/>
      <c r="BT278" s="1555"/>
      <c r="BU278" s="1556"/>
      <c r="BV278" s="1065"/>
    </row>
    <row r="279" spans="3:74" ht="16" customHeight="1" x14ac:dyDescent="0.25">
      <c r="C279" s="128">
        <v>260</v>
      </c>
      <c r="D279" s="129">
        <f t="shared" si="38"/>
        <v>0</v>
      </c>
      <c r="E279" s="130" t="str">
        <f t="shared" si="39"/>
        <v/>
      </c>
      <c r="F279" s="118">
        <f t="shared" si="40"/>
        <v>0</v>
      </c>
      <c r="G279" s="128">
        <f t="shared" si="36"/>
        <v>0</v>
      </c>
      <c r="H279" s="128">
        <f t="shared" si="41"/>
        <v>0</v>
      </c>
      <c r="I279" s="128">
        <f t="shared" si="37"/>
        <v>0</v>
      </c>
      <c r="J279" s="128">
        <f t="shared" si="42"/>
        <v>0</v>
      </c>
      <c r="K279" s="1549">
        <f t="shared" si="43"/>
        <v>0</v>
      </c>
      <c r="L279" s="1009" t="str">
        <f t="shared" si="44"/>
        <v/>
      </c>
      <c r="M279" s="1010"/>
      <c r="N279" s="1010"/>
      <c r="O279" s="1010"/>
      <c r="P279" s="1011"/>
      <c r="Q279" s="1008"/>
      <c r="R279" s="1012"/>
      <c r="S279" s="1013"/>
      <c r="T279" s="1011"/>
      <c r="U279" s="1011"/>
      <c r="V279" s="1008"/>
      <c r="W279" s="1011"/>
      <c r="X279" s="1011"/>
      <c r="Y279" s="1011"/>
      <c r="Z279" s="1012"/>
      <c r="AA279" s="1012"/>
      <c r="AB279" s="1011"/>
      <c r="AC279" s="1012"/>
      <c r="AD279" s="1011"/>
      <c r="AE279" s="1012"/>
      <c r="AF279" s="1068"/>
      <c r="AG279" s="1014"/>
      <c r="AH279" s="1014"/>
      <c r="AI279" s="1011"/>
      <c r="AJ279" s="1015"/>
      <c r="AK279" s="1016"/>
      <c r="AL279" s="1012"/>
      <c r="AM279" s="1016"/>
      <c r="AN279" s="1070"/>
      <c r="AO279" s="1008"/>
      <c r="AP279" s="1008"/>
      <c r="AQ279" s="1008"/>
      <c r="AR279" s="1008"/>
      <c r="AS279" s="1008"/>
      <c r="AT279" s="1008"/>
      <c r="AU279" s="1008"/>
      <c r="AV279" s="1008"/>
      <c r="AW279" s="1008"/>
      <c r="AX279" s="1008"/>
      <c r="AY279" s="1008"/>
      <c r="AZ279" s="1008"/>
      <c r="BA279" s="1008"/>
      <c r="BB279" s="1008"/>
      <c r="BC279" s="1008"/>
      <c r="BD279" s="1008"/>
      <c r="BE279" s="1008"/>
      <c r="BF279" s="1008"/>
      <c r="BG279" s="1008"/>
      <c r="BH279" s="1008"/>
      <c r="BI279" s="1008"/>
      <c r="BJ279" s="1008"/>
      <c r="BK279" s="1008"/>
      <c r="BL279" s="1008"/>
      <c r="BM279" s="1008"/>
      <c r="BN279" s="1008"/>
      <c r="BO279" s="1008"/>
      <c r="BP279" s="1008"/>
      <c r="BQ279" s="1011"/>
      <c r="BR279" s="1008"/>
      <c r="BS279" s="1008"/>
      <c r="BT279" s="1555"/>
      <c r="BU279" s="1556"/>
      <c r="BV279" s="1065"/>
    </row>
    <row r="280" spans="3:74" ht="16" customHeight="1" x14ac:dyDescent="0.25">
      <c r="C280" s="128">
        <v>261</v>
      </c>
      <c r="D280" s="129">
        <f t="shared" si="38"/>
        <v>0</v>
      </c>
      <c r="E280" s="130" t="str">
        <f t="shared" si="39"/>
        <v/>
      </c>
      <c r="F280" s="118">
        <f t="shared" si="40"/>
        <v>0</v>
      </c>
      <c r="G280" s="128">
        <f t="shared" si="36"/>
        <v>0</v>
      </c>
      <c r="H280" s="128">
        <f t="shared" si="41"/>
        <v>0</v>
      </c>
      <c r="I280" s="128">
        <f t="shared" si="37"/>
        <v>0</v>
      </c>
      <c r="J280" s="128">
        <f t="shared" si="42"/>
        <v>0</v>
      </c>
      <c r="K280" s="1549">
        <f t="shared" si="43"/>
        <v>0</v>
      </c>
      <c r="L280" s="1009" t="str">
        <f t="shared" si="44"/>
        <v/>
      </c>
      <c r="M280" s="1010"/>
      <c r="N280" s="1010"/>
      <c r="O280" s="1010"/>
      <c r="P280" s="1011"/>
      <c r="Q280" s="1008"/>
      <c r="R280" s="1012"/>
      <c r="S280" s="1013"/>
      <c r="T280" s="1011"/>
      <c r="U280" s="1011"/>
      <c r="V280" s="1008"/>
      <c r="W280" s="1011"/>
      <c r="X280" s="1011"/>
      <c r="Y280" s="1011"/>
      <c r="Z280" s="1012"/>
      <c r="AA280" s="1012"/>
      <c r="AB280" s="1011"/>
      <c r="AC280" s="1012"/>
      <c r="AD280" s="1011"/>
      <c r="AE280" s="1012"/>
      <c r="AF280" s="1068"/>
      <c r="AG280" s="1014"/>
      <c r="AH280" s="1014"/>
      <c r="AI280" s="1011"/>
      <c r="AJ280" s="1015"/>
      <c r="AK280" s="1016"/>
      <c r="AL280" s="1012"/>
      <c r="AM280" s="1016"/>
      <c r="AN280" s="1070"/>
      <c r="AO280" s="1008"/>
      <c r="AP280" s="1008"/>
      <c r="AQ280" s="1008"/>
      <c r="AR280" s="1008"/>
      <c r="AS280" s="1008"/>
      <c r="AT280" s="1008"/>
      <c r="AU280" s="1008"/>
      <c r="AV280" s="1008"/>
      <c r="AW280" s="1008"/>
      <c r="AX280" s="1008"/>
      <c r="AY280" s="1008"/>
      <c r="AZ280" s="1008"/>
      <c r="BA280" s="1008"/>
      <c r="BB280" s="1008"/>
      <c r="BC280" s="1008"/>
      <c r="BD280" s="1008"/>
      <c r="BE280" s="1008"/>
      <c r="BF280" s="1008"/>
      <c r="BG280" s="1008"/>
      <c r="BH280" s="1008"/>
      <c r="BI280" s="1008"/>
      <c r="BJ280" s="1008"/>
      <c r="BK280" s="1008"/>
      <c r="BL280" s="1008"/>
      <c r="BM280" s="1008"/>
      <c r="BN280" s="1008"/>
      <c r="BO280" s="1008"/>
      <c r="BP280" s="1008"/>
      <c r="BQ280" s="1011"/>
      <c r="BR280" s="1008"/>
      <c r="BS280" s="1008"/>
      <c r="BT280" s="1555"/>
      <c r="BU280" s="1556"/>
      <c r="BV280" s="1065"/>
    </row>
    <row r="281" spans="3:74" ht="16" customHeight="1" x14ac:dyDescent="0.25">
      <c r="C281" s="128">
        <v>262</v>
      </c>
      <c r="D281" s="129">
        <f t="shared" si="38"/>
        <v>0</v>
      </c>
      <c r="E281" s="130" t="str">
        <f t="shared" si="39"/>
        <v/>
      </c>
      <c r="F281" s="118">
        <f t="shared" si="40"/>
        <v>0</v>
      </c>
      <c r="G281" s="128">
        <f t="shared" si="36"/>
        <v>0</v>
      </c>
      <c r="H281" s="128">
        <f t="shared" si="41"/>
        <v>0</v>
      </c>
      <c r="I281" s="128">
        <f t="shared" si="37"/>
        <v>0</v>
      </c>
      <c r="J281" s="128">
        <f t="shared" si="42"/>
        <v>0</v>
      </c>
      <c r="K281" s="1549">
        <f t="shared" si="43"/>
        <v>0</v>
      </c>
      <c r="L281" s="1009" t="str">
        <f t="shared" si="44"/>
        <v/>
      </c>
      <c r="M281" s="1010"/>
      <c r="N281" s="1010"/>
      <c r="O281" s="1010"/>
      <c r="P281" s="1011"/>
      <c r="Q281" s="1008"/>
      <c r="R281" s="1012"/>
      <c r="S281" s="1013"/>
      <c r="T281" s="1011"/>
      <c r="U281" s="1011"/>
      <c r="V281" s="1008"/>
      <c r="W281" s="1011"/>
      <c r="X281" s="1011"/>
      <c r="Y281" s="1011"/>
      <c r="Z281" s="1012"/>
      <c r="AA281" s="1012"/>
      <c r="AB281" s="1011"/>
      <c r="AC281" s="1012"/>
      <c r="AD281" s="1011"/>
      <c r="AE281" s="1012"/>
      <c r="AF281" s="1068"/>
      <c r="AG281" s="1014"/>
      <c r="AH281" s="1014"/>
      <c r="AI281" s="1011"/>
      <c r="AJ281" s="1015"/>
      <c r="AK281" s="1016"/>
      <c r="AL281" s="1012"/>
      <c r="AM281" s="1016"/>
      <c r="AN281" s="1070"/>
      <c r="AO281" s="1008"/>
      <c r="AP281" s="1008"/>
      <c r="AQ281" s="1008"/>
      <c r="AR281" s="1008"/>
      <c r="AS281" s="1008"/>
      <c r="AT281" s="1008"/>
      <c r="AU281" s="1008"/>
      <c r="AV281" s="1008"/>
      <c r="AW281" s="1008"/>
      <c r="AX281" s="1008"/>
      <c r="AY281" s="1008"/>
      <c r="AZ281" s="1008"/>
      <c r="BA281" s="1008"/>
      <c r="BB281" s="1008"/>
      <c r="BC281" s="1008"/>
      <c r="BD281" s="1008"/>
      <c r="BE281" s="1008"/>
      <c r="BF281" s="1008"/>
      <c r="BG281" s="1008"/>
      <c r="BH281" s="1008"/>
      <c r="BI281" s="1008"/>
      <c r="BJ281" s="1008"/>
      <c r="BK281" s="1008"/>
      <c r="BL281" s="1008"/>
      <c r="BM281" s="1008"/>
      <c r="BN281" s="1008"/>
      <c r="BO281" s="1008"/>
      <c r="BP281" s="1008"/>
      <c r="BQ281" s="1011"/>
      <c r="BR281" s="1008"/>
      <c r="BS281" s="1008"/>
      <c r="BT281" s="1555"/>
      <c r="BU281" s="1556"/>
      <c r="BV281" s="1065"/>
    </row>
    <row r="282" spans="3:74" ht="16" customHeight="1" x14ac:dyDescent="0.25">
      <c r="C282" s="128">
        <v>263</v>
      </c>
      <c r="D282" s="129">
        <f t="shared" si="38"/>
        <v>0</v>
      </c>
      <c r="E282" s="130" t="str">
        <f t="shared" si="39"/>
        <v/>
      </c>
      <c r="F282" s="118">
        <f t="shared" si="40"/>
        <v>0</v>
      </c>
      <c r="G282" s="128">
        <f t="shared" si="36"/>
        <v>0</v>
      </c>
      <c r="H282" s="128">
        <f t="shared" si="41"/>
        <v>0</v>
      </c>
      <c r="I282" s="128">
        <f t="shared" si="37"/>
        <v>0</v>
      </c>
      <c r="J282" s="128">
        <f t="shared" si="42"/>
        <v>0</v>
      </c>
      <c r="K282" s="1549">
        <f t="shared" si="43"/>
        <v>0</v>
      </c>
      <c r="L282" s="1009" t="str">
        <f t="shared" si="44"/>
        <v/>
      </c>
      <c r="M282" s="1010"/>
      <c r="N282" s="1010"/>
      <c r="O282" s="1010"/>
      <c r="P282" s="1011"/>
      <c r="Q282" s="1008"/>
      <c r="R282" s="1012"/>
      <c r="S282" s="1013"/>
      <c r="T282" s="1011"/>
      <c r="U282" s="1011"/>
      <c r="V282" s="1008"/>
      <c r="W282" s="1011"/>
      <c r="X282" s="1011"/>
      <c r="Y282" s="1011"/>
      <c r="Z282" s="1012"/>
      <c r="AA282" s="1012"/>
      <c r="AB282" s="1011"/>
      <c r="AC282" s="1012"/>
      <c r="AD282" s="1011"/>
      <c r="AE282" s="1012"/>
      <c r="AF282" s="1068"/>
      <c r="AG282" s="1014"/>
      <c r="AH282" s="1014"/>
      <c r="AI282" s="1011"/>
      <c r="AJ282" s="1015"/>
      <c r="AK282" s="1016"/>
      <c r="AL282" s="1012"/>
      <c r="AM282" s="1016"/>
      <c r="AN282" s="1070"/>
      <c r="AO282" s="1008"/>
      <c r="AP282" s="1008"/>
      <c r="AQ282" s="1008"/>
      <c r="AR282" s="1008"/>
      <c r="AS282" s="1008"/>
      <c r="AT282" s="1008"/>
      <c r="AU282" s="1008"/>
      <c r="AV282" s="1008"/>
      <c r="AW282" s="1008"/>
      <c r="AX282" s="1008"/>
      <c r="AY282" s="1008"/>
      <c r="AZ282" s="1008"/>
      <c r="BA282" s="1008"/>
      <c r="BB282" s="1008"/>
      <c r="BC282" s="1008"/>
      <c r="BD282" s="1008"/>
      <c r="BE282" s="1008"/>
      <c r="BF282" s="1008"/>
      <c r="BG282" s="1008"/>
      <c r="BH282" s="1008"/>
      <c r="BI282" s="1008"/>
      <c r="BJ282" s="1008"/>
      <c r="BK282" s="1008"/>
      <c r="BL282" s="1008"/>
      <c r="BM282" s="1008"/>
      <c r="BN282" s="1008"/>
      <c r="BO282" s="1008"/>
      <c r="BP282" s="1008"/>
      <c r="BQ282" s="1011"/>
      <c r="BR282" s="1008"/>
      <c r="BS282" s="1008"/>
      <c r="BT282" s="1555"/>
      <c r="BU282" s="1556"/>
      <c r="BV282" s="1065"/>
    </row>
    <row r="283" spans="3:74" ht="16" customHeight="1" x14ac:dyDescent="0.25">
      <c r="C283" s="128">
        <v>264</v>
      </c>
      <c r="D283" s="129">
        <f t="shared" si="38"/>
        <v>0</v>
      </c>
      <c r="E283" s="130" t="str">
        <f t="shared" si="39"/>
        <v/>
      </c>
      <c r="F283" s="118">
        <f t="shared" si="40"/>
        <v>0</v>
      </c>
      <c r="G283" s="128">
        <f t="shared" si="36"/>
        <v>0</v>
      </c>
      <c r="H283" s="128">
        <f t="shared" si="41"/>
        <v>0</v>
      </c>
      <c r="I283" s="128">
        <f t="shared" si="37"/>
        <v>0</v>
      </c>
      <c r="J283" s="128">
        <f t="shared" si="42"/>
        <v>0</v>
      </c>
      <c r="K283" s="1549">
        <f t="shared" si="43"/>
        <v>0</v>
      </c>
      <c r="L283" s="1009" t="str">
        <f t="shared" si="44"/>
        <v/>
      </c>
      <c r="M283" s="1010"/>
      <c r="N283" s="1010"/>
      <c r="O283" s="1010"/>
      <c r="P283" s="1011"/>
      <c r="Q283" s="1008"/>
      <c r="R283" s="1012"/>
      <c r="S283" s="1013"/>
      <c r="T283" s="1011"/>
      <c r="U283" s="1011"/>
      <c r="V283" s="1008"/>
      <c r="W283" s="1011"/>
      <c r="X283" s="1011"/>
      <c r="Y283" s="1011"/>
      <c r="Z283" s="1012"/>
      <c r="AA283" s="1012"/>
      <c r="AB283" s="1011"/>
      <c r="AC283" s="1012"/>
      <c r="AD283" s="1011"/>
      <c r="AE283" s="1012"/>
      <c r="AF283" s="1068"/>
      <c r="AG283" s="1014"/>
      <c r="AH283" s="1014"/>
      <c r="AI283" s="1011"/>
      <c r="AJ283" s="1015"/>
      <c r="AK283" s="1016"/>
      <c r="AL283" s="1012"/>
      <c r="AM283" s="1016"/>
      <c r="AN283" s="1070"/>
      <c r="AO283" s="1008"/>
      <c r="AP283" s="1008"/>
      <c r="AQ283" s="1008"/>
      <c r="AR283" s="1008"/>
      <c r="AS283" s="1008"/>
      <c r="AT283" s="1008"/>
      <c r="AU283" s="1008"/>
      <c r="AV283" s="1008"/>
      <c r="AW283" s="1008"/>
      <c r="AX283" s="1008"/>
      <c r="AY283" s="1008"/>
      <c r="AZ283" s="1008"/>
      <c r="BA283" s="1008"/>
      <c r="BB283" s="1008"/>
      <c r="BC283" s="1008"/>
      <c r="BD283" s="1008"/>
      <c r="BE283" s="1008"/>
      <c r="BF283" s="1008"/>
      <c r="BG283" s="1008"/>
      <c r="BH283" s="1008"/>
      <c r="BI283" s="1008"/>
      <c r="BJ283" s="1008"/>
      <c r="BK283" s="1008"/>
      <c r="BL283" s="1008"/>
      <c r="BM283" s="1008"/>
      <c r="BN283" s="1008"/>
      <c r="BO283" s="1008"/>
      <c r="BP283" s="1008"/>
      <c r="BQ283" s="1011"/>
      <c r="BR283" s="1008"/>
      <c r="BS283" s="1008"/>
      <c r="BT283" s="1555"/>
      <c r="BU283" s="1556"/>
      <c r="BV283" s="1065"/>
    </row>
    <row r="284" spans="3:74" ht="16" customHeight="1" x14ac:dyDescent="0.25">
      <c r="C284" s="128">
        <v>265</v>
      </c>
      <c r="D284" s="129">
        <f t="shared" si="38"/>
        <v>0</v>
      </c>
      <c r="E284" s="130" t="str">
        <f t="shared" si="39"/>
        <v/>
      </c>
      <c r="F284" s="118">
        <f t="shared" si="40"/>
        <v>0</v>
      </c>
      <c r="G284" s="128">
        <f t="shared" ref="G284:G318" si="45">IF(R284&lt;&gt;"",VALUE(LEFT(R284,2)),0)</f>
        <v>0</v>
      </c>
      <c r="H284" s="128">
        <f t="shared" si="41"/>
        <v>0</v>
      </c>
      <c r="I284" s="128">
        <f t="shared" ref="I284:I318" si="46">IF(L284&lt;&gt;"",1,0)</f>
        <v>0</v>
      </c>
      <c r="J284" s="128">
        <f t="shared" si="42"/>
        <v>0</v>
      </c>
      <c r="K284" s="1549">
        <f t="shared" si="43"/>
        <v>0</v>
      </c>
      <c r="L284" s="1009" t="str">
        <f t="shared" si="44"/>
        <v/>
      </c>
      <c r="M284" s="1010"/>
      <c r="N284" s="1010"/>
      <c r="O284" s="1010"/>
      <c r="P284" s="1011"/>
      <c r="Q284" s="1008"/>
      <c r="R284" s="1012"/>
      <c r="S284" s="1013"/>
      <c r="T284" s="1011"/>
      <c r="U284" s="1011"/>
      <c r="V284" s="1008"/>
      <c r="W284" s="1011"/>
      <c r="X284" s="1011"/>
      <c r="Y284" s="1011"/>
      <c r="Z284" s="1012"/>
      <c r="AA284" s="1012"/>
      <c r="AB284" s="1011"/>
      <c r="AC284" s="1012"/>
      <c r="AD284" s="1011"/>
      <c r="AE284" s="1012"/>
      <c r="AF284" s="1068"/>
      <c r="AG284" s="1014"/>
      <c r="AH284" s="1014"/>
      <c r="AI284" s="1011"/>
      <c r="AJ284" s="1015"/>
      <c r="AK284" s="1016"/>
      <c r="AL284" s="1012"/>
      <c r="AM284" s="1016"/>
      <c r="AN284" s="1070"/>
      <c r="AO284" s="1008"/>
      <c r="AP284" s="1008"/>
      <c r="AQ284" s="1008"/>
      <c r="AR284" s="1008"/>
      <c r="AS284" s="1008"/>
      <c r="AT284" s="1008"/>
      <c r="AU284" s="1008"/>
      <c r="AV284" s="1008"/>
      <c r="AW284" s="1008"/>
      <c r="AX284" s="1008"/>
      <c r="AY284" s="1008"/>
      <c r="AZ284" s="1008"/>
      <c r="BA284" s="1008"/>
      <c r="BB284" s="1008"/>
      <c r="BC284" s="1008"/>
      <c r="BD284" s="1008"/>
      <c r="BE284" s="1008"/>
      <c r="BF284" s="1008"/>
      <c r="BG284" s="1008"/>
      <c r="BH284" s="1008"/>
      <c r="BI284" s="1008"/>
      <c r="BJ284" s="1008"/>
      <c r="BK284" s="1008"/>
      <c r="BL284" s="1008"/>
      <c r="BM284" s="1008"/>
      <c r="BN284" s="1008"/>
      <c r="BO284" s="1008"/>
      <c r="BP284" s="1008"/>
      <c r="BQ284" s="1011"/>
      <c r="BR284" s="1008"/>
      <c r="BS284" s="1008"/>
      <c r="BT284" s="1555"/>
      <c r="BU284" s="1556"/>
      <c r="BV284" s="1065"/>
    </row>
    <row r="285" spans="3:74" ht="16" customHeight="1" x14ac:dyDescent="0.25">
      <c r="C285" s="128">
        <v>266</v>
      </c>
      <c r="D285" s="129">
        <f t="shared" si="38"/>
        <v>0</v>
      </c>
      <c r="E285" s="130" t="str">
        <f t="shared" si="39"/>
        <v/>
      </c>
      <c r="F285" s="118">
        <f t="shared" si="40"/>
        <v>0</v>
      </c>
      <c r="G285" s="128">
        <f t="shared" si="45"/>
        <v>0</v>
      </c>
      <c r="H285" s="128">
        <f t="shared" si="41"/>
        <v>0</v>
      </c>
      <c r="I285" s="128">
        <f t="shared" si="46"/>
        <v>0</v>
      </c>
      <c r="J285" s="128">
        <f t="shared" si="42"/>
        <v>0</v>
      </c>
      <c r="K285" s="1549">
        <f t="shared" si="43"/>
        <v>0</v>
      </c>
      <c r="L285" s="1009" t="str">
        <f t="shared" si="44"/>
        <v/>
      </c>
      <c r="M285" s="1010"/>
      <c r="N285" s="1010"/>
      <c r="O285" s="1010"/>
      <c r="P285" s="1011"/>
      <c r="Q285" s="1008"/>
      <c r="R285" s="1012"/>
      <c r="S285" s="1013"/>
      <c r="T285" s="1011"/>
      <c r="U285" s="1011"/>
      <c r="V285" s="1008"/>
      <c r="W285" s="1011"/>
      <c r="X285" s="1011"/>
      <c r="Y285" s="1011"/>
      <c r="Z285" s="1012"/>
      <c r="AA285" s="1012"/>
      <c r="AB285" s="1011"/>
      <c r="AC285" s="1012"/>
      <c r="AD285" s="1011"/>
      <c r="AE285" s="1012"/>
      <c r="AF285" s="1068"/>
      <c r="AG285" s="1014"/>
      <c r="AH285" s="1014"/>
      <c r="AI285" s="1011"/>
      <c r="AJ285" s="1015"/>
      <c r="AK285" s="1016"/>
      <c r="AL285" s="1012"/>
      <c r="AM285" s="1016"/>
      <c r="AN285" s="1070"/>
      <c r="AO285" s="1008"/>
      <c r="AP285" s="1008"/>
      <c r="AQ285" s="1008"/>
      <c r="AR285" s="1008"/>
      <c r="AS285" s="1008"/>
      <c r="AT285" s="1008"/>
      <c r="AU285" s="1008"/>
      <c r="AV285" s="1008"/>
      <c r="AW285" s="1008"/>
      <c r="AX285" s="1008"/>
      <c r="AY285" s="1008"/>
      <c r="AZ285" s="1008"/>
      <c r="BA285" s="1008"/>
      <c r="BB285" s="1008"/>
      <c r="BC285" s="1008"/>
      <c r="BD285" s="1008"/>
      <c r="BE285" s="1008"/>
      <c r="BF285" s="1008"/>
      <c r="BG285" s="1008"/>
      <c r="BH285" s="1008"/>
      <c r="BI285" s="1008"/>
      <c r="BJ285" s="1008"/>
      <c r="BK285" s="1008"/>
      <c r="BL285" s="1008"/>
      <c r="BM285" s="1008"/>
      <c r="BN285" s="1008"/>
      <c r="BO285" s="1008"/>
      <c r="BP285" s="1008"/>
      <c r="BQ285" s="1011"/>
      <c r="BR285" s="1008"/>
      <c r="BS285" s="1008"/>
      <c r="BT285" s="1555"/>
      <c r="BU285" s="1556"/>
      <c r="BV285" s="1065"/>
    </row>
    <row r="286" spans="3:74" ht="16" customHeight="1" x14ac:dyDescent="0.25">
      <c r="C286" s="128">
        <v>267</v>
      </c>
      <c r="D286" s="129">
        <f t="shared" si="38"/>
        <v>0</v>
      </c>
      <c r="E286" s="130" t="str">
        <f t="shared" si="39"/>
        <v/>
      </c>
      <c r="F286" s="118">
        <f t="shared" si="40"/>
        <v>0</v>
      </c>
      <c r="G286" s="128">
        <f t="shared" si="45"/>
        <v>0</v>
      </c>
      <c r="H286" s="128">
        <f t="shared" si="41"/>
        <v>0</v>
      </c>
      <c r="I286" s="128">
        <f t="shared" si="46"/>
        <v>0</v>
      </c>
      <c r="J286" s="128">
        <f t="shared" si="42"/>
        <v>0</v>
      </c>
      <c r="K286" s="1549">
        <f t="shared" si="43"/>
        <v>0</v>
      </c>
      <c r="L286" s="1009" t="str">
        <f t="shared" si="44"/>
        <v/>
      </c>
      <c r="M286" s="1010"/>
      <c r="N286" s="1010"/>
      <c r="O286" s="1010"/>
      <c r="P286" s="1011"/>
      <c r="Q286" s="1008"/>
      <c r="R286" s="1012"/>
      <c r="S286" s="1013"/>
      <c r="T286" s="1011"/>
      <c r="U286" s="1011"/>
      <c r="V286" s="1008"/>
      <c r="W286" s="1011"/>
      <c r="X286" s="1011"/>
      <c r="Y286" s="1011"/>
      <c r="Z286" s="1012"/>
      <c r="AA286" s="1012"/>
      <c r="AB286" s="1011"/>
      <c r="AC286" s="1012"/>
      <c r="AD286" s="1011"/>
      <c r="AE286" s="1012"/>
      <c r="AF286" s="1068"/>
      <c r="AG286" s="1014"/>
      <c r="AH286" s="1014"/>
      <c r="AI286" s="1011"/>
      <c r="AJ286" s="1015"/>
      <c r="AK286" s="1016"/>
      <c r="AL286" s="1012"/>
      <c r="AM286" s="1016"/>
      <c r="AN286" s="1070"/>
      <c r="AO286" s="1008"/>
      <c r="AP286" s="1008"/>
      <c r="AQ286" s="1008"/>
      <c r="AR286" s="1008"/>
      <c r="AS286" s="1008"/>
      <c r="AT286" s="1008"/>
      <c r="AU286" s="1008"/>
      <c r="AV286" s="1008"/>
      <c r="AW286" s="1008"/>
      <c r="AX286" s="1008"/>
      <c r="AY286" s="1008"/>
      <c r="AZ286" s="1008"/>
      <c r="BA286" s="1008"/>
      <c r="BB286" s="1008"/>
      <c r="BC286" s="1008"/>
      <c r="BD286" s="1008"/>
      <c r="BE286" s="1008"/>
      <c r="BF286" s="1008"/>
      <c r="BG286" s="1008"/>
      <c r="BH286" s="1008"/>
      <c r="BI286" s="1008"/>
      <c r="BJ286" s="1008"/>
      <c r="BK286" s="1008"/>
      <c r="BL286" s="1008"/>
      <c r="BM286" s="1008"/>
      <c r="BN286" s="1008"/>
      <c r="BO286" s="1008"/>
      <c r="BP286" s="1008"/>
      <c r="BQ286" s="1011"/>
      <c r="BR286" s="1008"/>
      <c r="BS286" s="1008"/>
      <c r="BT286" s="1555"/>
      <c r="BU286" s="1556"/>
      <c r="BV286" s="1065"/>
    </row>
    <row r="287" spans="3:74" ht="16" customHeight="1" x14ac:dyDescent="0.25">
      <c r="C287" s="128">
        <v>268</v>
      </c>
      <c r="D287" s="129">
        <f t="shared" si="38"/>
        <v>0</v>
      </c>
      <c r="E287" s="130" t="str">
        <f t="shared" si="39"/>
        <v/>
      </c>
      <c r="F287" s="118">
        <f t="shared" si="40"/>
        <v>0</v>
      </c>
      <c r="G287" s="128">
        <f t="shared" si="45"/>
        <v>0</v>
      </c>
      <c r="H287" s="128">
        <f t="shared" si="41"/>
        <v>0</v>
      </c>
      <c r="I287" s="128">
        <f t="shared" si="46"/>
        <v>0</v>
      </c>
      <c r="J287" s="128">
        <f t="shared" si="42"/>
        <v>0</v>
      </c>
      <c r="K287" s="1549">
        <f t="shared" si="43"/>
        <v>0</v>
      </c>
      <c r="L287" s="1009" t="str">
        <f t="shared" si="44"/>
        <v/>
      </c>
      <c r="M287" s="1010"/>
      <c r="N287" s="1010"/>
      <c r="O287" s="1010"/>
      <c r="P287" s="1011"/>
      <c r="Q287" s="1008"/>
      <c r="R287" s="1012"/>
      <c r="S287" s="1013"/>
      <c r="T287" s="1011"/>
      <c r="U287" s="1011"/>
      <c r="V287" s="1008"/>
      <c r="W287" s="1011"/>
      <c r="X287" s="1011"/>
      <c r="Y287" s="1011"/>
      <c r="Z287" s="1012"/>
      <c r="AA287" s="1012"/>
      <c r="AB287" s="1011"/>
      <c r="AC287" s="1012"/>
      <c r="AD287" s="1011"/>
      <c r="AE287" s="1012"/>
      <c r="AF287" s="1068"/>
      <c r="AG287" s="1014"/>
      <c r="AH287" s="1014"/>
      <c r="AI287" s="1011"/>
      <c r="AJ287" s="1015"/>
      <c r="AK287" s="1016"/>
      <c r="AL287" s="1012"/>
      <c r="AM287" s="1016"/>
      <c r="AN287" s="1070"/>
      <c r="AO287" s="1008"/>
      <c r="AP287" s="1008"/>
      <c r="AQ287" s="1008"/>
      <c r="AR287" s="1008"/>
      <c r="AS287" s="1008"/>
      <c r="AT287" s="1008"/>
      <c r="AU287" s="1008"/>
      <c r="AV287" s="1008"/>
      <c r="AW287" s="1008"/>
      <c r="AX287" s="1008"/>
      <c r="AY287" s="1008"/>
      <c r="AZ287" s="1008"/>
      <c r="BA287" s="1008"/>
      <c r="BB287" s="1008"/>
      <c r="BC287" s="1008"/>
      <c r="BD287" s="1008"/>
      <c r="BE287" s="1008"/>
      <c r="BF287" s="1008"/>
      <c r="BG287" s="1008"/>
      <c r="BH287" s="1008"/>
      <c r="BI287" s="1008"/>
      <c r="BJ287" s="1008"/>
      <c r="BK287" s="1008"/>
      <c r="BL287" s="1008"/>
      <c r="BM287" s="1008"/>
      <c r="BN287" s="1008"/>
      <c r="BO287" s="1008"/>
      <c r="BP287" s="1008"/>
      <c r="BQ287" s="1011"/>
      <c r="BR287" s="1008"/>
      <c r="BS287" s="1008"/>
      <c r="BT287" s="1555"/>
      <c r="BU287" s="1556"/>
      <c r="BV287" s="1065"/>
    </row>
    <row r="288" spans="3:74" ht="16" customHeight="1" x14ac:dyDescent="0.25">
      <c r="C288" s="128">
        <v>269</v>
      </c>
      <c r="D288" s="129">
        <f t="shared" si="38"/>
        <v>0</v>
      </c>
      <c r="E288" s="130" t="str">
        <f t="shared" si="39"/>
        <v/>
      </c>
      <c r="F288" s="118">
        <f t="shared" si="40"/>
        <v>0</v>
      </c>
      <c r="G288" s="128">
        <f t="shared" si="45"/>
        <v>0</v>
      </c>
      <c r="H288" s="128">
        <f t="shared" si="41"/>
        <v>0</v>
      </c>
      <c r="I288" s="128">
        <f t="shared" si="46"/>
        <v>0</v>
      </c>
      <c r="J288" s="128">
        <f t="shared" si="42"/>
        <v>0</v>
      </c>
      <c r="K288" s="1549">
        <f t="shared" si="43"/>
        <v>0</v>
      </c>
      <c r="L288" s="1009" t="str">
        <f t="shared" si="44"/>
        <v/>
      </c>
      <c r="M288" s="1010"/>
      <c r="N288" s="1010"/>
      <c r="O288" s="1010"/>
      <c r="P288" s="1011"/>
      <c r="Q288" s="1008"/>
      <c r="R288" s="1012"/>
      <c r="S288" s="1013"/>
      <c r="T288" s="1011"/>
      <c r="U288" s="1011"/>
      <c r="V288" s="1008"/>
      <c r="W288" s="1011"/>
      <c r="X288" s="1011"/>
      <c r="Y288" s="1011"/>
      <c r="Z288" s="1012"/>
      <c r="AA288" s="1012"/>
      <c r="AB288" s="1011"/>
      <c r="AC288" s="1012"/>
      <c r="AD288" s="1011"/>
      <c r="AE288" s="1012"/>
      <c r="AF288" s="1068"/>
      <c r="AG288" s="1014"/>
      <c r="AH288" s="1014"/>
      <c r="AI288" s="1011"/>
      <c r="AJ288" s="1015"/>
      <c r="AK288" s="1016"/>
      <c r="AL288" s="1012"/>
      <c r="AM288" s="1016"/>
      <c r="AN288" s="1070"/>
      <c r="AO288" s="1008"/>
      <c r="AP288" s="1008"/>
      <c r="AQ288" s="1008"/>
      <c r="AR288" s="1008"/>
      <c r="AS288" s="1008"/>
      <c r="AT288" s="1008"/>
      <c r="AU288" s="1008"/>
      <c r="AV288" s="1008"/>
      <c r="AW288" s="1008"/>
      <c r="AX288" s="1008"/>
      <c r="AY288" s="1008"/>
      <c r="AZ288" s="1008"/>
      <c r="BA288" s="1008"/>
      <c r="BB288" s="1008"/>
      <c r="BC288" s="1008"/>
      <c r="BD288" s="1008"/>
      <c r="BE288" s="1008"/>
      <c r="BF288" s="1008"/>
      <c r="BG288" s="1008"/>
      <c r="BH288" s="1008"/>
      <c r="BI288" s="1008"/>
      <c r="BJ288" s="1008"/>
      <c r="BK288" s="1008"/>
      <c r="BL288" s="1008"/>
      <c r="BM288" s="1008"/>
      <c r="BN288" s="1008"/>
      <c r="BO288" s="1008"/>
      <c r="BP288" s="1008"/>
      <c r="BQ288" s="1011"/>
      <c r="BR288" s="1008"/>
      <c r="BS288" s="1008"/>
      <c r="BT288" s="1555"/>
      <c r="BU288" s="1556"/>
      <c r="BV288" s="1065"/>
    </row>
    <row r="289" spans="3:74" ht="16" customHeight="1" x14ac:dyDescent="0.25">
      <c r="C289" s="128">
        <v>270</v>
      </c>
      <c r="D289" s="129">
        <f t="shared" si="38"/>
        <v>0</v>
      </c>
      <c r="E289" s="130" t="str">
        <f t="shared" si="39"/>
        <v/>
      </c>
      <c r="F289" s="118">
        <f t="shared" si="40"/>
        <v>0</v>
      </c>
      <c r="G289" s="128">
        <f t="shared" si="45"/>
        <v>0</v>
      </c>
      <c r="H289" s="128">
        <f t="shared" si="41"/>
        <v>0</v>
      </c>
      <c r="I289" s="128">
        <f t="shared" si="46"/>
        <v>0</v>
      </c>
      <c r="J289" s="128">
        <f t="shared" si="42"/>
        <v>0</v>
      </c>
      <c r="K289" s="1549">
        <f t="shared" si="43"/>
        <v>0</v>
      </c>
      <c r="L289" s="1009" t="str">
        <f t="shared" si="44"/>
        <v/>
      </c>
      <c r="M289" s="1010"/>
      <c r="N289" s="1010"/>
      <c r="O289" s="1010"/>
      <c r="P289" s="1011"/>
      <c r="Q289" s="1008"/>
      <c r="R289" s="1012"/>
      <c r="S289" s="1013"/>
      <c r="T289" s="1011"/>
      <c r="U289" s="1011"/>
      <c r="V289" s="1008"/>
      <c r="W289" s="1011"/>
      <c r="X289" s="1011"/>
      <c r="Y289" s="1011"/>
      <c r="Z289" s="1012"/>
      <c r="AA289" s="1012"/>
      <c r="AB289" s="1011"/>
      <c r="AC289" s="1012"/>
      <c r="AD289" s="1011"/>
      <c r="AE289" s="1012"/>
      <c r="AF289" s="1068"/>
      <c r="AG289" s="1014"/>
      <c r="AH289" s="1014"/>
      <c r="AI289" s="1011"/>
      <c r="AJ289" s="1015"/>
      <c r="AK289" s="1016"/>
      <c r="AL289" s="1012"/>
      <c r="AM289" s="1016"/>
      <c r="AN289" s="1070"/>
      <c r="AO289" s="1008"/>
      <c r="AP289" s="1008"/>
      <c r="AQ289" s="1008"/>
      <c r="AR289" s="1008"/>
      <c r="AS289" s="1008"/>
      <c r="AT289" s="1008"/>
      <c r="AU289" s="1008"/>
      <c r="AV289" s="1008"/>
      <c r="AW289" s="1008"/>
      <c r="AX289" s="1008"/>
      <c r="AY289" s="1008"/>
      <c r="AZ289" s="1008"/>
      <c r="BA289" s="1008"/>
      <c r="BB289" s="1008"/>
      <c r="BC289" s="1008"/>
      <c r="BD289" s="1008"/>
      <c r="BE289" s="1008"/>
      <c r="BF289" s="1008"/>
      <c r="BG289" s="1008"/>
      <c r="BH289" s="1008"/>
      <c r="BI289" s="1008"/>
      <c r="BJ289" s="1008"/>
      <c r="BK289" s="1008"/>
      <c r="BL289" s="1008"/>
      <c r="BM289" s="1008"/>
      <c r="BN289" s="1008"/>
      <c r="BO289" s="1008"/>
      <c r="BP289" s="1008"/>
      <c r="BQ289" s="1011"/>
      <c r="BR289" s="1008"/>
      <c r="BS289" s="1008"/>
      <c r="BT289" s="1555"/>
      <c r="BU289" s="1556"/>
      <c r="BV289" s="1065"/>
    </row>
    <row r="290" spans="3:74" ht="16" customHeight="1" x14ac:dyDescent="0.25">
      <c r="C290" s="128">
        <v>271</v>
      </c>
      <c r="D290" s="129">
        <f t="shared" si="38"/>
        <v>0</v>
      </c>
      <c r="E290" s="130" t="str">
        <f t="shared" si="39"/>
        <v/>
      </c>
      <c r="F290" s="118">
        <f t="shared" si="40"/>
        <v>0</v>
      </c>
      <c r="G290" s="128">
        <f t="shared" si="45"/>
        <v>0</v>
      </c>
      <c r="H290" s="128">
        <f t="shared" si="41"/>
        <v>0</v>
      </c>
      <c r="I290" s="128">
        <f t="shared" si="46"/>
        <v>0</v>
      </c>
      <c r="J290" s="128">
        <f t="shared" si="42"/>
        <v>0</v>
      </c>
      <c r="K290" s="1549">
        <f t="shared" si="43"/>
        <v>0</v>
      </c>
      <c r="L290" s="1009" t="str">
        <f t="shared" si="44"/>
        <v/>
      </c>
      <c r="M290" s="1010"/>
      <c r="N290" s="1010"/>
      <c r="O290" s="1010"/>
      <c r="P290" s="1011"/>
      <c r="Q290" s="1008"/>
      <c r="R290" s="1012"/>
      <c r="S290" s="1013"/>
      <c r="T290" s="1011"/>
      <c r="U290" s="1011"/>
      <c r="V290" s="1008"/>
      <c r="W290" s="1011"/>
      <c r="X290" s="1011"/>
      <c r="Y290" s="1011"/>
      <c r="Z290" s="1012"/>
      <c r="AA290" s="1012"/>
      <c r="AB290" s="1011"/>
      <c r="AC290" s="1012"/>
      <c r="AD290" s="1011"/>
      <c r="AE290" s="1012"/>
      <c r="AF290" s="1068"/>
      <c r="AG290" s="1014"/>
      <c r="AH290" s="1014"/>
      <c r="AI290" s="1011"/>
      <c r="AJ290" s="1015"/>
      <c r="AK290" s="1016"/>
      <c r="AL290" s="1012"/>
      <c r="AM290" s="1016"/>
      <c r="AN290" s="1070"/>
      <c r="AO290" s="1008"/>
      <c r="AP290" s="1008"/>
      <c r="AQ290" s="1008"/>
      <c r="AR290" s="1008"/>
      <c r="AS290" s="1008"/>
      <c r="AT290" s="1008"/>
      <c r="AU290" s="1008"/>
      <c r="AV290" s="1008"/>
      <c r="AW290" s="1008"/>
      <c r="AX290" s="1008"/>
      <c r="AY290" s="1008"/>
      <c r="AZ290" s="1008"/>
      <c r="BA290" s="1008"/>
      <c r="BB290" s="1008"/>
      <c r="BC290" s="1008"/>
      <c r="BD290" s="1008"/>
      <c r="BE290" s="1008"/>
      <c r="BF290" s="1008"/>
      <c r="BG290" s="1008"/>
      <c r="BH290" s="1008"/>
      <c r="BI290" s="1008"/>
      <c r="BJ290" s="1008"/>
      <c r="BK290" s="1008"/>
      <c r="BL290" s="1008"/>
      <c r="BM290" s="1008"/>
      <c r="BN290" s="1008"/>
      <c r="BO290" s="1008"/>
      <c r="BP290" s="1008"/>
      <c r="BQ290" s="1011"/>
      <c r="BR290" s="1008"/>
      <c r="BS290" s="1008"/>
      <c r="BT290" s="1555"/>
      <c r="BU290" s="1556"/>
      <c r="BV290" s="1065"/>
    </row>
    <row r="291" spans="3:74" ht="16" customHeight="1" x14ac:dyDescent="0.25">
      <c r="C291" s="128">
        <v>272</v>
      </c>
      <c r="D291" s="129">
        <f t="shared" si="38"/>
        <v>0</v>
      </c>
      <c r="E291" s="130" t="str">
        <f t="shared" si="39"/>
        <v/>
      </c>
      <c r="F291" s="118">
        <f t="shared" si="40"/>
        <v>0</v>
      </c>
      <c r="G291" s="128">
        <f t="shared" si="45"/>
        <v>0</v>
      </c>
      <c r="H291" s="128">
        <f t="shared" si="41"/>
        <v>0</v>
      </c>
      <c r="I291" s="128">
        <f t="shared" si="46"/>
        <v>0</v>
      </c>
      <c r="J291" s="128">
        <f t="shared" si="42"/>
        <v>0</v>
      </c>
      <c r="K291" s="1549">
        <f t="shared" si="43"/>
        <v>0</v>
      </c>
      <c r="L291" s="1009" t="str">
        <f t="shared" si="44"/>
        <v/>
      </c>
      <c r="M291" s="1010"/>
      <c r="N291" s="1010"/>
      <c r="O291" s="1010"/>
      <c r="P291" s="1011"/>
      <c r="Q291" s="1008"/>
      <c r="R291" s="1012"/>
      <c r="S291" s="1013"/>
      <c r="T291" s="1011"/>
      <c r="U291" s="1011"/>
      <c r="V291" s="1008"/>
      <c r="W291" s="1011"/>
      <c r="X291" s="1011"/>
      <c r="Y291" s="1011"/>
      <c r="Z291" s="1012"/>
      <c r="AA291" s="1012"/>
      <c r="AB291" s="1011"/>
      <c r="AC291" s="1012"/>
      <c r="AD291" s="1011"/>
      <c r="AE291" s="1012"/>
      <c r="AF291" s="1068"/>
      <c r="AG291" s="1014"/>
      <c r="AH291" s="1014"/>
      <c r="AI291" s="1011"/>
      <c r="AJ291" s="1015"/>
      <c r="AK291" s="1016"/>
      <c r="AL291" s="1012"/>
      <c r="AM291" s="1016"/>
      <c r="AN291" s="1070"/>
      <c r="AO291" s="1008"/>
      <c r="AP291" s="1008"/>
      <c r="AQ291" s="1008"/>
      <c r="AR291" s="1008"/>
      <c r="AS291" s="1008"/>
      <c r="AT291" s="1008"/>
      <c r="AU291" s="1008"/>
      <c r="AV291" s="1008"/>
      <c r="AW291" s="1008"/>
      <c r="AX291" s="1008"/>
      <c r="AY291" s="1008"/>
      <c r="AZ291" s="1008"/>
      <c r="BA291" s="1008"/>
      <c r="BB291" s="1008"/>
      <c r="BC291" s="1008"/>
      <c r="BD291" s="1008"/>
      <c r="BE291" s="1008"/>
      <c r="BF291" s="1008"/>
      <c r="BG291" s="1008"/>
      <c r="BH291" s="1008"/>
      <c r="BI291" s="1008"/>
      <c r="BJ291" s="1008"/>
      <c r="BK291" s="1008"/>
      <c r="BL291" s="1008"/>
      <c r="BM291" s="1008"/>
      <c r="BN291" s="1008"/>
      <c r="BO291" s="1008"/>
      <c r="BP291" s="1008"/>
      <c r="BQ291" s="1011"/>
      <c r="BR291" s="1008"/>
      <c r="BS291" s="1008"/>
      <c r="BT291" s="1555"/>
      <c r="BU291" s="1556"/>
      <c r="BV291" s="1065"/>
    </row>
    <row r="292" spans="3:74" ht="16" customHeight="1" x14ac:dyDescent="0.25">
      <c r="C292" s="128">
        <v>273</v>
      </c>
      <c r="D292" s="129">
        <f t="shared" si="38"/>
        <v>0</v>
      </c>
      <c r="E292" s="130" t="str">
        <f t="shared" si="39"/>
        <v/>
      </c>
      <c r="F292" s="118">
        <f t="shared" si="40"/>
        <v>0</v>
      </c>
      <c r="G292" s="128">
        <f t="shared" si="45"/>
        <v>0</v>
      </c>
      <c r="H292" s="128">
        <f t="shared" si="41"/>
        <v>0</v>
      </c>
      <c r="I292" s="128">
        <f t="shared" si="46"/>
        <v>0</v>
      </c>
      <c r="J292" s="128">
        <f t="shared" si="42"/>
        <v>0</v>
      </c>
      <c r="K292" s="1549">
        <f t="shared" si="43"/>
        <v>0</v>
      </c>
      <c r="L292" s="1009" t="str">
        <f t="shared" si="44"/>
        <v/>
      </c>
      <c r="M292" s="1010"/>
      <c r="N292" s="1010"/>
      <c r="O292" s="1010"/>
      <c r="P292" s="1011"/>
      <c r="Q292" s="1008"/>
      <c r="R292" s="1012"/>
      <c r="S292" s="1013"/>
      <c r="T292" s="1011"/>
      <c r="U292" s="1011"/>
      <c r="V292" s="1008"/>
      <c r="W292" s="1011"/>
      <c r="X292" s="1011"/>
      <c r="Y292" s="1011"/>
      <c r="Z292" s="1012"/>
      <c r="AA292" s="1012"/>
      <c r="AB292" s="1011"/>
      <c r="AC292" s="1012"/>
      <c r="AD292" s="1011"/>
      <c r="AE292" s="1012"/>
      <c r="AF292" s="1068"/>
      <c r="AG292" s="1014"/>
      <c r="AH292" s="1014"/>
      <c r="AI292" s="1011"/>
      <c r="AJ292" s="1015"/>
      <c r="AK292" s="1016"/>
      <c r="AL292" s="1012"/>
      <c r="AM292" s="1016"/>
      <c r="AN292" s="1070"/>
      <c r="AO292" s="1008"/>
      <c r="AP292" s="1008"/>
      <c r="AQ292" s="1008"/>
      <c r="AR292" s="1008"/>
      <c r="AS292" s="1008"/>
      <c r="AT292" s="1008"/>
      <c r="AU292" s="1008"/>
      <c r="AV292" s="1008"/>
      <c r="AW292" s="1008"/>
      <c r="AX292" s="1008"/>
      <c r="AY292" s="1008"/>
      <c r="AZ292" s="1008"/>
      <c r="BA292" s="1008"/>
      <c r="BB292" s="1008"/>
      <c r="BC292" s="1008"/>
      <c r="BD292" s="1008"/>
      <c r="BE292" s="1008"/>
      <c r="BF292" s="1008"/>
      <c r="BG292" s="1008"/>
      <c r="BH292" s="1008"/>
      <c r="BI292" s="1008"/>
      <c r="BJ292" s="1008"/>
      <c r="BK292" s="1008"/>
      <c r="BL292" s="1008"/>
      <c r="BM292" s="1008"/>
      <c r="BN292" s="1008"/>
      <c r="BO292" s="1008"/>
      <c r="BP292" s="1008"/>
      <c r="BQ292" s="1011"/>
      <c r="BR292" s="1008"/>
      <c r="BS292" s="1008"/>
      <c r="BT292" s="1555"/>
      <c r="BU292" s="1556"/>
      <c r="BV292" s="1065"/>
    </row>
    <row r="293" spans="3:74" ht="16" customHeight="1" x14ac:dyDescent="0.25">
      <c r="C293" s="128">
        <v>274</v>
      </c>
      <c r="D293" s="129">
        <f t="shared" si="38"/>
        <v>0</v>
      </c>
      <c r="E293" s="130" t="str">
        <f t="shared" si="39"/>
        <v/>
      </c>
      <c r="F293" s="118">
        <f t="shared" si="40"/>
        <v>0</v>
      </c>
      <c r="G293" s="128">
        <f t="shared" si="45"/>
        <v>0</v>
      </c>
      <c r="H293" s="128">
        <f t="shared" si="41"/>
        <v>0</v>
      </c>
      <c r="I293" s="128">
        <f t="shared" si="46"/>
        <v>0</v>
      </c>
      <c r="J293" s="128">
        <f t="shared" si="42"/>
        <v>0</v>
      </c>
      <c r="K293" s="1549">
        <f t="shared" si="43"/>
        <v>0</v>
      </c>
      <c r="L293" s="1009" t="str">
        <f t="shared" si="44"/>
        <v/>
      </c>
      <c r="M293" s="1010"/>
      <c r="N293" s="1010"/>
      <c r="O293" s="1010"/>
      <c r="P293" s="1011"/>
      <c r="Q293" s="1008"/>
      <c r="R293" s="1012"/>
      <c r="S293" s="1013"/>
      <c r="T293" s="1011"/>
      <c r="U293" s="1011"/>
      <c r="V293" s="1008"/>
      <c r="W293" s="1011"/>
      <c r="X293" s="1011"/>
      <c r="Y293" s="1011"/>
      <c r="Z293" s="1012"/>
      <c r="AA293" s="1012"/>
      <c r="AB293" s="1011"/>
      <c r="AC293" s="1012"/>
      <c r="AD293" s="1011"/>
      <c r="AE293" s="1012"/>
      <c r="AF293" s="1068"/>
      <c r="AG293" s="1014"/>
      <c r="AH293" s="1014"/>
      <c r="AI293" s="1011"/>
      <c r="AJ293" s="1015"/>
      <c r="AK293" s="1016"/>
      <c r="AL293" s="1012"/>
      <c r="AM293" s="1016"/>
      <c r="AN293" s="1070"/>
      <c r="AO293" s="1008"/>
      <c r="AP293" s="1008"/>
      <c r="AQ293" s="1008"/>
      <c r="AR293" s="1008"/>
      <c r="AS293" s="1008"/>
      <c r="AT293" s="1008"/>
      <c r="AU293" s="1008"/>
      <c r="AV293" s="1008"/>
      <c r="AW293" s="1008"/>
      <c r="AX293" s="1008"/>
      <c r="AY293" s="1008"/>
      <c r="AZ293" s="1008"/>
      <c r="BA293" s="1008"/>
      <c r="BB293" s="1008"/>
      <c r="BC293" s="1008"/>
      <c r="BD293" s="1008"/>
      <c r="BE293" s="1008"/>
      <c r="BF293" s="1008"/>
      <c r="BG293" s="1008"/>
      <c r="BH293" s="1008"/>
      <c r="BI293" s="1008"/>
      <c r="BJ293" s="1008"/>
      <c r="BK293" s="1008"/>
      <c r="BL293" s="1008"/>
      <c r="BM293" s="1008"/>
      <c r="BN293" s="1008"/>
      <c r="BO293" s="1008"/>
      <c r="BP293" s="1008"/>
      <c r="BQ293" s="1011"/>
      <c r="BR293" s="1008"/>
      <c r="BS293" s="1008"/>
      <c r="BT293" s="1555"/>
      <c r="BU293" s="1556"/>
      <c r="BV293" s="1065"/>
    </row>
    <row r="294" spans="3:74" ht="16" customHeight="1" x14ac:dyDescent="0.25">
      <c r="C294" s="128">
        <v>275</v>
      </c>
      <c r="D294" s="129">
        <f t="shared" si="38"/>
        <v>0</v>
      </c>
      <c r="E294" s="130" t="str">
        <f t="shared" si="39"/>
        <v/>
      </c>
      <c r="F294" s="118">
        <f t="shared" si="40"/>
        <v>0</v>
      </c>
      <c r="G294" s="128">
        <f t="shared" si="45"/>
        <v>0</v>
      </c>
      <c r="H294" s="128">
        <f t="shared" si="41"/>
        <v>0</v>
      </c>
      <c r="I294" s="128">
        <f t="shared" si="46"/>
        <v>0</v>
      </c>
      <c r="J294" s="128">
        <f t="shared" si="42"/>
        <v>0</v>
      </c>
      <c r="K294" s="1549">
        <f t="shared" si="43"/>
        <v>0</v>
      </c>
      <c r="L294" s="1009" t="str">
        <f t="shared" si="44"/>
        <v/>
      </c>
      <c r="M294" s="1010"/>
      <c r="N294" s="1010"/>
      <c r="O294" s="1010"/>
      <c r="P294" s="1011"/>
      <c r="Q294" s="1008"/>
      <c r="R294" s="1012"/>
      <c r="S294" s="1013"/>
      <c r="T294" s="1011"/>
      <c r="U294" s="1011"/>
      <c r="V294" s="1008"/>
      <c r="W294" s="1011"/>
      <c r="X294" s="1011"/>
      <c r="Y294" s="1011"/>
      <c r="Z294" s="1012"/>
      <c r="AA294" s="1012"/>
      <c r="AB294" s="1011"/>
      <c r="AC294" s="1012"/>
      <c r="AD294" s="1011"/>
      <c r="AE294" s="1012"/>
      <c r="AF294" s="1068"/>
      <c r="AG294" s="1014"/>
      <c r="AH294" s="1014"/>
      <c r="AI294" s="1011"/>
      <c r="AJ294" s="1015"/>
      <c r="AK294" s="1016"/>
      <c r="AL294" s="1012"/>
      <c r="AM294" s="1016"/>
      <c r="AN294" s="1070"/>
      <c r="AO294" s="1008"/>
      <c r="AP294" s="1008"/>
      <c r="AQ294" s="1008"/>
      <c r="AR294" s="1008"/>
      <c r="AS294" s="1008"/>
      <c r="AT294" s="1008"/>
      <c r="AU294" s="1008"/>
      <c r="AV294" s="1008"/>
      <c r="AW294" s="1008"/>
      <c r="AX294" s="1008"/>
      <c r="AY294" s="1008"/>
      <c r="AZ294" s="1008"/>
      <c r="BA294" s="1008"/>
      <c r="BB294" s="1008"/>
      <c r="BC294" s="1008"/>
      <c r="BD294" s="1008"/>
      <c r="BE294" s="1008"/>
      <c r="BF294" s="1008"/>
      <c r="BG294" s="1008"/>
      <c r="BH294" s="1008"/>
      <c r="BI294" s="1008"/>
      <c r="BJ294" s="1008"/>
      <c r="BK294" s="1008"/>
      <c r="BL294" s="1008"/>
      <c r="BM294" s="1008"/>
      <c r="BN294" s="1008"/>
      <c r="BO294" s="1008"/>
      <c r="BP294" s="1008"/>
      <c r="BQ294" s="1011"/>
      <c r="BR294" s="1008"/>
      <c r="BS294" s="1008"/>
      <c r="BT294" s="1555"/>
      <c r="BU294" s="1556"/>
      <c r="BV294" s="1065"/>
    </row>
    <row r="295" spans="3:74" ht="16" customHeight="1" x14ac:dyDescent="0.25">
      <c r="C295" s="128">
        <v>276</v>
      </c>
      <c r="D295" s="129">
        <f t="shared" si="38"/>
        <v>0</v>
      </c>
      <c r="E295" s="130" t="str">
        <f t="shared" si="39"/>
        <v/>
      </c>
      <c r="F295" s="118">
        <f t="shared" si="40"/>
        <v>0</v>
      </c>
      <c r="G295" s="128">
        <f t="shared" si="45"/>
        <v>0</v>
      </c>
      <c r="H295" s="128">
        <f t="shared" si="41"/>
        <v>0</v>
      </c>
      <c r="I295" s="128">
        <f t="shared" si="46"/>
        <v>0</v>
      </c>
      <c r="J295" s="128">
        <f t="shared" si="42"/>
        <v>0</v>
      </c>
      <c r="K295" s="1549">
        <f t="shared" si="43"/>
        <v>0</v>
      </c>
      <c r="L295" s="1009" t="str">
        <f t="shared" si="44"/>
        <v/>
      </c>
      <c r="M295" s="1010"/>
      <c r="N295" s="1010"/>
      <c r="O295" s="1010"/>
      <c r="P295" s="1011"/>
      <c r="Q295" s="1008"/>
      <c r="R295" s="1012"/>
      <c r="S295" s="1013"/>
      <c r="T295" s="1011"/>
      <c r="U295" s="1011"/>
      <c r="V295" s="1008"/>
      <c r="W295" s="1011"/>
      <c r="X295" s="1011"/>
      <c r="Y295" s="1011"/>
      <c r="Z295" s="1012"/>
      <c r="AA295" s="1012"/>
      <c r="AB295" s="1011"/>
      <c r="AC295" s="1012"/>
      <c r="AD295" s="1011"/>
      <c r="AE295" s="1012"/>
      <c r="AF295" s="1068"/>
      <c r="AG295" s="1014"/>
      <c r="AH295" s="1014"/>
      <c r="AI295" s="1011"/>
      <c r="AJ295" s="1015"/>
      <c r="AK295" s="1016"/>
      <c r="AL295" s="1012"/>
      <c r="AM295" s="1016"/>
      <c r="AN295" s="1070"/>
      <c r="AO295" s="1008"/>
      <c r="AP295" s="1008"/>
      <c r="AQ295" s="1008"/>
      <c r="AR295" s="1008"/>
      <c r="AS295" s="1008"/>
      <c r="AT295" s="1008"/>
      <c r="AU295" s="1008"/>
      <c r="AV295" s="1008"/>
      <c r="AW295" s="1008"/>
      <c r="AX295" s="1008"/>
      <c r="AY295" s="1008"/>
      <c r="AZ295" s="1008"/>
      <c r="BA295" s="1008"/>
      <c r="BB295" s="1008"/>
      <c r="BC295" s="1008"/>
      <c r="BD295" s="1008"/>
      <c r="BE295" s="1008"/>
      <c r="BF295" s="1008"/>
      <c r="BG295" s="1008"/>
      <c r="BH295" s="1008"/>
      <c r="BI295" s="1008"/>
      <c r="BJ295" s="1008"/>
      <c r="BK295" s="1008"/>
      <c r="BL295" s="1008"/>
      <c r="BM295" s="1008"/>
      <c r="BN295" s="1008"/>
      <c r="BO295" s="1008"/>
      <c r="BP295" s="1008"/>
      <c r="BQ295" s="1011"/>
      <c r="BR295" s="1008"/>
      <c r="BS295" s="1008"/>
      <c r="BT295" s="1555"/>
      <c r="BU295" s="1556"/>
      <c r="BV295" s="1065"/>
    </row>
    <row r="296" spans="3:74" ht="16" customHeight="1" x14ac:dyDescent="0.25">
      <c r="C296" s="128">
        <v>277</v>
      </c>
      <c r="D296" s="129">
        <f t="shared" si="38"/>
        <v>0</v>
      </c>
      <c r="E296" s="130" t="str">
        <f t="shared" si="39"/>
        <v/>
      </c>
      <c r="F296" s="118">
        <f t="shared" si="40"/>
        <v>0</v>
      </c>
      <c r="G296" s="128">
        <f t="shared" si="45"/>
        <v>0</v>
      </c>
      <c r="H296" s="128">
        <f t="shared" si="41"/>
        <v>0</v>
      </c>
      <c r="I296" s="128">
        <f t="shared" si="46"/>
        <v>0</v>
      </c>
      <c r="J296" s="128">
        <f t="shared" si="42"/>
        <v>0</v>
      </c>
      <c r="K296" s="1549">
        <f t="shared" si="43"/>
        <v>0</v>
      </c>
      <c r="L296" s="1009" t="str">
        <f t="shared" si="44"/>
        <v/>
      </c>
      <c r="M296" s="1010"/>
      <c r="N296" s="1010"/>
      <c r="O296" s="1010"/>
      <c r="P296" s="1011"/>
      <c r="Q296" s="1008"/>
      <c r="R296" s="1012"/>
      <c r="S296" s="1013"/>
      <c r="T296" s="1011"/>
      <c r="U296" s="1011"/>
      <c r="V296" s="1008"/>
      <c r="W296" s="1011"/>
      <c r="X296" s="1011"/>
      <c r="Y296" s="1011"/>
      <c r="Z296" s="1012"/>
      <c r="AA296" s="1012"/>
      <c r="AB296" s="1011"/>
      <c r="AC296" s="1012"/>
      <c r="AD296" s="1011"/>
      <c r="AE296" s="1012"/>
      <c r="AF296" s="1068"/>
      <c r="AG296" s="1014"/>
      <c r="AH296" s="1014"/>
      <c r="AI296" s="1011"/>
      <c r="AJ296" s="1015"/>
      <c r="AK296" s="1016"/>
      <c r="AL296" s="1012"/>
      <c r="AM296" s="1016"/>
      <c r="AN296" s="1070"/>
      <c r="AO296" s="1008"/>
      <c r="AP296" s="1008"/>
      <c r="AQ296" s="1008"/>
      <c r="AR296" s="1008"/>
      <c r="AS296" s="1008"/>
      <c r="AT296" s="1008"/>
      <c r="AU296" s="1008"/>
      <c r="AV296" s="1008"/>
      <c r="AW296" s="1008"/>
      <c r="AX296" s="1008"/>
      <c r="AY296" s="1008"/>
      <c r="AZ296" s="1008"/>
      <c r="BA296" s="1008"/>
      <c r="BB296" s="1008"/>
      <c r="BC296" s="1008"/>
      <c r="BD296" s="1008"/>
      <c r="BE296" s="1008"/>
      <c r="BF296" s="1008"/>
      <c r="BG296" s="1008"/>
      <c r="BH296" s="1008"/>
      <c r="BI296" s="1008"/>
      <c r="BJ296" s="1008"/>
      <c r="BK296" s="1008"/>
      <c r="BL296" s="1008"/>
      <c r="BM296" s="1008"/>
      <c r="BN296" s="1008"/>
      <c r="BO296" s="1008"/>
      <c r="BP296" s="1008"/>
      <c r="BQ296" s="1011"/>
      <c r="BR296" s="1008"/>
      <c r="BS296" s="1008"/>
      <c r="BT296" s="1555"/>
      <c r="BU296" s="1556"/>
      <c r="BV296" s="1065"/>
    </row>
    <row r="297" spans="3:74" ht="16" customHeight="1" x14ac:dyDescent="0.25">
      <c r="C297" s="128">
        <v>278</v>
      </c>
      <c r="D297" s="129">
        <f t="shared" si="38"/>
        <v>0</v>
      </c>
      <c r="E297" s="130" t="str">
        <f t="shared" si="39"/>
        <v/>
      </c>
      <c r="F297" s="118">
        <f t="shared" si="40"/>
        <v>0</v>
      </c>
      <c r="G297" s="128">
        <f t="shared" si="45"/>
        <v>0</v>
      </c>
      <c r="H297" s="128">
        <f t="shared" si="41"/>
        <v>0</v>
      </c>
      <c r="I297" s="128">
        <f t="shared" si="46"/>
        <v>0</v>
      </c>
      <c r="J297" s="128">
        <f t="shared" si="42"/>
        <v>0</v>
      </c>
      <c r="K297" s="1549">
        <f t="shared" si="43"/>
        <v>0</v>
      </c>
      <c r="L297" s="1009" t="str">
        <f t="shared" si="44"/>
        <v/>
      </c>
      <c r="M297" s="1010"/>
      <c r="N297" s="1010"/>
      <c r="O297" s="1010"/>
      <c r="P297" s="1011"/>
      <c r="Q297" s="1008"/>
      <c r="R297" s="1012"/>
      <c r="S297" s="1013"/>
      <c r="T297" s="1011"/>
      <c r="U297" s="1011"/>
      <c r="V297" s="1008"/>
      <c r="W297" s="1011"/>
      <c r="X297" s="1011"/>
      <c r="Y297" s="1011"/>
      <c r="Z297" s="1012"/>
      <c r="AA297" s="1012"/>
      <c r="AB297" s="1011"/>
      <c r="AC297" s="1012"/>
      <c r="AD297" s="1011"/>
      <c r="AE297" s="1012"/>
      <c r="AF297" s="1068"/>
      <c r="AG297" s="1014"/>
      <c r="AH297" s="1014"/>
      <c r="AI297" s="1011"/>
      <c r="AJ297" s="1015"/>
      <c r="AK297" s="1016"/>
      <c r="AL297" s="1012"/>
      <c r="AM297" s="1016"/>
      <c r="AN297" s="1070"/>
      <c r="AO297" s="1008"/>
      <c r="AP297" s="1008"/>
      <c r="AQ297" s="1008"/>
      <c r="AR297" s="1008"/>
      <c r="AS297" s="1008"/>
      <c r="AT297" s="1008"/>
      <c r="AU297" s="1008"/>
      <c r="AV297" s="1008"/>
      <c r="AW297" s="1008"/>
      <c r="AX297" s="1008"/>
      <c r="AY297" s="1008"/>
      <c r="AZ297" s="1008"/>
      <c r="BA297" s="1008"/>
      <c r="BB297" s="1008"/>
      <c r="BC297" s="1008"/>
      <c r="BD297" s="1008"/>
      <c r="BE297" s="1008"/>
      <c r="BF297" s="1008"/>
      <c r="BG297" s="1008"/>
      <c r="BH297" s="1008"/>
      <c r="BI297" s="1008"/>
      <c r="BJ297" s="1008"/>
      <c r="BK297" s="1008"/>
      <c r="BL297" s="1008"/>
      <c r="BM297" s="1008"/>
      <c r="BN297" s="1008"/>
      <c r="BO297" s="1008"/>
      <c r="BP297" s="1008"/>
      <c r="BQ297" s="1011"/>
      <c r="BR297" s="1008"/>
      <c r="BS297" s="1008"/>
      <c r="BT297" s="1555"/>
      <c r="BU297" s="1556"/>
      <c r="BV297" s="1065"/>
    </row>
    <row r="298" spans="3:74" ht="16" customHeight="1" x14ac:dyDescent="0.25">
      <c r="C298" s="128">
        <v>279</v>
      </c>
      <c r="D298" s="129">
        <f t="shared" si="38"/>
        <v>0</v>
      </c>
      <c r="E298" s="130" t="str">
        <f t="shared" si="39"/>
        <v/>
      </c>
      <c r="F298" s="118">
        <f t="shared" si="40"/>
        <v>0</v>
      </c>
      <c r="G298" s="128">
        <f t="shared" si="45"/>
        <v>0</v>
      </c>
      <c r="H298" s="128">
        <f t="shared" si="41"/>
        <v>0</v>
      </c>
      <c r="I298" s="128">
        <f t="shared" si="46"/>
        <v>0</v>
      </c>
      <c r="J298" s="128">
        <f t="shared" si="42"/>
        <v>0</v>
      </c>
      <c r="K298" s="1549">
        <f t="shared" si="43"/>
        <v>0</v>
      </c>
      <c r="L298" s="1009" t="str">
        <f t="shared" si="44"/>
        <v/>
      </c>
      <c r="M298" s="1010"/>
      <c r="N298" s="1010"/>
      <c r="O298" s="1010"/>
      <c r="P298" s="1011"/>
      <c r="Q298" s="1008"/>
      <c r="R298" s="1012"/>
      <c r="S298" s="1013"/>
      <c r="T298" s="1011"/>
      <c r="U298" s="1011"/>
      <c r="V298" s="1008"/>
      <c r="W298" s="1011"/>
      <c r="X298" s="1011"/>
      <c r="Y298" s="1011"/>
      <c r="Z298" s="1012"/>
      <c r="AA298" s="1012"/>
      <c r="AB298" s="1011"/>
      <c r="AC298" s="1012"/>
      <c r="AD298" s="1011"/>
      <c r="AE298" s="1012"/>
      <c r="AF298" s="1068"/>
      <c r="AG298" s="1014"/>
      <c r="AH298" s="1014"/>
      <c r="AI298" s="1011"/>
      <c r="AJ298" s="1015"/>
      <c r="AK298" s="1016"/>
      <c r="AL298" s="1012"/>
      <c r="AM298" s="1016"/>
      <c r="AN298" s="1070"/>
      <c r="AO298" s="1008"/>
      <c r="AP298" s="1008"/>
      <c r="AQ298" s="1008"/>
      <c r="AR298" s="1008"/>
      <c r="AS298" s="1008"/>
      <c r="AT298" s="1008"/>
      <c r="AU298" s="1008"/>
      <c r="AV298" s="1008"/>
      <c r="AW298" s="1008"/>
      <c r="AX298" s="1008"/>
      <c r="AY298" s="1008"/>
      <c r="AZ298" s="1008"/>
      <c r="BA298" s="1008"/>
      <c r="BB298" s="1008"/>
      <c r="BC298" s="1008"/>
      <c r="BD298" s="1008"/>
      <c r="BE298" s="1008"/>
      <c r="BF298" s="1008"/>
      <c r="BG298" s="1008"/>
      <c r="BH298" s="1008"/>
      <c r="BI298" s="1008"/>
      <c r="BJ298" s="1008"/>
      <c r="BK298" s="1008"/>
      <c r="BL298" s="1008"/>
      <c r="BM298" s="1008"/>
      <c r="BN298" s="1008"/>
      <c r="BO298" s="1008"/>
      <c r="BP298" s="1008"/>
      <c r="BQ298" s="1011"/>
      <c r="BR298" s="1008"/>
      <c r="BS298" s="1008"/>
      <c r="BT298" s="1555"/>
      <c r="BU298" s="1556"/>
      <c r="BV298" s="1065"/>
    </row>
    <row r="299" spans="3:74" ht="16" customHeight="1" x14ac:dyDescent="0.25">
      <c r="C299" s="128">
        <v>280</v>
      </c>
      <c r="D299" s="129">
        <f t="shared" si="38"/>
        <v>0</v>
      </c>
      <c r="E299" s="130" t="str">
        <f t="shared" si="39"/>
        <v/>
      </c>
      <c r="F299" s="118">
        <f t="shared" si="40"/>
        <v>0</v>
      </c>
      <c r="G299" s="128">
        <f t="shared" si="45"/>
        <v>0</v>
      </c>
      <c r="H299" s="128">
        <f t="shared" si="41"/>
        <v>0</v>
      </c>
      <c r="I299" s="128">
        <f t="shared" si="46"/>
        <v>0</v>
      </c>
      <c r="J299" s="128">
        <f t="shared" si="42"/>
        <v>0</v>
      </c>
      <c r="K299" s="1549">
        <f t="shared" si="43"/>
        <v>0</v>
      </c>
      <c r="L299" s="1009" t="str">
        <f t="shared" si="44"/>
        <v/>
      </c>
      <c r="M299" s="1010"/>
      <c r="N299" s="1010"/>
      <c r="O299" s="1010"/>
      <c r="P299" s="1011"/>
      <c r="Q299" s="1008"/>
      <c r="R299" s="1012"/>
      <c r="S299" s="1013"/>
      <c r="T299" s="1011"/>
      <c r="U299" s="1011"/>
      <c r="V299" s="1008"/>
      <c r="W299" s="1011"/>
      <c r="X299" s="1011"/>
      <c r="Y299" s="1011"/>
      <c r="Z299" s="1012"/>
      <c r="AA299" s="1012"/>
      <c r="AB299" s="1011"/>
      <c r="AC299" s="1012"/>
      <c r="AD299" s="1011"/>
      <c r="AE299" s="1012"/>
      <c r="AF299" s="1068"/>
      <c r="AG299" s="1014"/>
      <c r="AH299" s="1014"/>
      <c r="AI299" s="1011"/>
      <c r="AJ299" s="1015"/>
      <c r="AK299" s="1016"/>
      <c r="AL299" s="1012"/>
      <c r="AM299" s="1016"/>
      <c r="AN299" s="1070"/>
      <c r="AO299" s="1008"/>
      <c r="AP299" s="1008"/>
      <c r="AQ299" s="1008"/>
      <c r="AR299" s="1008"/>
      <c r="AS299" s="1008"/>
      <c r="AT299" s="1008"/>
      <c r="AU299" s="1008"/>
      <c r="AV299" s="1008"/>
      <c r="AW299" s="1008"/>
      <c r="AX299" s="1008"/>
      <c r="AY299" s="1008"/>
      <c r="AZ299" s="1008"/>
      <c r="BA299" s="1008"/>
      <c r="BB299" s="1008"/>
      <c r="BC299" s="1008"/>
      <c r="BD299" s="1008"/>
      <c r="BE299" s="1008"/>
      <c r="BF299" s="1008"/>
      <c r="BG299" s="1008"/>
      <c r="BH299" s="1008"/>
      <c r="BI299" s="1008"/>
      <c r="BJ299" s="1008"/>
      <c r="BK299" s="1008"/>
      <c r="BL299" s="1008"/>
      <c r="BM299" s="1008"/>
      <c r="BN299" s="1008"/>
      <c r="BO299" s="1008"/>
      <c r="BP299" s="1008"/>
      <c r="BQ299" s="1011"/>
      <c r="BR299" s="1008"/>
      <c r="BS299" s="1008"/>
      <c r="BT299" s="1555"/>
      <c r="BU299" s="1556"/>
      <c r="BV299" s="1065"/>
    </row>
    <row r="300" spans="3:74" ht="16" customHeight="1" x14ac:dyDescent="0.25">
      <c r="C300" s="128">
        <v>281</v>
      </c>
      <c r="D300" s="129">
        <f t="shared" si="38"/>
        <v>0</v>
      </c>
      <c r="E300" s="130" t="str">
        <f t="shared" si="39"/>
        <v/>
      </c>
      <c r="F300" s="118">
        <f t="shared" si="40"/>
        <v>0</v>
      </c>
      <c r="G300" s="128">
        <f t="shared" si="45"/>
        <v>0</v>
      </c>
      <c r="H300" s="128">
        <f t="shared" si="41"/>
        <v>0</v>
      </c>
      <c r="I300" s="128">
        <f t="shared" si="46"/>
        <v>0</v>
      </c>
      <c r="J300" s="128">
        <f t="shared" si="42"/>
        <v>0</v>
      </c>
      <c r="K300" s="1549">
        <f t="shared" si="43"/>
        <v>0</v>
      </c>
      <c r="L300" s="1009" t="str">
        <f t="shared" si="44"/>
        <v/>
      </c>
      <c r="M300" s="1010"/>
      <c r="N300" s="1010"/>
      <c r="O300" s="1010"/>
      <c r="P300" s="1011"/>
      <c r="Q300" s="1008"/>
      <c r="R300" s="1012"/>
      <c r="S300" s="1013"/>
      <c r="T300" s="1011"/>
      <c r="U300" s="1011"/>
      <c r="V300" s="1008"/>
      <c r="W300" s="1011"/>
      <c r="X300" s="1011"/>
      <c r="Y300" s="1011"/>
      <c r="Z300" s="1012"/>
      <c r="AA300" s="1012"/>
      <c r="AB300" s="1011"/>
      <c r="AC300" s="1012"/>
      <c r="AD300" s="1011"/>
      <c r="AE300" s="1012"/>
      <c r="AF300" s="1068"/>
      <c r="AG300" s="1014"/>
      <c r="AH300" s="1014"/>
      <c r="AI300" s="1011"/>
      <c r="AJ300" s="1015"/>
      <c r="AK300" s="1016"/>
      <c r="AL300" s="1012"/>
      <c r="AM300" s="1016"/>
      <c r="AN300" s="1070"/>
      <c r="AO300" s="1008"/>
      <c r="AP300" s="1008"/>
      <c r="AQ300" s="1008"/>
      <c r="AR300" s="1008"/>
      <c r="AS300" s="1008"/>
      <c r="AT300" s="1008"/>
      <c r="AU300" s="1008"/>
      <c r="AV300" s="1008"/>
      <c r="AW300" s="1008"/>
      <c r="AX300" s="1008"/>
      <c r="AY300" s="1008"/>
      <c r="AZ300" s="1008"/>
      <c r="BA300" s="1008"/>
      <c r="BB300" s="1008"/>
      <c r="BC300" s="1008"/>
      <c r="BD300" s="1008"/>
      <c r="BE300" s="1008"/>
      <c r="BF300" s="1008"/>
      <c r="BG300" s="1008"/>
      <c r="BH300" s="1008"/>
      <c r="BI300" s="1008"/>
      <c r="BJ300" s="1008"/>
      <c r="BK300" s="1008"/>
      <c r="BL300" s="1008"/>
      <c r="BM300" s="1008"/>
      <c r="BN300" s="1008"/>
      <c r="BO300" s="1008"/>
      <c r="BP300" s="1008"/>
      <c r="BQ300" s="1011"/>
      <c r="BR300" s="1008"/>
      <c r="BS300" s="1008"/>
      <c r="BT300" s="1555"/>
      <c r="BU300" s="1556"/>
      <c r="BV300" s="1065"/>
    </row>
    <row r="301" spans="3:74" ht="16" customHeight="1" x14ac:dyDescent="0.25">
      <c r="C301" s="128">
        <v>282</v>
      </c>
      <c r="D301" s="129">
        <f t="shared" si="38"/>
        <v>0</v>
      </c>
      <c r="E301" s="130" t="str">
        <f t="shared" si="39"/>
        <v/>
      </c>
      <c r="F301" s="118">
        <f t="shared" si="40"/>
        <v>0</v>
      </c>
      <c r="G301" s="128">
        <f t="shared" si="45"/>
        <v>0</v>
      </c>
      <c r="H301" s="128">
        <f t="shared" si="41"/>
        <v>0</v>
      </c>
      <c r="I301" s="128">
        <f t="shared" si="46"/>
        <v>0</v>
      </c>
      <c r="J301" s="128">
        <f t="shared" si="42"/>
        <v>0</v>
      </c>
      <c r="K301" s="1549">
        <f t="shared" si="43"/>
        <v>0</v>
      </c>
      <c r="L301" s="1009" t="str">
        <f t="shared" si="44"/>
        <v/>
      </c>
      <c r="M301" s="1010"/>
      <c r="N301" s="1010"/>
      <c r="O301" s="1010"/>
      <c r="P301" s="1011"/>
      <c r="Q301" s="1008"/>
      <c r="R301" s="1012"/>
      <c r="S301" s="1013"/>
      <c r="T301" s="1011"/>
      <c r="U301" s="1011"/>
      <c r="V301" s="1008"/>
      <c r="W301" s="1011"/>
      <c r="X301" s="1011"/>
      <c r="Y301" s="1011"/>
      <c r="Z301" s="1012"/>
      <c r="AA301" s="1012"/>
      <c r="AB301" s="1011"/>
      <c r="AC301" s="1012"/>
      <c r="AD301" s="1011"/>
      <c r="AE301" s="1012"/>
      <c r="AF301" s="1068"/>
      <c r="AG301" s="1014"/>
      <c r="AH301" s="1014"/>
      <c r="AI301" s="1011"/>
      <c r="AJ301" s="1015"/>
      <c r="AK301" s="1016"/>
      <c r="AL301" s="1012"/>
      <c r="AM301" s="1016"/>
      <c r="AN301" s="1070"/>
      <c r="AO301" s="1008"/>
      <c r="AP301" s="1008"/>
      <c r="AQ301" s="1008"/>
      <c r="AR301" s="1008"/>
      <c r="AS301" s="1008"/>
      <c r="AT301" s="1008"/>
      <c r="AU301" s="1008"/>
      <c r="AV301" s="1008"/>
      <c r="AW301" s="1008"/>
      <c r="AX301" s="1008"/>
      <c r="AY301" s="1008"/>
      <c r="AZ301" s="1008"/>
      <c r="BA301" s="1008"/>
      <c r="BB301" s="1008"/>
      <c r="BC301" s="1008"/>
      <c r="BD301" s="1008"/>
      <c r="BE301" s="1008"/>
      <c r="BF301" s="1008"/>
      <c r="BG301" s="1008"/>
      <c r="BH301" s="1008"/>
      <c r="BI301" s="1008"/>
      <c r="BJ301" s="1008"/>
      <c r="BK301" s="1008"/>
      <c r="BL301" s="1008"/>
      <c r="BM301" s="1008"/>
      <c r="BN301" s="1008"/>
      <c r="BO301" s="1008"/>
      <c r="BP301" s="1008"/>
      <c r="BQ301" s="1011"/>
      <c r="BR301" s="1008"/>
      <c r="BS301" s="1008"/>
      <c r="BT301" s="1555"/>
      <c r="BU301" s="1556"/>
      <c r="BV301" s="1065"/>
    </row>
    <row r="302" spans="3:74" ht="16" customHeight="1" x14ac:dyDescent="0.25">
      <c r="C302" s="128">
        <v>283</v>
      </c>
      <c r="D302" s="129">
        <f t="shared" si="38"/>
        <v>0</v>
      </c>
      <c r="E302" s="130" t="str">
        <f t="shared" si="39"/>
        <v/>
      </c>
      <c r="F302" s="118">
        <f t="shared" si="40"/>
        <v>0</v>
      </c>
      <c r="G302" s="128">
        <f t="shared" si="45"/>
        <v>0</v>
      </c>
      <c r="H302" s="128">
        <f t="shared" si="41"/>
        <v>0</v>
      </c>
      <c r="I302" s="128">
        <f t="shared" si="46"/>
        <v>0</v>
      </c>
      <c r="J302" s="128">
        <f t="shared" si="42"/>
        <v>0</v>
      </c>
      <c r="K302" s="1549">
        <f t="shared" si="43"/>
        <v>0</v>
      </c>
      <c r="L302" s="1009" t="str">
        <f t="shared" si="44"/>
        <v/>
      </c>
      <c r="M302" s="1010"/>
      <c r="N302" s="1010"/>
      <c r="O302" s="1010"/>
      <c r="P302" s="1011"/>
      <c r="Q302" s="1008"/>
      <c r="R302" s="1012"/>
      <c r="S302" s="1013"/>
      <c r="T302" s="1011"/>
      <c r="U302" s="1011"/>
      <c r="V302" s="1008"/>
      <c r="W302" s="1011"/>
      <c r="X302" s="1011"/>
      <c r="Y302" s="1011"/>
      <c r="Z302" s="1012"/>
      <c r="AA302" s="1012"/>
      <c r="AB302" s="1011"/>
      <c r="AC302" s="1012"/>
      <c r="AD302" s="1011"/>
      <c r="AE302" s="1012"/>
      <c r="AF302" s="1068"/>
      <c r="AG302" s="1014"/>
      <c r="AH302" s="1014"/>
      <c r="AI302" s="1011"/>
      <c r="AJ302" s="1015"/>
      <c r="AK302" s="1016"/>
      <c r="AL302" s="1012"/>
      <c r="AM302" s="1016"/>
      <c r="AN302" s="1070"/>
      <c r="AO302" s="1008"/>
      <c r="AP302" s="1008"/>
      <c r="AQ302" s="1008"/>
      <c r="AR302" s="1008"/>
      <c r="AS302" s="1008"/>
      <c r="AT302" s="1008"/>
      <c r="AU302" s="1008"/>
      <c r="AV302" s="1008"/>
      <c r="AW302" s="1008"/>
      <c r="AX302" s="1008"/>
      <c r="AY302" s="1008"/>
      <c r="AZ302" s="1008"/>
      <c r="BA302" s="1008"/>
      <c r="BB302" s="1008"/>
      <c r="BC302" s="1008"/>
      <c r="BD302" s="1008"/>
      <c r="BE302" s="1008"/>
      <c r="BF302" s="1008"/>
      <c r="BG302" s="1008"/>
      <c r="BH302" s="1008"/>
      <c r="BI302" s="1008"/>
      <c r="BJ302" s="1008"/>
      <c r="BK302" s="1008"/>
      <c r="BL302" s="1008"/>
      <c r="BM302" s="1008"/>
      <c r="BN302" s="1008"/>
      <c r="BO302" s="1008"/>
      <c r="BP302" s="1008"/>
      <c r="BQ302" s="1011"/>
      <c r="BR302" s="1008"/>
      <c r="BS302" s="1008"/>
      <c r="BT302" s="1555"/>
      <c r="BU302" s="1556"/>
      <c r="BV302" s="1065"/>
    </row>
    <row r="303" spans="3:74" ht="16" customHeight="1" x14ac:dyDescent="0.25">
      <c r="C303" s="128">
        <v>284</v>
      </c>
      <c r="D303" s="129">
        <f t="shared" si="38"/>
        <v>0</v>
      </c>
      <c r="E303" s="130" t="str">
        <f t="shared" si="39"/>
        <v/>
      </c>
      <c r="F303" s="118">
        <f t="shared" si="40"/>
        <v>0</v>
      </c>
      <c r="G303" s="128">
        <f t="shared" si="45"/>
        <v>0</v>
      </c>
      <c r="H303" s="128">
        <f t="shared" si="41"/>
        <v>0</v>
      </c>
      <c r="I303" s="128">
        <f t="shared" si="46"/>
        <v>0</v>
      </c>
      <c r="J303" s="128">
        <f t="shared" si="42"/>
        <v>0</v>
      </c>
      <c r="K303" s="1549">
        <f t="shared" si="43"/>
        <v>0</v>
      </c>
      <c r="L303" s="1009" t="str">
        <f t="shared" si="44"/>
        <v/>
      </c>
      <c r="M303" s="1010"/>
      <c r="N303" s="1010"/>
      <c r="O303" s="1010"/>
      <c r="P303" s="1011"/>
      <c r="Q303" s="1008"/>
      <c r="R303" s="1012"/>
      <c r="S303" s="1013"/>
      <c r="T303" s="1011"/>
      <c r="U303" s="1011"/>
      <c r="V303" s="1008"/>
      <c r="W303" s="1011"/>
      <c r="X303" s="1011"/>
      <c r="Y303" s="1011"/>
      <c r="Z303" s="1012"/>
      <c r="AA303" s="1012"/>
      <c r="AB303" s="1011"/>
      <c r="AC303" s="1012"/>
      <c r="AD303" s="1011"/>
      <c r="AE303" s="1012"/>
      <c r="AF303" s="1068"/>
      <c r="AG303" s="1014"/>
      <c r="AH303" s="1014"/>
      <c r="AI303" s="1011"/>
      <c r="AJ303" s="1015"/>
      <c r="AK303" s="1016"/>
      <c r="AL303" s="1012"/>
      <c r="AM303" s="1016"/>
      <c r="AN303" s="1070"/>
      <c r="AO303" s="1008"/>
      <c r="AP303" s="1008"/>
      <c r="AQ303" s="1008"/>
      <c r="AR303" s="1008"/>
      <c r="AS303" s="1008"/>
      <c r="AT303" s="1008"/>
      <c r="AU303" s="1008"/>
      <c r="AV303" s="1008"/>
      <c r="AW303" s="1008"/>
      <c r="AX303" s="1008"/>
      <c r="AY303" s="1008"/>
      <c r="AZ303" s="1008"/>
      <c r="BA303" s="1008"/>
      <c r="BB303" s="1008"/>
      <c r="BC303" s="1008"/>
      <c r="BD303" s="1008"/>
      <c r="BE303" s="1008"/>
      <c r="BF303" s="1008"/>
      <c r="BG303" s="1008"/>
      <c r="BH303" s="1008"/>
      <c r="BI303" s="1008"/>
      <c r="BJ303" s="1008"/>
      <c r="BK303" s="1008"/>
      <c r="BL303" s="1008"/>
      <c r="BM303" s="1008"/>
      <c r="BN303" s="1008"/>
      <c r="BO303" s="1008"/>
      <c r="BP303" s="1008"/>
      <c r="BQ303" s="1011"/>
      <c r="BR303" s="1008"/>
      <c r="BS303" s="1008"/>
      <c r="BT303" s="1555"/>
      <c r="BU303" s="1556"/>
      <c r="BV303" s="1065"/>
    </row>
    <row r="304" spans="3:74" ht="16" customHeight="1" x14ac:dyDescent="0.25">
      <c r="C304" s="128">
        <v>285</v>
      </c>
      <c r="D304" s="129">
        <f t="shared" si="38"/>
        <v>0</v>
      </c>
      <c r="E304" s="130" t="str">
        <f t="shared" si="39"/>
        <v/>
      </c>
      <c r="F304" s="118">
        <f t="shared" si="40"/>
        <v>0</v>
      </c>
      <c r="G304" s="128">
        <f t="shared" si="45"/>
        <v>0</v>
      </c>
      <c r="H304" s="128">
        <f t="shared" si="41"/>
        <v>0</v>
      </c>
      <c r="I304" s="128">
        <f t="shared" si="46"/>
        <v>0</v>
      </c>
      <c r="J304" s="128">
        <f t="shared" si="42"/>
        <v>0</v>
      </c>
      <c r="K304" s="1549">
        <f t="shared" si="43"/>
        <v>0</v>
      </c>
      <c r="L304" s="1009" t="str">
        <f t="shared" si="44"/>
        <v/>
      </c>
      <c r="M304" s="1010"/>
      <c r="N304" s="1010"/>
      <c r="O304" s="1010"/>
      <c r="P304" s="1011"/>
      <c r="Q304" s="1008"/>
      <c r="R304" s="1012"/>
      <c r="S304" s="1013"/>
      <c r="T304" s="1011"/>
      <c r="U304" s="1011"/>
      <c r="V304" s="1008"/>
      <c r="W304" s="1011"/>
      <c r="X304" s="1011"/>
      <c r="Y304" s="1011"/>
      <c r="Z304" s="1012"/>
      <c r="AA304" s="1012"/>
      <c r="AB304" s="1011"/>
      <c r="AC304" s="1012"/>
      <c r="AD304" s="1011"/>
      <c r="AE304" s="1012"/>
      <c r="AF304" s="1068"/>
      <c r="AG304" s="1014"/>
      <c r="AH304" s="1014"/>
      <c r="AI304" s="1011"/>
      <c r="AJ304" s="1015"/>
      <c r="AK304" s="1016"/>
      <c r="AL304" s="1012"/>
      <c r="AM304" s="1016"/>
      <c r="AN304" s="1070"/>
      <c r="AO304" s="1008"/>
      <c r="AP304" s="1008"/>
      <c r="AQ304" s="1008"/>
      <c r="AR304" s="1008"/>
      <c r="AS304" s="1008"/>
      <c r="AT304" s="1008"/>
      <c r="AU304" s="1008"/>
      <c r="AV304" s="1008"/>
      <c r="AW304" s="1008"/>
      <c r="AX304" s="1008"/>
      <c r="AY304" s="1008"/>
      <c r="AZ304" s="1008"/>
      <c r="BA304" s="1008"/>
      <c r="BB304" s="1008"/>
      <c r="BC304" s="1008"/>
      <c r="BD304" s="1008"/>
      <c r="BE304" s="1008"/>
      <c r="BF304" s="1008"/>
      <c r="BG304" s="1008"/>
      <c r="BH304" s="1008"/>
      <c r="BI304" s="1008"/>
      <c r="BJ304" s="1008"/>
      <c r="BK304" s="1008"/>
      <c r="BL304" s="1008"/>
      <c r="BM304" s="1008"/>
      <c r="BN304" s="1008"/>
      <c r="BO304" s="1008"/>
      <c r="BP304" s="1008"/>
      <c r="BQ304" s="1011"/>
      <c r="BR304" s="1008"/>
      <c r="BS304" s="1008"/>
      <c r="BT304" s="1555"/>
      <c r="BU304" s="1556"/>
      <c r="BV304" s="1065"/>
    </row>
    <row r="305" spans="3:74" ht="16" customHeight="1" x14ac:dyDescent="0.25">
      <c r="C305" s="128">
        <v>286</v>
      </c>
      <c r="D305" s="129">
        <f t="shared" si="38"/>
        <v>0</v>
      </c>
      <c r="E305" s="130" t="str">
        <f t="shared" si="39"/>
        <v/>
      </c>
      <c r="F305" s="118">
        <f t="shared" si="40"/>
        <v>0</v>
      </c>
      <c r="G305" s="128">
        <f t="shared" si="45"/>
        <v>0</v>
      </c>
      <c r="H305" s="128">
        <f t="shared" si="41"/>
        <v>0</v>
      </c>
      <c r="I305" s="128">
        <f t="shared" si="46"/>
        <v>0</v>
      </c>
      <c r="J305" s="128">
        <f t="shared" si="42"/>
        <v>0</v>
      </c>
      <c r="K305" s="1549">
        <f t="shared" si="43"/>
        <v>0</v>
      </c>
      <c r="L305" s="1009" t="str">
        <f t="shared" si="44"/>
        <v/>
      </c>
      <c r="M305" s="1010"/>
      <c r="N305" s="1010"/>
      <c r="O305" s="1010"/>
      <c r="P305" s="1011"/>
      <c r="Q305" s="1008"/>
      <c r="R305" s="1012"/>
      <c r="S305" s="1013"/>
      <c r="T305" s="1011"/>
      <c r="U305" s="1011"/>
      <c r="V305" s="1008"/>
      <c r="W305" s="1011"/>
      <c r="X305" s="1011"/>
      <c r="Y305" s="1011"/>
      <c r="Z305" s="1012"/>
      <c r="AA305" s="1012"/>
      <c r="AB305" s="1011"/>
      <c r="AC305" s="1012"/>
      <c r="AD305" s="1011"/>
      <c r="AE305" s="1012"/>
      <c r="AF305" s="1068"/>
      <c r="AG305" s="1014"/>
      <c r="AH305" s="1014"/>
      <c r="AI305" s="1011"/>
      <c r="AJ305" s="1015"/>
      <c r="AK305" s="1016"/>
      <c r="AL305" s="1012"/>
      <c r="AM305" s="1016"/>
      <c r="AN305" s="1070"/>
      <c r="AO305" s="1008"/>
      <c r="AP305" s="1008"/>
      <c r="AQ305" s="1008"/>
      <c r="AR305" s="1008"/>
      <c r="AS305" s="1008"/>
      <c r="AT305" s="1008"/>
      <c r="AU305" s="1008"/>
      <c r="AV305" s="1008"/>
      <c r="AW305" s="1008"/>
      <c r="AX305" s="1008"/>
      <c r="AY305" s="1008"/>
      <c r="AZ305" s="1008"/>
      <c r="BA305" s="1008"/>
      <c r="BB305" s="1008"/>
      <c r="BC305" s="1008"/>
      <c r="BD305" s="1008"/>
      <c r="BE305" s="1008"/>
      <c r="BF305" s="1008"/>
      <c r="BG305" s="1008"/>
      <c r="BH305" s="1008"/>
      <c r="BI305" s="1008"/>
      <c r="BJ305" s="1008"/>
      <c r="BK305" s="1008"/>
      <c r="BL305" s="1008"/>
      <c r="BM305" s="1008"/>
      <c r="BN305" s="1008"/>
      <c r="BO305" s="1008"/>
      <c r="BP305" s="1008"/>
      <c r="BQ305" s="1011"/>
      <c r="BR305" s="1008"/>
      <c r="BS305" s="1008"/>
      <c r="BT305" s="1555"/>
      <c r="BU305" s="1556"/>
      <c r="BV305" s="1065"/>
    </row>
    <row r="306" spans="3:74" ht="16" customHeight="1" x14ac:dyDescent="0.25">
      <c r="C306" s="128">
        <v>287</v>
      </c>
      <c r="D306" s="129">
        <f t="shared" si="38"/>
        <v>0</v>
      </c>
      <c r="E306" s="130" t="str">
        <f t="shared" si="39"/>
        <v/>
      </c>
      <c r="F306" s="118">
        <f t="shared" si="40"/>
        <v>0</v>
      </c>
      <c r="G306" s="128">
        <f t="shared" si="45"/>
        <v>0</v>
      </c>
      <c r="H306" s="128">
        <f t="shared" si="41"/>
        <v>0</v>
      </c>
      <c r="I306" s="128">
        <f t="shared" si="46"/>
        <v>0</v>
      </c>
      <c r="J306" s="128">
        <f t="shared" si="42"/>
        <v>0</v>
      </c>
      <c r="K306" s="1549">
        <f t="shared" si="43"/>
        <v>0</v>
      </c>
      <c r="L306" s="1009" t="str">
        <f t="shared" si="44"/>
        <v/>
      </c>
      <c r="M306" s="1010"/>
      <c r="N306" s="1010"/>
      <c r="O306" s="1010"/>
      <c r="P306" s="1011"/>
      <c r="Q306" s="1008"/>
      <c r="R306" s="1012"/>
      <c r="S306" s="1013"/>
      <c r="T306" s="1011"/>
      <c r="U306" s="1011"/>
      <c r="V306" s="1008"/>
      <c r="W306" s="1011"/>
      <c r="X306" s="1011"/>
      <c r="Y306" s="1011"/>
      <c r="Z306" s="1012"/>
      <c r="AA306" s="1012"/>
      <c r="AB306" s="1011"/>
      <c r="AC306" s="1012"/>
      <c r="AD306" s="1011"/>
      <c r="AE306" s="1012"/>
      <c r="AF306" s="1068"/>
      <c r="AG306" s="1014"/>
      <c r="AH306" s="1014"/>
      <c r="AI306" s="1011"/>
      <c r="AJ306" s="1015"/>
      <c r="AK306" s="1016"/>
      <c r="AL306" s="1012"/>
      <c r="AM306" s="1016"/>
      <c r="AN306" s="1070"/>
      <c r="AO306" s="1008"/>
      <c r="AP306" s="1008"/>
      <c r="AQ306" s="1008"/>
      <c r="AR306" s="1008"/>
      <c r="AS306" s="1008"/>
      <c r="AT306" s="1008"/>
      <c r="AU306" s="1008"/>
      <c r="AV306" s="1008"/>
      <c r="AW306" s="1008"/>
      <c r="AX306" s="1008"/>
      <c r="AY306" s="1008"/>
      <c r="AZ306" s="1008"/>
      <c r="BA306" s="1008"/>
      <c r="BB306" s="1008"/>
      <c r="BC306" s="1008"/>
      <c r="BD306" s="1008"/>
      <c r="BE306" s="1008"/>
      <c r="BF306" s="1008"/>
      <c r="BG306" s="1008"/>
      <c r="BH306" s="1008"/>
      <c r="BI306" s="1008"/>
      <c r="BJ306" s="1008"/>
      <c r="BK306" s="1008"/>
      <c r="BL306" s="1008"/>
      <c r="BM306" s="1008"/>
      <c r="BN306" s="1008"/>
      <c r="BO306" s="1008"/>
      <c r="BP306" s="1008"/>
      <c r="BQ306" s="1011"/>
      <c r="BR306" s="1008"/>
      <c r="BS306" s="1008"/>
      <c r="BT306" s="1555"/>
      <c r="BU306" s="1556"/>
      <c r="BV306" s="1065"/>
    </row>
    <row r="307" spans="3:74" ht="16" customHeight="1" x14ac:dyDescent="0.25">
      <c r="C307" s="128">
        <v>288</v>
      </c>
      <c r="D307" s="129">
        <f t="shared" si="38"/>
        <v>0</v>
      </c>
      <c r="E307" s="130" t="str">
        <f t="shared" si="39"/>
        <v/>
      </c>
      <c r="F307" s="118">
        <f t="shared" si="40"/>
        <v>0</v>
      </c>
      <c r="G307" s="128">
        <f t="shared" si="45"/>
        <v>0</v>
      </c>
      <c r="H307" s="128">
        <f t="shared" si="41"/>
        <v>0</v>
      </c>
      <c r="I307" s="128">
        <f t="shared" si="46"/>
        <v>0</v>
      </c>
      <c r="J307" s="128">
        <f t="shared" si="42"/>
        <v>0</v>
      </c>
      <c r="K307" s="1549">
        <f t="shared" si="43"/>
        <v>0</v>
      </c>
      <c r="L307" s="1009" t="str">
        <f t="shared" si="44"/>
        <v/>
      </c>
      <c r="M307" s="1010"/>
      <c r="N307" s="1010"/>
      <c r="O307" s="1010"/>
      <c r="P307" s="1011"/>
      <c r="Q307" s="1008"/>
      <c r="R307" s="1012"/>
      <c r="S307" s="1013"/>
      <c r="T307" s="1011"/>
      <c r="U307" s="1011"/>
      <c r="V307" s="1008"/>
      <c r="W307" s="1011"/>
      <c r="X307" s="1011"/>
      <c r="Y307" s="1011"/>
      <c r="Z307" s="1012"/>
      <c r="AA307" s="1012"/>
      <c r="AB307" s="1011"/>
      <c r="AC307" s="1012"/>
      <c r="AD307" s="1011"/>
      <c r="AE307" s="1012"/>
      <c r="AF307" s="1068"/>
      <c r="AG307" s="1014"/>
      <c r="AH307" s="1014"/>
      <c r="AI307" s="1011"/>
      <c r="AJ307" s="1015"/>
      <c r="AK307" s="1016"/>
      <c r="AL307" s="1012"/>
      <c r="AM307" s="1016"/>
      <c r="AN307" s="1070"/>
      <c r="AO307" s="1008"/>
      <c r="AP307" s="1008"/>
      <c r="AQ307" s="1008"/>
      <c r="AR307" s="1008"/>
      <c r="AS307" s="1008"/>
      <c r="AT307" s="1008"/>
      <c r="AU307" s="1008"/>
      <c r="AV307" s="1008"/>
      <c r="AW307" s="1008"/>
      <c r="AX307" s="1008"/>
      <c r="AY307" s="1008"/>
      <c r="AZ307" s="1008"/>
      <c r="BA307" s="1008"/>
      <c r="BB307" s="1008"/>
      <c r="BC307" s="1008"/>
      <c r="BD307" s="1008"/>
      <c r="BE307" s="1008"/>
      <c r="BF307" s="1008"/>
      <c r="BG307" s="1008"/>
      <c r="BH307" s="1008"/>
      <c r="BI307" s="1008"/>
      <c r="BJ307" s="1008"/>
      <c r="BK307" s="1008"/>
      <c r="BL307" s="1008"/>
      <c r="BM307" s="1008"/>
      <c r="BN307" s="1008"/>
      <c r="BO307" s="1008"/>
      <c r="BP307" s="1008"/>
      <c r="BQ307" s="1011"/>
      <c r="BR307" s="1008"/>
      <c r="BS307" s="1008"/>
      <c r="BT307" s="1555"/>
      <c r="BU307" s="1556"/>
      <c r="BV307" s="1065"/>
    </row>
    <row r="308" spans="3:74" ht="16" customHeight="1" x14ac:dyDescent="0.25">
      <c r="C308" s="128">
        <v>289</v>
      </c>
      <c r="D308" s="129">
        <f t="shared" si="38"/>
        <v>0</v>
      </c>
      <c r="E308" s="130" t="str">
        <f t="shared" si="39"/>
        <v/>
      </c>
      <c r="F308" s="118">
        <f t="shared" si="40"/>
        <v>0</v>
      </c>
      <c r="G308" s="128">
        <f t="shared" si="45"/>
        <v>0</v>
      </c>
      <c r="H308" s="128">
        <f t="shared" si="41"/>
        <v>0</v>
      </c>
      <c r="I308" s="128">
        <f t="shared" si="46"/>
        <v>0</v>
      </c>
      <c r="J308" s="128">
        <f t="shared" si="42"/>
        <v>0</v>
      </c>
      <c r="K308" s="1549">
        <f t="shared" si="43"/>
        <v>0</v>
      </c>
      <c r="L308" s="1009" t="str">
        <f t="shared" si="44"/>
        <v/>
      </c>
      <c r="M308" s="1010"/>
      <c r="N308" s="1010"/>
      <c r="O308" s="1010"/>
      <c r="P308" s="1011"/>
      <c r="Q308" s="1008"/>
      <c r="R308" s="1012"/>
      <c r="S308" s="1013"/>
      <c r="T308" s="1011"/>
      <c r="U308" s="1011"/>
      <c r="V308" s="1008"/>
      <c r="W308" s="1011"/>
      <c r="X308" s="1011"/>
      <c r="Y308" s="1011"/>
      <c r="Z308" s="1012"/>
      <c r="AA308" s="1012"/>
      <c r="AB308" s="1011"/>
      <c r="AC308" s="1012"/>
      <c r="AD308" s="1011"/>
      <c r="AE308" s="1012"/>
      <c r="AF308" s="1068"/>
      <c r="AG308" s="1014"/>
      <c r="AH308" s="1014"/>
      <c r="AI308" s="1011"/>
      <c r="AJ308" s="1015"/>
      <c r="AK308" s="1016"/>
      <c r="AL308" s="1012"/>
      <c r="AM308" s="1016"/>
      <c r="AN308" s="1070"/>
      <c r="AO308" s="1008"/>
      <c r="AP308" s="1008"/>
      <c r="AQ308" s="1008"/>
      <c r="AR308" s="1008"/>
      <c r="AS308" s="1008"/>
      <c r="AT308" s="1008"/>
      <c r="AU308" s="1008"/>
      <c r="AV308" s="1008"/>
      <c r="AW308" s="1008"/>
      <c r="AX308" s="1008"/>
      <c r="AY308" s="1008"/>
      <c r="AZ308" s="1008"/>
      <c r="BA308" s="1008"/>
      <c r="BB308" s="1008"/>
      <c r="BC308" s="1008"/>
      <c r="BD308" s="1008"/>
      <c r="BE308" s="1008"/>
      <c r="BF308" s="1008"/>
      <c r="BG308" s="1008"/>
      <c r="BH308" s="1008"/>
      <c r="BI308" s="1008"/>
      <c r="BJ308" s="1008"/>
      <c r="BK308" s="1008"/>
      <c r="BL308" s="1008"/>
      <c r="BM308" s="1008"/>
      <c r="BN308" s="1008"/>
      <c r="BO308" s="1008"/>
      <c r="BP308" s="1008"/>
      <c r="BQ308" s="1011"/>
      <c r="BR308" s="1008"/>
      <c r="BS308" s="1008"/>
      <c r="BT308" s="1555"/>
      <c r="BU308" s="1556"/>
      <c r="BV308" s="1065"/>
    </row>
    <row r="309" spans="3:74" ht="16" customHeight="1" x14ac:dyDescent="0.25">
      <c r="C309" s="128">
        <v>290</v>
      </c>
      <c r="D309" s="129">
        <f t="shared" si="38"/>
        <v>0</v>
      </c>
      <c r="E309" s="130" t="str">
        <f t="shared" si="39"/>
        <v/>
      </c>
      <c r="F309" s="118">
        <f t="shared" si="40"/>
        <v>0</v>
      </c>
      <c r="G309" s="128">
        <f t="shared" si="45"/>
        <v>0</v>
      </c>
      <c r="H309" s="128">
        <f t="shared" si="41"/>
        <v>0</v>
      </c>
      <c r="I309" s="128">
        <f t="shared" si="46"/>
        <v>0</v>
      </c>
      <c r="J309" s="128">
        <f t="shared" si="42"/>
        <v>0</v>
      </c>
      <c r="K309" s="1549">
        <f t="shared" si="43"/>
        <v>0</v>
      </c>
      <c r="L309" s="1009" t="str">
        <f t="shared" si="44"/>
        <v/>
      </c>
      <c r="M309" s="1010"/>
      <c r="N309" s="1010"/>
      <c r="O309" s="1010"/>
      <c r="P309" s="1011"/>
      <c r="Q309" s="1008"/>
      <c r="R309" s="1012"/>
      <c r="S309" s="1013"/>
      <c r="T309" s="1011"/>
      <c r="U309" s="1011"/>
      <c r="V309" s="1008"/>
      <c r="W309" s="1011"/>
      <c r="X309" s="1011"/>
      <c r="Y309" s="1011"/>
      <c r="Z309" s="1012"/>
      <c r="AA309" s="1012"/>
      <c r="AB309" s="1011"/>
      <c r="AC309" s="1012"/>
      <c r="AD309" s="1011"/>
      <c r="AE309" s="1012"/>
      <c r="AF309" s="1068"/>
      <c r="AG309" s="1014"/>
      <c r="AH309" s="1014"/>
      <c r="AI309" s="1011"/>
      <c r="AJ309" s="1015"/>
      <c r="AK309" s="1016"/>
      <c r="AL309" s="1012"/>
      <c r="AM309" s="1016"/>
      <c r="AN309" s="1070"/>
      <c r="AO309" s="1008"/>
      <c r="AP309" s="1008"/>
      <c r="AQ309" s="1008"/>
      <c r="AR309" s="1008"/>
      <c r="AS309" s="1008"/>
      <c r="AT309" s="1008"/>
      <c r="AU309" s="1008"/>
      <c r="AV309" s="1008"/>
      <c r="AW309" s="1008"/>
      <c r="AX309" s="1008"/>
      <c r="AY309" s="1008"/>
      <c r="AZ309" s="1008"/>
      <c r="BA309" s="1008"/>
      <c r="BB309" s="1008"/>
      <c r="BC309" s="1008"/>
      <c r="BD309" s="1008"/>
      <c r="BE309" s="1008"/>
      <c r="BF309" s="1008"/>
      <c r="BG309" s="1008"/>
      <c r="BH309" s="1008"/>
      <c r="BI309" s="1008"/>
      <c r="BJ309" s="1008"/>
      <c r="BK309" s="1008"/>
      <c r="BL309" s="1008"/>
      <c r="BM309" s="1008"/>
      <c r="BN309" s="1008"/>
      <c r="BO309" s="1008"/>
      <c r="BP309" s="1008"/>
      <c r="BQ309" s="1011"/>
      <c r="BR309" s="1008"/>
      <c r="BS309" s="1008"/>
      <c r="BT309" s="1555"/>
      <c r="BU309" s="1556"/>
      <c r="BV309" s="1065"/>
    </row>
    <row r="310" spans="3:74" ht="16" customHeight="1" x14ac:dyDescent="0.25">
      <c r="C310" s="128">
        <v>291</v>
      </c>
      <c r="D310" s="129">
        <f t="shared" si="38"/>
        <v>0</v>
      </c>
      <c r="E310" s="130" t="str">
        <f t="shared" si="39"/>
        <v/>
      </c>
      <c r="F310" s="118">
        <f t="shared" si="40"/>
        <v>0</v>
      </c>
      <c r="G310" s="128">
        <f t="shared" si="45"/>
        <v>0</v>
      </c>
      <c r="H310" s="128">
        <f t="shared" si="41"/>
        <v>0</v>
      </c>
      <c r="I310" s="128">
        <f t="shared" si="46"/>
        <v>0</v>
      </c>
      <c r="J310" s="128">
        <f t="shared" si="42"/>
        <v>0</v>
      </c>
      <c r="K310" s="1549">
        <f t="shared" si="43"/>
        <v>0</v>
      </c>
      <c r="L310" s="1009" t="str">
        <f t="shared" si="44"/>
        <v/>
      </c>
      <c r="M310" s="1010"/>
      <c r="N310" s="1010"/>
      <c r="O310" s="1010"/>
      <c r="P310" s="1011"/>
      <c r="Q310" s="1008"/>
      <c r="R310" s="1012"/>
      <c r="S310" s="1013"/>
      <c r="T310" s="1011"/>
      <c r="U310" s="1011"/>
      <c r="V310" s="1008"/>
      <c r="W310" s="1011"/>
      <c r="X310" s="1011"/>
      <c r="Y310" s="1011"/>
      <c r="Z310" s="1012"/>
      <c r="AA310" s="1012"/>
      <c r="AB310" s="1011"/>
      <c r="AC310" s="1012"/>
      <c r="AD310" s="1011"/>
      <c r="AE310" s="1012"/>
      <c r="AF310" s="1068"/>
      <c r="AG310" s="1014"/>
      <c r="AH310" s="1014"/>
      <c r="AI310" s="1011"/>
      <c r="AJ310" s="1015"/>
      <c r="AK310" s="1016"/>
      <c r="AL310" s="1012"/>
      <c r="AM310" s="1016"/>
      <c r="AN310" s="1070"/>
      <c r="AO310" s="1008"/>
      <c r="AP310" s="1008"/>
      <c r="AQ310" s="1008"/>
      <c r="AR310" s="1008"/>
      <c r="AS310" s="1008"/>
      <c r="AT310" s="1008"/>
      <c r="AU310" s="1008"/>
      <c r="AV310" s="1008"/>
      <c r="AW310" s="1008"/>
      <c r="AX310" s="1008"/>
      <c r="AY310" s="1008"/>
      <c r="AZ310" s="1008"/>
      <c r="BA310" s="1008"/>
      <c r="BB310" s="1008"/>
      <c r="BC310" s="1008"/>
      <c r="BD310" s="1008"/>
      <c r="BE310" s="1008"/>
      <c r="BF310" s="1008"/>
      <c r="BG310" s="1008"/>
      <c r="BH310" s="1008"/>
      <c r="BI310" s="1008"/>
      <c r="BJ310" s="1008"/>
      <c r="BK310" s="1008"/>
      <c r="BL310" s="1008"/>
      <c r="BM310" s="1008"/>
      <c r="BN310" s="1008"/>
      <c r="BO310" s="1008"/>
      <c r="BP310" s="1008"/>
      <c r="BQ310" s="1011"/>
      <c r="BR310" s="1008"/>
      <c r="BS310" s="1008"/>
      <c r="BT310" s="1555"/>
      <c r="BU310" s="1556"/>
      <c r="BV310" s="1065"/>
    </row>
    <row r="311" spans="3:74" ht="16" customHeight="1" x14ac:dyDescent="0.25">
      <c r="C311" s="128">
        <v>292</v>
      </c>
      <c r="D311" s="129">
        <f t="shared" si="38"/>
        <v>0</v>
      </c>
      <c r="E311" s="130" t="str">
        <f t="shared" si="39"/>
        <v/>
      </c>
      <c r="F311" s="118">
        <f t="shared" si="40"/>
        <v>0</v>
      </c>
      <c r="G311" s="128">
        <f t="shared" si="45"/>
        <v>0</v>
      </c>
      <c r="H311" s="128">
        <f t="shared" si="41"/>
        <v>0</v>
      </c>
      <c r="I311" s="128">
        <f t="shared" si="46"/>
        <v>0</v>
      </c>
      <c r="J311" s="128">
        <f t="shared" si="42"/>
        <v>0</v>
      </c>
      <c r="K311" s="1549">
        <f t="shared" si="43"/>
        <v>0</v>
      </c>
      <c r="L311" s="1009" t="str">
        <f t="shared" si="44"/>
        <v/>
      </c>
      <c r="M311" s="1010"/>
      <c r="N311" s="1010"/>
      <c r="O311" s="1010"/>
      <c r="P311" s="1011"/>
      <c r="Q311" s="1008"/>
      <c r="R311" s="1012"/>
      <c r="S311" s="1013"/>
      <c r="T311" s="1011"/>
      <c r="U311" s="1011"/>
      <c r="V311" s="1008"/>
      <c r="W311" s="1011"/>
      <c r="X311" s="1011"/>
      <c r="Y311" s="1011"/>
      <c r="Z311" s="1012"/>
      <c r="AA311" s="1012"/>
      <c r="AB311" s="1011"/>
      <c r="AC311" s="1012"/>
      <c r="AD311" s="1011"/>
      <c r="AE311" s="1012"/>
      <c r="AF311" s="1068"/>
      <c r="AG311" s="1014"/>
      <c r="AH311" s="1014"/>
      <c r="AI311" s="1011"/>
      <c r="AJ311" s="1015"/>
      <c r="AK311" s="1016"/>
      <c r="AL311" s="1012"/>
      <c r="AM311" s="1016"/>
      <c r="AN311" s="1070"/>
      <c r="AO311" s="1008"/>
      <c r="AP311" s="1008"/>
      <c r="AQ311" s="1008"/>
      <c r="AR311" s="1008"/>
      <c r="AS311" s="1008"/>
      <c r="AT311" s="1008"/>
      <c r="AU311" s="1008"/>
      <c r="AV311" s="1008"/>
      <c r="AW311" s="1008"/>
      <c r="AX311" s="1008"/>
      <c r="AY311" s="1008"/>
      <c r="AZ311" s="1008"/>
      <c r="BA311" s="1008"/>
      <c r="BB311" s="1008"/>
      <c r="BC311" s="1008"/>
      <c r="BD311" s="1008"/>
      <c r="BE311" s="1008"/>
      <c r="BF311" s="1008"/>
      <c r="BG311" s="1008"/>
      <c r="BH311" s="1008"/>
      <c r="BI311" s="1008"/>
      <c r="BJ311" s="1008"/>
      <c r="BK311" s="1008"/>
      <c r="BL311" s="1008"/>
      <c r="BM311" s="1008"/>
      <c r="BN311" s="1008"/>
      <c r="BO311" s="1008"/>
      <c r="BP311" s="1008"/>
      <c r="BQ311" s="1011"/>
      <c r="BR311" s="1008"/>
      <c r="BS311" s="1008"/>
      <c r="BT311" s="1555"/>
      <c r="BU311" s="1556"/>
      <c r="BV311" s="1065"/>
    </row>
    <row r="312" spans="3:74" ht="16" customHeight="1" x14ac:dyDescent="0.25">
      <c r="C312" s="128">
        <v>293</v>
      </c>
      <c r="D312" s="129">
        <f t="shared" si="38"/>
        <v>0</v>
      </c>
      <c r="E312" s="130" t="str">
        <f t="shared" si="39"/>
        <v/>
      </c>
      <c r="F312" s="118">
        <f t="shared" si="40"/>
        <v>0</v>
      </c>
      <c r="G312" s="128">
        <f t="shared" si="45"/>
        <v>0</v>
      </c>
      <c r="H312" s="128">
        <f t="shared" si="41"/>
        <v>0</v>
      </c>
      <c r="I312" s="128">
        <f t="shared" si="46"/>
        <v>0</v>
      </c>
      <c r="J312" s="128">
        <f t="shared" si="42"/>
        <v>0</v>
      </c>
      <c r="K312" s="1549">
        <f t="shared" si="43"/>
        <v>0</v>
      </c>
      <c r="L312" s="1009" t="str">
        <f t="shared" si="44"/>
        <v/>
      </c>
      <c r="M312" s="1010"/>
      <c r="N312" s="1010"/>
      <c r="O312" s="1010"/>
      <c r="P312" s="1011"/>
      <c r="Q312" s="1008"/>
      <c r="R312" s="1012"/>
      <c r="S312" s="1013"/>
      <c r="T312" s="1011"/>
      <c r="U312" s="1011"/>
      <c r="V312" s="1008"/>
      <c r="W312" s="1011"/>
      <c r="X312" s="1011"/>
      <c r="Y312" s="1011"/>
      <c r="Z312" s="1012"/>
      <c r="AA312" s="1012"/>
      <c r="AB312" s="1011"/>
      <c r="AC312" s="1012"/>
      <c r="AD312" s="1011"/>
      <c r="AE312" s="1012"/>
      <c r="AF312" s="1068"/>
      <c r="AG312" s="1014"/>
      <c r="AH312" s="1014"/>
      <c r="AI312" s="1011"/>
      <c r="AJ312" s="1015"/>
      <c r="AK312" s="1016"/>
      <c r="AL312" s="1012"/>
      <c r="AM312" s="1016"/>
      <c r="AN312" s="1070"/>
      <c r="AO312" s="1008"/>
      <c r="AP312" s="1008"/>
      <c r="AQ312" s="1008"/>
      <c r="AR312" s="1008"/>
      <c r="AS312" s="1008"/>
      <c r="AT312" s="1008"/>
      <c r="AU312" s="1008"/>
      <c r="AV312" s="1008"/>
      <c r="AW312" s="1008"/>
      <c r="AX312" s="1008"/>
      <c r="AY312" s="1008"/>
      <c r="AZ312" s="1008"/>
      <c r="BA312" s="1008"/>
      <c r="BB312" s="1008"/>
      <c r="BC312" s="1008"/>
      <c r="BD312" s="1008"/>
      <c r="BE312" s="1008"/>
      <c r="BF312" s="1008"/>
      <c r="BG312" s="1008"/>
      <c r="BH312" s="1008"/>
      <c r="BI312" s="1008"/>
      <c r="BJ312" s="1008"/>
      <c r="BK312" s="1008"/>
      <c r="BL312" s="1008"/>
      <c r="BM312" s="1008"/>
      <c r="BN312" s="1008"/>
      <c r="BO312" s="1008"/>
      <c r="BP312" s="1008"/>
      <c r="BQ312" s="1011"/>
      <c r="BR312" s="1008"/>
      <c r="BS312" s="1008"/>
      <c r="BT312" s="1555"/>
      <c r="BU312" s="1556"/>
      <c r="BV312" s="1065"/>
    </row>
    <row r="313" spans="3:74" ht="16" customHeight="1" x14ac:dyDescent="0.25">
      <c r="C313" s="128">
        <v>294</v>
      </c>
      <c r="D313" s="129">
        <f t="shared" si="38"/>
        <v>0</v>
      </c>
      <c r="E313" s="130" t="str">
        <f t="shared" si="39"/>
        <v/>
      </c>
      <c r="F313" s="118">
        <f t="shared" si="40"/>
        <v>0</v>
      </c>
      <c r="G313" s="128">
        <f t="shared" si="45"/>
        <v>0</v>
      </c>
      <c r="H313" s="128">
        <f t="shared" si="41"/>
        <v>0</v>
      </c>
      <c r="I313" s="128">
        <f t="shared" si="46"/>
        <v>0</v>
      </c>
      <c r="J313" s="128">
        <f t="shared" si="42"/>
        <v>0</v>
      </c>
      <c r="K313" s="1549">
        <f t="shared" si="43"/>
        <v>0</v>
      </c>
      <c r="L313" s="1009" t="str">
        <f t="shared" si="44"/>
        <v/>
      </c>
      <c r="M313" s="1010"/>
      <c r="N313" s="1010"/>
      <c r="O313" s="1010"/>
      <c r="P313" s="1011"/>
      <c r="Q313" s="1008"/>
      <c r="R313" s="1012"/>
      <c r="S313" s="1013"/>
      <c r="T313" s="1011"/>
      <c r="U313" s="1011"/>
      <c r="V313" s="1008"/>
      <c r="W313" s="1011"/>
      <c r="X313" s="1011"/>
      <c r="Y313" s="1011"/>
      <c r="Z313" s="1012"/>
      <c r="AA313" s="1012"/>
      <c r="AB313" s="1011"/>
      <c r="AC313" s="1012"/>
      <c r="AD313" s="1011"/>
      <c r="AE313" s="1012"/>
      <c r="AF313" s="1068"/>
      <c r="AG313" s="1014"/>
      <c r="AH313" s="1014"/>
      <c r="AI313" s="1011"/>
      <c r="AJ313" s="1015"/>
      <c r="AK313" s="1016"/>
      <c r="AL313" s="1012"/>
      <c r="AM313" s="1016"/>
      <c r="AN313" s="1070"/>
      <c r="AO313" s="1008"/>
      <c r="AP313" s="1008"/>
      <c r="AQ313" s="1008"/>
      <c r="AR313" s="1008"/>
      <c r="AS313" s="1008"/>
      <c r="AT313" s="1008"/>
      <c r="AU313" s="1008"/>
      <c r="AV313" s="1008"/>
      <c r="AW313" s="1008"/>
      <c r="AX313" s="1008"/>
      <c r="AY313" s="1008"/>
      <c r="AZ313" s="1008"/>
      <c r="BA313" s="1008"/>
      <c r="BB313" s="1008"/>
      <c r="BC313" s="1008"/>
      <c r="BD313" s="1008"/>
      <c r="BE313" s="1008"/>
      <c r="BF313" s="1008"/>
      <c r="BG313" s="1008"/>
      <c r="BH313" s="1008"/>
      <c r="BI313" s="1008"/>
      <c r="BJ313" s="1008"/>
      <c r="BK313" s="1008"/>
      <c r="BL313" s="1008"/>
      <c r="BM313" s="1008"/>
      <c r="BN313" s="1008"/>
      <c r="BO313" s="1008"/>
      <c r="BP313" s="1008"/>
      <c r="BQ313" s="1011"/>
      <c r="BR313" s="1008"/>
      <c r="BS313" s="1008"/>
      <c r="BT313" s="1555"/>
      <c r="BU313" s="1556"/>
      <c r="BV313" s="1065"/>
    </row>
    <row r="314" spans="3:74" ht="16" customHeight="1" x14ac:dyDescent="0.25">
      <c r="C314" s="128">
        <v>295</v>
      </c>
      <c r="D314" s="129">
        <f t="shared" si="38"/>
        <v>0</v>
      </c>
      <c r="E314" s="130" t="str">
        <f t="shared" si="39"/>
        <v/>
      </c>
      <c r="F314" s="118">
        <f t="shared" si="40"/>
        <v>0</v>
      </c>
      <c r="G314" s="128">
        <f t="shared" si="45"/>
        <v>0</v>
      </c>
      <c r="H314" s="128">
        <f t="shared" si="41"/>
        <v>0</v>
      </c>
      <c r="I314" s="128">
        <f t="shared" si="46"/>
        <v>0</v>
      </c>
      <c r="J314" s="128">
        <f t="shared" si="42"/>
        <v>0</v>
      </c>
      <c r="K314" s="1549">
        <f t="shared" si="43"/>
        <v>0</v>
      </c>
      <c r="L314" s="1009" t="str">
        <f t="shared" si="44"/>
        <v/>
      </c>
      <c r="M314" s="1010"/>
      <c r="N314" s="1010"/>
      <c r="O314" s="1010"/>
      <c r="P314" s="1011"/>
      <c r="Q314" s="1008"/>
      <c r="R314" s="1012"/>
      <c r="S314" s="1013"/>
      <c r="T314" s="1011"/>
      <c r="U314" s="1011"/>
      <c r="V314" s="1008"/>
      <c r="W314" s="1011"/>
      <c r="X314" s="1011"/>
      <c r="Y314" s="1011"/>
      <c r="Z314" s="1012"/>
      <c r="AA314" s="1012"/>
      <c r="AB314" s="1011"/>
      <c r="AC314" s="1012"/>
      <c r="AD314" s="1011"/>
      <c r="AE314" s="1012"/>
      <c r="AF314" s="1068"/>
      <c r="AG314" s="1014"/>
      <c r="AH314" s="1014"/>
      <c r="AI314" s="1011"/>
      <c r="AJ314" s="1015"/>
      <c r="AK314" s="1016"/>
      <c r="AL314" s="1012"/>
      <c r="AM314" s="1016"/>
      <c r="AN314" s="1070"/>
      <c r="AO314" s="1008"/>
      <c r="AP314" s="1008"/>
      <c r="AQ314" s="1008"/>
      <c r="AR314" s="1008"/>
      <c r="AS314" s="1008"/>
      <c r="AT314" s="1008"/>
      <c r="AU314" s="1008"/>
      <c r="AV314" s="1008"/>
      <c r="AW314" s="1008"/>
      <c r="AX314" s="1008"/>
      <c r="AY314" s="1008"/>
      <c r="AZ314" s="1008"/>
      <c r="BA314" s="1008"/>
      <c r="BB314" s="1008"/>
      <c r="BC314" s="1008"/>
      <c r="BD314" s="1008"/>
      <c r="BE314" s="1008"/>
      <c r="BF314" s="1008"/>
      <c r="BG314" s="1008"/>
      <c r="BH314" s="1008"/>
      <c r="BI314" s="1008"/>
      <c r="BJ314" s="1008"/>
      <c r="BK314" s="1008"/>
      <c r="BL314" s="1008"/>
      <c r="BM314" s="1008"/>
      <c r="BN314" s="1008"/>
      <c r="BO314" s="1008"/>
      <c r="BP314" s="1008"/>
      <c r="BQ314" s="1011"/>
      <c r="BR314" s="1008"/>
      <c r="BS314" s="1008"/>
      <c r="BT314" s="1555"/>
      <c r="BU314" s="1556"/>
      <c r="BV314" s="1065"/>
    </row>
    <row r="315" spans="3:74" ht="16" customHeight="1" x14ac:dyDescent="0.25">
      <c r="C315" s="128">
        <v>296</v>
      </c>
      <c r="D315" s="129">
        <f t="shared" si="38"/>
        <v>0</v>
      </c>
      <c r="E315" s="130" t="str">
        <f t="shared" si="39"/>
        <v/>
      </c>
      <c r="F315" s="118">
        <f t="shared" si="40"/>
        <v>0</v>
      </c>
      <c r="G315" s="128">
        <f t="shared" si="45"/>
        <v>0</v>
      </c>
      <c r="H315" s="128">
        <f t="shared" si="41"/>
        <v>0</v>
      </c>
      <c r="I315" s="128">
        <f t="shared" si="46"/>
        <v>0</v>
      </c>
      <c r="J315" s="128">
        <f t="shared" si="42"/>
        <v>0</v>
      </c>
      <c r="K315" s="1549">
        <f t="shared" si="43"/>
        <v>0</v>
      </c>
      <c r="L315" s="1009" t="str">
        <f t="shared" si="44"/>
        <v/>
      </c>
      <c r="M315" s="1010"/>
      <c r="N315" s="1010"/>
      <c r="O315" s="1010"/>
      <c r="P315" s="1011"/>
      <c r="Q315" s="1008"/>
      <c r="R315" s="1012"/>
      <c r="S315" s="1013"/>
      <c r="T315" s="1011"/>
      <c r="U315" s="1011"/>
      <c r="V315" s="1008"/>
      <c r="W315" s="1011"/>
      <c r="X315" s="1011"/>
      <c r="Y315" s="1011"/>
      <c r="Z315" s="1012"/>
      <c r="AA315" s="1012"/>
      <c r="AB315" s="1011"/>
      <c r="AC315" s="1012"/>
      <c r="AD315" s="1011"/>
      <c r="AE315" s="1012"/>
      <c r="AF315" s="1068"/>
      <c r="AG315" s="1014"/>
      <c r="AH315" s="1014"/>
      <c r="AI315" s="1011"/>
      <c r="AJ315" s="1015"/>
      <c r="AK315" s="1016"/>
      <c r="AL315" s="1012"/>
      <c r="AM315" s="1016"/>
      <c r="AN315" s="1070"/>
      <c r="AO315" s="1008"/>
      <c r="AP315" s="1008"/>
      <c r="AQ315" s="1008"/>
      <c r="AR315" s="1008"/>
      <c r="AS315" s="1008"/>
      <c r="AT315" s="1008"/>
      <c r="AU315" s="1008"/>
      <c r="AV315" s="1008"/>
      <c r="AW315" s="1008"/>
      <c r="AX315" s="1008"/>
      <c r="AY315" s="1008"/>
      <c r="AZ315" s="1008"/>
      <c r="BA315" s="1008"/>
      <c r="BB315" s="1008"/>
      <c r="BC315" s="1008"/>
      <c r="BD315" s="1008"/>
      <c r="BE315" s="1008"/>
      <c r="BF315" s="1008"/>
      <c r="BG315" s="1008"/>
      <c r="BH315" s="1008"/>
      <c r="BI315" s="1008"/>
      <c r="BJ315" s="1008"/>
      <c r="BK315" s="1008"/>
      <c r="BL315" s="1008"/>
      <c r="BM315" s="1008"/>
      <c r="BN315" s="1008"/>
      <c r="BO315" s="1008"/>
      <c r="BP315" s="1008"/>
      <c r="BQ315" s="1011"/>
      <c r="BR315" s="1008"/>
      <c r="BS315" s="1008"/>
      <c r="BT315" s="1555"/>
      <c r="BU315" s="1556"/>
      <c r="BV315" s="1065"/>
    </row>
    <row r="316" spans="3:74" ht="16" customHeight="1" x14ac:dyDescent="0.25">
      <c r="C316" s="128">
        <v>297</v>
      </c>
      <c r="D316" s="129">
        <f t="shared" si="38"/>
        <v>0</v>
      </c>
      <c r="E316" s="130" t="str">
        <f t="shared" si="39"/>
        <v/>
      </c>
      <c r="F316" s="118">
        <f t="shared" si="40"/>
        <v>0</v>
      </c>
      <c r="G316" s="128">
        <f t="shared" si="45"/>
        <v>0</v>
      </c>
      <c r="H316" s="128">
        <f t="shared" si="41"/>
        <v>0</v>
      </c>
      <c r="I316" s="128">
        <f t="shared" si="46"/>
        <v>0</v>
      </c>
      <c r="J316" s="128">
        <f t="shared" si="42"/>
        <v>0</v>
      </c>
      <c r="K316" s="1549">
        <f t="shared" si="43"/>
        <v>0</v>
      </c>
      <c r="L316" s="1009" t="str">
        <f t="shared" si="44"/>
        <v/>
      </c>
      <c r="M316" s="1010"/>
      <c r="N316" s="1010"/>
      <c r="O316" s="1010"/>
      <c r="P316" s="1011"/>
      <c r="Q316" s="1008"/>
      <c r="R316" s="1012"/>
      <c r="S316" s="1013"/>
      <c r="T316" s="1011"/>
      <c r="U316" s="1011"/>
      <c r="V316" s="1008"/>
      <c r="W316" s="1011"/>
      <c r="X316" s="1011"/>
      <c r="Y316" s="1011"/>
      <c r="Z316" s="1012"/>
      <c r="AA316" s="1012"/>
      <c r="AB316" s="1011"/>
      <c r="AC316" s="1012"/>
      <c r="AD316" s="1011"/>
      <c r="AE316" s="1012"/>
      <c r="AF316" s="1068"/>
      <c r="AG316" s="1014"/>
      <c r="AH316" s="1014"/>
      <c r="AI316" s="1011"/>
      <c r="AJ316" s="1015"/>
      <c r="AK316" s="1016"/>
      <c r="AL316" s="1012"/>
      <c r="AM316" s="1016"/>
      <c r="AN316" s="1070"/>
      <c r="AO316" s="1008"/>
      <c r="AP316" s="1008"/>
      <c r="AQ316" s="1008"/>
      <c r="AR316" s="1008"/>
      <c r="AS316" s="1008"/>
      <c r="AT316" s="1008"/>
      <c r="AU316" s="1008"/>
      <c r="AV316" s="1008"/>
      <c r="AW316" s="1008"/>
      <c r="AX316" s="1008"/>
      <c r="AY316" s="1008"/>
      <c r="AZ316" s="1008"/>
      <c r="BA316" s="1008"/>
      <c r="BB316" s="1008"/>
      <c r="BC316" s="1008"/>
      <c r="BD316" s="1008"/>
      <c r="BE316" s="1008"/>
      <c r="BF316" s="1008"/>
      <c r="BG316" s="1008"/>
      <c r="BH316" s="1008"/>
      <c r="BI316" s="1008"/>
      <c r="BJ316" s="1008"/>
      <c r="BK316" s="1008"/>
      <c r="BL316" s="1008"/>
      <c r="BM316" s="1008"/>
      <c r="BN316" s="1008"/>
      <c r="BO316" s="1008"/>
      <c r="BP316" s="1008"/>
      <c r="BQ316" s="1011"/>
      <c r="BR316" s="1008"/>
      <c r="BS316" s="1008"/>
      <c r="BT316" s="1555"/>
      <c r="BU316" s="1556"/>
      <c r="BV316" s="1065"/>
    </row>
    <row r="317" spans="3:74" ht="16" customHeight="1" x14ac:dyDescent="0.25">
      <c r="C317" s="128">
        <v>298</v>
      </c>
      <c r="D317" s="129">
        <f t="shared" si="38"/>
        <v>0</v>
      </c>
      <c r="E317" s="130" t="str">
        <f t="shared" si="39"/>
        <v/>
      </c>
      <c r="F317" s="118">
        <f t="shared" si="40"/>
        <v>0</v>
      </c>
      <c r="G317" s="128">
        <f t="shared" si="45"/>
        <v>0</v>
      </c>
      <c r="H317" s="128">
        <f t="shared" si="41"/>
        <v>0</v>
      </c>
      <c r="I317" s="128">
        <f t="shared" si="46"/>
        <v>0</v>
      </c>
      <c r="J317" s="128">
        <f t="shared" si="42"/>
        <v>0</v>
      </c>
      <c r="K317" s="1549">
        <f t="shared" si="43"/>
        <v>0</v>
      </c>
      <c r="L317" s="1009" t="str">
        <f t="shared" si="44"/>
        <v/>
      </c>
      <c r="M317" s="1010"/>
      <c r="N317" s="1010"/>
      <c r="O317" s="1010"/>
      <c r="P317" s="1011"/>
      <c r="Q317" s="1008"/>
      <c r="R317" s="1012"/>
      <c r="S317" s="1013"/>
      <c r="T317" s="1011"/>
      <c r="U317" s="1011"/>
      <c r="V317" s="1008"/>
      <c r="W317" s="1011"/>
      <c r="X317" s="1011"/>
      <c r="Y317" s="1011"/>
      <c r="Z317" s="1012"/>
      <c r="AA317" s="1012"/>
      <c r="AB317" s="1011"/>
      <c r="AC317" s="1012"/>
      <c r="AD317" s="1011"/>
      <c r="AE317" s="1012"/>
      <c r="AF317" s="1068"/>
      <c r="AG317" s="1014"/>
      <c r="AH317" s="1014"/>
      <c r="AI317" s="1011"/>
      <c r="AJ317" s="1015"/>
      <c r="AK317" s="1016"/>
      <c r="AL317" s="1012"/>
      <c r="AM317" s="1016"/>
      <c r="AN317" s="1070"/>
      <c r="AO317" s="1008"/>
      <c r="AP317" s="1008"/>
      <c r="AQ317" s="1008"/>
      <c r="AR317" s="1008"/>
      <c r="AS317" s="1008"/>
      <c r="AT317" s="1008"/>
      <c r="AU317" s="1008"/>
      <c r="AV317" s="1008"/>
      <c r="AW317" s="1008"/>
      <c r="AX317" s="1008"/>
      <c r="AY317" s="1008"/>
      <c r="AZ317" s="1008"/>
      <c r="BA317" s="1008"/>
      <c r="BB317" s="1008"/>
      <c r="BC317" s="1008"/>
      <c r="BD317" s="1008"/>
      <c r="BE317" s="1008"/>
      <c r="BF317" s="1008"/>
      <c r="BG317" s="1008"/>
      <c r="BH317" s="1008"/>
      <c r="BI317" s="1008"/>
      <c r="BJ317" s="1008"/>
      <c r="BK317" s="1008"/>
      <c r="BL317" s="1008"/>
      <c r="BM317" s="1008"/>
      <c r="BN317" s="1008"/>
      <c r="BO317" s="1008"/>
      <c r="BP317" s="1008"/>
      <c r="BQ317" s="1011"/>
      <c r="BR317" s="1008"/>
      <c r="BS317" s="1008"/>
      <c r="BT317" s="1555"/>
      <c r="BU317" s="1556"/>
      <c r="BV317" s="1065"/>
    </row>
    <row r="318" spans="3:74" ht="16" customHeight="1" x14ac:dyDescent="0.25">
      <c r="C318" s="128">
        <v>299</v>
      </c>
      <c r="D318" s="129">
        <f t="shared" si="38"/>
        <v>0</v>
      </c>
      <c r="E318" s="130" t="str">
        <f t="shared" si="39"/>
        <v/>
      </c>
      <c r="F318" s="118">
        <f t="shared" si="40"/>
        <v>0</v>
      </c>
      <c r="G318" s="128">
        <f t="shared" si="45"/>
        <v>0</v>
      </c>
      <c r="H318" s="128">
        <f t="shared" si="41"/>
        <v>0</v>
      </c>
      <c r="I318" s="128">
        <f t="shared" si="46"/>
        <v>0</v>
      </c>
      <c r="J318" s="128">
        <f t="shared" si="42"/>
        <v>0</v>
      </c>
      <c r="K318" s="1549">
        <f t="shared" si="43"/>
        <v>0</v>
      </c>
      <c r="L318" s="1009" t="str">
        <f t="shared" si="44"/>
        <v/>
      </c>
      <c r="M318" s="1010"/>
      <c r="N318" s="1010"/>
      <c r="O318" s="1010"/>
      <c r="P318" s="1011"/>
      <c r="Q318" s="1008"/>
      <c r="R318" s="1012"/>
      <c r="S318" s="1013"/>
      <c r="T318" s="1011"/>
      <c r="U318" s="1011"/>
      <c r="V318" s="1008"/>
      <c r="W318" s="1011"/>
      <c r="X318" s="1011"/>
      <c r="Y318" s="1011"/>
      <c r="Z318" s="1012"/>
      <c r="AA318" s="1012"/>
      <c r="AB318" s="1011"/>
      <c r="AC318" s="1012"/>
      <c r="AD318" s="1011"/>
      <c r="AE318" s="1012"/>
      <c r="AF318" s="1068"/>
      <c r="AG318" s="1014"/>
      <c r="AH318" s="1014"/>
      <c r="AI318" s="1011"/>
      <c r="AJ318" s="1015"/>
      <c r="AK318" s="1016"/>
      <c r="AL318" s="1012"/>
      <c r="AM318" s="1016"/>
      <c r="AN318" s="1070"/>
      <c r="AO318" s="1008"/>
      <c r="AP318" s="1008"/>
      <c r="AQ318" s="1008"/>
      <c r="AR318" s="1008"/>
      <c r="AS318" s="1008"/>
      <c r="AT318" s="1008"/>
      <c r="AU318" s="1008"/>
      <c r="AV318" s="1008"/>
      <c r="AW318" s="1008"/>
      <c r="AX318" s="1008"/>
      <c r="AY318" s="1008"/>
      <c r="AZ318" s="1008"/>
      <c r="BA318" s="1008"/>
      <c r="BB318" s="1008"/>
      <c r="BC318" s="1008"/>
      <c r="BD318" s="1008"/>
      <c r="BE318" s="1008"/>
      <c r="BF318" s="1008"/>
      <c r="BG318" s="1008"/>
      <c r="BH318" s="1008"/>
      <c r="BI318" s="1008"/>
      <c r="BJ318" s="1008"/>
      <c r="BK318" s="1008"/>
      <c r="BL318" s="1008"/>
      <c r="BM318" s="1008"/>
      <c r="BN318" s="1008"/>
      <c r="BO318" s="1008"/>
      <c r="BP318" s="1008"/>
      <c r="BQ318" s="1011"/>
      <c r="BR318" s="1008"/>
      <c r="BS318" s="1008"/>
      <c r="BT318" s="1555"/>
      <c r="BU318" s="1556"/>
      <c r="BV318" s="1065"/>
    </row>
    <row r="319" spans="3:74" ht="16" customHeight="1" x14ac:dyDescent="0.25">
      <c r="C319" s="128">
        <v>300</v>
      </c>
      <c r="D319" s="129">
        <f t="shared" si="38"/>
        <v>0</v>
      </c>
      <c r="E319" s="130" t="str">
        <f>$B$17</f>
        <v/>
      </c>
      <c r="F319" s="118">
        <f t="shared" si="40"/>
        <v>0</v>
      </c>
      <c r="G319" s="128">
        <f>IF(R319&lt;&gt;"",VALUE(LEFT(R319,2)),0)</f>
        <v>0</v>
      </c>
      <c r="H319" s="128">
        <f t="shared" si="41"/>
        <v>0</v>
      </c>
      <c r="I319" s="128">
        <f>IF(L319&lt;&gt;"",1,0)</f>
        <v>0</v>
      </c>
      <c r="J319" s="128">
        <f t="shared" si="42"/>
        <v>0</v>
      </c>
      <c r="K319" s="1549">
        <f t="shared" si="43"/>
        <v>0</v>
      </c>
      <c r="L319" s="1018" t="str">
        <f t="shared" si="44"/>
        <v/>
      </c>
      <c r="M319" s="1019"/>
      <c r="N319" s="1019"/>
      <c r="O319" s="1019"/>
      <c r="P319" s="1020"/>
      <c r="Q319" s="1023"/>
      <c r="R319" s="1021"/>
      <c r="S319" s="1022"/>
      <c r="T319" s="1020"/>
      <c r="U319" s="1020"/>
      <c r="V319" s="1023"/>
      <c r="W319" s="1020"/>
      <c r="X319" s="1020"/>
      <c r="Y319" s="1020"/>
      <c r="Z319" s="1021"/>
      <c r="AA319" s="1021"/>
      <c r="AB319" s="1020"/>
      <c r="AC319" s="1021"/>
      <c r="AD319" s="1020"/>
      <c r="AE319" s="1021"/>
      <c r="AF319" s="1069"/>
      <c r="AG319" s="1024"/>
      <c r="AH319" s="1024"/>
      <c r="AI319" s="1020"/>
      <c r="AJ319" s="1025"/>
      <c r="AK319" s="1026"/>
      <c r="AL319" s="1021"/>
      <c r="AM319" s="1026"/>
      <c r="AN319" s="1071"/>
      <c r="AO319" s="1023"/>
      <c r="AP319" s="1023"/>
      <c r="AQ319" s="1023"/>
      <c r="AR319" s="1023"/>
      <c r="AS319" s="1023"/>
      <c r="AT319" s="1023"/>
      <c r="AU319" s="1023"/>
      <c r="AV319" s="1023"/>
      <c r="AW319" s="1023"/>
      <c r="AX319" s="1023"/>
      <c r="AY319" s="1023"/>
      <c r="AZ319" s="1023"/>
      <c r="BA319" s="1023"/>
      <c r="BB319" s="1023"/>
      <c r="BC319" s="1023"/>
      <c r="BD319" s="1023"/>
      <c r="BE319" s="1023"/>
      <c r="BF319" s="1023"/>
      <c r="BG319" s="1023"/>
      <c r="BH319" s="1023"/>
      <c r="BI319" s="1023"/>
      <c r="BJ319" s="1023"/>
      <c r="BK319" s="1023"/>
      <c r="BL319" s="1023"/>
      <c r="BM319" s="1023"/>
      <c r="BN319" s="1023"/>
      <c r="BO319" s="1023"/>
      <c r="BP319" s="1023"/>
      <c r="BQ319" s="1020"/>
      <c r="BR319" s="1023"/>
      <c r="BS319" s="1031"/>
      <c r="BT319" s="1557"/>
      <c r="BU319" s="1558"/>
      <c r="BV319" s="1065"/>
    </row>
    <row r="320" spans="3:74" x14ac:dyDescent="0.25">
      <c r="C320" s="135"/>
      <c r="D320" s="136"/>
      <c r="E320" s="135"/>
      <c r="F320" s="137"/>
      <c r="G320" s="135"/>
      <c r="H320" s="135"/>
      <c r="I320" s="135"/>
      <c r="J320" s="135"/>
      <c r="K320" s="1001"/>
      <c r="L320" s="511"/>
      <c r="M320" s="511"/>
      <c r="N320" s="511"/>
      <c r="O320" s="511"/>
      <c r="P320" s="511"/>
      <c r="Q320" s="1001"/>
      <c r="R320" s="511"/>
      <c r="S320" s="511"/>
      <c r="T320" s="511"/>
      <c r="U320" s="511"/>
      <c r="V320" s="511"/>
      <c r="W320" s="511"/>
      <c r="X320" s="511"/>
      <c r="Y320" s="511"/>
      <c r="Z320" s="511"/>
      <c r="AA320" s="511"/>
      <c r="AB320" s="511"/>
      <c r="AC320" s="511"/>
      <c r="AD320" s="511"/>
      <c r="AE320" s="511"/>
      <c r="AF320" s="511"/>
      <c r="AG320" s="511"/>
      <c r="AH320" s="511"/>
      <c r="AI320" s="511"/>
      <c r="AJ320" s="511"/>
      <c r="AK320" s="511"/>
      <c r="AL320" s="511"/>
      <c r="AM320" s="511"/>
      <c r="AN320" s="511"/>
      <c r="AO320" s="511"/>
      <c r="AP320" s="511"/>
      <c r="AQ320" s="511"/>
      <c r="AR320" s="511"/>
      <c r="AS320" s="511"/>
      <c r="AT320" s="511"/>
      <c r="AU320" s="511"/>
      <c r="AV320" s="511"/>
      <c r="AW320" s="511"/>
      <c r="AX320" s="511"/>
      <c r="AY320" s="511"/>
      <c r="AZ320" s="511"/>
      <c r="BA320" s="511"/>
      <c r="BB320" s="511"/>
      <c r="BC320" s="511"/>
      <c r="BD320" s="511"/>
      <c r="BE320" s="511"/>
      <c r="BF320" s="511"/>
      <c r="BG320" s="511"/>
      <c r="BH320" s="511"/>
      <c r="BI320" s="511"/>
      <c r="BJ320" s="511"/>
      <c r="BK320" s="511"/>
      <c r="BL320" s="511"/>
      <c r="BM320" s="511"/>
      <c r="BN320" s="511"/>
      <c r="BO320" s="511"/>
      <c r="BP320" s="511"/>
      <c r="BQ320" s="511"/>
      <c r="BR320" s="1001"/>
      <c r="BS320" s="511"/>
      <c r="BT320" s="1028"/>
      <c r="BU320" s="511"/>
      <c r="BV320" s="511"/>
    </row>
    <row r="321" spans="12:73" x14ac:dyDescent="0.25">
      <c r="L321" s="143" t="s">
        <v>1559</v>
      </c>
      <c r="M321" s="143" t="s">
        <v>1559</v>
      </c>
      <c r="N321" s="143" t="s">
        <v>1559</v>
      </c>
      <c r="O321" s="143" t="s">
        <v>1559</v>
      </c>
      <c r="P321" s="143" t="s">
        <v>1559</v>
      </c>
      <c r="Q321" s="143" t="s">
        <v>1559</v>
      </c>
      <c r="R321" s="143" t="s">
        <v>1559</v>
      </c>
      <c r="S321" s="143" t="s">
        <v>1559</v>
      </c>
      <c r="T321" s="143" t="s">
        <v>1559</v>
      </c>
      <c r="U321" s="143" t="s">
        <v>1559</v>
      </c>
      <c r="V321" s="143" t="s">
        <v>1559</v>
      </c>
      <c r="W321" s="143" t="s">
        <v>1559</v>
      </c>
      <c r="X321" s="143" t="s">
        <v>1559</v>
      </c>
      <c r="Y321" s="143" t="s">
        <v>1559</v>
      </c>
      <c r="Z321" s="143" t="s">
        <v>1559</v>
      </c>
      <c r="AA321" s="143" t="s">
        <v>1559</v>
      </c>
      <c r="AB321" s="143" t="s">
        <v>1559</v>
      </c>
      <c r="AC321" s="143" t="s">
        <v>1559</v>
      </c>
      <c r="AD321" s="143" t="s">
        <v>1559</v>
      </c>
      <c r="AE321" s="143" t="s">
        <v>1559</v>
      </c>
      <c r="AF321" s="143" t="s">
        <v>1559</v>
      </c>
      <c r="AG321" s="143" t="s">
        <v>1559</v>
      </c>
      <c r="AH321" s="143" t="s">
        <v>1559</v>
      </c>
      <c r="AI321" s="143" t="s">
        <v>1559</v>
      </c>
      <c r="AJ321" s="143" t="s">
        <v>1559</v>
      </c>
      <c r="AK321" s="143" t="s">
        <v>1559</v>
      </c>
      <c r="AL321" s="143" t="s">
        <v>1559</v>
      </c>
      <c r="AM321" s="143" t="s">
        <v>1559</v>
      </c>
      <c r="AN321" s="143" t="s">
        <v>1559</v>
      </c>
      <c r="AO321" s="143" t="s">
        <v>1559</v>
      </c>
      <c r="AP321" s="143" t="s">
        <v>1559</v>
      </c>
      <c r="AQ321" s="143" t="s">
        <v>1559</v>
      </c>
      <c r="AR321" s="143" t="s">
        <v>1559</v>
      </c>
      <c r="AS321" s="143" t="s">
        <v>1559</v>
      </c>
      <c r="AT321" s="143" t="s">
        <v>1559</v>
      </c>
      <c r="AU321" s="143" t="s">
        <v>1559</v>
      </c>
      <c r="AV321" s="143" t="s">
        <v>1559</v>
      </c>
      <c r="AW321" s="143" t="s">
        <v>1559</v>
      </c>
      <c r="AX321" s="143" t="s">
        <v>1559</v>
      </c>
      <c r="AY321" s="143" t="s">
        <v>1559</v>
      </c>
      <c r="AZ321" s="143" t="s">
        <v>1559</v>
      </c>
      <c r="BA321" s="143" t="s">
        <v>1559</v>
      </c>
      <c r="BB321" s="143" t="s">
        <v>1559</v>
      </c>
      <c r="BC321" s="143" t="s">
        <v>1559</v>
      </c>
      <c r="BD321" s="143" t="s">
        <v>1559</v>
      </c>
      <c r="BE321" s="143" t="s">
        <v>1559</v>
      </c>
      <c r="BF321" s="143" t="s">
        <v>1559</v>
      </c>
      <c r="BG321" s="143" t="s">
        <v>1559</v>
      </c>
      <c r="BH321" s="143" t="s">
        <v>1559</v>
      </c>
      <c r="BI321" s="143" t="s">
        <v>1559</v>
      </c>
      <c r="BJ321" s="143" t="s">
        <v>1559</v>
      </c>
      <c r="BK321" s="143" t="s">
        <v>1559</v>
      </c>
      <c r="BL321" s="143" t="s">
        <v>1559</v>
      </c>
      <c r="BM321" s="143" t="s">
        <v>1559</v>
      </c>
      <c r="BN321" s="143" t="s">
        <v>1559</v>
      </c>
      <c r="BO321" s="143" t="s">
        <v>1559</v>
      </c>
      <c r="BP321" s="143" t="s">
        <v>1559</v>
      </c>
      <c r="BQ321" s="143" t="s">
        <v>1559</v>
      </c>
      <c r="BR321" s="143" t="s">
        <v>1559</v>
      </c>
      <c r="BS321" s="143" t="s">
        <v>1559</v>
      </c>
      <c r="BT321" s="143" t="s">
        <v>1559</v>
      </c>
      <c r="BU321" s="143" t="s">
        <v>1559</v>
      </c>
    </row>
  </sheetData>
  <sheetProtection algorithmName="SHA-512" hashValue="ViUz7aPERuEIBR5oiEVCD9eCT0aEc8svR7xwcGIkZ32Es24LIiWdUezH8VUDvY97tsmluAk3ZLrIR77P6+OXmg==" saltValue="Ood0/8vsk6B8iLUZ8iezOA==" spinCount="100000" sheet="1" objects="1" scenarios="1"/>
  <mergeCells count="61">
    <mergeCell ref="BP17:BP18"/>
    <mergeCell ref="BR17:BR18"/>
    <mergeCell ref="BS17:BS18"/>
    <mergeCell ref="BT17:BT19"/>
    <mergeCell ref="BU17:BU19"/>
    <mergeCell ref="BQ17:BQ19"/>
    <mergeCell ref="L17:L19"/>
    <mergeCell ref="V17:V19"/>
    <mergeCell ref="AC17:AC19"/>
    <mergeCell ref="U17:U19"/>
    <mergeCell ref="W17:W19"/>
    <mergeCell ref="AB17:AB19"/>
    <mergeCell ref="M17:M19"/>
    <mergeCell ref="T17:T19"/>
    <mergeCell ref="AA17:AA19"/>
    <mergeCell ref="P17:Q17"/>
    <mergeCell ref="P16:Q16"/>
    <mergeCell ref="S17:S19"/>
    <mergeCell ref="R17:R19"/>
    <mergeCell ref="Z17:Z19"/>
    <mergeCell ref="BH18:BH19"/>
    <mergeCell ref="BC18:BC19"/>
    <mergeCell ref="BE18:BE19"/>
    <mergeCell ref="BB18:BB19"/>
    <mergeCell ref="AD17:AD19"/>
    <mergeCell ref="BG18:BG19"/>
    <mergeCell ref="BA18:BA19"/>
    <mergeCell ref="AO17:AT18"/>
    <mergeCell ref="BE17:BH17"/>
    <mergeCell ref="AV18:AV19"/>
    <mergeCell ref="AH17:AH19"/>
    <mergeCell ref="BL17:BL18"/>
    <mergeCell ref="BN17:BN18"/>
    <mergeCell ref="BO17:BO18"/>
    <mergeCell ref="BJ18:BK18"/>
    <mergeCell ref="AI17:AI19"/>
    <mergeCell ref="AJ17:AJ19"/>
    <mergeCell ref="AK17:AK19"/>
    <mergeCell ref="BF18:BF19"/>
    <mergeCell ref="BI17:BK17"/>
    <mergeCell ref="AX18:AX19"/>
    <mergeCell ref="AW18:AW19"/>
    <mergeCell ref="BD18:BD19"/>
    <mergeCell ref="AZ18:AZ19"/>
    <mergeCell ref="BI18:BI19"/>
    <mergeCell ref="BI16:BK16"/>
    <mergeCell ref="BM17:BM18"/>
    <mergeCell ref="L7:Z7"/>
    <mergeCell ref="Y17:Y19"/>
    <mergeCell ref="X17:X19"/>
    <mergeCell ref="N17:N19"/>
    <mergeCell ref="O17:O19"/>
    <mergeCell ref="AE17:AE19"/>
    <mergeCell ref="AF17:AF19"/>
    <mergeCell ref="AM17:AM19"/>
    <mergeCell ref="AN17:AN19"/>
    <mergeCell ref="AY18:AY19"/>
    <mergeCell ref="BE16:BH16"/>
    <mergeCell ref="AU18:AU19"/>
    <mergeCell ref="AG17:AG19"/>
    <mergeCell ref="AL17:AL19"/>
  </mergeCells>
  <phoneticPr fontId="0" type="noConversion"/>
  <conditionalFormatting sqref="H9:J9">
    <cfRule type="expression" priority="8" stopIfTrue="1">
      <formula>$X$20="04: APAFA"</formula>
    </cfRule>
  </conditionalFormatting>
  <conditionalFormatting sqref="P10">
    <cfRule type="expression" dxfId="41" priority="5" stopIfTrue="1">
      <formula>$A$7="X"</formula>
    </cfRule>
  </conditionalFormatting>
  <conditionalFormatting sqref="S10">
    <cfRule type="expression" dxfId="40" priority="4" stopIfTrue="1">
      <formula>$A$7="X"</formula>
    </cfRule>
  </conditionalFormatting>
  <conditionalFormatting sqref="V10">
    <cfRule type="expression" dxfId="39" priority="3" stopIfTrue="1">
      <formula>$A$7="X"</formula>
    </cfRule>
  </conditionalFormatting>
  <conditionalFormatting sqref="Y10">
    <cfRule type="expression" dxfId="38" priority="2" stopIfTrue="1">
      <formula>$A$7="X"</formula>
    </cfRule>
  </conditionalFormatting>
  <conditionalFormatting sqref="L20:BU319">
    <cfRule type="expression" dxfId="37" priority="1">
      <formula>$I20=1</formula>
    </cfRule>
  </conditionalFormatting>
  <dataValidations count="36">
    <dataValidation type="whole" allowBlank="1" showInputMessage="1" showErrorMessage="1" sqref="AE10:AF10" xr:uid="{00000000-0002-0000-0400-000000000000}">
      <formula1>0</formula1>
      <formula2>1000</formula2>
    </dataValidation>
    <dataValidation type="whole" allowBlank="1" showInputMessage="1" showErrorMessage="1" sqref="S10 P10" xr:uid="{00000000-0002-0000-0400-000001000000}">
      <formula1>0</formula1>
      <formula2>300</formula2>
    </dataValidation>
    <dataValidation type="whole" allowBlank="1" showInputMessage="1" showErrorMessage="1" sqref="Y10 V10" xr:uid="{00000000-0002-0000-0400-000002000000}">
      <formula1>0</formula1>
      <formula2>100</formula2>
    </dataValidation>
    <dataValidation type="whole" allowBlank="1" showInputMessage="1" showErrorMessage="1" errorTitle="Error" error="Ingrese valores entre 18 y 90" sqref="S20:S319" xr:uid="{00000000-0002-0000-0400-000003000000}">
      <formula1>18</formula1>
      <formula2>90</formula2>
    </dataValidation>
    <dataValidation type="list" allowBlank="1" showDropDown="1" showInputMessage="1" showErrorMessage="1" sqref="AO20:BK319" xr:uid="{00000000-0002-0000-0400-000004000000}">
      <formula1>"X,x"</formula1>
    </dataValidation>
    <dataValidation type="textLength" allowBlank="1" showInputMessage="1" showErrorMessage="1" sqref="Q20:Q319" xr:uid="{00000000-0002-0000-0400-000005000000}">
      <formula1>8</formula1>
      <formula2>12</formula2>
    </dataValidation>
    <dataValidation type="custom" allowBlank="1" showInputMessage="1" showErrorMessage="1" sqref="O20:O319" xr:uid="{00000000-0002-0000-0400-000006000000}">
      <formula1>SUMPRODUCT(((ISERR(FIND((MID(UPPER($O20), ROW(INDIRECT("1:" &amp; LEN($O20))),1)), "AÁBCDEÉFGHIÍJKLMNÑOÓPQRSTUÚVWXYZ "))))* 1) = 0</formula1>
    </dataValidation>
    <dataValidation type="list" allowBlank="1" showInputMessage="1" showErrorMessage="1" sqref="BL20:BN319 BR20:BS319" xr:uid="{00000000-0002-0000-0400-000007000000}">
      <formula1>IF($L20&lt;&gt;"",IF(AND($G20=1,LEFT($R20,2)="01"),$B$145:$B$146,""),"")</formula1>
    </dataValidation>
    <dataValidation type="list" allowBlank="1" showInputMessage="1" showErrorMessage="1" sqref="AC20:AC319" xr:uid="{00000000-0002-0000-0400-000008000000}">
      <formula1>IF($L20&lt;&gt;"",IF(AND($R20&lt;&gt;"",$AA20&lt;&gt;"",VALUE(LEFT($AA20,2))&lt;4),$B$20:$B$23,""),"")</formula1>
    </dataValidation>
    <dataValidation type="list" allowBlank="1" showInputMessage="1" showErrorMessage="1" sqref="AK20:AK319" xr:uid="{00000000-0002-0000-0400-000009000000}">
      <formula1>IF($L20&lt;&gt;"",IF(OR(LEFT($AJ20,2)="01",LEFT($AJ20,2)="02",LEFT($AJ20,2)="03"),$B$124:$B$128),"")</formula1>
    </dataValidation>
    <dataValidation type="whole" allowBlank="1" showInputMessage="1" showErrorMessage="1" errorTitle="Error" error="Ingrese valores entre 0 y 70" sqref="AF20:AF319" xr:uid="{00000000-0002-0000-0400-00000A000000}">
      <formula1>0</formula1>
      <formula2>70</formula2>
    </dataValidation>
    <dataValidation type="list" allowBlank="1" showInputMessage="1" showErrorMessage="1" sqref="AL20:AL319" xr:uid="{00000000-0002-0000-0400-00000B000000}">
      <formula1>IF($L20&lt;&gt;"",$B$131:$B$133,"")</formula1>
    </dataValidation>
    <dataValidation type="list" allowBlank="1" showInputMessage="1" showErrorMessage="1" sqref="AM20:AM319" xr:uid="{00000000-0002-0000-0400-00000C000000}">
      <formula1>IF($L20&lt;&gt;"",IF($E20=1,$B$138:$B$142,""),"")</formula1>
    </dataValidation>
    <dataValidation type="list" allowBlank="1" showInputMessage="1" showErrorMessage="1" sqref="V20:V319" xr:uid="{00000000-0002-0000-0400-00000D000000}">
      <formula1>IF($L20&lt;&gt;"",IF($R20&lt;&gt;"",$B$145:$B$146,""),"")</formula1>
    </dataValidation>
    <dataValidation type="list" allowBlank="1" showInputMessage="1" showErrorMessage="1" sqref="AJ20:AJ319" xr:uid="{00000000-0002-0000-0400-00000E000000}">
      <formula1>IF($L20&lt;&gt;"",IF($G20=1,$B$67:$B$77,IF($G20=2,$B$88:$B$107,IF($G20=3,$B$121,""))),"")</formula1>
    </dataValidation>
    <dataValidation type="list" allowBlank="1" showInputMessage="1" showErrorMessage="1" sqref="AN20:AN319" xr:uid="{00000000-0002-0000-0400-00000F000000}">
      <formula1>IF($L20&lt;&gt;"",IF(LEFT($R20,2)="01",$B$145:$B$146,""),"")</formula1>
    </dataValidation>
    <dataValidation type="list" allowBlank="1" showInputMessage="1" showErrorMessage="1" sqref="AE20:AE319" xr:uid="{00000000-0002-0000-0400-000010000000}">
      <formula1>IF($L20&lt;&gt;"",IF(AND($R20&lt;&gt;"",$AA20&lt;&gt;"",VALUE(LEFT($AA20,2))&lt;3),$B$30:$B$36,""),"")</formula1>
    </dataValidation>
    <dataValidation type="list" allowBlank="1" showInputMessage="1" showErrorMessage="1" sqref="P20:P319" xr:uid="{00000000-0002-0000-0400-000011000000}">
      <formula1>IF($L20&lt;&gt;"",$A$20:$A$22,"")</formula1>
    </dataValidation>
    <dataValidation type="list" allowBlank="1" showInputMessage="1" showErrorMessage="1" sqref="AA20:AA319" xr:uid="{00000000-0002-0000-0400-000012000000}">
      <formula1>IF($L20&lt;&gt;"",IF(AND($R20&lt;&gt;"",LEFT($R20,2)="02"),$A$133:$A$140,$A$133:$A$138),"")</formula1>
    </dataValidation>
    <dataValidation type="list" allowBlank="1" showInputMessage="1" showErrorMessage="1" sqref="W20:W319" xr:uid="{00000000-0002-0000-0400-000013000000}">
      <formula1>IF($L20&lt;&gt;"",IF(AND($R20&lt;&gt;"",$V20="SI"),$A$35:$A$91,""),"")</formula1>
    </dataValidation>
    <dataValidation type="list" allowBlank="1" showErrorMessage="1" sqref="R20:R319" xr:uid="{00000000-0002-0000-0400-000014000000}">
      <formula1>IF($L20&lt;&gt;"",$A$25:$A$27,"")</formula1>
    </dataValidation>
    <dataValidation type="list" allowBlank="1" showErrorMessage="1" promptTitle="Sexo" prompt="------------_x000a_H: Hombre_x000a_M: Mujer" sqref="T20:T319" xr:uid="{00000000-0002-0000-0400-000015000000}">
      <formula1>IF($L20&lt;&gt;"",IF($R20&lt;&gt;"",$A$30:$A$31,""),"")</formula1>
    </dataValidation>
    <dataValidation type="list" allowBlank="1" showInputMessage="1" showErrorMessage="1" sqref="Y20:Y319" xr:uid="{00000000-0002-0000-0400-000016000000}">
      <formula1>IF($L20&lt;&gt;"",IF(AND($E20=1,$R20&lt;&gt;"",VALUE(LEFT($X20,2))&lt;4),$A$113:$A$114,IF(AND($E20=3,$R20&lt;&gt;"",VALUE(LEFT($X20,2))&lt;4),$A$113:$A$114,$A$114)),"")</formula1>
    </dataValidation>
    <dataValidation type="list" allowBlank="1" showInputMessage="1" showErrorMessage="1" sqref="U20:U319" xr:uid="{00000000-0002-0000-0400-000017000000}">
      <formula1>IF($L20&lt;&gt;"",IF($R20&lt;&gt;"",$A$34:$A$99,""),"")</formula1>
    </dataValidation>
    <dataValidation type="list" allowBlank="1" showInputMessage="1" showErrorMessage="1" sqref="AD20:AD319 AB20:AB319" xr:uid="{00000000-0002-0000-0400-000018000000}">
      <formula1>IF($L20&lt;&gt;"",IF(AND($R20&lt;&gt;"",$AA20&lt;&gt;"",VALUE(LEFT($AA20,2))&lt;4),$A$143:$A$184,""),"")</formula1>
    </dataValidation>
    <dataValidation type="list" allowBlank="1" showInputMessage="1" showErrorMessage="1" sqref="Z20:Z319" xr:uid="{00000000-0002-0000-0400-000019000000}">
      <formula1>IF($L20&lt;&gt;"",IF(AND($E20=1,$Y20&lt;&gt;"",LEFT($Y20,2)="02"),$A$119:$A$124,IF($E20=3,$A$126:$A$130,"")),"")</formula1>
    </dataValidation>
    <dataValidation type="list" allowBlank="1" showInputMessage="1" showErrorMessage="1" sqref="BQ20:BQ319" xr:uid="{00000000-0002-0000-0400-00001A000000}">
      <formula1>IF($L20&lt;&gt;"",IF(AND($G20=1,LEFT($R20,2)="01",$BP20="SI"),$B$155:$B$158,""),"")</formula1>
    </dataValidation>
    <dataValidation type="list" allowBlank="1" showInputMessage="1" showErrorMessage="1" sqref="X20:X319" xr:uid="{00000000-0002-0000-0400-00001B000000}">
      <formula1>IF($L20&lt;&gt;"",IF(AND($E20=1,$R20&lt;&gt;""),$A$105:$A$110,$B$177:$B$179),"")</formula1>
    </dataValidation>
    <dataValidation type="custom" allowBlank="1" showInputMessage="1" showErrorMessage="1" sqref="M20:M319" xr:uid="{00000000-0002-0000-0400-00001C000000}">
      <formula1>SUMPRODUCT(((ISERR(FIND((MID(UPPER($M20), ROW(INDIRECT("1:" &amp; LEN($M20))),1)), "AÁBCDEÉFGHIÍJKLMNÑOÓPQRSTUÚVWXYZ "))))* 1) = 0</formula1>
    </dataValidation>
    <dataValidation type="custom" allowBlank="1" showInputMessage="1" showErrorMessage="1" sqref="N20:N319" xr:uid="{00000000-0002-0000-0400-00001D000000}">
      <formula1>SUMPRODUCT(((ISERR(FIND((MID(UPPER($N20), ROW(INDIRECT("1:" &amp; LEN($N20))),1)), "AÁBCDEÉFGHIÍJKLMNÑOÓPQRSTUÚVWXYZ "))))* 1) = 0</formula1>
    </dataValidation>
    <dataValidation type="whole" allowBlank="1" showErrorMessage="1" errorTitle="Error" error="Ingresar valores entre 0 y 70" promptTitle="Tiempo de servicio" prompt="Anote el tiempo de servicio expresado_x000a_en años calendario cumplidos" sqref="AH20:AH319" xr:uid="{00000000-0002-0000-0400-00001E000000}">
      <formula1>0</formula1>
      <formula2>70</formula2>
    </dataValidation>
    <dataValidation type="whole" allowBlank="1" showErrorMessage="1" errorTitle="Error" error="Ingresar valores entre 1 y 70" promptTitle="Tiempo de servicio" prompt="Anote el tiempo de servicio expresado_x000a_en años calendario cumplidos" sqref="AG20:AG319" xr:uid="{00000000-0002-0000-0400-00001F000000}">
      <formula1>1</formula1>
      <formula2>70</formula2>
    </dataValidation>
    <dataValidation type="list" allowBlank="1" showInputMessage="1" showErrorMessage="1" sqref="AI20:AI319" xr:uid="{00000000-0002-0000-0400-000020000000}">
      <formula1>IF($L20&lt;&gt;"",IF(AND($R20&lt;&gt;"",$D20=1),$B$54:$B$62,""),"")</formula1>
    </dataValidation>
    <dataValidation type="list" allowBlank="1" showInputMessage="1" showErrorMessage="1" sqref="BO20:BP319" xr:uid="{00000000-0002-0000-0400-000021000000}">
      <formula1>IF($L20&lt;&gt;"",$B$145:$B$146,"")</formula1>
    </dataValidation>
    <dataValidation type="list" allowBlank="1" showInputMessage="1" showErrorMessage="1" sqref="BU20:BU319" xr:uid="{00000000-0002-0000-0400-000022000000}">
      <formula1>IF($L20&lt;&gt;"",IF(AND($G20=1,LEFT($R20,2)="01",$BS20="SI"),$B$161:$B$166,""),"")</formula1>
    </dataValidation>
    <dataValidation type="whole" allowBlank="1" showInputMessage="1" showErrorMessage="1" errorTitle="Error" error="Ingrese valores entre 0 y 10" sqref="BT20:BT319" xr:uid="{00000000-0002-0000-0400-000023000000}">
      <formula1>0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Hoja4.C300_Back_Clic">
                <anchor moveWithCells="1">
                  <from>
                    <xdr:col>16</xdr:col>
                    <xdr:colOff>685800</xdr:colOff>
                    <xdr:row>4</xdr:row>
                    <xdr:rowOff>38100</xdr:rowOff>
                  </from>
                  <to>
                    <xdr:col>17</xdr:col>
                    <xdr:colOff>1066800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Validacion_Hoja_C300">
                <anchor moveWithCells="1">
                  <from>
                    <xdr:col>18</xdr:col>
                    <xdr:colOff>419100</xdr:colOff>
                    <xdr:row>4</xdr:row>
                    <xdr:rowOff>38100</xdr:rowOff>
                  </from>
                  <to>
                    <xdr:col>20</xdr:col>
                    <xdr:colOff>552450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Hoja4.C300_Next_Clic">
                <anchor moveWithCells="1">
                  <from>
                    <xdr:col>20</xdr:col>
                    <xdr:colOff>1200150</xdr:colOff>
                    <xdr:row>4</xdr:row>
                    <xdr:rowOff>38100</xdr:rowOff>
                  </from>
                  <to>
                    <xdr:col>21</xdr:col>
                    <xdr:colOff>698500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/>
  <dimension ref="A1:AX134"/>
  <sheetViews>
    <sheetView showGridLines="0" showRowColHeaders="0" topLeftCell="E1" workbookViewId="0">
      <selection activeCell="V19" sqref="V19"/>
    </sheetView>
  </sheetViews>
  <sheetFormatPr baseColWidth="10" defaultColWidth="11.453125" defaultRowHeight="12.5" x14ac:dyDescent="0.25"/>
  <cols>
    <col min="1" max="1" width="20.54296875" style="99" hidden="1" customWidth="1"/>
    <col min="2" max="2" width="5.26953125" style="103" hidden="1" customWidth="1"/>
    <col min="3" max="4" width="5.26953125" style="102" hidden="1" customWidth="1"/>
    <col min="5" max="5" width="5.26953125" style="102" customWidth="1"/>
    <col min="6" max="6" width="5.7265625" style="25" customWidth="1"/>
    <col min="7" max="7" width="5.54296875" style="25" customWidth="1"/>
    <col min="8" max="8" width="12.1796875" style="25" customWidth="1"/>
    <col min="9" max="9" width="14.7265625" style="25" customWidth="1"/>
    <col min="10" max="10" width="7.54296875" style="25" customWidth="1"/>
    <col min="11" max="11" width="7.26953125" style="25" customWidth="1"/>
    <col min="12" max="12" width="7.81640625" style="25" customWidth="1"/>
    <col min="13" max="13" width="14" style="25" customWidth="1"/>
    <col min="14" max="14" width="21" style="25" customWidth="1"/>
    <col min="15" max="15" width="9.81640625" style="25" customWidth="1"/>
    <col min="16" max="16" width="11.1796875" style="25" customWidth="1"/>
    <col min="17" max="17" width="11.7265625" style="25" customWidth="1"/>
    <col min="18" max="18" width="16" style="25" customWidth="1"/>
    <col min="19" max="19" width="5.7265625" style="25" customWidth="1"/>
    <col min="20" max="16384" width="11.453125" style="25"/>
  </cols>
  <sheetData>
    <row r="1" spans="1:50" ht="12.75" customHeight="1" x14ac:dyDescent="0.25"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</row>
    <row r="2" spans="1:50" ht="22.5" customHeight="1" x14ac:dyDescent="0.45">
      <c r="B2" s="102"/>
      <c r="G2" s="36"/>
      <c r="H2" s="36"/>
      <c r="I2" s="36"/>
      <c r="J2" s="1952" t="s">
        <v>945</v>
      </c>
      <c r="K2" s="1952"/>
      <c r="L2" s="1952"/>
      <c r="M2" s="1952"/>
      <c r="N2" s="1952"/>
      <c r="O2" s="1952"/>
      <c r="P2" s="1952"/>
      <c r="Q2" s="36"/>
    </row>
    <row r="3" spans="1:50" ht="22.5" customHeight="1" x14ac:dyDescent="0.25">
      <c r="B3" s="102"/>
      <c r="G3" s="104"/>
      <c r="H3" s="104"/>
      <c r="I3" s="104"/>
      <c r="J3" s="1953" t="s">
        <v>421</v>
      </c>
      <c r="K3" s="1953"/>
      <c r="L3" s="1953"/>
      <c r="M3" s="1953"/>
      <c r="N3" s="1953"/>
      <c r="O3" s="1953"/>
      <c r="P3" s="1953"/>
      <c r="Q3" s="104"/>
    </row>
    <row r="4" spans="1:50" s="21" customFormat="1" ht="12" customHeight="1" x14ac:dyDescent="0.25">
      <c r="A4" s="95"/>
      <c r="B4" s="102"/>
      <c r="C4" s="102"/>
      <c r="D4" s="102"/>
      <c r="E4" s="102"/>
      <c r="R4" s="314"/>
    </row>
    <row r="5" spans="1:50" ht="30" customHeight="1" thickBot="1" x14ac:dyDescent="0.3">
      <c r="A5" s="103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</row>
    <row r="6" spans="1:50" s="21" customFormat="1" ht="5.25" customHeight="1" x14ac:dyDescent="0.25">
      <c r="A6" s="103"/>
      <c r="B6" s="102"/>
      <c r="C6" s="102"/>
      <c r="D6" s="102"/>
      <c r="E6" s="102"/>
    </row>
    <row r="7" spans="1:50" ht="21.75" customHeight="1" x14ac:dyDescent="0.25">
      <c r="A7" s="138"/>
      <c r="F7" s="139"/>
      <c r="G7" s="139"/>
      <c r="H7" s="140" t="s">
        <v>1561</v>
      </c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39"/>
    </row>
    <row r="8" spans="1:50" ht="18" customHeight="1" x14ac:dyDescent="0.25">
      <c r="B8" s="99"/>
      <c r="C8" s="25"/>
      <c r="D8" s="25"/>
      <c r="E8" s="25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</row>
    <row r="9" spans="1:50" ht="16" customHeight="1" x14ac:dyDescent="0.25">
      <c r="A9" s="25"/>
      <c r="F9" s="73"/>
      <c r="G9" s="246"/>
      <c r="H9" s="1045" t="s">
        <v>117</v>
      </c>
      <c r="I9" s="245"/>
      <c r="J9" s="1037" t="s">
        <v>633</v>
      </c>
      <c r="K9" s="1038"/>
      <c r="L9" s="1037"/>
      <c r="M9" s="1039"/>
      <c r="N9" s="1038"/>
      <c r="O9" s="1038"/>
      <c r="P9" s="1038"/>
      <c r="Q9" s="1040"/>
      <c r="R9" s="157"/>
      <c r="S9" s="141"/>
    </row>
    <row r="10" spans="1:50" ht="41.25" customHeight="1" x14ac:dyDescent="0.3">
      <c r="A10" s="103"/>
      <c r="F10" s="141"/>
      <c r="G10" s="141"/>
      <c r="H10" s="1043"/>
      <c r="I10" s="245"/>
      <c r="J10" s="160" t="s">
        <v>1570</v>
      </c>
      <c r="K10" s="141"/>
      <c r="L10" s="1036"/>
      <c r="M10" s="142"/>
      <c r="N10" s="141"/>
      <c r="O10" s="141"/>
      <c r="P10" s="1041"/>
      <c r="Q10" s="1041"/>
      <c r="R10" s="141"/>
      <c r="S10" s="141"/>
    </row>
    <row r="11" spans="1:50" ht="15" customHeight="1" x14ac:dyDescent="0.3">
      <c r="A11" s="143"/>
      <c r="F11" s="141"/>
      <c r="G11" s="141"/>
      <c r="H11" s="1043"/>
      <c r="I11" s="245"/>
      <c r="J11" s="160"/>
      <c r="K11" s="141"/>
      <c r="L11" s="160"/>
      <c r="M11" s="142"/>
      <c r="N11" s="1042" t="s">
        <v>117</v>
      </c>
      <c r="O11" s="157"/>
      <c r="P11" s="1042" t="s">
        <v>943</v>
      </c>
      <c r="Q11" s="157"/>
      <c r="R11" s="141"/>
      <c r="S11" s="141"/>
    </row>
    <row r="12" spans="1:50" ht="15" customHeight="1" x14ac:dyDescent="0.25">
      <c r="B12" s="99"/>
      <c r="C12" s="25"/>
      <c r="D12" s="25"/>
      <c r="E12" s="25"/>
      <c r="F12" s="73"/>
      <c r="G12" s="246"/>
      <c r="H12" s="1045" t="s">
        <v>42</v>
      </c>
      <c r="I12" s="1044"/>
      <c r="J12" s="77"/>
      <c r="K12" s="77"/>
      <c r="L12" s="77"/>
      <c r="M12" s="77"/>
      <c r="N12" s="77"/>
      <c r="O12" s="77"/>
      <c r="P12" s="77"/>
      <c r="Q12" s="77"/>
      <c r="R12" s="77"/>
      <c r="S12" s="77"/>
    </row>
    <row r="13" spans="1:50" ht="16" customHeight="1" x14ac:dyDescent="0.25">
      <c r="A13" s="103"/>
      <c r="F13" s="77"/>
      <c r="G13" s="77"/>
      <c r="H13" s="141"/>
      <c r="I13" s="245"/>
      <c r="J13" s="1037" t="s">
        <v>1569</v>
      </c>
      <c r="K13" s="1038"/>
      <c r="L13" s="1037"/>
      <c r="M13" s="1038"/>
      <c r="N13" s="1038"/>
      <c r="O13" s="1038"/>
      <c r="P13" s="1038"/>
      <c r="Q13" s="1040"/>
      <c r="R13" s="157"/>
      <c r="S13" s="141"/>
    </row>
    <row r="14" spans="1:50" ht="21" customHeight="1" x14ac:dyDescent="0.25">
      <c r="B14" s="99"/>
      <c r="C14" s="25"/>
      <c r="D14" s="25"/>
      <c r="E14" s="25"/>
      <c r="F14" s="77"/>
      <c r="G14" s="77"/>
      <c r="H14" s="77"/>
      <c r="I14" s="87"/>
      <c r="J14" s="77"/>
      <c r="K14" s="77"/>
      <c r="L14" s="77"/>
      <c r="M14" s="77"/>
      <c r="N14" s="77"/>
      <c r="O14" s="77"/>
      <c r="P14" s="77"/>
      <c r="Q14" s="77"/>
      <c r="R14" s="77"/>
      <c r="S14" s="77"/>
    </row>
    <row r="15" spans="1:50" s="21" customFormat="1" ht="11.5" x14ac:dyDescent="0.25">
      <c r="A15" s="103"/>
      <c r="B15" s="102"/>
      <c r="C15" s="102"/>
      <c r="D15" s="102"/>
      <c r="E15" s="102"/>
    </row>
    <row r="16" spans="1:50" ht="25" customHeight="1" x14ac:dyDescent="0.25">
      <c r="A16" s="103"/>
      <c r="F16" s="1046" t="s">
        <v>635</v>
      </c>
      <c r="G16" s="1047"/>
      <c r="H16" s="1047"/>
      <c r="I16" s="1047"/>
      <c r="J16" s="1047"/>
      <c r="K16" s="1047"/>
      <c r="L16" s="1047"/>
      <c r="M16" s="1047"/>
      <c r="N16" s="1047"/>
      <c r="O16" s="1047"/>
      <c r="P16" s="1047"/>
      <c r="Q16" s="1047"/>
      <c r="R16" s="1047"/>
      <c r="S16" s="1048"/>
    </row>
    <row r="17" spans="1:32" s="21" customFormat="1" ht="11.5" x14ac:dyDescent="0.25">
      <c r="A17" s="103"/>
      <c r="B17" s="102"/>
      <c r="C17" s="102"/>
      <c r="D17" s="102"/>
      <c r="E17" s="102"/>
    </row>
    <row r="18" spans="1:32" ht="24" customHeight="1" x14ac:dyDescent="0.25">
      <c r="A18" s="1560" t="s">
        <v>108</v>
      </c>
      <c r="F18" s="139"/>
      <c r="G18" s="139"/>
      <c r="H18" s="140" t="s">
        <v>1560</v>
      </c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77"/>
    </row>
    <row r="19" spans="1:32" ht="30.75" customHeight="1" x14ac:dyDescent="0.25">
      <c r="A19" s="1559" t="str">
        <f>IF(OR(UPPER('C100'!J29)="X",UPPER('C100'!O29)="X"),"X",IF(UPPER('C100'!T29)="X","",""))</f>
        <v/>
      </c>
      <c r="F19" s="139"/>
      <c r="G19" s="139"/>
      <c r="H19" s="144" t="s">
        <v>116</v>
      </c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77"/>
    </row>
    <row r="20" spans="1:32" s="102" customFormat="1" ht="14" x14ac:dyDescent="0.25">
      <c r="A20" s="1559" t="str">
        <f>IF(OR(UPPER('C100'!J29)="X",UPPER('C100'!O29)="X"),1,IF(UPPER('C100'!T29)="X",3,""))</f>
        <v/>
      </c>
      <c r="B20" s="103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77"/>
    </row>
    <row r="21" spans="1:32" ht="16" customHeight="1" x14ac:dyDescent="0.25">
      <c r="A21" s="25"/>
      <c r="B21" s="117"/>
      <c r="F21" s="146"/>
      <c r="G21" s="146"/>
      <c r="H21" s="146"/>
      <c r="I21" s="73" t="s">
        <v>117</v>
      </c>
      <c r="J21" s="269"/>
      <c r="K21" s="147"/>
      <c r="L21" s="147"/>
      <c r="M21" s="147"/>
      <c r="N21" s="89" t="s">
        <v>679</v>
      </c>
      <c r="O21" s="268"/>
      <c r="P21" s="148"/>
      <c r="Q21" s="149"/>
      <c r="R21" s="147"/>
      <c r="S21" s="77"/>
    </row>
    <row r="22" spans="1:32" s="102" customFormat="1" x14ac:dyDescent="0.25">
      <c r="B22" s="118"/>
      <c r="F22" s="145"/>
      <c r="G22" s="145"/>
      <c r="H22" s="145"/>
      <c r="I22" s="150"/>
      <c r="J22" s="151"/>
      <c r="K22" s="152"/>
      <c r="L22" s="145"/>
      <c r="M22" s="145"/>
      <c r="N22" s="151"/>
      <c r="O22" s="145"/>
      <c r="P22" s="145"/>
      <c r="Q22" s="145"/>
      <c r="R22" s="145"/>
      <c r="S22" s="77"/>
    </row>
    <row r="23" spans="1:32" ht="16" customHeight="1" x14ac:dyDescent="0.25">
      <c r="A23" s="25"/>
      <c r="B23" s="102"/>
      <c r="F23" s="141"/>
      <c r="G23" s="141"/>
      <c r="H23" s="141"/>
      <c r="I23" s="73" t="s">
        <v>42</v>
      </c>
      <c r="J23" s="269"/>
      <c r="K23" s="147"/>
      <c r="L23" s="141"/>
      <c r="M23" s="141"/>
      <c r="N23" s="55" t="s">
        <v>89</v>
      </c>
      <c r="O23" s="141"/>
      <c r="P23" s="141"/>
      <c r="Q23" s="141"/>
      <c r="R23" s="141"/>
      <c r="S23" s="77"/>
    </row>
    <row r="24" spans="1:32" x14ac:dyDescent="0.25">
      <c r="A24" s="25"/>
      <c r="B24" s="25"/>
      <c r="C24" s="25"/>
      <c r="D24" s="25"/>
      <c r="E24" s="25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</row>
    <row r="25" spans="1:32" ht="13" thickBot="1" x14ac:dyDescent="0.3">
      <c r="A25" s="25"/>
      <c r="B25" s="102"/>
      <c r="F25" s="101"/>
      <c r="L25" s="153"/>
      <c r="S25" s="101"/>
    </row>
    <row r="26" spans="1:32" ht="15" customHeight="1" x14ac:dyDescent="0.25">
      <c r="A26" s="25"/>
      <c r="B26" s="102"/>
      <c r="F26" s="1049"/>
      <c r="G26" s="154"/>
      <c r="H26" s="154"/>
      <c r="I26" s="154"/>
      <c r="J26" s="1954" t="s">
        <v>1562</v>
      </c>
      <c r="K26" s="1955"/>
      <c r="L26" s="1956"/>
      <c r="M26" s="154" t="s">
        <v>1563</v>
      </c>
      <c r="N26" s="154" t="s">
        <v>1564</v>
      </c>
      <c r="O26" s="154" t="s">
        <v>1565</v>
      </c>
      <c r="P26" s="154" t="s">
        <v>1566</v>
      </c>
      <c r="Q26" s="154" t="s">
        <v>1567</v>
      </c>
      <c r="R26" s="154" t="s">
        <v>1568</v>
      </c>
      <c r="S26" s="1050"/>
    </row>
    <row r="27" spans="1:32" ht="58.5" customHeight="1" x14ac:dyDescent="0.25">
      <c r="A27" s="25"/>
      <c r="B27" s="102"/>
      <c r="F27" s="511"/>
      <c r="G27" s="1945" t="s">
        <v>730</v>
      </c>
      <c r="H27" s="1947" t="s">
        <v>115</v>
      </c>
      <c r="I27" s="1947" t="s">
        <v>554</v>
      </c>
      <c r="J27" s="1949" t="s">
        <v>90</v>
      </c>
      <c r="K27" s="1950"/>
      <c r="L27" s="1951"/>
      <c r="M27" s="1947" t="s">
        <v>563</v>
      </c>
      <c r="N27" s="1947" t="s">
        <v>1998</v>
      </c>
      <c r="O27" s="1499" t="s">
        <v>91</v>
      </c>
      <c r="P27" s="155" t="s">
        <v>92</v>
      </c>
      <c r="Q27" s="1499" t="s">
        <v>584</v>
      </c>
      <c r="R27" s="1499" t="s">
        <v>562</v>
      </c>
      <c r="S27" s="511"/>
    </row>
    <row r="28" spans="1:32" ht="20.149999999999999" customHeight="1" x14ac:dyDescent="0.25">
      <c r="A28" s="156" t="s">
        <v>2009</v>
      </c>
      <c r="B28" s="125" t="s">
        <v>738</v>
      </c>
      <c r="C28" s="125" t="s">
        <v>47</v>
      </c>
      <c r="D28" s="125" t="s">
        <v>739</v>
      </c>
      <c r="F28" s="511"/>
      <c r="G28" s="1946"/>
      <c r="H28" s="1948"/>
      <c r="I28" s="1948"/>
      <c r="J28" s="363" t="s">
        <v>14</v>
      </c>
      <c r="K28" s="363" t="s">
        <v>15</v>
      </c>
      <c r="L28" s="363" t="s">
        <v>16</v>
      </c>
      <c r="M28" s="1948"/>
      <c r="N28" s="1948"/>
      <c r="O28" s="364" t="s">
        <v>585</v>
      </c>
      <c r="P28" s="364" t="s">
        <v>585</v>
      </c>
      <c r="Q28" s="364" t="s">
        <v>585</v>
      </c>
      <c r="R28" s="364" t="s">
        <v>585</v>
      </c>
      <c r="S28" s="511"/>
    </row>
    <row r="29" spans="1:32" ht="16" customHeight="1" x14ac:dyDescent="0.25">
      <c r="A29" s="127" t="s">
        <v>109</v>
      </c>
      <c r="B29" s="128">
        <v>1</v>
      </c>
      <c r="C29" s="128" t="str">
        <f t="shared" ref="C29:C92" si="0">$A$20</f>
        <v/>
      </c>
      <c r="D29" s="128">
        <f>IF(G29&lt;&gt;"",1,0)</f>
        <v>0</v>
      </c>
      <c r="E29" s="118"/>
      <c r="F29" s="511"/>
      <c r="G29" s="1051" t="str">
        <f t="shared" ref="G29:G60" si="1">IF(AND($B29&lt;=$O$21,$C29=1),$B29,"")</f>
        <v/>
      </c>
      <c r="H29" s="1052"/>
      <c r="I29" s="1052"/>
      <c r="J29" s="1053"/>
      <c r="K29" s="1053"/>
      <c r="L29" s="1053"/>
      <c r="M29" s="1053"/>
      <c r="N29" s="1054"/>
      <c r="O29" s="1053"/>
      <c r="P29" s="1053"/>
      <c r="Q29" s="1053"/>
      <c r="R29" s="1055"/>
      <c r="S29" s="511" t="s">
        <v>672</v>
      </c>
      <c r="T29" s="25" t="s">
        <v>672</v>
      </c>
      <c r="U29" s="25" t="s">
        <v>672</v>
      </c>
      <c r="V29" s="25" t="s">
        <v>672</v>
      </c>
      <c r="W29" s="25" t="s">
        <v>672</v>
      </c>
      <c r="X29" s="25" t="s">
        <v>672</v>
      </c>
      <c r="Y29" s="25" t="s">
        <v>672</v>
      </c>
      <c r="Z29" s="25" t="s">
        <v>672</v>
      </c>
      <c r="AA29" s="25" t="s">
        <v>672</v>
      </c>
      <c r="AB29" s="25" t="s">
        <v>672</v>
      </c>
      <c r="AC29" s="25" t="s">
        <v>672</v>
      </c>
      <c r="AD29" s="25" t="s">
        <v>672</v>
      </c>
      <c r="AE29" s="25" t="s">
        <v>672</v>
      </c>
      <c r="AF29" s="25" t="s">
        <v>672</v>
      </c>
    </row>
    <row r="30" spans="1:32" ht="16" customHeight="1" x14ac:dyDescent="0.25">
      <c r="A30" s="127" t="s">
        <v>110</v>
      </c>
      <c r="B30" s="128">
        <f>B29+1</f>
        <v>2</v>
      </c>
      <c r="C30" s="128" t="str">
        <f t="shared" si="0"/>
        <v/>
      </c>
      <c r="D30" s="128">
        <f t="shared" ref="D30:D93" si="2">IF(G30&lt;&gt;"",1,0)</f>
        <v>0</v>
      </c>
      <c r="E30" s="118"/>
      <c r="F30" s="511"/>
      <c r="G30" s="1009" t="str">
        <f t="shared" si="1"/>
        <v/>
      </c>
      <c r="H30" s="1056"/>
      <c r="I30" s="1056"/>
      <c r="J30" s="1008"/>
      <c r="K30" s="1008"/>
      <c r="L30" s="1008"/>
      <c r="M30" s="1008"/>
      <c r="N30" s="1011"/>
      <c r="O30" s="1008"/>
      <c r="P30" s="1008"/>
      <c r="Q30" s="1008"/>
      <c r="R30" s="1017"/>
      <c r="S30" s="511" t="s">
        <v>672</v>
      </c>
      <c r="T30" s="25" t="s">
        <v>672</v>
      </c>
      <c r="U30" s="25" t="s">
        <v>672</v>
      </c>
      <c r="V30" s="25" t="s">
        <v>672</v>
      </c>
      <c r="W30" s="25" t="s">
        <v>672</v>
      </c>
      <c r="X30" s="25" t="s">
        <v>672</v>
      </c>
      <c r="Y30" s="25" t="s">
        <v>672</v>
      </c>
      <c r="Z30" s="25" t="s">
        <v>672</v>
      </c>
      <c r="AA30" s="25" t="s">
        <v>672</v>
      </c>
      <c r="AB30" s="25" t="s">
        <v>672</v>
      </c>
      <c r="AC30" s="25" t="s">
        <v>672</v>
      </c>
      <c r="AD30" s="25" t="s">
        <v>672</v>
      </c>
      <c r="AE30" s="25" t="s">
        <v>672</v>
      </c>
      <c r="AF30" s="25" t="s">
        <v>672</v>
      </c>
    </row>
    <row r="31" spans="1:32" ht="16" customHeight="1" x14ac:dyDescent="0.25">
      <c r="A31" s="127" t="s">
        <v>111</v>
      </c>
      <c r="B31" s="128">
        <f t="shared" ref="B31:B94" si="3">B30+1</f>
        <v>3</v>
      </c>
      <c r="C31" s="128" t="str">
        <f t="shared" si="0"/>
        <v/>
      </c>
      <c r="D31" s="128">
        <f t="shared" si="2"/>
        <v>0</v>
      </c>
      <c r="E31" s="118"/>
      <c r="F31" s="511"/>
      <c r="G31" s="1009" t="str">
        <f t="shared" si="1"/>
        <v/>
      </c>
      <c r="H31" s="1056"/>
      <c r="I31" s="1056"/>
      <c r="J31" s="1008"/>
      <c r="K31" s="1008"/>
      <c r="L31" s="1008"/>
      <c r="M31" s="1008"/>
      <c r="N31" s="1011"/>
      <c r="O31" s="1008"/>
      <c r="P31" s="1008"/>
      <c r="Q31" s="1008"/>
      <c r="R31" s="1017"/>
      <c r="S31" s="511" t="s">
        <v>672</v>
      </c>
      <c r="T31" s="25" t="s">
        <v>672</v>
      </c>
      <c r="U31" s="25" t="s">
        <v>672</v>
      </c>
      <c r="V31" s="25" t="s">
        <v>672</v>
      </c>
      <c r="W31" s="25" t="s">
        <v>672</v>
      </c>
      <c r="X31" s="25" t="s">
        <v>672</v>
      </c>
      <c r="Y31" s="25" t="s">
        <v>672</v>
      </c>
      <c r="Z31" s="25" t="s">
        <v>672</v>
      </c>
      <c r="AA31" s="25" t="s">
        <v>672</v>
      </c>
      <c r="AB31" s="25" t="s">
        <v>672</v>
      </c>
      <c r="AC31" s="25" t="s">
        <v>672</v>
      </c>
      <c r="AD31" s="25" t="s">
        <v>672</v>
      </c>
      <c r="AE31" s="25" t="s">
        <v>672</v>
      </c>
      <c r="AF31" s="25" t="s">
        <v>672</v>
      </c>
    </row>
    <row r="32" spans="1:32" ht="16" customHeight="1" x14ac:dyDescent="0.25">
      <c r="A32" s="127" t="s">
        <v>112</v>
      </c>
      <c r="B32" s="128">
        <f t="shared" si="3"/>
        <v>4</v>
      </c>
      <c r="C32" s="128" t="str">
        <f t="shared" si="0"/>
        <v/>
      </c>
      <c r="D32" s="128">
        <f t="shared" si="2"/>
        <v>0</v>
      </c>
      <c r="E32" s="118"/>
      <c r="F32" s="511"/>
      <c r="G32" s="1009" t="str">
        <f t="shared" si="1"/>
        <v/>
      </c>
      <c r="H32" s="1056"/>
      <c r="I32" s="1056"/>
      <c r="J32" s="1008"/>
      <c r="K32" s="1008"/>
      <c r="L32" s="1008"/>
      <c r="M32" s="1008"/>
      <c r="N32" s="1011"/>
      <c r="O32" s="1008"/>
      <c r="P32" s="1008"/>
      <c r="Q32" s="1008"/>
      <c r="R32" s="1017"/>
      <c r="S32" s="511" t="s">
        <v>672</v>
      </c>
      <c r="T32" s="25" t="s">
        <v>672</v>
      </c>
      <c r="U32" s="25" t="s">
        <v>672</v>
      </c>
      <c r="V32" s="25" t="s">
        <v>672</v>
      </c>
      <c r="W32" s="25" t="s">
        <v>672</v>
      </c>
      <c r="X32" s="25" t="s">
        <v>672</v>
      </c>
      <c r="Y32" s="25" t="s">
        <v>672</v>
      </c>
      <c r="Z32" s="25" t="s">
        <v>672</v>
      </c>
      <c r="AA32" s="25" t="s">
        <v>672</v>
      </c>
      <c r="AB32" s="25" t="s">
        <v>672</v>
      </c>
      <c r="AC32" s="25" t="s">
        <v>672</v>
      </c>
      <c r="AD32" s="25" t="s">
        <v>672</v>
      </c>
      <c r="AE32" s="25" t="s">
        <v>672</v>
      </c>
      <c r="AF32" s="25" t="s">
        <v>672</v>
      </c>
    </row>
    <row r="33" spans="1:32" ht="16" customHeight="1" x14ac:dyDescent="0.25">
      <c r="A33" s="127" t="s">
        <v>113</v>
      </c>
      <c r="B33" s="128">
        <f t="shared" si="3"/>
        <v>5</v>
      </c>
      <c r="C33" s="128" t="str">
        <f t="shared" si="0"/>
        <v/>
      </c>
      <c r="D33" s="128">
        <f t="shared" si="2"/>
        <v>0</v>
      </c>
      <c r="E33" s="118"/>
      <c r="F33" s="511"/>
      <c r="G33" s="1009" t="str">
        <f t="shared" si="1"/>
        <v/>
      </c>
      <c r="H33" s="1056"/>
      <c r="I33" s="1056"/>
      <c r="J33" s="1008"/>
      <c r="K33" s="1008"/>
      <c r="L33" s="1008"/>
      <c r="M33" s="1008"/>
      <c r="N33" s="1011"/>
      <c r="O33" s="1008"/>
      <c r="P33" s="1008"/>
      <c r="Q33" s="1008"/>
      <c r="R33" s="1017"/>
      <c r="S33" s="511"/>
      <c r="U33" s="25" t="s">
        <v>672</v>
      </c>
      <c r="V33" s="25" t="s">
        <v>672</v>
      </c>
      <c r="W33" s="25" t="s">
        <v>672</v>
      </c>
      <c r="X33" s="25" t="s">
        <v>672</v>
      </c>
      <c r="Y33" s="25" t="s">
        <v>672</v>
      </c>
      <c r="Z33" s="25" t="s">
        <v>672</v>
      </c>
      <c r="AA33" s="25" t="s">
        <v>672</v>
      </c>
      <c r="AB33" s="25" t="s">
        <v>672</v>
      </c>
      <c r="AC33" s="25" t="s">
        <v>672</v>
      </c>
      <c r="AD33" s="25" t="s">
        <v>672</v>
      </c>
      <c r="AE33" s="25" t="s">
        <v>672</v>
      </c>
      <c r="AF33" s="25" t="s">
        <v>672</v>
      </c>
    </row>
    <row r="34" spans="1:32" ht="16" customHeight="1" x14ac:dyDescent="0.25">
      <c r="A34" s="127" t="s">
        <v>114</v>
      </c>
      <c r="B34" s="128">
        <f t="shared" si="3"/>
        <v>6</v>
      </c>
      <c r="C34" s="128" t="str">
        <f t="shared" si="0"/>
        <v/>
      </c>
      <c r="D34" s="128">
        <f t="shared" si="2"/>
        <v>0</v>
      </c>
      <c r="E34" s="118"/>
      <c r="F34" s="511"/>
      <c r="G34" s="1009" t="str">
        <f t="shared" si="1"/>
        <v/>
      </c>
      <c r="H34" s="1056"/>
      <c r="I34" s="1056"/>
      <c r="J34" s="1008"/>
      <c r="K34" s="1008"/>
      <c r="L34" s="1008"/>
      <c r="M34" s="1008"/>
      <c r="N34" s="1011"/>
      <c r="O34" s="1008"/>
      <c r="P34" s="1008"/>
      <c r="Q34" s="1008"/>
      <c r="R34" s="1017"/>
      <c r="S34" s="511" t="s">
        <v>672</v>
      </c>
      <c r="T34" s="25" t="s">
        <v>672</v>
      </c>
      <c r="U34" s="25" t="s">
        <v>672</v>
      </c>
      <c r="V34" s="25" t="s">
        <v>672</v>
      </c>
      <c r="W34" s="25" t="s">
        <v>672</v>
      </c>
      <c r="X34" s="25" t="s">
        <v>672</v>
      </c>
      <c r="Y34" s="25" t="s">
        <v>672</v>
      </c>
      <c r="Z34" s="25" t="s">
        <v>672</v>
      </c>
      <c r="AA34" s="25" t="s">
        <v>672</v>
      </c>
      <c r="AB34" s="25" t="s">
        <v>672</v>
      </c>
      <c r="AC34" s="25" t="s">
        <v>672</v>
      </c>
      <c r="AD34" s="25" t="s">
        <v>672</v>
      </c>
      <c r="AE34" s="25" t="s">
        <v>672</v>
      </c>
      <c r="AF34" s="25" t="s">
        <v>672</v>
      </c>
    </row>
    <row r="35" spans="1:32" ht="16" customHeight="1" x14ac:dyDescent="0.25">
      <c r="A35" s="127"/>
      <c r="B35" s="128">
        <f t="shared" si="3"/>
        <v>7</v>
      </c>
      <c r="C35" s="128" t="str">
        <f t="shared" si="0"/>
        <v/>
      </c>
      <c r="D35" s="128">
        <f t="shared" si="2"/>
        <v>0</v>
      </c>
      <c r="E35" s="118"/>
      <c r="F35" s="511"/>
      <c r="G35" s="1009" t="str">
        <f t="shared" si="1"/>
        <v/>
      </c>
      <c r="H35" s="1056"/>
      <c r="I35" s="1056"/>
      <c r="J35" s="1008"/>
      <c r="K35" s="1008"/>
      <c r="L35" s="1008"/>
      <c r="M35" s="1008"/>
      <c r="N35" s="1011"/>
      <c r="O35" s="1008"/>
      <c r="P35" s="1008"/>
      <c r="Q35" s="1008"/>
      <c r="R35" s="1017"/>
      <c r="S35" s="511" t="s">
        <v>672</v>
      </c>
      <c r="T35" s="25" t="s">
        <v>672</v>
      </c>
      <c r="U35" s="25" t="s">
        <v>672</v>
      </c>
      <c r="V35" s="25" t="s">
        <v>672</v>
      </c>
      <c r="W35" s="25" t="s">
        <v>672</v>
      </c>
      <c r="X35" s="25" t="s">
        <v>672</v>
      </c>
      <c r="Y35" s="25" t="s">
        <v>672</v>
      </c>
      <c r="Z35" s="25" t="s">
        <v>672</v>
      </c>
      <c r="AA35" s="25" t="s">
        <v>672</v>
      </c>
      <c r="AB35" s="25" t="s">
        <v>672</v>
      </c>
      <c r="AC35" s="25" t="s">
        <v>672</v>
      </c>
      <c r="AD35" s="25" t="s">
        <v>672</v>
      </c>
      <c r="AE35" s="25" t="s">
        <v>672</v>
      </c>
      <c r="AF35" s="25" t="s">
        <v>672</v>
      </c>
    </row>
    <row r="36" spans="1:32" ht="16" customHeight="1" x14ac:dyDescent="0.25">
      <c r="A36" s="127"/>
      <c r="B36" s="128">
        <f t="shared" si="3"/>
        <v>8</v>
      </c>
      <c r="C36" s="128" t="str">
        <f t="shared" si="0"/>
        <v/>
      </c>
      <c r="D36" s="128">
        <f t="shared" si="2"/>
        <v>0</v>
      </c>
      <c r="E36" s="118"/>
      <c r="F36" s="511"/>
      <c r="G36" s="1009" t="str">
        <f t="shared" si="1"/>
        <v/>
      </c>
      <c r="H36" s="1056"/>
      <c r="I36" s="1056"/>
      <c r="J36" s="1008"/>
      <c r="K36" s="1008"/>
      <c r="L36" s="1008"/>
      <c r="M36" s="1008"/>
      <c r="N36" s="1011"/>
      <c r="O36" s="1008"/>
      <c r="P36" s="1008"/>
      <c r="Q36" s="1008"/>
      <c r="R36" s="1017"/>
      <c r="S36" s="511" t="s">
        <v>672</v>
      </c>
      <c r="T36" s="25" t="s">
        <v>672</v>
      </c>
      <c r="U36" s="25" t="s">
        <v>672</v>
      </c>
      <c r="V36" s="25" t="s">
        <v>672</v>
      </c>
      <c r="W36" s="25" t="s">
        <v>672</v>
      </c>
      <c r="X36" s="25" t="s">
        <v>672</v>
      </c>
      <c r="Y36" s="25" t="s">
        <v>672</v>
      </c>
      <c r="Z36" s="25" t="s">
        <v>672</v>
      </c>
      <c r="AA36" s="25" t="s">
        <v>672</v>
      </c>
      <c r="AB36" s="25" t="s">
        <v>672</v>
      </c>
      <c r="AC36" s="25" t="s">
        <v>672</v>
      </c>
      <c r="AD36" s="25" t="s">
        <v>672</v>
      </c>
      <c r="AE36" s="25" t="s">
        <v>672</v>
      </c>
      <c r="AF36" s="25" t="s">
        <v>672</v>
      </c>
    </row>
    <row r="37" spans="1:32" ht="16" customHeight="1" x14ac:dyDescent="0.25">
      <c r="A37" s="127" t="s">
        <v>50</v>
      </c>
      <c r="B37" s="128">
        <f t="shared" si="3"/>
        <v>9</v>
      </c>
      <c r="C37" s="128" t="str">
        <f t="shared" si="0"/>
        <v/>
      </c>
      <c r="D37" s="128">
        <f t="shared" si="2"/>
        <v>0</v>
      </c>
      <c r="E37" s="118"/>
      <c r="F37" s="511"/>
      <c r="G37" s="1009" t="str">
        <f t="shared" si="1"/>
        <v/>
      </c>
      <c r="H37" s="1056"/>
      <c r="I37" s="1056"/>
      <c r="J37" s="1008"/>
      <c r="K37" s="1008"/>
      <c r="L37" s="1008"/>
      <c r="M37" s="1008"/>
      <c r="N37" s="1011"/>
      <c r="O37" s="1008"/>
      <c r="P37" s="1008"/>
      <c r="Q37" s="1008"/>
      <c r="R37" s="1017"/>
      <c r="S37" s="511" t="s">
        <v>672</v>
      </c>
      <c r="T37" s="25" t="s">
        <v>672</v>
      </c>
      <c r="U37" s="25" t="s">
        <v>672</v>
      </c>
      <c r="V37" s="25" t="s">
        <v>672</v>
      </c>
      <c r="W37" s="25" t="s">
        <v>672</v>
      </c>
      <c r="X37" s="25" t="s">
        <v>672</v>
      </c>
      <c r="Y37" s="25" t="s">
        <v>672</v>
      </c>
      <c r="Z37" s="25" t="s">
        <v>672</v>
      </c>
      <c r="AA37" s="25" t="s">
        <v>672</v>
      </c>
      <c r="AB37" s="25" t="s">
        <v>672</v>
      </c>
      <c r="AC37" s="25" t="s">
        <v>672</v>
      </c>
      <c r="AD37" s="25" t="s">
        <v>672</v>
      </c>
      <c r="AE37" s="25" t="s">
        <v>672</v>
      </c>
      <c r="AF37" s="25" t="s">
        <v>672</v>
      </c>
    </row>
    <row r="38" spans="1:32" ht="16" customHeight="1" x14ac:dyDescent="0.25">
      <c r="A38" s="127" t="s">
        <v>51</v>
      </c>
      <c r="B38" s="128">
        <f t="shared" si="3"/>
        <v>10</v>
      </c>
      <c r="C38" s="128" t="str">
        <f t="shared" si="0"/>
        <v/>
      </c>
      <c r="D38" s="128">
        <f t="shared" si="2"/>
        <v>0</v>
      </c>
      <c r="E38" s="118"/>
      <c r="F38" s="511"/>
      <c r="G38" s="1009" t="str">
        <f t="shared" si="1"/>
        <v/>
      </c>
      <c r="H38" s="1056"/>
      <c r="I38" s="1056"/>
      <c r="J38" s="1008"/>
      <c r="K38" s="1008"/>
      <c r="L38" s="1008"/>
      <c r="M38" s="1008"/>
      <c r="N38" s="1011"/>
      <c r="O38" s="1008"/>
      <c r="P38" s="1008"/>
      <c r="Q38" s="1008"/>
      <c r="R38" s="1017"/>
      <c r="S38" s="511" t="s">
        <v>672</v>
      </c>
      <c r="T38" s="25" t="s">
        <v>672</v>
      </c>
      <c r="U38" s="25" t="s">
        <v>672</v>
      </c>
      <c r="V38" s="25" t="s">
        <v>672</v>
      </c>
      <c r="W38" s="25" t="s">
        <v>672</v>
      </c>
      <c r="X38" s="25" t="s">
        <v>672</v>
      </c>
      <c r="Y38" s="25" t="s">
        <v>672</v>
      </c>
      <c r="Z38" s="25" t="s">
        <v>672</v>
      </c>
      <c r="AA38" s="25" t="s">
        <v>672</v>
      </c>
      <c r="AB38" s="25" t="s">
        <v>672</v>
      </c>
      <c r="AC38" s="25" t="s">
        <v>672</v>
      </c>
      <c r="AD38" s="25" t="s">
        <v>672</v>
      </c>
      <c r="AE38" s="25" t="s">
        <v>672</v>
      </c>
      <c r="AF38" s="25" t="s">
        <v>672</v>
      </c>
    </row>
    <row r="39" spans="1:32" ht="16" customHeight="1" x14ac:dyDescent="0.25">
      <c r="B39" s="128">
        <f t="shared" si="3"/>
        <v>11</v>
      </c>
      <c r="C39" s="128" t="str">
        <f t="shared" si="0"/>
        <v/>
      </c>
      <c r="D39" s="128">
        <f t="shared" si="2"/>
        <v>0</v>
      </c>
      <c r="E39" s="118"/>
      <c r="F39" s="511"/>
      <c r="G39" s="1009" t="str">
        <f t="shared" si="1"/>
        <v/>
      </c>
      <c r="H39" s="1056"/>
      <c r="I39" s="1056"/>
      <c r="J39" s="1008"/>
      <c r="K39" s="1008"/>
      <c r="L39" s="1008"/>
      <c r="M39" s="1008"/>
      <c r="N39" s="1011"/>
      <c r="O39" s="1008"/>
      <c r="P39" s="1008"/>
      <c r="Q39" s="1008"/>
      <c r="R39" s="1017"/>
      <c r="S39" s="511" t="s">
        <v>672</v>
      </c>
      <c r="T39" s="25" t="s">
        <v>672</v>
      </c>
      <c r="U39" s="25" t="s">
        <v>672</v>
      </c>
      <c r="V39" s="25" t="s">
        <v>672</v>
      </c>
      <c r="W39" s="25" t="s">
        <v>672</v>
      </c>
      <c r="X39" s="25" t="s">
        <v>672</v>
      </c>
      <c r="Y39" s="25" t="s">
        <v>672</v>
      </c>
      <c r="Z39" s="25" t="s">
        <v>672</v>
      </c>
      <c r="AA39" s="25" t="s">
        <v>672</v>
      </c>
      <c r="AB39" s="25" t="s">
        <v>672</v>
      </c>
      <c r="AC39" s="25" t="s">
        <v>672</v>
      </c>
      <c r="AD39" s="25" t="s">
        <v>672</v>
      </c>
      <c r="AE39" s="25" t="s">
        <v>672</v>
      </c>
      <c r="AF39" s="25" t="s">
        <v>672</v>
      </c>
    </row>
    <row r="40" spans="1:32" ht="16" customHeight="1" x14ac:dyDescent="0.25">
      <c r="B40" s="128">
        <f t="shared" si="3"/>
        <v>12</v>
      </c>
      <c r="C40" s="128" t="str">
        <f t="shared" si="0"/>
        <v/>
      </c>
      <c r="D40" s="128">
        <f t="shared" si="2"/>
        <v>0</v>
      </c>
      <c r="E40" s="118"/>
      <c r="F40" s="511"/>
      <c r="G40" s="1009" t="str">
        <f t="shared" si="1"/>
        <v/>
      </c>
      <c r="H40" s="1056"/>
      <c r="I40" s="1056"/>
      <c r="J40" s="1008"/>
      <c r="K40" s="1008"/>
      <c r="L40" s="1008"/>
      <c r="M40" s="1008"/>
      <c r="N40" s="1011"/>
      <c r="O40" s="1008"/>
      <c r="P40" s="1008"/>
      <c r="Q40" s="1008"/>
      <c r="R40" s="1017"/>
      <c r="S40" s="511" t="s">
        <v>672</v>
      </c>
      <c r="T40" s="25" t="s">
        <v>672</v>
      </c>
      <c r="U40" s="25" t="s">
        <v>672</v>
      </c>
      <c r="V40" s="25" t="s">
        <v>672</v>
      </c>
      <c r="W40" s="25" t="s">
        <v>672</v>
      </c>
      <c r="X40" s="25" t="s">
        <v>672</v>
      </c>
      <c r="Y40" s="25" t="s">
        <v>672</v>
      </c>
      <c r="Z40" s="25" t="s">
        <v>672</v>
      </c>
      <c r="AA40" s="25" t="s">
        <v>672</v>
      </c>
      <c r="AB40" s="25" t="s">
        <v>672</v>
      </c>
      <c r="AC40" s="25" t="s">
        <v>672</v>
      </c>
      <c r="AD40" s="25" t="s">
        <v>672</v>
      </c>
      <c r="AE40" s="25" t="s">
        <v>672</v>
      </c>
      <c r="AF40" s="25" t="s">
        <v>672</v>
      </c>
    </row>
    <row r="41" spans="1:32" ht="16" customHeight="1" x14ac:dyDescent="0.25">
      <c r="B41" s="128">
        <f t="shared" si="3"/>
        <v>13</v>
      </c>
      <c r="C41" s="128" t="str">
        <f t="shared" si="0"/>
        <v/>
      </c>
      <c r="D41" s="128">
        <f t="shared" si="2"/>
        <v>0</v>
      </c>
      <c r="E41" s="118"/>
      <c r="F41" s="511"/>
      <c r="G41" s="1009" t="str">
        <f t="shared" si="1"/>
        <v/>
      </c>
      <c r="H41" s="1056" t="s">
        <v>672</v>
      </c>
      <c r="I41" s="1056" t="s">
        <v>672</v>
      </c>
      <c r="J41" s="1008" t="s">
        <v>672</v>
      </c>
      <c r="K41" s="1008" t="s">
        <v>672</v>
      </c>
      <c r="L41" s="1008" t="s">
        <v>672</v>
      </c>
      <c r="M41" s="1008" t="s">
        <v>672</v>
      </c>
      <c r="N41" s="1011" t="s">
        <v>672</v>
      </c>
      <c r="O41" s="1008" t="s">
        <v>672</v>
      </c>
      <c r="P41" s="1008" t="s">
        <v>672</v>
      </c>
      <c r="Q41" s="1008" t="s">
        <v>672</v>
      </c>
      <c r="R41" s="1017" t="s">
        <v>672</v>
      </c>
      <c r="S41" s="511" t="s">
        <v>672</v>
      </c>
      <c r="T41" s="25" t="s">
        <v>672</v>
      </c>
      <c r="U41" s="25" t="s">
        <v>672</v>
      </c>
      <c r="V41" s="25" t="s">
        <v>672</v>
      </c>
      <c r="W41" s="25" t="s">
        <v>672</v>
      </c>
      <c r="X41" s="25" t="s">
        <v>672</v>
      </c>
      <c r="Y41" s="25" t="s">
        <v>672</v>
      </c>
      <c r="Z41" s="25" t="s">
        <v>672</v>
      </c>
      <c r="AA41" s="25" t="s">
        <v>672</v>
      </c>
      <c r="AB41" s="25" t="s">
        <v>672</v>
      </c>
      <c r="AC41" s="25" t="s">
        <v>672</v>
      </c>
      <c r="AD41" s="25" t="s">
        <v>672</v>
      </c>
      <c r="AE41" s="25" t="s">
        <v>672</v>
      </c>
      <c r="AF41" s="25" t="s">
        <v>672</v>
      </c>
    </row>
    <row r="42" spans="1:32" ht="16" customHeight="1" x14ac:dyDescent="0.25">
      <c r="B42" s="128">
        <f t="shared" si="3"/>
        <v>14</v>
      </c>
      <c r="C42" s="128" t="str">
        <f t="shared" si="0"/>
        <v/>
      </c>
      <c r="D42" s="128">
        <f t="shared" si="2"/>
        <v>0</v>
      </c>
      <c r="E42" s="118"/>
      <c r="F42" s="511"/>
      <c r="G42" s="1009" t="str">
        <f t="shared" si="1"/>
        <v/>
      </c>
      <c r="H42" s="1056" t="s">
        <v>672</v>
      </c>
      <c r="I42" s="1056" t="s">
        <v>672</v>
      </c>
      <c r="J42" s="1008" t="s">
        <v>672</v>
      </c>
      <c r="K42" s="1008" t="s">
        <v>672</v>
      </c>
      <c r="L42" s="1008" t="s">
        <v>672</v>
      </c>
      <c r="M42" s="1008" t="s">
        <v>672</v>
      </c>
      <c r="N42" s="1011" t="s">
        <v>672</v>
      </c>
      <c r="O42" s="1008" t="s">
        <v>672</v>
      </c>
      <c r="P42" s="1008" t="s">
        <v>672</v>
      </c>
      <c r="Q42" s="1008" t="s">
        <v>672</v>
      </c>
      <c r="R42" s="1017" t="s">
        <v>672</v>
      </c>
      <c r="S42" s="511" t="s">
        <v>672</v>
      </c>
      <c r="T42" s="25" t="s">
        <v>672</v>
      </c>
      <c r="U42" s="25" t="s">
        <v>672</v>
      </c>
      <c r="V42" s="25" t="s">
        <v>672</v>
      </c>
      <c r="W42" s="25" t="s">
        <v>672</v>
      </c>
      <c r="X42" s="25" t="s">
        <v>672</v>
      </c>
      <c r="Y42" s="25" t="s">
        <v>672</v>
      </c>
      <c r="Z42" s="25" t="s">
        <v>672</v>
      </c>
      <c r="AA42" s="25" t="s">
        <v>672</v>
      </c>
      <c r="AB42" s="25" t="s">
        <v>672</v>
      </c>
      <c r="AC42" s="25" t="s">
        <v>672</v>
      </c>
      <c r="AD42" s="25" t="s">
        <v>672</v>
      </c>
      <c r="AE42" s="25" t="s">
        <v>672</v>
      </c>
      <c r="AF42" s="25" t="s">
        <v>672</v>
      </c>
    </row>
    <row r="43" spans="1:32" ht="16" customHeight="1" x14ac:dyDescent="0.25">
      <c r="B43" s="128">
        <f t="shared" si="3"/>
        <v>15</v>
      </c>
      <c r="C43" s="128" t="str">
        <f t="shared" si="0"/>
        <v/>
      </c>
      <c r="D43" s="128">
        <f t="shared" si="2"/>
        <v>0</v>
      </c>
      <c r="E43" s="118"/>
      <c r="F43" s="511"/>
      <c r="G43" s="1009" t="str">
        <f t="shared" si="1"/>
        <v/>
      </c>
      <c r="H43" s="1056" t="s">
        <v>672</v>
      </c>
      <c r="I43" s="1056" t="s">
        <v>672</v>
      </c>
      <c r="J43" s="1008" t="s">
        <v>672</v>
      </c>
      <c r="K43" s="1008" t="s">
        <v>672</v>
      </c>
      <c r="L43" s="1008" t="s">
        <v>672</v>
      </c>
      <c r="M43" s="1008" t="s">
        <v>672</v>
      </c>
      <c r="N43" s="1011" t="s">
        <v>672</v>
      </c>
      <c r="O43" s="1008" t="s">
        <v>672</v>
      </c>
      <c r="P43" s="1008" t="s">
        <v>672</v>
      </c>
      <c r="Q43" s="1008" t="s">
        <v>672</v>
      </c>
      <c r="R43" s="1017" t="s">
        <v>672</v>
      </c>
      <c r="S43" s="511" t="s">
        <v>672</v>
      </c>
      <c r="T43" s="25" t="s">
        <v>672</v>
      </c>
      <c r="U43" s="25" t="s">
        <v>672</v>
      </c>
      <c r="V43" s="25" t="s">
        <v>672</v>
      </c>
      <c r="W43" s="25" t="s">
        <v>672</v>
      </c>
      <c r="X43" s="25" t="s">
        <v>672</v>
      </c>
      <c r="Y43" s="25" t="s">
        <v>672</v>
      </c>
      <c r="Z43" s="25" t="s">
        <v>672</v>
      </c>
      <c r="AA43" s="25" t="s">
        <v>672</v>
      </c>
      <c r="AB43" s="25" t="s">
        <v>672</v>
      </c>
      <c r="AC43" s="25" t="s">
        <v>672</v>
      </c>
      <c r="AD43" s="25" t="s">
        <v>672</v>
      </c>
      <c r="AE43" s="25" t="s">
        <v>672</v>
      </c>
      <c r="AF43" s="25" t="s">
        <v>672</v>
      </c>
    </row>
    <row r="44" spans="1:32" ht="16" customHeight="1" x14ac:dyDescent="0.25">
      <c r="B44" s="128">
        <f t="shared" si="3"/>
        <v>16</v>
      </c>
      <c r="C44" s="128" t="str">
        <f t="shared" si="0"/>
        <v/>
      </c>
      <c r="D44" s="128">
        <f t="shared" si="2"/>
        <v>0</v>
      </c>
      <c r="E44" s="118"/>
      <c r="F44" s="511"/>
      <c r="G44" s="1009" t="str">
        <f t="shared" si="1"/>
        <v/>
      </c>
      <c r="H44" s="1056" t="s">
        <v>672</v>
      </c>
      <c r="I44" s="1056" t="s">
        <v>672</v>
      </c>
      <c r="J44" s="1008" t="s">
        <v>672</v>
      </c>
      <c r="K44" s="1008" t="s">
        <v>672</v>
      </c>
      <c r="L44" s="1008" t="s">
        <v>672</v>
      </c>
      <c r="M44" s="1008" t="s">
        <v>672</v>
      </c>
      <c r="N44" s="1011" t="s">
        <v>672</v>
      </c>
      <c r="O44" s="1008" t="s">
        <v>672</v>
      </c>
      <c r="P44" s="1008" t="s">
        <v>672</v>
      </c>
      <c r="Q44" s="1008" t="s">
        <v>672</v>
      </c>
      <c r="R44" s="1017" t="s">
        <v>672</v>
      </c>
      <c r="S44" s="511" t="s">
        <v>672</v>
      </c>
      <c r="T44" s="25" t="s">
        <v>672</v>
      </c>
      <c r="U44" s="25" t="s">
        <v>672</v>
      </c>
      <c r="V44" s="25" t="s">
        <v>672</v>
      </c>
      <c r="W44" s="25" t="s">
        <v>672</v>
      </c>
      <c r="X44" s="25" t="s">
        <v>672</v>
      </c>
      <c r="Y44" s="25" t="s">
        <v>672</v>
      </c>
      <c r="Z44" s="25" t="s">
        <v>672</v>
      </c>
      <c r="AA44" s="25" t="s">
        <v>672</v>
      </c>
      <c r="AB44" s="25" t="s">
        <v>672</v>
      </c>
      <c r="AC44" s="25" t="s">
        <v>672</v>
      </c>
      <c r="AD44" s="25" t="s">
        <v>672</v>
      </c>
      <c r="AE44" s="25" t="s">
        <v>672</v>
      </c>
      <c r="AF44" s="25" t="s">
        <v>672</v>
      </c>
    </row>
    <row r="45" spans="1:32" ht="16" customHeight="1" x14ac:dyDescent="0.25">
      <c r="B45" s="128">
        <f t="shared" si="3"/>
        <v>17</v>
      </c>
      <c r="C45" s="128" t="str">
        <f t="shared" si="0"/>
        <v/>
      </c>
      <c r="D45" s="128">
        <f t="shared" si="2"/>
        <v>0</v>
      </c>
      <c r="E45" s="118"/>
      <c r="F45" s="511"/>
      <c r="G45" s="1009" t="str">
        <f t="shared" si="1"/>
        <v/>
      </c>
      <c r="H45" s="1056" t="s">
        <v>672</v>
      </c>
      <c r="I45" s="1056" t="s">
        <v>672</v>
      </c>
      <c r="J45" s="1008" t="s">
        <v>672</v>
      </c>
      <c r="K45" s="1008" t="s">
        <v>672</v>
      </c>
      <c r="L45" s="1008" t="s">
        <v>672</v>
      </c>
      <c r="M45" s="1008" t="s">
        <v>672</v>
      </c>
      <c r="N45" s="1011" t="s">
        <v>672</v>
      </c>
      <c r="O45" s="1008" t="s">
        <v>672</v>
      </c>
      <c r="P45" s="1008" t="s">
        <v>672</v>
      </c>
      <c r="Q45" s="1008" t="s">
        <v>672</v>
      </c>
      <c r="R45" s="1017" t="s">
        <v>672</v>
      </c>
      <c r="S45" s="511" t="s">
        <v>672</v>
      </c>
      <c r="T45" s="25" t="s">
        <v>672</v>
      </c>
      <c r="U45" s="25" t="s">
        <v>672</v>
      </c>
      <c r="V45" s="25" t="s">
        <v>672</v>
      </c>
      <c r="W45" s="25" t="s">
        <v>672</v>
      </c>
      <c r="X45" s="25" t="s">
        <v>672</v>
      </c>
      <c r="Y45" s="25" t="s">
        <v>672</v>
      </c>
      <c r="Z45" s="25" t="s">
        <v>672</v>
      </c>
      <c r="AA45" s="25" t="s">
        <v>672</v>
      </c>
      <c r="AB45" s="25" t="s">
        <v>672</v>
      </c>
      <c r="AC45" s="25" t="s">
        <v>672</v>
      </c>
      <c r="AD45" s="25" t="s">
        <v>672</v>
      </c>
      <c r="AE45" s="25" t="s">
        <v>672</v>
      </c>
      <c r="AF45" s="25" t="s">
        <v>672</v>
      </c>
    </row>
    <row r="46" spans="1:32" ht="16" customHeight="1" x14ac:dyDescent="0.25">
      <c r="B46" s="128">
        <f t="shared" si="3"/>
        <v>18</v>
      </c>
      <c r="C46" s="128" t="str">
        <f t="shared" si="0"/>
        <v/>
      </c>
      <c r="D46" s="128">
        <f t="shared" si="2"/>
        <v>0</v>
      </c>
      <c r="E46" s="118"/>
      <c r="F46" s="511"/>
      <c r="G46" s="1009" t="str">
        <f t="shared" si="1"/>
        <v/>
      </c>
      <c r="H46" s="1056" t="s">
        <v>672</v>
      </c>
      <c r="I46" s="1056" t="s">
        <v>672</v>
      </c>
      <c r="J46" s="1008" t="s">
        <v>672</v>
      </c>
      <c r="K46" s="1008" t="s">
        <v>672</v>
      </c>
      <c r="L46" s="1008" t="s">
        <v>672</v>
      </c>
      <c r="M46" s="1008" t="s">
        <v>672</v>
      </c>
      <c r="N46" s="1011" t="s">
        <v>672</v>
      </c>
      <c r="O46" s="1008" t="s">
        <v>672</v>
      </c>
      <c r="P46" s="1008" t="s">
        <v>672</v>
      </c>
      <c r="Q46" s="1008" t="s">
        <v>672</v>
      </c>
      <c r="R46" s="1017" t="s">
        <v>672</v>
      </c>
      <c r="S46" s="511" t="s">
        <v>672</v>
      </c>
      <c r="T46" s="25" t="s">
        <v>672</v>
      </c>
      <c r="U46" s="25" t="s">
        <v>672</v>
      </c>
      <c r="V46" s="25" t="s">
        <v>672</v>
      </c>
      <c r="W46" s="25" t="s">
        <v>672</v>
      </c>
      <c r="X46" s="25" t="s">
        <v>672</v>
      </c>
      <c r="Y46" s="25" t="s">
        <v>672</v>
      </c>
      <c r="Z46" s="25" t="s">
        <v>672</v>
      </c>
      <c r="AA46" s="25" t="s">
        <v>672</v>
      </c>
      <c r="AB46" s="25" t="s">
        <v>672</v>
      </c>
      <c r="AC46" s="25" t="s">
        <v>672</v>
      </c>
      <c r="AD46" s="25" t="s">
        <v>672</v>
      </c>
      <c r="AE46" s="25" t="s">
        <v>672</v>
      </c>
      <c r="AF46" s="25" t="s">
        <v>672</v>
      </c>
    </row>
    <row r="47" spans="1:32" ht="16" customHeight="1" x14ac:dyDescent="0.25">
      <c r="B47" s="128">
        <f t="shared" si="3"/>
        <v>19</v>
      </c>
      <c r="C47" s="128" t="str">
        <f t="shared" si="0"/>
        <v/>
      </c>
      <c r="D47" s="128">
        <f t="shared" si="2"/>
        <v>0</v>
      </c>
      <c r="E47" s="118"/>
      <c r="F47" s="511"/>
      <c r="G47" s="1009" t="str">
        <f t="shared" si="1"/>
        <v/>
      </c>
      <c r="H47" s="1056" t="s">
        <v>672</v>
      </c>
      <c r="I47" s="1056" t="s">
        <v>672</v>
      </c>
      <c r="J47" s="1008" t="s">
        <v>672</v>
      </c>
      <c r="K47" s="1008" t="s">
        <v>672</v>
      </c>
      <c r="L47" s="1008" t="s">
        <v>672</v>
      </c>
      <c r="M47" s="1008" t="s">
        <v>672</v>
      </c>
      <c r="N47" s="1011" t="s">
        <v>672</v>
      </c>
      <c r="O47" s="1008" t="s">
        <v>672</v>
      </c>
      <c r="P47" s="1008" t="s">
        <v>672</v>
      </c>
      <c r="Q47" s="1008" t="s">
        <v>672</v>
      </c>
      <c r="R47" s="1017" t="s">
        <v>672</v>
      </c>
      <c r="S47" s="511" t="s">
        <v>672</v>
      </c>
      <c r="T47" s="25" t="s">
        <v>672</v>
      </c>
      <c r="U47" s="25" t="s">
        <v>672</v>
      </c>
      <c r="V47" s="25" t="s">
        <v>672</v>
      </c>
      <c r="W47" s="25" t="s">
        <v>672</v>
      </c>
      <c r="X47" s="25" t="s">
        <v>672</v>
      </c>
      <c r="Y47" s="25" t="s">
        <v>672</v>
      </c>
      <c r="Z47" s="25" t="s">
        <v>672</v>
      </c>
      <c r="AA47" s="25" t="s">
        <v>672</v>
      </c>
      <c r="AB47" s="25" t="s">
        <v>672</v>
      </c>
      <c r="AC47" s="25" t="s">
        <v>672</v>
      </c>
      <c r="AD47" s="25" t="s">
        <v>672</v>
      </c>
      <c r="AE47" s="25" t="s">
        <v>672</v>
      </c>
      <c r="AF47" s="25" t="s">
        <v>672</v>
      </c>
    </row>
    <row r="48" spans="1:32" ht="16" customHeight="1" x14ac:dyDescent="0.25">
      <c r="B48" s="128">
        <f t="shared" si="3"/>
        <v>20</v>
      </c>
      <c r="C48" s="128" t="str">
        <f t="shared" si="0"/>
        <v/>
      </c>
      <c r="D48" s="128">
        <f t="shared" si="2"/>
        <v>0</v>
      </c>
      <c r="E48" s="118"/>
      <c r="F48" s="511"/>
      <c r="G48" s="1009" t="str">
        <f t="shared" si="1"/>
        <v/>
      </c>
      <c r="H48" s="1056" t="s">
        <v>672</v>
      </c>
      <c r="I48" s="1056" t="s">
        <v>672</v>
      </c>
      <c r="J48" s="1008" t="s">
        <v>672</v>
      </c>
      <c r="K48" s="1008" t="s">
        <v>672</v>
      </c>
      <c r="L48" s="1008" t="s">
        <v>672</v>
      </c>
      <c r="M48" s="1008" t="s">
        <v>672</v>
      </c>
      <c r="N48" s="1011" t="s">
        <v>672</v>
      </c>
      <c r="O48" s="1008" t="s">
        <v>672</v>
      </c>
      <c r="P48" s="1008" t="s">
        <v>672</v>
      </c>
      <c r="Q48" s="1008" t="s">
        <v>672</v>
      </c>
      <c r="R48" s="1017" t="s">
        <v>672</v>
      </c>
      <c r="S48" s="511" t="s">
        <v>672</v>
      </c>
      <c r="T48" s="25" t="s">
        <v>672</v>
      </c>
      <c r="U48" s="25" t="s">
        <v>672</v>
      </c>
      <c r="V48" s="25" t="s">
        <v>672</v>
      </c>
      <c r="W48" s="25" t="s">
        <v>672</v>
      </c>
      <c r="X48" s="25" t="s">
        <v>672</v>
      </c>
      <c r="Y48" s="25" t="s">
        <v>672</v>
      </c>
      <c r="Z48" s="25" t="s">
        <v>672</v>
      </c>
      <c r="AA48" s="25" t="s">
        <v>672</v>
      </c>
      <c r="AB48" s="25" t="s">
        <v>672</v>
      </c>
      <c r="AC48" s="25" t="s">
        <v>672</v>
      </c>
      <c r="AD48" s="25" t="s">
        <v>672</v>
      </c>
      <c r="AE48" s="25" t="s">
        <v>672</v>
      </c>
      <c r="AF48" s="25" t="s">
        <v>672</v>
      </c>
    </row>
    <row r="49" spans="2:32" ht="16" customHeight="1" x14ac:dyDescent="0.25">
      <c r="B49" s="128">
        <f t="shared" si="3"/>
        <v>21</v>
      </c>
      <c r="C49" s="128" t="str">
        <f t="shared" si="0"/>
        <v/>
      </c>
      <c r="D49" s="128">
        <f t="shared" si="2"/>
        <v>0</v>
      </c>
      <c r="E49" s="118"/>
      <c r="F49" s="511"/>
      <c r="G49" s="1009" t="str">
        <f t="shared" si="1"/>
        <v/>
      </c>
      <c r="H49" s="1056" t="s">
        <v>672</v>
      </c>
      <c r="I49" s="1056" t="s">
        <v>672</v>
      </c>
      <c r="J49" s="1008" t="s">
        <v>672</v>
      </c>
      <c r="K49" s="1008" t="s">
        <v>672</v>
      </c>
      <c r="L49" s="1008" t="s">
        <v>672</v>
      </c>
      <c r="M49" s="1008" t="s">
        <v>672</v>
      </c>
      <c r="N49" s="1011" t="s">
        <v>672</v>
      </c>
      <c r="O49" s="1008" t="s">
        <v>672</v>
      </c>
      <c r="P49" s="1008" t="s">
        <v>672</v>
      </c>
      <c r="Q49" s="1008" t="s">
        <v>672</v>
      </c>
      <c r="R49" s="1017" t="s">
        <v>672</v>
      </c>
      <c r="S49" s="511" t="s">
        <v>672</v>
      </c>
      <c r="T49" s="25" t="s">
        <v>672</v>
      </c>
      <c r="U49" s="25" t="s">
        <v>672</v>
      </c>
      <c r="V49" s="25" t="s">
        <v>672</v>
      </c>
      <c r="W49" s="25" t="s">
        <v>672</v>
      </c>
      <c r="X49" s="25" t="s">
        <v>672</v>
      </c>
      <c r="Y49" s="25" t="s">
        <v>672</v>
      </c>
      <c r="Z49" s="25" t="s">
        <v>672</v>
      </c>
      <c r="AA49" s="25" t="s">
        <v>672</v>
      </c>
      <c r="AB49" s="25" t="s">
        <v>672</v>
      </c>
      <c r="AC49" s="25" t="s">
        <v>672</v>
      </c>
      <c r="AD49" s="25" t="s">
        <v>672</v>
      </c>
      <c r="AE49" s="25" t="s">
        <v>672</v>
      </c>
      <c r="AF49" s="25" t="s">
        <v>672</v>
      </c>
    </row>
    <row r="50" spans="2:32" ht="16" customHeight="1" x14ac:dyDescent="0.25">
      <c r="B50" s="128">
        <f t="shared" si="3"/>
        <v>22</v>
      </c>
      <c r="C50" s="128" t="str">
        <f t="shared" si="0"/>
        <v/>
      </c>
      <c r="D50" s="128">
        <f t="shared" si="2"/>
        <v>0</v>
      </c>
      <c r="E50" s="118"/>
      <c r="F50" s="511"/>
      <c r="G50" s="1009" t="str">
        <f t="shared" si="1"/>
        <v/>
      </c>
      <c r="H50" s="1056" t="s">
        <v>672</v>
      </c>
      <c r="I50" s="1056" t="s">
        <v>672</v>
      </c>
      <c r="J50" s="1008" t="s">
        <v>672</v>
      </c>
      <c r="K50" s="1008" t="s">
        <v>672</v>
      </c>
      <c r="L50" s="1008" t="s">
        <v>672</v>
      </c>
      <c r="M50" s="1008" t="s">
        <v>672</v>
      </c>
      <c r="N50" s="1011" t="s">
        <v>672</v>
      </c>
      <c r="O50" s="1008" t="s">
        <v>672</v>
      </c>
      <c r="P50" s="1008" t="s">
        <v>672</v>
      </c>
      <c r="Q50" s="1008" t="s">
        <v>672</v>
      </c>
      <c r="R50" s="1017" t="s">
        <v>672</v>
      </c>
      <c r="S50" s="511" t="s">
        <v>672</v>
      </c>
      <c r="T50" s="25" t="s">
        <v>672</v>
      </c>
      <c r="U50" s="25" t="s">
        <v>672</v>
      </c>
      <c r="V50" s="25" t="s">
        <v>672</v>
      </c>
      <c r="W50" s="25" t="s">
        <v>672</v>
      </c>
      <c r="X50" s="25" t="s">
        <v>672</v>
      </c>
      <c r="Y50" s="25" t="s">
        <v>672</v>
      </c>
      <c r="Z50" s="25" t="s">
        <v>672</v>
      </c>
      <c r="AA50" s="25" t="s">
        <v>672</v>
      </c>
      <c r="AB50" s="25" t="s">
        <v>672</v>
      </c>
      <c r="AC50" s="25" t="s">
        <v>672</v>
      </c>
      <c r="AD50" s="25" t="s">
        <v>672</v>
      </c>
      <c r="AE50" s="25" t="s">
        <v>672</v>
      </c>
      <c r="AF50" s="25" t="s">
        <v>672</v>
      </c>
    </row>
    <row r="51" spans="2:32" ht="16" customHeight="1" x14ac:dyDescent="0.25">
      <c r="B51" s="128">
        <f t="shared" si="3"/>
        <v>23</v>
      </c>
      <c r="C51" s="128" t="str">
        <f t="shared" si="0"/>
        <v/>
      </c>
      <c r="D51" s="128">
        <f t="shared" si="2"/>
        <v>0</v>
      </c>
      <c r="E51" s="118"/>
      <c r="F51" s="511"/>
      <c r="G51" s="1009" t="str">
        <f t="shared" si="1"/>
        <v/>
      </c>
      <c r="H51" s="1056" t="s">
        <v>672</v>
      </c>
      <c r="I51" s="1056" t="s">
        <v>672</v>
      </c>
      <c r="J51" s="1008" t="s">
        <v>672</v>
      </c>
      <c r="K51" s="1008" t="s">
        <v>672</v>
      </c>
      <c r="L51" s="1008" t="s">
        <v>672</v>
      </c>
      <c r="M51" s="1008" t="s">
        <v>672</v>
      </c>
      <c r="N51" s="1011" t="s">
        <v>672</v>
      </c>
      <c r="O51" s="1008" t="s">
        <v>672</v>
      </c>
      <c r="P51" s="1008" t="s">
        <v>672</v>
      </c>
      <c r="Q51" s="1008" t="s">
        <v>672</v>
      </c>
      <c r="R51" s="1017" t="s">
        <v>672</v>
      </c>
      <c r="S51" s="511" t="s">
        <v>672</v>
      </c>
      <c r="T51" s="25" t="s">
        <v>672</v>
      </c>
      <c r="U51" s="25" t="s">
        <v>672</v>
      </c>
      <c r="V51" s="25" t="s">
        <v>672</v>
      </c>
      <c r="W51" s="25" t="s">
        <v>672</v>
      </c>
      <c r="X51" s="25" t="s">
        <v>672</v>
      </c>
      <c r="Y51" s="25" t="s">
        <v>672</v>
      </c>
      <c r="Z51" s="25" t="s">
        <v>672</v>
      </c>
      <c r="AA51" s="25" t="s">
        <v>672</v>
      </c>
      <c r="AB51" s="25" t="s">
        <v>672</v>
      </c>
      <c r="AC51" s="25" t="s">
        <v>672</v>
      </c>
      <c r="AD51" s="25" t="s">
        <v>672</v>
      </c>
      <c r="AE51" s="25" t="s">
        <v>672</v>
      </c>
      <c r="AF51" s="25" t="s">
        <v>672</v>
      </c>
    </row>
    <row r="52" spans="2:32" ht="16" customHeight="1" x14ac:dyDescent="0.25">
      <c r="B52" s="128">
        <f t="shared" si="3"/>
        <v>24</v>
      </c>
      <c r="C52" s="128" t="str">
        <f t="shared" si="0"/>
        <v/>
      </c>
      <c r="D52" s="128">
        <f t="shared" si="2"/>
        <v>0</v>
      </c>
      <c r="E52" s="118"/>
      <c r="F52" s="511"/>
      <c r="G52" s="1009" t="str">
        <f t="shared" si="1"/>
        <v/>
      </c>
      <c r="H52" s="1056" t="s">
        <v>672</v>
      </c>
      <c r="I52" s="1056" t="s">
        <v>672</v>
      </c>
      <c r="J52" s="1008" t="s">
        <v>672</v>
      </c>
      <c r="K52" s="1008" t="s">
        <v>672</v>
      </c>
      <c r="L52" s="1008" t="s">
        <v>672</v>
      </c>
      <c r="M52" s="1008" t="s">
        <v>672</v>
      </c>
      <c r="N52" s="1011" t="s">
        <v>672</v>
      </c>
      <c r="O52" s="1008" t="s">
        <v>672</v>
      </c>
      <c r="P52" s="1008" t="s">
        <v>672</v>
      </c>
      <c r="Q52" s="1008" t="s">
        <v>672</v>
      </c>
      <c r="R52" s="1017" t="s">
        <v>672</v>
      </c>
      <c r="S52" s="511" t="s">
        <v>672</v>
      </c>
      <c r="T52" s="25" t="s">
        <v>672</v>
      </c>
      <c r="U52" s="25" t="s">
        <v>672</v>
      </c>
      <c r="V52" s="25" t="s">
        <v>672</v>
      </c>
      <c r="W52" s="25" t="s">
        <v>672</v>
      </c>
      <c r="X52" s="25" t="s">
        <v>672</v>
      </c>
      <c r="Y52" s="25" t="s">
        <v>672</v>
      </c>
      <c r="Z52" s="25" t="s">
        <v>672</v>
      </c>
      <c r="AA52" s="25" t="s">
        <v>672</v>
      </c>
      <c r="AB52" s="25" t="s">
        <v>672</v>
      </c>
      <c r="AC52" s="25" t="s">
        <v>672</v>
      </c>
      <c r="AD52" s="25" t="s">
        <v>672</v>
      </c>
      <c r="AE52" s="25" t="s">
        <v>672</v>
      </c>
      <c r="AF52" s="25" t="s">
        <v>672</v>
      </c>
    </row>
    <row r="53" spans="2:32" ht="16" customHeight="1" x14ac:dyDescent="0.25">
      <c r="B53" s="128">
        <f t="shared" si="3"/>
        <v>25</v>
      </c>
      <c r="C53" s="128" t="str">
        <f t="shared" si="0"/>
        <v/>
      </c>
      <c r="D53" s="128">
        <f t="shared" si="2"/>
        <v>0</v>
      </c>
      <c r="E53" s="118"/>
      <c r="F53" s="511"/>
      <c r="G53" s="1009" t="str">
        <f t="shared" si="1"/>
        <v/>
      </c>
      <c r="H53" s="1056" t="s">
        <v>672</v>
      </c>
      <c r="I53" s="1056" t="s">
        <v>672</v>
      </c>
      <c r="J53" s="1008" t="s">
        <v>672</v>
      </c>
      <c r="K53" s="1008" t="s">
        <v>672</v>
      </c>
      <c r="L53" s="1008" t="s">
        <v>672</v>
      </c>
      <c r="M53" s="1008" t="s">
        <v>672</v>
      </c>
      <c r="N53" s="1011" t="s">
        <v>672</v>
      </c>
      <c r="O53" s="1008" t="s">
        <v>672</v>
      </c>
      <c r="P53" s="1008" t="s">
        <v>672</v>
      </c>
      <c r="Q53" s="1008" t="s">
        <v>672</v>
      </c>
      <c r="R53" s="1017" t="s">
        <v>672</v>
      </c>
      <c r="S53" s="511" t="s">
        <v>672</v>
      </c>
      <c r="T53" s="25" t="s">
        <v>672</v>
      </c>
      <c r="U53" s="25" t="s">
        <v>672</v>
      </c>
      <c r="V53" s="25" t="s">
        <v>672</v>
      </c>
      <c r="W53" s="25" t="s">
        <v>672</v>
      </c>
      <c r="X53" s="25" t="s">
        <v>672</v>
      </c>
      <c r="Y53" s="25" t="s">
        <v>672</v>
      </c>
      <c r="Z53" s="25" t="s">
        <v>672</v>
      </c>
      <c r="AA53" s="25" t="s">
        <v>672</v>
      </c>
      <c r="AB53" s="25" t="s">
        <v>672</v>
      </c>
      <c r="AC53" s="25" t="s">
        <v>672</v>
      </c>
      <c r="AD53" s="25" t="s">
        <v>672</v>
      </c>
      <c r="AE53" s="25" t="s">
        <v>672</v>
      </c>
      <c r="AF53" s="25" t="s">
        <v>672</v>
      </c>
    </row>
    <row r="54" spans="2:32" ht="16" customHeight="1" x14ac:dyDescent="0.25">
      <c r="B54" s="128">
        <f t="shared" si="3"/>
        <v>26</v>
      </c>
      <c r="C54" s="128" t="str">
        <f t="shared" si="0"/>
        <v/>
      </c>
      <c r="D54" s="128">
        <f t="shared" si="2"/>
        <v>0</v>
      </c>
      <c r="E54" s="118"/>
      <c r="F54" s="511"/>
      <c r="G54" s="1009" t="str">
        <f t="shared" si="1"/>
        <v/>
      </c>
      <c r="H54" s="1056" t="s">
        <v>672</v>
      </c>
      <c r="I54" s="1056" t="s">
        <v>672</v>
      </c>
      <c r="J54" s="1008" t="s">
        <v>672</v>
      </c>
      <c r="K54" s="1008" t="s">
        <v>672</v>
      </c>
      <c r="L54" s="1008" t="s">
        <v>672</v>
      </c>
      <c r="M54" s="1008" t="s">
        <v>672</v>
      </c>
      <c r="N54" s="1011" t="s">
        <v>672</v>
      </c>
      <c r="O54" s="1008" t="s">
        <v>672</v>
      </c>
      <c r="P54" s="1008" t="s">
        <v>672</v>
      </c>
      <c r="Q54" s="1008" t="s">
        <v>672</v>
      </c>
      <c r="R54" s="1017" t="s">
        <v>672</v>
      </c>
      <c r="S54" s="511" t="s">
        <v>672</v>
      </c>
      <c r="T54" s="25" t="s">
        <v>672</v>
      </c>
      <c r="U54" s="25" t="s">
        <v>672</v>
      </c>
      <c r="V54" s="25" t="s">
        <v>672</v>
      </c>
      <c r="W54" s="25" t="s">
        <v>672</v>
      </c>
      <c r="X54" s="25" t="s">
        <v>672</v>
      </c>
      <c r="Y54" s="25" t="s">
        <v>672</v>
      </c>
      <c r="Z54" s="25" t="s">
        <v>672</v>
      </c>
      <c r="AA54" s="25" t="s">
        <v>672</v>
      </c>
      <c r="AB54" s="25" t="s">
        <v>672</v>
      </c>
      <c r="AC54" s="25" t="s">
        <v>672</v>
      </c>
      <c r="AD54" s="25" t="s">
        <v>672</v>
      </c>
      <c r="AE54" s="25" t="s">
        <v>672</v>
      </c>
      <c r="AF54" s="25" t="s">
        <v>672</v>
      </c>
    </row>
    <row r="55" spans="2:32" ht="16" customHeight="1" x14ac:dyDescent="0.25">
      <c r="B55" s="128">
        <f t="shared" si="3"/>
        <v>27</v>
      </c>
      <c r="C55" s="128" t="str">
        <f t="shared" si="0"/>
        <v/>
      </c>
      <c r="D55" s="128">
        <f t="shared" si="2"/>
        <v>0</v>
      </c>
      <c r="E55" s="118"/>
      <c r="F55" s="511"/>
      <c r="G55" s="1009" t="str">
        <f t="shared" si="1"/>
        <v/>
      </c>
      <c r="H55" s="1056" t="s">
        <v>672</v>
      </c>
      <c r="I55" s="1056" t="s">
        <v>672</v>
      </c>
      <c r="J55" s="1008" t="s">
        <v>672</v>
      </c>
      <c r="K55" s="1008" t="s">
        <v>672</v>
      </c>
      <c r="L55" s="1008" t="s">
        <v>672</v>
      </c>
      <c r="M55" s="1008" t="s">
        <v>672</v>
      </c>
      <c r="N55" s="1011" t="s">
        <v>672</v>
      </c>
      <c r="O55" s="1008" t="s">
        <v>672</v>
      </c>
      <c r="P55" s="1008" t="s">
        <v>672</v>
      </c>
      <c r="Q55" s="1008" t="s">
        <v>672</v>
      </c>
      <c r="R55" s="1017" t="s">
        <v>672</v>
      </c>
      <c r="S55" s="511" t="s">
        <v>672</v>
      </c>
      <c r="T55" s="25" t="s">
        <v>672</v>
      </c>
      <c r="U55" s="25" t="s">
        <v>672</v>
      </c>
      <c r="V55" s="25" t="s">
        <v>672</v>
      </c>
      <c r="W55" s="25" t="s">
        <v>672</v>
      </c>
      <c r="X55" s="25" t="s">
        <v>672</v>
      </c>
      <c r="Y55" s="25" t="s">
        <v>672</v>
      </c>
      <c r="Z55" s="25" t="s">
        <v>672</v>
      </c>
      <c r="AA55" s="25" t="s">
        <v>672</v>
      </c>
      <c r="AB55" s="25" t="s">
        <v>672</v>
      </c>
      <c r="AC55" s="25" t="s">
        <v>672</v>
      </c>
      <c r="AD55" s="25" t="s">
        <v>672</v>
      </c>
      <c r="AE55" s="25" t="s">
        <v>672</v>
      </c>
      <c r="AF55" s="25" t="s">
        <v>672</v>
      </c>
    </row>
    <row r="56" spans="2:32" ht="16" customHeight="1" x14ac:dyDescent="0.25">
      <c r="B56" s="128">
        <f t="shared" si="3"/>
        <v>28</v>
      </c>
      <c r="C56" s="128" t="str">
        <f t="shared" si="0"/>
        <v/>
      </c>
      <c r="D56" s="128">
        <f t="shared" si="2"/>
        <v>0</v>
      </c>
      <c r="E56" s="118"/>
      <c r="F56" s="511"/>
      <c r="G56" s="1009" t="str">
        <f t="shared" si="1"/>
        <v/>
      </c>
      <c r="H56" s="1056" t="s">
        <v>672</v>
      </c>
      <c r="I56" s="1056" t="s">
        <v>672</v>
      </c>
      <c r="J56" s="1008" t="s">
        <v>672</v>
      </c>
      <c r="K56" s="1008" t="s">
        <v>672</v>
      </c>
      <c r="L56" s="1008" t="s">
        <v>672</v>
      </c>
      <c r="M56" s="1008" t="s">
        <v>672</v>
      </c>
      <c r="N56" s="1011" t="s">
        <v>672</v>
      </c>
      <c r="O56" s="1008" t="s">
        <v>672</v>
      </c>
      <c r="P56" s="1008" t="s">
        <v>672</v>
      </c>
      <c r="Q56" s="1008" t="s">
        <v>672</v>
      </c>
      <c r="R56" s="1017" t="s">
        <v>672</v>
      </c>
      <c r="S56" s="511" t="s">
        <v>672</v>
      </c>
      <c r="T56" s="25" t="s">
        <v>672</v>
      </c>
      <c r="U56" s="25" t="s">
        <v>672</v>
      </c>
      <c r="V56" s="25" t="s">
        <v>672</v>
      </c>
      <c r="W56" s="25" t="s">
        <v>672</v>
      </c>
      <c r="X56" s="25" t="s">
        <v>672</v>
      </c>
      <c r="Y56" s="25" t="s">
        <v>672</v>
      </c>
      <c r="Z56" s="25" t="s">
        <v>672</v>
      </c>
      <c r="AA56" s="25" t="s">
        <v>672</v>
      </c>
      <c r="AB56" s="25" t="s">
        <v>672</v>
      </c>
      <c r="AC56" s="25" t="s">
        <v>672</v>
      </c>
      <c r="AD56" s="25" t="s">
        <v>672</v>
      </c>
      <c r="AE56" s="25" t="s">
        <v>672</v>
      </c>
      <c r="AF56" s="25" t="s">
        <v>672</v>
      </c>
    </row>
    <row r="57" spans="2:32" ht="16" customHeight="1" x14ac:dyDescent="0.25">
      <c r="B57" s="128">
        <f t="shared" si="3"/>
        <v>29</v>
      </c>
      <c r="C57" s="128" t="str">
        <f t="shared" si="0"/>
        <v/>
      </c>
      <c r="D57" s="128">
        <f t="shared" si="2"/>
        <v>0</v>
      </c>
      <c r="E57" s="118"/>
      <c r="F57" s="511"/>
      <c r="G57" s="1009" t="str">
        <f t="shared" si="1"/>
        <v/>
      </c>
      <c r="H57" s="1056" t="s">
        <v>672</v>
      </c>
      <c r="I57" s="1056" t="s">
        <v>672</v>
      </c>
      <c r="J57" s="1008" t="s">
        <v>672</v>
      </c>
      <c r="K57" s="1008" t="s">
        <v>672</v>
      </c>
      <c r="L57" s="1008" t="s">
        <v>672</v>
      </c>
      <c r="M57" s="1008" t="s">
        <v>672</v>
      </c>
      <c r="N57" s="1011" t="s">
        <v>672</v>
      </c>
      <c r="O57" s="1008" t="s">
        <v>672</v>
      </c>
      <c r="P57" s="1008" t="s">
        <v>672</v>
      </c>
      <c r="Q57" s="1008" t="s">
        <v>672</v>
      </c>
      <c r="R57" s="1017" t="s">
        <v>672</v>
      </c>
      <c r="S57" s="511" t="s">
        <v>672</v>
      </c>
      <c r="T57" s="25" t="s">
        <v>672</v>
      </c>
      <c r="U57" s="25" t="s">
        <v>672</v>
      </c>
      <c r="V57" s="25" t="s">
        <v>672</v>
      </c>
      <c r="W57" s="25" t="s">
        <v>672</v>
      </c>
      <c r="X57" s="25" t="s">
        <v>672</v>
      </c>
      <c r="Y57" s="25" t="s">
        <v>672</v>
      </c>
      <c r="Z57" s="25" t="s">
        <v>672</v>
      </c>
      <c r="AA57" s="25" t="s">
        <v>672</v>
      </c>
      <c r="AB57" s="25" t="s">
        <v>672</v>
      </c>
      <c r="AC57" s="25" t="s">
        <v>672</v>
      </c>
      <c r="AD57" s="25" t="s">
        <v>672</v>
      </c>
      <c r="AE57" s="25" t="s">
        <v>672</v>
      </c>
      <c r="AF57" s="25" t="s">
        <v>672</v>
      </c>
    </row>
    <row r="58" spans="2:32" ht="16" customHeight="1" x14ac:dyDescent="0.25">
      <c r="B58" s="128">
        <f t="shared" si="3"/>
        <v>30</v>
      </c>
      <c r="C58" s="128" t="str">
        <f t="shared" si="0"/>
        <v/>
      </c>
      <c r="D58" s="128">
        <f t="shared" si="2"/>
        <v>0</v>
      </c>
      <c r="E58" s="118"/>
      <c r="F58" s="511"/>
      <c r="G58" s="1009" t="str">
        <f t="shared" si="1"/>
        <v/>
      </c>
      <c r="H58" s="1056" t="s">
        <v>672</v>
      </c>
      <c r="I58" s="1056" t="s">
        <v>672</v>
      </c>
      <c r="J58" s="1008" t="s">
        <v>672</v>
      </c>
      <c r="K58" s="1008" t="s">
        <v>672</v>
      </c>
      <c r="L58" s="1008" t="s">
        <v>672</v>
      </c>
      <c r="M58" s="1008" t="s">
        <v>672</v>
      </c>
      <c r="N58" s="1011" t="s">
        <v>672</v>
      </c>
      <c r="O58" s="1008" t="s">
        <v>672</v>
      </c>
      <c r="P58" s="1008" t="s">
        <v>672</v>
      </c>
      <c r="Q58" s="1008" t="s">
        <v>672</v>
      </c>
      <c r="R58" s="1017" t="s">
        <v>672</v>
      </c>
      <c r="S58" s="511" t="s">
        <v>672</v>
      </c>
      <c r="T58" s="25" t="s">
        <v>672</v>
      </c>
      <c r="U58" s="25" t="s">
        <v>672</v>
      </c>
      <c r="V58" s="25" t="s">
        <v>672</v>
      </c>
      <c r="W58" s="25" t="s">
        <v>672</v>
      </c>
      <c r="X58" s="25" t="s">
        <v>672</v>
      </c>
      <c r="Y58" s="25" t="s">
        <v>672</v>
      </c>
      <c r="Z58" s="25" t="s">
        <v>672</v>
      </c>
      <c r="AA58" s="25" t="s">
        <v>672</v>
      </c>
      <c r="AB58" s="25" t="s">
        <v>672</v>
      </c>
      <c r="AC58" s="25" t="s">
        <v>672</v>
      </c>
      <c r="AD58" s="25" t="s">
        <v>672</v>
      </c>
      <c r="AE58" s="25" t="s">
        <v>672</v>
      </c>
      <c r="AF58" s="25" t="s">
        <v>672</v>
      </c>
    </row>
    <row r="59" spans="2:32" ht="16" customHeight="1" x14ac:dyDescent="0.25">
      <c r="B59" s="128">
        <f t="shared" si="3"/>
        <v>31</v>
      </c>
      <c r="C59" s="128" t="str">
        <f t="shared" si="0"/>
        <v/>
      </c>
      <c r="D59" s="128">
        <f t="shared" si="2"/>
        <v>0</v>
      </c>
      <c r="E59" s="118"/>
      <c r="F59" s="511"/>
      <c r="G59" s="1009" t="str">
        <f t="shared" si="1"/>
        <v/>
      </c>
      <c r="H59" s="1056" t="s">
        <v>672</v>
      </c>
      <c r="I59" s="1056" t="s">
        <v>672</v>
      </c>
      <c r="J59" s="1008" t="s">
        <v>672</v>
      </c>
      <c r="K59" s="1008" t="s">
        <v>672</v>
      </c>
      <c r="L59" s="1008" t="s">
        <v>672</v>
      </c>
      <c r="M59" s="1008" t="s">
        <v>672</v>
      </c>
      <c r="N59" s="1011" t="s">
        <v>672</v>
      </c>
      <c r="O59" s="1008" t="s">
        <v>672</v>
      </c>
      <c r="P59" s="1008" t="s">
        <v>672</v>
      </c>
      <c r="Q59" s="1008" t="s">
        <v>672</v>
      </c>
      <c r="R59" s="1017" t="s">
        <v>672</v>
      </c>
      <c r="S59" s="511" t="s">
        <v>672</v>
      </c>
      <c r="T59" s="25" t="s">
        <v>672</v>
      </c>
      <c r="U59" s="25" t="s">
        <v>672</v>
      </c>
      <c r="V59" s="25" t="s">
        <v>672</v>
      </c>
      <c r="W59" s="25" t="s">
        <v>672</v>
      </c>
      <c r="X59" s="25" t="s">
        <v>672</v>
      </c>
      <c r="Y59" s="25" t="s">
        <v>672</v>
      </c>
      <c r="Z59" s="25" t="s">
        <v>672</v>
      </c>
      <c r="AA59" s="25" t="s">
        <v>672</v>
      </c>
      <c r="AB59" s="25" t="s">
        <v>672</v>
      </c>
      <c r="AC59" s="25" t="s">
        <v>672</v>
      </c>
      <c r="AD59" s="25" t="s">
        <v>672</v>
      </c>
      <c r="AE59" s="25" t="s">
        <v>672</v>
      </c>
      <c r="AF59" s="25" t="s">
        <v>672</v>
      </c>
    </row>
    <row r="60" spans="2:32" ht="16" customHeight="1" x14ac:dyDescent="0.25">
      <c r="B60" s="128">
        <f t="shared" si="3"/>
        <v>32</v>
      </c>
      <c r="C60" s="128" t="str">
        <f t="shared" si="0"/>
        <v/>
      </c>
      <c r="D60" s="128">
        <f t="shared" si="2"/>
        <v>0</v>
      </c>
      <c r="E60" s="118"/>
      <c r="F60" s="511"/>
      <c r="G60" s="1009" t="str">
        <f t="shared" si="1"/>
        <v/>
      </c>
      <c r="H60" s="1056" t="s">
        <v>672</v>
      </c>
      <c r="I60" s="1056" t="s">
        <v>672</v>
      </c>
      <c r="J60" s="1008" t="s">
        <v>672</v>
      </c>
      <c r="K60" s="1008" t="s">
        <v>672</v>
      </c>
      <c r="L60" s="1008" t="s">
        <v>672</v>
      </c>
      <c r="M60" s="1008" t="s">
        <v>672</v>
      </c>
      <c r="N60" s="1011" t="s">
        <v>672</v>
      </c>
      <c r="O60" s="1008" t="s">
        <v>672</v>
      </c>
      <c r="P60" s="1008" t="s">
        <v>672</v>
      </c>
      <c r="Q60" s="1008" t="s">
        <v>672</v>
      </c>
      <c r="R60" s="1017" t="s">
        <v>672</v>
      </c>
      <c r="S60" s="511" t="s">
        <v>672</v>
      </c>
      <c r="T60" s="25" t="s">
        <v>672</v>
      </c>
      <c r="U60" s="25" t="s">
        <v>672</v>
      </c>
      <c r="V60" s="25" t="s">
        <v>672</v>
      </c>
      <c r="W60" s="25" t="s">
        <v>672</v>
      </c>
      <c r="X60" s="25" t="s">
        <v>672</v>
      </c>
      <c r="Y60" s="25" t="s">
        <v>672</v>
      </c>
      <c r="Z60" s="25" t="s">
        <v>672</v>
      </c>
      <c r="AA60" s="25" t="s">
        <v>672</v>
      </c>
      <c r="AB60" s="25" t="s">
        <v>672</v>
      </c>
      <c r="AC60" s="25" t="s">
        <v>672</v>
      </c>
      <c r="AD60" s="25" t="s">
        <v>672</v>
      </c>
      <c r="AE60" s="25" t="s">
        <v>672</v>
      </c>
      <c r="AF60" s="25" t="s">
        <v>672</v>
      </c>
    </row>
    <row r="61" spans="2:32" ht="16" customHeight="1" x14ac:dyDescent="0.25">
      <c r="B61" s="128">
        <f t="shared" si="3"/>
        <v>33</v>
      </c>
      <c r="C61" s="128" t="str">
        <f t="shared" si="0"/>
        <v/>
      </c>
      <c r="D61" s="128">
        <f t="shared" si="2"/>
        <v>0</v>
      </c>
      <c r="E61" s="118"/>
      <c r="F61" s="511"/>
      <c r="G61" s="1009" t="str">
        <f t="shared" ref="G61:G92" si="4">IF(AND($B61&lt;=$O$21,$C61=1),$B61,"")</f>
        <v/>
      </c>
      <c r="H61" s="1056" t="s">
        <v>672</v>
      </c>
      <c r="I61" s="1056" t="s">
        <v>672</v>
      </c>
      <c r="J61" s="1008" t="s">
        <v>672</v>
      </c>
      <c r="K61" s="1008" t="s">
        <v>672</v>
      </c>
      <c r="L61" s="1008" t="s">
        <v>672</v>
      </c>
      <c r="M61" s="1008" t="s">
        <v>672</v>
      </c>
      <c r="N61" s="1011" t="s">
        <v>672</v>
      </c>
      <c r="O61" s="1008" t="s">
        <v>672</v>
      </c>
      <c r="P61" s="1008" t="s">
        <v>672</v>
      </c>
      <c r="Q61" s="1008" t="s">
        <v>672</v>
      </c>
      <c r="R61" s="1017" t="s">
        <v>672</v>
      </c>
      <c r="S61" s="511" t="s">
        <v>672</v>
      </c>
      <c r="T61" s="25" t="s">
        <v>672</v>
      </c>
      <c r="U61" s="25" t="s">
        <v>672</v>
      </c>
      <c r="V61" s="25" t="s">
        <v>672</v>
      </c>
      <c r="W61" s="25" t="s">
        <v>672</v>
      </c>
      <c r="X61" s="25" t="s">
        <v>672</v>
      </c>
      <c r="Y61" s="25" t="s">
        <v>672</v>
      </c>
      <c r="Z61" s="25" t="s">
        <v>672</v>
      </c>
      <c r="AA61" s="25" t="s">
        <v>672</v>
      </c>
      <c r="AB61" s="25" t="s">
        <v>672</v>
      </c>
      <c r="AC61" s="25" t="s">
        <v>672</v>
      </c>
      <c r="AD61" s="25" t="s">
        <v>672</v>
      </c>
      <c r="AE61" s="25" t="s">
        <v>672</v>
      </c>
      <c r="AF61" s="25" t="s">
        <v>672</v>
      </c>
    </row>
    <row r="62" spans="2:32" ht="16" customHeight="1" x14ac:dyDescent="0.25">
      <c r="B62" s="128">
        <f t="shared" si="3"/>
        <v>34</v>
      </c>
      <c r="C62" s="128" t="str">
        <f t="shared" si="0"/>
        <v/>
      </c>
      <c r="D62" s="128">
        <f t="shared" si="2"/>
        <v>0</v>
      </c>
      <c r="E62" s="118"/>
      <c r="F62" s="511"/>
      <c r="G62" s="1009" t="str">
        <f t="shared" si="4"/>
        <v/>
      </c>
      <c r="H62" s="1056" t="s">
        <v>672</v>
      </c>
      <c r="I62" s="1056" t="s">
        <v>672</v>
      </c>
      <c r="J62" s="1008" t="s">
        <v>672</v>
      </c>
      <c r="K62" s="1008" t="s">
        <v>672</v>
      </c>
      <c r="L62" s="1008" t="s">
        <v>672</v>
      </c>
      <c r="M62" s="1008" t="s">
        <v>672</v>
      </c>
      <c r="N62" s="1011" t="s">
        <v>672</v>
      </c>
      <c r="O62" s="1008" t="s">
        <v>672</v>
      </c>
      <c r="P62" s="1008" t="s">
        <v>672</v>
      </c>
      <c r="Q62" s="1008" t="s">
        <v>672</v>
      </c>
      <c r="R62" s="1017" t="s">
        <v>672</v>
      </c>
      <c r="S62" s="511" t="s">
        <v>672</v>
      </c>
      <c r="T62" s="25" t="s">
        <v>672</v>
      </c>
      <c r="U62" s="25" t="s">
        <v>672</v>
      </c>
      <c r="V62" s="25" t="s">
        <v>672</v>
      </c>
      <c r="W62" s="25" t="s">
        <v>672</v>
      </c>
      <c r="X62" s="25" t="s">
        <v>672</v>
      </c>
      <c r="Y62" s="25" t="s">
        <v>672</v>
      </c>
      <c r="Z62" s="25" t="s">
        <v>672</v>
      </c>
      <c r="AA62" s="25" t="s">
        <v>672</v>
      </c>
      <c r="AB62" s="25" t="s">
        <v>672</v>
      </c>
      <c r="AC62" s="25" t="s">
        <v>672</v>
      </c>
      <c r="AD62" s="25" t="s">
        <v>672</v>
      </c>
      <c r="AE62" s="25" t="s">
        <v>672</v>
      </c>
      <c r="AF62" s="25" t="s">
        <v>672</v>
      </c>
    </row>
    <row r="63" spans="2:32" ht="16" customHeight="1" x14ac:dyDescent="0.25">
      <c r="B63" s="128">
        <f t="shared" si="3"/>
        <v>35</v>
      </c>
      <c r="C63" s="128" t="str">
        <f t="shared" si="0"/>
        <v/>
      </c>
      <c r="D63" s="128">
        <f t="shared" si="2"/>
        <v>0</v>
      </c>
      <c r="E63" s="118"/>
      <c r="F63" s="511"/>
      <c r="G63" s="1009" t="str">
        <f t="shared" si="4"/>
        <v/>
      </c>
      <c r="H63" s="1056" t="s">
        <v>672</v>
      </c>
      <c r="I63" s="1056" t="s">
        <v>672</v>
      </c>
      <c r="J63" s="1008" t="s">
        <v>672</v>
      </c>
      <c r="K63" s="1008" t="s">
        <v>672</v>
      </c>
      <c r="L63" s="1008" t="s">
        <v>672</v>
      </c>
      <c r="M63" s="1008" t="s">
        <v>672</v>
      </c>
      <c r="N63" s="1011" t="s">
        <v>672</v>
      </c>
      <c r="O63" s="1008" t="s">
        <v>672</v>
      </c>
      <c r="P63" s="1008" t="s">
        <v>672</v>
      </c>
      <c r="Q63" s="1008" t="s">
        <v>672</v>
      </c>
      <c r="R63" s="1017" t="s">
        <v>672</v>
      </c>
      <c r="S63" s="511" t="s">
        <v>672</v>
      </c>
      <c r="T63" s="25" t="s">
        <v>672</v>
      </c>
      <c r="U63" s="25" t="s">
        <v>672</v>
      </c>
      <c r="V63" s="25" t="s">
        <v>672</v>
      </c>
      <c r="W63" s="25" t="s">
        <v>672</v>
      </c>
      <c r="X63" s="25" t="s">
        <v>672</v>
      </c>
      <c r="Y63" s="25" t="s">
        <v>672</v>
      </c>
      <c r="Z63" s="25" t="s">
        <v>672</v>
      </c>
      <c r="AA63" s="25" t="s">
        <v>672</v>
      </c>
      <c r="AB63" s="25" t="s">
        <v>672</v>
      </c>
      <c r="AC63" s="25" t="s">
        <v>672</v>
      </c>
      <c r="AD63" s="25" t="s">
        <v>672</v>
      </c>
      <c r="AE63" s="25" t="s">
        <v>672</v>
      </c>
      <c r="AF63" s="25" t="s">
        <v>672</v>
      </c>
    </row>
    <row r="64" spans="2:32" ht="16" customHeight="1" x14ac:dyDescent="0.25">
      <c r="B64" s="128">
        <f t="shared" si="3"/>
        <v>36</v>
      </c>
      <c r="C64" s="128" t="str">
        <f t="shared" si="0"/>
        <v/>
      </c>
      <c r="D64" s="128">
        <f t="shared" si="2"/>
        <v>0</v>
      </c>
      <c r="E64" s="118"/>
      <c r="F64" s="511"/>
      <c r="G64" s="1009" t="str">
        <f t="shared" si="4"/>
        <v/>
      </c>
      <c r="H64" s="1056" t="s">
        <v>672</v>
      </c>
      <c r="I64" s="1056" t="s">
        <v>672</v>
      </c>
      <c r="J64" s="1008" t="s">
        <v>672</v>
      </c>
      <c r="K64" s="1008" t="s">
        <v>672</v>
      </c>
      <c r="L64" s="1008" t="s">
        <v>672</v>
      </c>
      <c r="M64" s="1008" t="s">
        <v>672</v>
      </c>
      <c r="N64" s="1011" t="s">
        <v>672</v>
      </c>
      <c r="O64" s="1008" t="s">
        <v>672</v>
      </c>
      <c r="P64" s="1008" t="s">
        <v>672</v>
      </c>
      <c r="Q64" s="1008" t="s">
        <v>672</v>
      </c>
      <c r="R64" s="1017" t="s">
        <v>672</v>
      </c>
      <c r="S64" s="511" t="s">
        <v>672</v>
      </c>
      <c r="T64" s="25" t="s">
        <v>672</v>
      </c>
      <c r="U64" s="25" t="s">
        <v>672</v>
      </c>
      <c r="V64" s="25" t="s">
        <v>672</v>
      </c>
      <c r="W64" s="25" t="s">
        <v>672</v>
      </c>
      <c r="X64" s="25" t="s">
        <v>672</v>
      </c>
      <c r="Y64" s="25" t="s">
        <v>672</v>
      </c>
      <c r="Z64" s="25" t="s">
        <v>672</v>
      </c>
      <c r="AA64" s="25" t="s">
        <v>672</v>
      </c>
      <c r="AB64" s="25" t="s">
        <v>672</v>
      </c>
      <c r="AC64" s="25" t="s">
        <v>672</v>
      </c>
      <c r="AD64" s="25" t="s">
        <v>672</v>
      </c>
      <c r="AE64" s="25" t="s">
        <v>672</v>
      </c>
      <c r="AF64" s="25" t="s">
        <v>672</v>
      </c>
    </row>
    <row r="65" spans="2:32" ht="16" customHeight="1" x14ac:dyDescent="0.25">
      <c r="B65" s="128">
        <f t="shared" si="3"/>
        <v>37</v>
      </c>
      <c r="C65" s="128" t="str">
        <f t="shared" si="0"/>
        <v/>
      </c>
      <c r="D65" s="128">
        <f t="shared" si="2"/>
        <v>0</v>
      </c>
      <c r="E65" s="118"/>
      <c r="F65" s="511"/>
      <c r="G65" s="1009" t="str">
        <f t="shared" si="4"/>
        <v/>
      </c>
      <c r="H65" s="1056" t="s">
        <v>672</v>
      </c>
      <c r="I65" s="1056" t="s">
        <v>672</v>
      </c>
      <c r="J65" s="1008" t="s">
        <v>672</v>
      </c>
      <c r="K65" s="1008" t="s">
        <v>672</v>
      </c>
      <c r="L65" s="1008" t="s">
        <v>672</v>
      </c>
      <c r="M65" s="1008" t="s">
        <v>672</v>
      </c>
      <c r="N65" s="1011" t="s">
        <v>672</v>
      </c>
      <c r="O65" s="1008" t="s">
        <v>672</v>
      </c>
      <c r="P65" s="1008" t="s">
        <v>672</v>
      </c>
      <c r="Q65" s="1008" t="s">
        <v>672</v>
      </c>
      <c r="R65" s="1017" t="s">
        <v>672</v>
      </c>
      <c r="S65" s="511" t="s">
        <v>672</v>
      </c>
      <c r="T65" s="25" t="s">
        <v>672</v>
      </c>
      <c r="U65" s="25" t="s">
        <v>672</v>
      </c>
      <c r="V65" s="25" t="s">
        <v>672</v>
      </c>
      <c r="W65" s="25" t="s">
        <v>672</v>
      </c>
      <c r="X65" s="25" t="s">
        <v>672</v>
      </c>
      <c r="Y65" s="25" t="s">
        <v>672</v>
      </c>
      <c r="Z65" s="25" t="s">
        <v>672</v>
      </c>
      <c r="AA65" s="25" t="s">
        <v>672</v>
      </c>
      <c r="AB65" s="25" t="s">
        <v>672</v>
      </c>
      <c r="AC65" s="25" t="s">
        <v>672</v>
      </c>
      <c r="AD65" s="25" t="s">
        <v>672</v>
      </c>
      <c r="AE65" s="25" t="s">
        <v>672</v>
      </c>
      <c r="AF65" s="25" t="s">
        <v>672</v>
      </c>
    </row>
    <row r="66" spans="2:32" ht="16" customHeight="1" x14ac:dyDescent="0.25">
      <c r="B66" s="128">
        <f t="shared" si="3"/>
        <v>38</v>
      </c>
      <c r="C66" s="128" t="str">
        <f t="shared" si="0"/>
        <v/>
      </c>
      <c r="D66" s="128">
        <f t="shared" si="2"/>
        <v>0</v>
      </c>
      <c r="E66" s="118"/>
      <c r="F66" s="511"/>
      <c r="G66" s="1009" t="str">
        <f t="shared" si="4"/>
        <v/>
      </c>
      <c r="H66" s="1056" t="s">
        <v>672</v>
      </c>
      <c r="I66" s="1056" t="s">
        <v>672</v>
      </c>
      <c r="J66" s="1008" t="s">
        <v>672</v>
      </c>
      <c r="K66" s="1008" t="s">
        <v>672</v>
      </c>
      <c r="L66" s="1008" t="s">
        <v>672</v>
      </c>
      <c r="M66" s="1008" t="s">
        <v>672</v>
      </c>
      <c r="N66" s="1011" t="s">
        <v>672</v>
      </c>
      <c r="O66" s="1008" t="s">
        <v>672</v>
      </c>
      <c r="P66" s="1008" t="s">
        <v>672</v>
      </c>
      <c r="Q66" s="1008" t="s">
        <v>672</v>
      </c>
      <c r="R66" s="1017" t="s">
        <v>672</v>
      </c>
      <c r="S66" s="511" t="s">
        <v>672</v>
      </c>
      <c r="T66" s="25" t="s">
        <v>672</v>
      </c>
      <c r="U66" s="25" t="s">
        <v>672</v>
      </c>
      <c r="V66" s="25" t="s">
        <v>672</v>
      </c>
      <c r="W66" s="25" t="s">
        <v>672</v>
      </c>
      <c r="X66" s="25" t="s">
        <v>672</v>
      </c>
      <c r="Y66" s="25" t="s">
        <v>672</v>
      </c>
      <c r="Z66" s="25" t="s">
        <v>672</v>
      </c>
      <c r="AA66" s="25" t="s">
        <v>672</v>
      </c>
      <c r="AB66" s="25" t="s">
        <v>672</v>
      </c>
      <c r="AC66" s="25" t="s">
        <v>672</v>
      </c>
      <c r="AD66" s="25" t="s">
        <v>672</v>
      </c>
      <c r="AE66" s="25" t="s">
        <v>672</v>
      </c>
      <c r="AF66" s="25" t="s">
        <v>672</v>
      </c>
    </row>
    <row r="67" spans="2:32" ht="16" customHeight="1" x14ac:dyDescent="0.25">
      <c r="B67" s="128">
        <f t="shared" si="3"/>
        <v>39</v>
      </c>
      <c r="C67" s="128" t="str">
        <f t="shared" si="0"/>
        <v/>
      </c>
      <c r="D67" s="128">
        <f t="shared" si="2"/>
        <v>0</v>
      </c>
      <c r="E67" s="118"/>
      <c r="F67" s="511"/>
      <c r="G67" s="1009" t="str">
        <f t="shared" si="4"/>
        <v/>
      </c>
      <c r="H67" s="1056" t="s">
        <v>672</v>
      </c>
      <c r="I67" s="1056" t="s">
        <v>672</v>
      </c>
      <c r="J67" s="1008" t="s">
        <v>672</v>
      </c>
      <c r="K67" s="1008" t="s">
        <v>672</v>
      </c>
      <c r="L67" s="1008" t="s">
        <v>672</v>
      </c>
      <c r="M67" s="1008" t="s">
        <v>672</v>
      </c>
      <c r="N67" s="1011" t="s">
        <v>672</v>
      </c>
      <c r="O67" s="1008" t="s">
        <v>672</v>
      </c>
      <c r="P67" s="1008" t="s">
        <v>672</v>
      </c>
      <c r="Q67" s="1008" t="s">
        <v>672</v>
      </c>
      <c r="R67" s="1017" t="s">
        <v>672</v>
      </c>
      <c r="S67" s="511" t="s">
        <v>672</v>
      </c>
      <c r="T67" s="25" t="s">
        <v>672</v>
      </c>
      <c r="U67" s="25" t="s">
        <v>672</v>
      </c>
      <c r="V67" s="25" t="s">
        <v>672</v>
      </c>
      <c r="W67" s="25" t="s">
        <v>672</v>
      </c>
      <c r="X67" s="25" t="s">
        <v>672</v>
      </c>
      <c r="Y67" s="25" t="s">
        <v>672</v>
      </c>
      <c r="Z67" s="25" t="s">
        <v>672</v>
      </c>
      <c r="AA67" s="25" t="s">
        <v>672</v>
      </c>
      <c r="AB67" s="25" t="s">
        <v>672</v>
      </c>
      <c r="AC67" s="25" t="s">
        <v>672</v>
      </c>
      <c r="AD67" s="25" t="s">
        <v>672</v>
      </c>
      <c r="AE67" s="25" t="s">
        <v>672</v>
      </c>
      <c r="AF67" s="25" t="s">
        <v>672</v>
      </c>
    </row>
    <row r="68" spans="2:32" ht="16" customHeight="1" x14ac:dyDescent="0.25">
      <c r="B68" s="128">
        <f t="shared" si="3"/>
        <v>40</v>
      </c>
      <c r="C68" s="128" t="str">
        <f t="shared" si="0"/>
        <v/>
      </c>
      <c r="D68" s="128">
        <f t="shared" si="2"/>
        <v>0</v>
      </c>
      <c r="E68" s="118"/>
      <c r="F68" s="511"/>
      <c r="G68" s="1009" t="str">
        <f t="shared" si="4"/>
        <v/>
      </c>
      <c r="H68" s="1056" t="s">
        <v>672</v>
      </c>
      <c r="I68" s="1056" t="s">
        <v>672</v>
      </c>
      <c r="J68" s="1008" t="s">
        <v>672</v>
      </c>
      <c r="K68" s="1008" t="s">
        <v>672</v>
      </c>
      <c r="L68" s="1008" t="s">
        <v>672</v>
      </c>
      <c r="M68" s="1008" t="s">
        <v>672</v>
      </c>
      <c r="N68" s="1011" t="s">
        <v>672</v>
      </c>
      <c r="O68" s="1008" t="s">
        <v>672</v>
      </c>
      <c r="P68" s="1008" t="s">
        <v>672</v>
      </c>
      <c r="Q68" s="1008" t="s">
        <v>672</v>
      </c>
      <c r="R68" s="1017" t="s">
        <v>672</v>
      </c>
      <c r="S68" s="511" t="s">
        <v>672</v>
      </c>
      <c r="T68" s="25" t="s">
        <v>672</v>
      </c>
      <c r="U68" s="25" t="s">
        <v>672</v>
      </c>
      <c r="V68" s="25" t="s">
        <v>672</v>
      </c>
      <c r="W68" s="25" t="s">
        <v>672</v>
      </c>
      <c r="X68" s="25" t="s">
        <v>672</v>
      </c>
      <c r="Y68" s="25" t="s">
        <v>672</v>
      </c>
      <c r="Z68" s="25" t="s">
        <v>672</v>
      </c>
      <c r="AA68" s="25" t="s">
        <v>672</v>
      </c>
      <c r="AB68" s="25" t="s">
        <v>672</v>
      </c>
      <c r="AC68" s="25" t="s">
        <v>672</v>
      </c>
      <c r="AD68" s="25" t="s">
        <v>672</v>
      </c>
      <c r="AE68" s="25" t="s">
        <v>672</v>
      </c>
      <c r="AF68" s="25" t="s">
        <v>672</v>
      </c>
    </row>
    <row r="69" spans="2:32" ht="16" customHeight="1" x14ac:dyDescent="0.25">
      <c r="B69" s="128">
        <f t="shared" si="3"/>
        <v>41</v>
      </c>
      <c r="C69" s="128" t="str">
        <f t="shared" si="0"/>
        <v/>
      </c>
      <c r="D69" s="128">
        <f t="shared" si="2"/>
        <v>0</v>
      </c>
      <c r="E69" s="118"/>
      <c r="F69" s="511"/>
      <c r="G69" s="1009" t="str">
        <f t="shared" si="4"/>
        <v/>
      </c>
      <c r="H69" s="1056" t="s">
        <v>672</v>
      </c>
      <c r="I69" s="1056" t="s">
        <v>672</v>
      </c>
      <c r="J69" s="1008" t="s">
        <v>672</v>
      </c>
      <c r="K69" s="1008" t="s">
        <v>672</v>
      </c>
      <c r="L69" s="1008" t="s">
        <v>672</v>
      </c>
      <c r="M69" s="1008" t="s">
        <v>672</v>
      </c>
      <c r="N69" s="1011" t="s">
        <v>672</v>
      </c>
      <c r="O69" s="1008" t="s">
        <v>672</v>
      </c>
      <c r="P69" s="1008" t="s">
        <v>672</v>
      </c>
      <c r="Q69" s="1008" t="s">
        <v>672</v>
      </c>
      <c r="R69" s="1017" t="s">
        <v>672</v>
      </c>
      <c r="S69" s="511" t="s">
        <v>672</v>
      </c>
      <c r="T69" s="25" t="s">
        <v>672</v>
      </c>
      <c r="U69" s="25" t="s">
        <v>672</v>
      </c>
      <c r="V69" s="25" t="s">
        <v>672</v>
      </c>
      <c r="W69" s="25" t="s">
        <v>672</v>
      </c>
      <c r="X69" s="25" t="s">
        <v>672</v>
      </c>
      <c r="Y69" s="25" t="s">
        <v>672</v>
      </c>
      <c r="Z69" s="25" t="s">
        <v>672</v>
      </c>
      <c r="AA69" s="25" t="s">
        <v>672</v>
      </c>
      <c r="AB69" s="25" t="s">
        <v>672</v>
      </c>
      <c r="AC69" s="25" t="s">
        <v>672</v>
      </c>
      <c r="AD69" s="25" t="s">
        <v>672</v>
      </c>
      <c r="AE69" s="25" t="s">
        <v>672</v>
      </c>
      <c r="AF69" s="25" t="s">
        <v>672</v>
      </c>
    </row>
    <row r="70" spans="2:32" ht="16" customHeight="1" x14ac:dyDescent="0.25">
      <c r="B70" s="128">
        <f t="shared" si="3"/>
        <v>42</v>
      </c>
      <c r="C70" s="128" t="str">
        <f t="shared" si="0"/>
        <v/>
      </c>
      <c r="D70" s="128">
        <f t="shared" si="2"/>
        <v>0</v>
      </c>
      <c r="E70" s="118"/>
      <c r="F70" s="511"/>
      <c r="G70" s="1009" t="str">
        <f t="shared" si="4"/>
        <v/>
      </c>
      <c r="H70" s="1056" t="s">
        <v>672</v>
      </c>
      <c r="I70" s="1056" t="s">
        <v>672</v>
      </c>
      <c r="J70" s="1008" t="s">
        <v>672</v>
      </c>
      <c r="K70" s="1008" t="s">
        <v>672</v>
      </c>
      <c r="L70" s="1008" t="s">
        <v>672</v>
      </c>
      <c r="M70" s="1008" t="s">
        <v>672</v>
      </c>
      <c r="N70" s="1011" t="s">
        <v>672</v>
      </c>
      <c r="O70" s="1008" t="s">
        <v>672</v>
      </c>
      <c r="P70" s="1008" t="s">
        <v>672</v>
      </c>
      <c r="Q70" s="1008" t="s">
        <v>672</v>
      </c>
      <c r="R70" s="1017" t="s">
        <v>672</v>
      </c>
      <c r="S70" s="511" t="s">
        <v>672</v>
      </c>
      <c r="T70" s="25" t="s">
        <v>672</v>
      </c>
      <c r="U70" s="25" t="s">
        <v>672</v>
      </c>
      <c r="V70" s="25" t="s">
        <v>672</v>
      </c>
      <c r="W70" s="25" t="s">
        <v>672</v>
      </c>
      <c r="X70" s="25" t="s">
        <v>672</v>
      </c>
      <c r="Y70" s="25" t="s">
        <v>672</v>
      </c>
      <c r="Z70" s="25" t="s">
        <v>672</v>
      </c>
      <c r="AA70" s="25" t="s">
        <v>672</v>
      </c>
      <c r="AB70" s="25" t="s">
        <v>672</v>
      </c>
      <c r="AC70" s="25" t="s">
        <v>672</v>
      </c>
      <c r="AD70" s="25" t="s">
        <v>672</v>
      </c>
      <c r="AE70" s="25" t="s">
        <v>672</v>
      </c>
      <c r="AF70" s="25" t="s">
        <v>672</v>
      </c>
    </row>
    <row r="71" spans="2:32" ht="16" customHeight="1" x14ac:dyDescent="0.25">
      <c r="B71" s="128">
        <f t="shared" si="3"/>
        <v>43</v>
      </c>
      <c r="C71" s="128" t="str">
        <f t="shared" si="0"/>
        <v/>
      </c>
      <c r="D71" s="128">
        <f t="shared" si="2"/>
        <v>0</v>
      </c>
      <c r="E71" s="118"/>
      <c r="F71" s="511"/>
      <c r="G71" s="1009" t="str">
        <f t="shared" si="4"/>
        <v/>
      </c>
      <c r="H71" s="1056" t="s">
        <v>672</v>
      </c>
      <c r="I71" s="1056" t="s">
        <v>672</v>
      </c>
      <c r="J71" s="1008" t="s">
        <v>672</v>
      </c>
      <c r="K71" s="1008" t="s">
        <v>672</v>
      </c>
      <c r="L71" s="1008" t="s">
        <v>672</v>
      </c>
      <c r="M71" s="1008" t="s">
        <v>672</v>
      </c>
      <c r="N71" s="1011" t="s">
        <v>672</v>
      </c>
      <c r="O71" s="1008" t="s">
        <v>672</v>
      </c>
      <c r="P71" s="1008" t="s">
        <v>672</v>
      </c>
      <c r="Q71" s="1008" t="s">
        <v>672</v>
      </c>
      <c r="R71" s="1017" t="s">
        <v>672</v>
      </c>
      <c r="S71" s="511" t="s">
        <v>672</v>
      </c>
      <c r="T71" s="25" t="s">
        <v>672</v>
      </c>
      <c r="U71" s="25" t="s">
        <v>672</v>
      </c>
      <c r="V71" s="25" t="s">
        <v>672</v>
      </c>
      <c r="W71" s="25" t="s">
        <v>672</v>
      </c>
      <c r="X71" s="25" t="s">
        <v>672</v>
      </c>
      <c r="Y71" s="25" t="s">
        <v>672</v>
      </c>
      <c r="Z71" s="25" t="s">
        <v>672</v>
      </c>
      <c r="AA71" s="25" t="s">
        <v>672</v>
      </c>
      <c r="AB71" s="25" t="s">
        <v>672</v>
      </c>
      <c r="AC71" s="25" t="s">
        <v>672</v>
      </c>
      <c r="AD71" s="25" t="s">
        <v>672</v>
      </c>
      <c r="AE71" s="25" t="s">
        <v>672</v>
      </c>
      <c r="AF71" s="25" t="s">
        <v>672</v>
      </c>
    </row>
    <row r="72" spans="2:32" ht="16" customHeight="1" x14ac:dyDescent="0.25">
      <c r="B72" s="128">
        <f t="shared" si="3"/>
        <v>44</v>
      </c>
      <c r="C72" s="128" t="str">
        <f t="shared" si="0"/>
        <v/>
      </c>
      <c r="D72" s="128">
        <f t="shared" si="2"/>
        <v>0</v>
      </c>
      <c r="E72" s="118"/>
      <c r="F72" s="511"/>
      <c r="G72" s="1009" t="str">
        <f t="shared" si="4"/>
        <v/>
      </c>
      <c r="H72" s="1056" t="s">
        <v>672</v>
      </c>
      <c r="I72" s="1056" t="s">
        <v>672</v>
      </c>
      <c r="J72" s="1008" t="s">
        <v>672</v>
      </c>
      <c r="K72" s="1008" t="s">
        <v>672</v>
      </c>
      <c r="L72" s="1008" t="s">
        <v>672</v>
      </c>
      <c r="M72" s="1008" t="s">
        <v>672</v>
      </c>
      <c r="N72" s="1011" t="s">
        <v>672</v>
      </c>
      <c r="O72" s="1008" t="s">
        <v>672</v>
      </c>
      <c r="P72" s="1008" t="s">
        <v>672</v>
      </c>
      <c r="Q72" s="1008" t="s">
        <v>672</v>
      </c>
      <c r="R72" s="1017" t="s">
        <v>672</v>
      </c>
      <c r="S72" s="511" t="s">
        <v>672</v>
      </c>
      <c r="T72" s="25" t="s">
        <v>672</v>
      </c>
      <c r="U72" s="25" t="s">
        <v>672</v>
      </c>
      <c r="V72" s="25" t="s">
        <v>672</v>
      </c>
      <c r="W72" s="25" t="s">
        <v>672</v>
      </c>
      <c r="X72" s="25" t="s">
        <v>672</v>
      </c>
      <c r="Y72" s="25" t="s">
        <v>672</v>
      </c>
      <c r="Z72" s="25" t="s">
        <v>672</v>
      </c>
      <c r="AA72" s="25" t="s">
        <v>672</v>
      </c>
      <c r="AB72" s="25" t="s">
        <v>672</v>
      </c>
      <c r="AC72" s="25" t="s">
        <v>672</v>
      </c>
      <c r="AD72" s="25" t="s">
        <v>672</v>
      </c>
      <c r="AE72" s="25" t="s">
        <v>672</v>
      </c>
      <c r="AF72" s="25" t="s">
        <v>672</v>
      </c>
    </row>
    <row r="73" spans="2:32" ht="16" customHeight="1" x14ac:dyDescent="0.25">
      <c r="B73" s="128">
        <f t="shared" si="3"/>
        <v>45</v>
      </c>
      <c r="C73" s="128" t="str">
        <f t="shared" si="0"/>
        <v/>
      </c>
      <c r="D73" s="128">
        <f t="shared" si="2"/>
        <v>0</v>
      </c>
      <c r="E73" s="118"/>
      <c r="F73" s="511"/>
      <c r="G73" s="1009" t="str">
        <f t="shared" si="4"/>
        <v/>
      </c>
      <c r="H73" s="1056" t="s">
        <v>672</v>
      </c>
      <c r="I73" s="1056" t="s">
        <v>672</v>
      </c>
      <c r="J73" s="1008" t="s">
        <v>672</v>
      </c>
      <c r="K73" s="1008" t="s">
        <v>672</v>
      </c>
      <c r="L73" s="1008" t="s">
        <v>672</v>
      </c>
      <c r="M73" s="1008" t="s">
        <v>672</v>
      </c>
      <c r="N73" s="1011" t="s">
        <v>672</v>
      </c>
      <c r="O73" s="1008" t="s">
        <v>672</v>
      </c>
      <c r="P73" s="1008" t="s">
        <v>672</v>
      </c>
      <c r="Q73" s="1008" t="s">
        <v>672</v>
      </c>
      <c r="R73" s="1017" t="s">
        <v>672</v>
      </c>
      <c r="S73" s="511" t="s">
        <v>672</v>
      </c>
      <c r="T73" s="25" t="s">
        <v>672</v>
      </c>
      <c r="U73" s="25" t="s">
        <v>672</v>
      </c>
      <c r="V73" s="25" t="s">
        <v>672</v>
      </c>
      <c r="W73" s="25" t="s">
        <v>672</v>
      </c>
      <c r="X73" s="25" t="s">
        <v>672</v>
      </c>
      <c r="Y73" s="25" t="s">
        <v>672</v>
      </c>
      <c r="Z73" s="25" t="s">
        <v>672</v>
      </c>
      <c r="AA73" s="25" t="s">
        <v>672</v>
      </c>
      <c r="AB73" s="25" t="s">
        <v>672</v>
      </c>
      <c r="AC73" s="25" t="s">
        <v>672</v>
      </c>
      <c r="AD73" s="25" t="s">
        <v>672</v>
      </c>
      <c r="AE73" s="25" t="s">
        <v>672</v>
      </c>
      <c r="AF73" s="25" t="s">
        <v>672</v>
      </c>
    </row>
    <row r="74" spans="2:32" ht="16" customHeight="1" x14ac:dyDescent="0.25">
      <c r="B74" s="128">
        <f t="shared" si="3"/>
        <v>46</v>
      </c>
      <c r="C74" s="128" t="str">
        <f t="shared" si="0"/>
        <v/>
      </c>
      <c r="D74" s="128">
        <f t="shared" si="2"/>
        <v>0</v>
      </c>
      <c r="E74" s="118"/>
      <c r="F74" s="511"/>
      <c r="G74" s="1009" t="str">
        <f t="shared" si="4"/>
        <v/>
      </c>
      <c r="H74" s="1056" t="s">
        <v>672</v>
      </c>
      <c r="I74" s="1056" t="s">
        <v>672</v>
      </c>
      <c r="J74" s="1008" t="s">
        <v>672</v>
      </c>
      <c r="K74" s="1008" t="s">
        <v>672</v>
      </c>
      <c r="L74" s="1008" t="s">
        <v>672</v>
      </c>
      <c r="M74" s="1008" t="s">
        <v>672</v>
      </c>
      <c r="N74" s="1011" t="s">
        <v>672</v>
      </c>
      <c r="O74" s="1008" t="s">
        <v>672</v>
      </c>
      <c r="P74" s="1008" t="s">
        <v>672</v>
      </c>
      <c r="Q74" s="1008" t="s">
        <v>672</v>
      </c>
      <c r="R74" s="1017" t="s">
        <v>672</v>
      </c>
      <c r="S74" s="511" t="s">
        <v>672</v>
      </c>
      <c r="T74" s="25" t="s">
        <v>672</v>
      </c>
      <c r="U74" s="25" t="s">
        <v>672</v>
      </c>
      <c r="V74" s="25" t="s">
        <v>672</v>
      </c>
      <c r="W74" s="25" t="s">
        <v>672</v>
      </c>
      <c r="X74" s="25" t="s">
        <v>672</v>
      </c>
      <c r="Y74" s="25" t="s">
        <v>672</v>
      </c>
      <c r="Z74" s="25" t="s">
        <v>672</v>
      </c>
      <c r="AA74" s="25" t="s">
        <v>672</v>
      </c>
      <c r="AB74" s="25" t="s">
        <v>672</v>
      </c>
      <c r="AC74" s="25" t="s">
        <v>672</v>
      </c>
      <c r="AD74" s="25" t="s">
        <v>672</v>
      </c>
      <c r="AE74" s="25" t="s">
        <v>672</v>
      </c>
      <c r="AF74" s="25" t="s">
        <v>672</v>
      </c>
    </row>
    <row r="75" spans="2:32" ht="16" customHeight="1" x14ac:dyDescent="0.25">
      <c r="B75" s="128">
        <f t="shared" si="3"/>
        <v>47</v>
      </c>
      <c r="C75" s="128" t="str">
        <f t="shared" si="0"/>
        <v/>
      </c>
      <c r="D75" s="128">
        <f t="shared" si="2"/>
        <v>0</v>
      </c>
      <c r="E75" s="118"/>
      <c r="F75" s="511"/>
      <c r="G75" s="1009" t="str">
        <f t="shared" si="4"/>
        <v/>
      </c>
      <c r="H75" s="1056" t="s">
        <v>672</v>
      </c>
      <c r="I75" s="1056" t="s">
        <v>672</v>
      </c>
      <c r="J75" s="1008" t="s">
        <v>672</v>
      </c>
      <c r="K75" s="1008" t="s">
        <v>672</v>
      </c>
      <c r="L75" s="1008" t="s">
        <v>672</v>
      </c>
      <c r="M75" s="1008" t="s">
        <v>672</v>
      </c>
      <c r="N75" s="1011" t="s">
        <v>672</v>
      </c>
      <c r="O75" s="1008" t="s">
        <v>672</v>
      </c>
      <c r="P75" s="1008" t="s">
        <v>672</v>
      </c>
      <c r="Q75" s="1008" t="s">
        <v>672</v>
      </c>
      <c r="R75" s="1017" t="s">
        <v>672</v>
      </c>
      <c r="S75" s="511" t="s">
        <v>672</v>
      </c>
      <c r="T75" s="25" t="s">
        <v>672</v>
      </c>
      <c r="U75" s="25" t="s">
        <v>672</v>
      </c>
      <c r="V75" s="25" t="s">
        <v>672</v>
      </c>
      <c r="W75" s="25" t="s">
        <v>672</v>
      </c>
      <c r="X75" s="25" t="s">
        <v>672</v>
      </c>
      <c r="Y75" s="25" t="s">
        <v>672</v>
      </c>
      <c r="Z75" s="25" t="s">
        <v>672</v>
      </c>
      <c r="AA75" s="25" t="s">
        <v>672</v>
      </c>
      <c r="AB75" s="25" t="s">
        <v>672</v>
      </c>
      <c r="AC75" s="25" t="s">
        <v>672</v>
      </c>
      <c r="AD75" s="25" t="s">
        <v>672</v>
      </c>
      <c r="AE75" s="25" t="s">
        <v>672</v>
      </c>
      <c r="AF75" s="25" t="s">
        <v>672</v>
      </c>
    </row>
    <row r="76" spans="2:32" ht="16" customHeight="1" x14ac:dyDescent="0.25">
      <c r="B76" s="128">
        <f t="shared" si="3"/>
        <v>48</v>
      </c>
      <c r="C76" s="128" t="str">
        <f t="shared" si="0"/>
        <v/>
      </c>
      <c r="D76" s="128">
        <f t="shared" si="2"/>
        <v>0</v>
      </c>
      <c r="E76" s="118"/>
      <c r="F76" s="511"/>
      <c r="G76" s="1009" t="str">
        <f t="shared" si="4"/>
        <v/>
      </c>
      <c r="H76" s="1056" t="s">
        <v>672</v>
      </c>
      <c r="I76" s="1056" t="s">
        <v>672</v>
      </c>
      <c r="J76" s="1008" t="s">
        <v>672</v>
      </c>
      <c r="K76" s="1008" t="s">
        <v>672</v>
      </c>
      <c r="L76" s="1008" t="s">
        <v>672</v>
      </c>
      <c r="M76" s="1008" t="s">
        <v>672</v>
      </c>
      <c r="N76" s="1011" t="s">
        <v>672</v>
      </c>
      <c r="O76" s="1008" t="s">
        <v>672</v>
      </c>
      <c r="P76" s="1008" t="s">
        <v>672</v>
      </c>
      <c r="Q76" s="1008" t="s">
        <v>672</v>
      </c>
      <c r="R76" s="1017" t="s">
        <v>672</v>
      </c>
      <c r="S76" s="511" t="s">
        <v>672</v>
      </c>
      <c r="T76" s="25" t="s">
        <v>672</v>
      </c>
      <c r="U76" s="25" t="s">
        <v>672</v>
      </c>
      <c r="V76" s="25" t="s">
        <v>672</v>
      </c>
      <c r="W76" s="25" t="s">
        <v>672</v>
      </c>
      <c r="X76" s="25" t="s">
        <v>672</v>
      </c>
      <c r="Y76" s="25" t="s">
        <v>672</v>
      </c>
      <c r="Z76" s="25" t="s">
        <v>672</v>
      </c>
      <c r="AA76" s="25" t="s">
        <v>672</v>
      </c>
      <c r="AB76" s="25" t="s">
        <v>672</v>
      </c>
      <c r="AC76" s="25" t="s">
        <v>672</v>
      </c>
      <c r="AD76" s="25" t="s">
        <v>672</v>
      </c>
      <c r="AE76" s="25" t="s">
        <v>672</v>
      </c>
      <c r="AF76" s="25" t="s">
        <v>672</v>
      </c>
    </row>
    <row r="77" spans="2:32" ht="16" customHeight="1" x14ac:dyDescent="0.25">
      <c r="B77" s="128">
        <f t="shared" si="3"/>
        <v>49</v>
      </c>
      <c r="C77" s="128" t="str">
        <f t="shared" si="0"/>
        <v/>
      </c>
      <c r="D77" s="128">
        <f t="shared" si="2"/>
        <v>0</v>
      </c>
      <c r="E77" s="118"/>
      <c r="F77" s="511"/>
      <c r="G77" s="1009" t="str">
        <f t="shared" si="4"/>
        <v/>
      </c>
      <c r="H77" s="1056" t="s">
        <v>672</v>
      </c>
      <c r="I77" s="1056" t="s">
        <v>672</v>
      </c>
      <c r="J77" s="1008" t="s">
        <v>672</v>
      </c>
      <c r="K77" s="1008" t="s">
        <v>672</v>
      </c>
      <c r="L77" s="1008" t="s">
        <v>672</v>
      </c>
      <c r="M77" s="1008" t="s">
        <v>672</v>
      </c>
      <c r="N77" s="1011" t="s">
        <v>672</v>
      </c>
      <c r="O77" s="1008" t="s">
        <v>672</v>
      </c>
      <c r="P77" s="1008" t="s">
        <v>672</v>
      </c>
      <c r="Q77" s="1008" t="s">
        <v>672</v>
      </c>
      <c r="R77" s="1017" t="s">
        <v>672</v>
      </c>
      <c r="S77" s="511" t="s">
        <v>672</v>
      </c>
      <c r="T77" s="25" t="s">
        <v>672</v>
      </c>
      <c r="U77" s="25" t="s">
        <v>672</v>
      </c>
      <c r="V77" s="25" t="s">
        <v>672</v>
      </c>
      <c r="W77" s="25" t="s">
        <v>672</v>
      </c>
      <c r="X77" s="25" t="s">
        <v>672</v>
      </c>
      <c r="Y77" s="25" t="s">
        <v>672</v>
      </c>
      <c r="Z77" s="25" t="s">
        <v>672</v>
      </c>
      <c r="AA77" s="25" t="s">
        <v>672</v>
      </c>
      <c r="AB77" s="25" t="s">
        <v>672</v>
      </c>
      <c r="AC77" s="25" t="s">
        <v>672</v>
      </c>
      <c r="AD77" s="25" t="s">
        <v>672</v>
      </c>
      <c r="AE77" s="25" t="s">
        <v>672</v>
      </c>
      <c r="AF77" s="25" t="s">
        <v>672</v>
      </c>
    </row>
    <row r="78" spans="2:32" ht="16" customHeight="1" x14ac:dyDescent="0.25">
      <c r="B78" s="128">
        <f t="shared" si="3"/>
        <v>50</v>
      </c>
      <c r="C78" s="128" t="str">
        <f t="shared" si="0"/>
        <v/>
      </c>
      <c r="D78" s="128">
        <f t="shared" si="2"/>
        <v>0</v>
      </c>
      <c r="E78" s="118"/>
      <c r="F78" s="511"/>
      <c r="G78" s="1009" t="str">
        <f t="shared" si="4"/>
        <v/>
      </c>
      <c r="H78" s="1056" t="s">
        <v>672</v>
      </c>
      <c r="I78" s="1056" t="s">
        <v>672</v>
      </c>
      <c r="J78" s="1008" t="s">
        <v>672</v>
      </c>
      <c r="K78" s="1008" t="s">
        <v>672</v>
      </c>
      <c r="L78" s="1008" t="s">
        <v>672</v>
      </c>
      <c r="M78" s="1008" t="s">
        <v>672</v>
      </c>
      <c r="N78" s="1011" t="s">
        <v>672</v>
      </c>
      <c r="O78" s="1008" t="s">
        <v>672</v>
      </c>
      <c r="P78" s="1008" t="s">
        <v>672</v>
      </c>
      <c r="Q78" s="1008" t="s">
        <v>672</v>
      </c>
      <c r="R78" s="1017" t="s">
        <v>672</v>
      </c>
      <c r="S78" s="511" t="s">
        <v>672</v>
      </c>
      <c r="T78" s="25" t="s">
        <v>672</v>
      </c>
      <c r="U78" s="25" t="s">
        <v>672</v>
      </c>
      <c r="V78" s="25" t="s">
        <v>672</v>
      </c>
      <c r="W78" s="25" t="s">
        <v>672</v>
      </c>
      <c r="X78" s="25" t="s">
        <v>672</v>
      </c>
      <c r="Y78" s="25" t="s">
        <v>672</v>
      </c>
      <c r="Z78" s="25" t="s">
        <v>672</v>
      </c>
      <c r="AA78" s="25" t="s">
        <v>672</v>
      </c>
      <c r="AB78" s="25" t="s">
        <v>672</v>
      </c>
      <c r="AC78" s="25" t="s">
        <v>672</v>
      </c>
      <c r="AD78" s="25" t="s">
        <v>672</v>
      </c>
      <c r="AE78" s="25" t="s">
        <v>672</v>
      </c>
      <c r="AF78" s="25" t="s">
        <v>672</v>
      </c>
    </row>
    <row r="79" spans="2:32" ht="16" customHeight="1" x14ac:dyDescent="0.25">
      <c r="B79" s="128">
        <f t="shared" si="3"/>
        <v>51</v>
      </c>
      <c r="C79" s="128" t="str">
        <f t="shared" si="0"/>
        <v/>
      </c>
      <c r="D79" s="128">
        <f t="shared" si="2"/>
        <v>0</v>
      </c>
      <c r="E79" s="118"/>
      <c r="F79" s="511"/>
      <c r="G79" s="1009" t="str">
        <f t="shared" si="4"/>
        <v/>
      </c>
      <c r="H79" s="1056" t="s">
        <v>672</v>
      </c>
      <c r="I79" s="1056" t="s">
        <v>672</v>
      </c>
      <c r="J79" s="1008" t="s">
        <v>672</v>
      </c>
      <c r="K79" s="1008" t="s">
        <v>672</v>
      </c>
      <c r="L79" s="1008" t="s">
        <v>672</v>
      </c>
      <c r="M79" s="1008" t="s">
        <v>672</v>
      </c>
      <c r="N79" s="1011" t="s">
        <v>672</v>
      </c>
      <c r="O79" s="1008" t="s">
        <v>672</v>
      </c>
      <c r="P79" s="1008" t="s">
        <v>672</v>
      </c>
      <c r="Q79" s="1008" t="s">
        <v>672</v>
      </c>
      <c r="R79" s="1017" t="s">
        <v>672</v>
      </c>
      <c r="S79" s="511" t="s">
        <v>672</v>
      </c>
      <c r="T79" s="25" t="s">
        <v>672</v>
      </c>
      <c r="U79" s="25" t="s">
        <v>672</v>
      </c>
      <c r="V79" s="25" t="s">
        <v>672</v>
      </c>
      <c r="W79" s="25" t="s">
        <v>672</v>
      </c>
      <c r="X79" s="25" t="s">
        <v>672</v>
      </c>
      <c r="Y79" s="25" t="s">
        <v>672</v>
      </c>
      <c r="Z79" s="25" t="s">
        <v>672</v>
      </c>
      <c r="AA79" s="25" t="s">
        <v>672</v>
      </c>
      <c r="AB79" s="25" t="s">
        <v>672</v>
      </c>
      <c r="AC79" s="25" t="s">
        <v>672</v>
      </c>
      <c r="AD79" s="25" t="s">
        <v>672</v>
      </c>
      <c r="AE79" s="25" t="s">
        <v>672</v>
      </c>
      <c r="AF79" s="25" t="s">
        <v>672</v>
      </c>
    </row>
    <row r="80" spans="2:32" ht="16" customHeight="1" x14ac:dyDescent="0.25">
      <c r="B80" s="128">
        <f t="shared" si="3"/>
        <v>52</v>
      </c>
      <c r="C80" s="128" t="str">
        <f t="shared" si="0"/>
        <v/>
      </c>
      <c r="D80" s="128">
        <f t="shared" si="2"/>
        <v>0</v>
      </c>
      <c r="E80" s="118"/>
      <c r="F80" s="511"/>
      <c r="G80" s="1009" t="str">
        <f t="shared" si="4"/>
        <v/>
      </c>
      <c r="H80" s="1056" t="s">
        <v>672</v>
      </c>
      <c r="I80" s="1056" t="s">
        <v>672</v>
      </c>
      <c r="J80" s="1008" t="s">
        <v>672</v>
      </c>
      <c r="K80" s="1008" t="s">
        <v>672</v>
      </c>
      <c r="L80" s="1008" t="s">
        <v>672</v>
      </c>
      <c r="M80" s="1008" t="s">
        <v>672</v>
      </c>
      <c r="N80" s="1011" t="s">
        <v>672</v>
      </c>
      <c r="O80" s="1008" t="s">
        <v>672</v>
      </c>
      <c r="P80" s="1008" t="s">
        <v>672</v>
      </c>
      <c r="Q80" s="1008" t="s">
        <v>672</v>
      </c>
      <c r="R80" s="1017" t="s">
        <v>672</v>
      </c>
      <c r="S80" s="511" t="s">
        <v>672</v>
      </c>
      <c r="T80" s="25" t="s">
        <v>672</v>
      </c>
      <c r="U80" s="25" t="s">
        <v>672</v>
      </c>
      <c r="V80" s="25" t="s">
        <v>672</v>
      </c>
      <c r="W80" s="25" t="s">
        <v>672</v>
      </c>
      <c r="X80" s="25" t="s">
        <v>672</v>
      </c>
      <c r="Y80" s="25" t="s">
        <v>672</v>
      </c>
      <c r="Z80" s="25" t="s">
        <v>672</v>
      </c>
      <c r="AA80" s="25" t="s">
        <v>672</v>
      </c>
      <c r="AB80" s="25" t="s">
        <v>672</v>
      </c>
      <c r="AC80" s="25" t="s">
        <v>672</v>
      </c>
      <c r="AD80" s="25" t="s">
        <v>672</v>
      </c>
      <c r="AE80" s="25" t="s">
        <v>672</v>
      </c>
      <c r="AF80" s="25" t="s">
        <v>672</v>
      </c>
    </row>
    <row r="81" spans="2:32" ht="16" customHeight="1" x14ac:dyDescent="0.25">
      <c r="B81" s="128">
        <f t="shared" si="3"/>
        <v>53</v>
      </c>
      <c r="C81" s="128" t="str">
        <f t="shared" si="0"/>
        <v/>
      </c>
      <c r="D81" s="128">
        <f t="shared" si="2"/>
        <v>0</v>
      </c>
      <c r="E81" s="118"/>
      <c r="F81" s="511"/>
      <c r="G81" s="1009" t="str">
        <f t="shared" si="4"/>
        <v/>
      </c>
      <c r="H81" s="1056" t="s">
        <v>672</v>
      </c>
      <c r="I81" s="1056" t="s">
        <v>672</v>
      </c>
      <c r="J81" s="1008" t="s">
        <v>672</v>
      </c>
      <c r="K81" s="1008" t="s">
        <v>672</v>
      </c>
      <c r="L81" s="1008" t="s">
        <v>672</v>
      </c>
      <c r="M81" s="1008" t="s">
        <v>672</v>
      </c>
      <c r="N81" s="1011" t="s">
        <v>672</v>
      </c>
      <c r="O81" s="1008" t="s">
        <v>672</v>
      </c>
      <c r="P81" s="1008" t="s">
        <v>672</v>
      </c>
      <c r="Q81" s="1008" t="s">
        <v>672</v>
      </c>
      <c r="R81" s="1017" t="s">
        <v>672</v>
      </c>
      <c r="S81" s="511" t="s">
        <v>672</v>
      </c>
      <c r="T81" s="25" t="s">
        <v>672</v>
      </c>
      <c r="U81" s="25" t="s">
        <v>672</v>
      </c>
      <c r="V81" s="25" t="s">
        <v>672</v>
      </c>
      <c r="W81" s="25" t="s">
        <v>672</v>
      </c>
      <c r="X81" s="25" t="s">
        <v>672</v>
      </c>
      <c r="Y81" s="25" t="s">
        <v>672</v>
      </c>
      <c r="Z81" s="25" t="s">
        <v>672</v>
      </c>
      <c r="AA81" s="25" t="s">
        <v>672</v>
      </c>
      <c r="AB81" s="25" t="s">
        <v>672</v>
      </c>
      <c r="AC81" s="25" t="s">
        <v>672</v>
      </c>
      <c r="AD81" s="25" t="s">
        <v>672</v>
      </c>
      <c r="AE81" s="25" t="s">
        <v>672</v>
      </c>
      <c r="AF81" s="25" t="s">
        <v>672</v>
      </c>
    </row>
    <row r="82" spans="2:32" ht="16" customHeight="1" x14ac:dyDescent="0.25">
      <c r="B82" s="128">
        <f t="shared" si="3"/>
        <v>54</v>
      </c>
      <c r="C82" s="128" t="str">
        <f t="shared" si="0"/>
        <v/>
      </c>
      <c r="D82" s="128">
        <f t="shared" si="2"/>
        <v>0</v>
      </c>
      <c r="E82" s="118"/>
      <c r="F82" s="511"/>
      <c r="G82" s="1009" t="str">
        <f t="shared" si="4"/>
        <v/>
      </c>
      <c r="H82" s="1056" t="s">
        <v>672</v>
      </c>
      <c r="I82" s="1056" t="s">
        <v>672</v>
      </c>
      <c r="J82" s="1008" t="s">
        <v>672</v>
      </c>
      <c r="K82" s="1008" t="s">
        <v>672</v>
      </c>
      <c r="L82" s="1008" t="s">
        <v>672</v>
      </c>
      <c r="M82" s="1008" t="s">
        <v>672</v>
      </c>
      <c r="N82" s="1011" t="s">
        <v>672</v>
      </c>
      <c r="O82" s="1008" t="s">
        <v>672</v>
      </c>
      <c r="P82" s="1008" t="s">
        <v>672</v>
      </c>
      <c r="Q82" s="1008" t="s">
        <v>672</v>
      </c>
      <c r="R82" s="1017" t="s">
        <v>672</v>
      </c>
      <c r="S82" s="511" t="s">
        <v>672</v>
      </c>
      <c r="T82" s="25" t="s">
        <v>672</v>
      </c>
      <c r="U82" s="25" t="s">
        <v>672</v>
      </c>
      <c r="V82" s="25" t="s">
        <v>672</v>
      </c>
      <c r="W82" s="25" t="s">
        <v>672</v>
      </c>
      <c r="X82" s="25" t="s">
        <v>672</v>
      </c>
      <c r="Y82" s="25" t="s">
        <v>672</v>
      </c>
      <c r="Z82" s="25" t="s">
        <v>672</v>
      </c>
      <c r="AA82" s="25" t="s">
        <v>672</v>
      </c>
      <c r="AB82" s="25" t="s">
        <v>672</v>
      </c>
      <c r="AC82" s="25" t="s">
        <v>672</v>
      </c>
      <c r="AD82" s="25" t="s">
        <v>672</v>
      </c>
      <c r="AE82" s="25" t="s">
        <v>672</v>
      </c>
      <c r="AF82" s="25" t="s">
        <v>672</v>
      </c>
    </row>
    <row r="83" spans="2:32" ht="16" customHeight="1" x14ac:dyDescent="0.25">
      <c r="B83" s="128">
        <f t="shared" si="3"/>
        <v>55</v>
      </c>
      <c r="C83" s="128" t="str">
        <f t="shared" si="0"/>
        <v/>
      </c>
      <c r="D83" s="128">
        <f t="shared" si="2"/>
        <v>0</v>
      </c>
      <c r="E83" s="118"/>
      <c r="F83" s="511"/>
      <c r="G83" s="1009" t="str">
        <f t="shared" si="4"/>
        <v/>
      </c>
      <c r="H83" s="1056" t="s">
        <v>672</v>
      </c>
      <c r="I83" s="1056" t="s">
        <v>672</v>
      </c>
      <c r="J83" s="1008" t="s">
        <v>672</v>
      </c>
      <c r="K83" s="1008" t="s">
        <v>672</v>
      </c>
      <c r="L83" s="1008" t="s">
        <v>672</v>
      </c>
      <c r="M83" s="1008" t="s">
        <v>672</v>
      </c>
      <c r="N83" s="1011" t="s">
        <v>672</v>
      </c>
      <c r="O83" s="1008" t="s">
        <v>672</v>
      </c>
      <c r="P83" s="1008" t="s">
        <v>672</v>
      </c>
      <c r="Q83" s="1008" t="s">
        <v>672</v>
      </c>
      <c r="R83" s="1017" t="s">
        <v>672</v>
      </c>
      <c r="S83" s="511" t="s">
        <v>672</v>
      </c>
      <c r="T83" s="25" t="s">
        <v>672</v>
      </c>
      <c r="U83" s="25" t="s">
        <v>672</v>
      </c>
      <c r="V83" s="25" t="s">
        <v>672</v>
      </c>
      <c r="W83" s="25" t="s">
        <v>672</v>
      </c>
      <c r="X83" s="25" t="s">
        <v>672</v>
      </c>
      <c r="Y83" s="25" t="s">
        <v>672</v>
      </c>
      <c r="Z83" s="25" t="s">
        <v>672</v>
      </c>
      <c r="AA83" s="25" t="s">
        <v>672</v>
      </c>
      <c r="AB83" s="25" t="s">
        <v>672</v>
      </c>
      <c r="AC83" s="25" t="s">
        <v>672</v>
      </c>
      <c r="AD83" s="25" t="s">
        <v>672</v>
      </c>
      <c r="AE83" s="25" t="s">
        <v>672</v>
      </c>
      <c r="AF83" s="25" t="s">
        <v>672</v>
      </c>
    </row>
    <row r="84" spans="2:32" ht="16" customHeight="1" x14ac:dyDescent="0.25">
      <c r="B84" s="128">
        <f t="shared" si="3"/>
        <v>56</v>
      </c>
      <c r="C84" s="128" t="str">
        <f t="shared" si="0"/>
        <v/>
      </c>
      <c r="D84" s="128">
        <f t="shared" si="2"/>
        <v>0</v>
      </c>
      <c r="E84" s="118"/>
      <c r="F84" s="511"/>
      <c r="G84" s="1009" t="str">
        <f t="shared" si="4"/>
        <v/>
      </c>
      <c r="H84" s="1056" t="s">
        <v>672</v>
      </c>
      <c r="I84" s="1056" t="s">
        <v>672</v>
      </c>
      <c r="J84" s="1008" t="s">
        <v>672</v>
      </c>
      <c r="K84" s="1008" t="s">
        <v>672</v>
      </c>
      <c r="L84" s="1008" t="s">
        <v>672</v>
      </c>
      <c r="M84" s="1008" t="s">
        <v>672</v>
      </c>
      <c r="N84" s="1011" t="s">
        <v>672</v>
      </c>
      <c r="O84" s="1008" t="s">
        <v>672</v>
      </c>
      <c r="P84" s="1008" t="s">
        <v>672</v>
      </c>
      <c r="Q84" s="1008" t="s">
        <v>672</v>
      </c>
      <c r="R84" s="1017" t="s">
        <v>672</v>
      </c>
      <c r="S84" s="511" t="s">
        <v>672</v>
      </c>
      <c r="T84" s="25" t="s">
        <v>672</v>
      </c>
      <c r="U84" s="25" t="s">
        <v>672</v>
      </c>
      <c r="V84" s="25" t="s">
        <v>672</v>
      </c>
      <c r="W84" s="25" t="s">
        <v>672</v>
      </c>
      <c r="X84" s="25" t="s">
        <v>672</v>
      </c>
      <c r="Y84" s="25" t="s">
        <v>672</v>
      </c>
      <c r="Z84" s="25" t="s">
        <v>672</v>
      </c>
      <c r="AA84" s="25" t="s">
        <v>672</v>
      </c>
      <c r="AB84" s="25" t="s">
        <v>672</v>
      </c>
      <c r="AC84" s="25" t="s">
        <v>672</v>
      </c>
      <c r="AD84" s="25" t="s">
        <v>672</v>
      </c>
      <c r="AE84" s="25" t="s">
        <v>672</v>
      </c>
      <c r="AF84" s="25" t="s">
        <v>672</v>
      </c>
    </row>
    <row r="85" spans="2:32" ht="16" customHeight="1" x14ac:dyDescent="0.25">
      <c r="B85" s="128">
        <f t="shared" si="3"/>
        <v>57</v>
      </c>
      <c r="C85" s="128" t="str">
        <f t="shared" si="0"/>
        <v/>
      </c>
      <c r="D85" s="128">
        <f t="shared" si="2"/>
        <v>0</v>
      </c>
      <c r="E85" s="118"/>
      <c r="F85" s="511"/>
      <c r="G85" s="1009" t="str">
        <f t="shared" si="4"/>
        <v/>
      </c>
      <c r="H85" s="1056" t="s">
        <v>672</v>
      </c>
      <c r="I85" s="1056" t="s">
        <v>672</v>
      </c>
      <c r="J85" s="1008" t="s">
        <v>672</v>
      </c>
      <c r="K85" s="1008" t="s">
        <v>672</v>
      </c>
      <c r="L85" s="1008" t="s">
        <v>672</v>
      </c>
      <c r="M85" s="1008" t="s">
        <v>672</v>
      </c>
      <c r="N85" s="1011" t="s">
        <v>672</v>
      </c>
      <c r="O85" s="1008" t="s">
        <v>672</v>
      </c>
      <c r="P85" s="1008" t="s">
        <v>672</v>
      </c>
      <c r="Q85" s="1008" t="s">
        <v>672</v>
      </c>
      <c r="R85" s="1017" t="s">
        <v>672</v>
      </c>
      <c r="S85" s="511" t="s">
        <v>672</v>
      </c>
      <c r="T85" s="25" t="s">
        <v>672</v>
      </c>
      <c r="U85" s="25" t="s">
        <v>672</v>
      </c>
      <c r="V85" s="25" t="s">
        <v>672</v>
      </c>
      <c r="W85" s="25" t="s">
        <v>672</v>
      </c>
      <c r="X85" s="25" t="s">
        <v>672</v>
      </c>
      <c r="Y85" s="25" t="s">
        <v>672</v>
      </c>
      <c r="Z85" s="25" t="s">
        <v>672</v>
      </c>
      <c r="AA85" s="25" t="s">
        <v>672</v>
      </c>
      <c r="AB85" s="25" t="s">
        <v>672</v>
      </c>
      <c r="AC85" s="25" t="s">
        <v>672</v>
      </c>
      <c r="AD85" s="25" t="s">
        <v>672</v>
      </c>
      <c r="AE85" s="25" t="s">
        <v>672</v>
      </c>
      <c r="AF85" s="25" t="s">
        <v>672</v>
      </c>
    </row>
    <row r="86" spans="2:32" ht="16" customHeight="1" x14ac:dyDescent="0.25">
      <c r="B86" s="128">
        <f t="shared" si="3"/>
        <v>58</v>
      </c>
      <c r="C86" s="128" t="str">
        <f t="shared" si="0"/>
        <v/>
      </c>
      <c r="D86" s="128">
        <f t="shared" si="2"/>
        <v>0</v>
      </c>
      <c r="E86" s="118"/>
      <c r="F86" s="511"/>
      <c r="G86" s="1009" t="str">
        <f t="shared" si="4"/>
        <v/>
      </c>
      <c r="H86" s="1056" t="s">
        <v>672</v>
      </c>
      <c r="I86" s="1056" t="s">
        <v>672</v>
      </c>
      <c r="J86" s="1008" t="s">
        <v>672</v>
      </c>
      <c r="K86" s="1008" t="s">
        <v>672</v>
      </c>
      <c r="L86" s="1008" t="s">
        <v>672</v>
      </c>
      <c r="M86" s="1008" t="s">
        <v>672</v>
      </c>
      <c r="N86" s="1011" t="s">
        <v>672</v>
      </c>
      <c r="O86" s="1008" t="s">
        <v>672</v>
      </c>
      <c r="P86" s="1008" t="s">
        <v>672</v>
      </c>
      <c r="Q86" s="1008" t="s">
        <v>672</v>
      </c>
      <c r="R86" s="1017" t="s">
        <v>672</v>
      </c>
      <c r="S86" s="511" t="s">
        <v>672</v>
      </c>
      <c r="T86" s="25" t="s">
        <v>672</v>
      </c>
      <c r="U86" s="25" t="s">
        <v>672</v>
      </c>
      <c r="V86" s="25" t="s">
        <v>672</v>
      </c>
      <c r="W86" s="25" t="s">
        <v>672</v>
      </c>
      <c r="X86" s="25" t="s">
        <v>672</v>
      </c>
      <c r="Y86" s="25" t="s">
        <v>672</v>
      </c>
      <c r="Z86" s="25" t="s">
        <v>672</v>
      </c>
      <c r="AA86" s="25" t="s">
        <v>672</v>
      </c>
      <c r="AB86" s="25" t="s">
        <v>672</v>
      </c>
      <c r="AC86" s="25" t="s">
        <v>672</v>
      </c>
      <c r="AD86" s="25" t="s">
        <v>672</v>
      </c>
      <c r="AE86" s="25" t="s">
        <v>672</v>
      </c>
      <c r="AF86" s="25" t="s">
        <v>672</v>
      </c>
    </row>
    <row r="87" spans="2:32" ht="16" customHeight="1" x14ac:dyDescent="0.25">
      <c r="B87" s="128">
        <f t="shared" si="3"/>
        <v>59</v>
      </c>
      <c r="C87" s="128" t="str">
        <f t="shared" si="0"/>
        <v/>
      </c>
      <c r="D87" s="128">
        <f t="shared" si="2"/>
        <v>0</v>
      </c>
      <c r="E87" s="118"/>
      <c r="F87" s="511"/>
      <c r="G87" s="1009" t="str">
        <f t="shared" si="4"/>
        <v/>
      </c>
      <c r="H87" s="1056" t="s">
        <v>672</v>
      </c>
      <c r="I87" s="1056" t="s">
        <v>672</v>
      </c>
      <c r="J87" s="1008" t="s">
        <v>672</v>
      </c>
      <c r="K87" s="1008" t="s">
        <v>672</v>
      </c>
      <c r="L87" s="1008" t="s">
        <v>672</v>
      </c>
      <c r="M87" s="1008" t="s">
        <v>672</v>
      </c>
      <c r="N87" s="1011" t="s">
        <v>672</v>
      </c>
      <c r="O87" s="1008" t="s">
        <v>672</v>
      </c>
      <c r="P87" s="1008" t="s">
        <v>672</v>
      </c>
      <c r="Q87" s="1008" t="s">
        <v>672</v>
      </c>
      <c r="R87" s="1017" t="s">
        <v>672</v>
      </c>
      <c r="S87" s="511" t="s">
        <v>672</v>
      </c>
      <c r="T87" s="25" t="s">
        <v>672</v>
      </c>
      <c r="U87" s="25" t="s">
        <v>672</v>
      </c>
      <c r="V87" s="25" t="s">
        <v>672</v>
      </c>
      <c r="W87" s="25" t="s">
        <v>672</v>
      </c>
      <c r="X87" s="25" t="s">
        <v>672</v>
      </c>
      <c r="Y87" s="25" t="s">
        <v>672</v>
      </c>
      <c r="Z87" s="25" t="s">
        <v>672</v>
      </c>
      <c r="AA87" s="25" t="s">
        <v>672</v>
      </c>
      <c r="AB87" s="25" t="s">
        <v>672</v>
      </c>
      <c r="AC87" s="25" t="s">
        <v>672</v>
      </c>
      <c r="AD87" s="25" t="s">
        <v>672</v>
      </c>
      <c r="AE87" s="25" t="s">
        <v>672</v>
      </c>
      <c r="AF87" s="25" t="s">
        <v>672</v>
      </c>
    </row>
    <row r="88" spans="2:32" ht="16" customHeight="1" x14ac:dyDescent="0.25">
      <c r="B88" s="128">
        <f t="shared" si="3"/>
        <v>60</v>
      </c>
      <c r="C88" s="128" t="str">
        <f t="shared" si="0"/>
        <v/>
      </c>
      <c r="D88" s="128">
        <f t="shared" si="2"/>
        <v>0</v>
      </c>
      <c r="E88" s="118"/>
      <c r="F88" s="511"/>
      <c r="G88" s="1009" t="str">
        <f t="shared" si="4"/>
        <v/>
      </c>
      <c r="H88" s="1056" t="s">
        <v>672</v>
      </c>
      <c r="I88" s="1056" t="s">
        <v>672</v>
      </c>
      <c r="J88" s="1008" t="s">
        <v>672</v>
      </c>
      <c r="K88" s="1008" t="s">
        <v>672</v>
      </c>
      <c r="L88" s="1008" t="s">
        <v>672</v>
      </c>
      <c r="M88" s="1008" t="s">
        <v>672</v>
      </c>
      <c r="N88" s="1011" t="s">
        <v>672</v>
      </c>
      <c r="O88" s="1008" t="s">
        <v>672</v>
      </c>
      <c r="P88" s="1008" t="s">
        <v>672</v>
      </c>
      <c r="Q88" s="1008" t="s">
        <v>672</v>
      </c>
      <c r="R88" s="1017" t="s">
        <v>672</v>
      </c>
      <c r="S88" s="511" t="s">
        <v>672</v>
      </c>
      <c r="T88" s="25" t="s">
        <v>672</v>
      </c>
      <c r="U88" s="25" t="s">
        <v>672</v>
      </c>
      <c r="V88" s="25" t="s">
        <v>672</v>
      </c>
      <c r="W88" s="25" t="s">
        <v>672</v>
      </c>
      <c r="X88" s="25" t="s">
        <v>672</v>
      </c>
      <c r="Y88" s="25" t="s">
        <v>672</v>
      </c>
      <c r="Z88" s="25" t="s">
        <v>672</v>
      </c>
      <c r="AA88" s="25" t="s">
        <v>672</v>
      </c>
      <c r="AB88" s="25" t="s">
        <v>672</v>
      </c>
      <c r="AC88" s="25" t="s">
        <v>672</v>
      </c>
      <c r="AD88" s="25" t="s">
        <v>672</v>
      </c>
      <c r="AE88" s="25" t="s">
        <v>672</v>
      </c>
      <c r="AF88" s="25" t="s">
        <v>672</v>
      </c>
    </row>
    <row r="89" spans="2:32" ht="16" customHeight="1" x14ac:dyDescent="0.25">
      <c r="B89" s="128">
        <f t="shared" si="3"/>
        <v>61</v>
      </c>
      <c r="C89" s="128" t="str">
        <f t="shared" si="0"/>
        <v/>
      </c>
      <c r="D89" s="128">
        <f t="shared" si="2"/>
        <v>0</v>
      </c>
      <c r="E89" s="118"/>
      <c r="F89" s="511"/>
      <c r="G89" s="1009" t="str">
        <f t="shared" si="4"/>
        <v/>
      </c>
      <c r="H89" s="1056" t="s">
        <v>672</v>
      </c>
      <c r="I89" s="1056" t="s">
        <v>672</v>
      </c>
      <c r="J89" s="1008" t="s">
        <v>672</v>
      </c>
      <c r="K89" s="1008" t="s">
        <v>672</v>
      </c>
      <c r="L89" s="1008" t="s">
        <v>672</v>
      </c>
      <c r="M89" s="1008" t="s">
        <v>672</v>
      </c>
      <c r="N89" s="1011" t="s">
        <v>672</v>
      </c>
      <c r="O89" s="1008" t="s">
        <v>672</v>
      </c>
      <c r="P89" s="1008" t="s">
        <v>672</v>
      </c>
      <c r="Q89" s="1008" t="s">
        <v>672</v>
      </c>
      <c r="R89" s="1017" t="s">
        <v>672</v>
      </c>
      <c r="S89" s="511" t="s">
        <v>672</v>
      </c>
      <c r="T89" s="25" t="s">
        <v>672</v>
      </c>
      <c r="U89" s="25" t="s">
        <v>672</v>
      </c>
      <c r="V89" s="25" t="s">
        <v>672</v>
      </c>
      <c r="W89" s="25" t="s">
        <v>672</v>
      </c>
      <c r="X89" s="25" t="s">
        <v>672</v>
      </c>
      <c r="Y89" s="25" t="s">
        <v>672</v>
      </c>
      <c r="Z89" s="25" t="s">
        <v>672</v>
      </c>
      <c r="AA89" s="25" t="s">
        <v>672</v>
      </c>
      <c r="AB89" s="25" t="s">
        <v>672</v>
      </c>
      <c r="AC89" s="25" t="s">
        <v>672</v>
      </c>
      <c r="AD89" s="25" t="s">
        <v>672</v>
      </c>
      <c r="AE89" s="25" t="s">
        <v>672</v>
      </c>
      <c r="AF89" s="25" t="s">
        <v>672</v>
      </c>
    </row>
    <row r="90" spans="2:32" ht="16" customHeight="1" x14ac:dyDescent="0.25">
      <c r="B90" s="128">
        <f t="shared" si="3"/>
        <v>62</v>
      </c>
      <c r="C90" s="128" t="str">
        <f t="shared" si="0"/>
        <v/>
      </c>
      <c r="D90" s="128">
        <f t="shared" si="2"/>
        <v>0</v>
      </c>
      <c r="E90" s="118"/>
      <c r="F90" s="511"/>
      <c r="G90" s="1009" t="str">
        <f t="shared" si="4"/>
        <v/>
      </c>
      <c r="H90" s="1056" t="s">
        <v>672</v>
      </c>
      <c r="I90" s="1056" t="s">
        <v>672</v>
      </c>
      <c r="J90" s="1008" t="s">
        <v>672</v>
      </c>
      <c r="K90" s="1008" t="s">
        <v>672</v>
      </c>
      <c r="L90" s="1008" t="s">
        <v>672</v>
      </c>
      <c r="M90" s="1008" t="s">
        <v>672</v>
      </c>
      <c r="N90" s="1011" t="s">
        <v>672</v>
      </c>
      <c r="O90" s="1008" t="s">
        <v>672</v>
      </c>
      <c r="P90" s="1008" t="s">
        <v>672</v>
      </c>
      <c r="Q90" s="1008" t="s">
        <v>672</v>
      </c>
      <c r="R90" s="1017" t="s">
        <v>672</v>
      </c>
      <c r="S90" s="511" t="s">
        <v>672</v>
      </c>
      <c r="T90" s="25" t="s">
        <v>672</v>
      </c>
      <c r="U90" s="25" t="s">
        <v>672</v>
      </c>
      <c r="V90" s="25" t="s">
        <v>672</v>
      </c>
      <c r="W90" s="25" t="s">
        <v>672</v>
      </c>
      <c r="X90" s="25" t="s">
        <v>672</v>
      </c>
      <c r="Y90" s="25" t="s">
        <v>672</v>
      </c>
      <c r="Z90" s="25" t="s">
        <v>672</v>
      </c>
      <c r="AA90" s="25" t="s">
        <v>672</v>
      </c>
      <c r="AB90" s="25" t="s">
        <v>672</v>
      </c>
      <c r="AC90" s="25" t="s">
        <v>672</v>
      </c>
      <c r="AD90" s="25" t="s">
        <v>672</v>
      </c>
      <c r="AE90" s="25" t="s">
        <v>672</v>
      </c>
      <c r="AF90" s="25" t="s">
        <v>672</v>
      </c>
    </row>
    <row r="91" spans="2:32" ht="16" customHeight="1" x14ac:dyDescent="0.25">
      <c r="B91" s="128">
        <f t="shared" si="3"/>
        <v>63</v>
      </c>
      <c r="C91" s="128" t="str">
        <f t="shared" si="0"/>
        <v/>
      </c>
      <c r="D91" s="128">
        <f t="shared" si="2"/>
        <v>0</v>
      </c>
      <c r="E91" s="118"/>
      <c r="F91" s="511"/>
      <c r="G91" s="1009" t="str">
        <f t="shared" si="4"/>
        <v/>
      </c>
      <c r="H91" s="1056" t="s">
        <v>672</v>
      </c>
      <c r="I91" s="1056" t="s">
        <v>672</v>
      </c>
      <c r="J91" s="1008" t="s">
        <v>672</v>
      </c>
      <c r="K91" s="1008" t="s">
        <v>672</v>
      </c>
      <c r="L91" s="1008" t="s">
        <v>672</v>
      </c>
      <c r="M91" s="1008" t="s">
        <v>672</v>
      </c>
      <c r="N91" s="1011" t="s">
        <v>672</v>
      </c>
      <c r="O91" s="1008" t="s">
        <v>672</v>
      </c>
      <c r="P91" s="1008" t="s">
        <v>672</v>
      </c>
      <c r="Q91" s="1008" t="s">
        <v>672</v>
      </c>
      <c r="R91" s="1017" t="s">
        <v>672</v>
      </c>
      <c r="S91" s="511" t="s">
        <v>672</v>
      </c>
      <c r="T91" s="25" t="s">
        <v>672</v>
      </c>
      <c r="U91" s="25" t="s">
        <v>672</v>
      </c>
      <c r="V91" s="25" t="s">
        <v>672</v>
      </c>
      <c r="W91" s="25" t="s">
        <v>672</v>
      </c>
      <c r="X91" s="25" t="s">
        <v>672</v>
      </c>
      <c r="Y91" s="25" t="s">
        <v>672</v>
      </c>
      <c r="Z91" s="25" t="s">
        <v>672</v>
      </c>
      <c r="AA91" s="25" t="s">
        <v>672</v>
      </c>
      <c r="AB91" s="25" t="s">
        <v>672</v>
      </c>
      <c r="AC91" s="25" t="s">
        <v>672</v>
      </c>
      <c r="AD91" s="25" t="s">
        <v>672</v>
      </c>
      <c r="AE91" s="25" t="s">
        <v>672</v>
      </c>
      <c r="AF91" s="25" t="s">
        <v>672</v>
      </c>
    </row>
    <row r="92" spans="2:32" ht="16" customHeight="1" x14ac:dyDescent="0.25">
      <c r="B92" s="128">
        <f t="shared" si="3"/>
        <v>64</v>
      </c>
      <c r="C92" s="128" t="str">
        <f t="shared" si="0"/>
        <v/>
      </c>
      <c r="D92" s="128">
        <f t="shared" si="2"/>
        <v>0</v>
      </c>
      <c r="E92" s="118"/>
      <c r="F92" s="511"/>
      <c r="G92" s="1009" t="str">
        <f t="shared" si="4"/>
        <v/>
      </c>
      <c r="H92" s="1056" t="s">
        <v>672</v>
      </c>
      <c r="I92" s="1056" t="s">
        <v>672</v>
      </c>
      <c r="J92" s="1008" t="s">
        <v>672</v>
      </c>
      <c r="K92" s="1008" t="s">
        <v>672</v>
      </c>
      <c r="L92" s="1008" t="s">
        <v>672</v>
      </c>
      <c r="M92" s="1008" t="s">
        <v>672</v>
      </c>
      <c r="N92" s="1011" t="s">
        <v>672</v>
      </c>
      <c r="O92" s="1008" t="s">
        <v>672</v>
      </c>
      <c r="P92" s="1008" t="s">
        <v>672</v>
      </c>
      <c r="Q92" s="1008" t="s">
        <v>672</v>
      </c>
      <c r="R92" s="1017" t="s">
        <v>672</v>
      </c>
      <c r="S92" s="511" t="s">
        <v>672</v>
      </c>
      <c r="T92" s="25" t="s">
        <v>672</v>
      </c>
      <c r="U92" s="25" t="s">
        <v>672</v>
      </c>
      <c r="V92" s="25" t="s">
        <v>672</v>
      </c>
      <c r="W92" s="25" t="s">
        <v>672</v>
      </c>
      <c r="X92" s="25" t="s">
        <v>672</v>
      </c>
      <c r="Y92" s="25" t="s">
        <v>672</v>
      </c>
      <c r="Z92" s="25" t="s">
        <v>672</v>
      </c>
      <c r="AA92" s="25" t="s">
        <v>672</v>
      </c>
      <c r="AB92" s="25" t="s">
        <v>672</v>
      </c>
      <c r="AC92" s="25" t="s">
        <v>672</v>
      </c>
      <c r="AD92" s="25" t="s">
        <v>672</v>
      </c>
      <c r="AE92" s="25" t="s">
        <v>672</v>
      </c>
      <c r="AF92" s="25" t="s">
        <v>672</v>
      </c>
    </row>
    <row r="93" spans="2:32" ht="16" customHeight="1" x14ac:dyDescent="0.25">
      <c r="B93" s="128">
        <f t="shared" si="3"/>
        <v>65</v>
      </c>
      <c r="C93" s="128" t="str">
        <f t="shared" ref="C93:C128" si="5">$A$20</f>
        <v/>
      </c>
      <c r="D93" s="128">
        <f t="shared" si="2"/>
        <v>0</v>
      </c>
      <c r="E93" s="118"/>
      <c r="F93" s="511"/>
      <c r="G93" s="1009" t="str">
        <f t="shared" ref="G93:G128" si="6">IF(AND($B93&lt;=$O$21,$C93=1),$B93,"")</f>
        <v/>
      </c>
      <c r="H93" s="1056" t="s">
        <v>672</v>
      </c>
      <c r="I93" s="1056" t="s">
        <v>672</v>
      </c>
      <c r="J93" s="1008" t="s">
        <v>672</v>
      </c>
      <c r="K93" s="1008" t="s">
        <v>672</v>
      </c>
      <c r="L93" s="1008" t="s">
        <v>672</v>
      </c>
      <c r="M93" s="1008" t="s">
        <v>672</v>
      </c>
      <c r="N93" s="1011" t="s">
        <v>672</v>
      </c>
      <c r="O93" s="1008" t="s">
        <v>672</v>
      </c>
      <c r="P93" s="1008" t="s">
        <v>672</v>
      </c>
      <c r="Q93" s="1008" t="s">
        <v>672</v>
      </c>
      <c r="R93" s="1017" t="s">
        <v>672</v>
      </c>
      <c r="S93" s="511" t="s">
        <v>672</v>
      </c>
      <c r="T93" s="25" t="s">
        <v>672</v>
      </c>
      <c r="U93" s="25" t="s">
        <v>672</v>
      </c>
      <c r="V93" s="25" t="s">
        <v>672</v>
      </c>
      <c r="W93" s="25" t="s">
        <v>672</v>
      </c>
      <c r="X93" s="25" t="s">
        <v>672</v>
      </c>
      <c r="Y93" s="25" t="s">
        <v>672</v>
      </c>
      <c r="Z93" s="25" t="s">
        <v>672</v>
      </c>
      <c r="AA93" s="25" t="s">
        <v>672</v>
      </c>
      <c r="AB93" s="25" t="s">
        <v>672</v>
      </c>
      <c r="AC93" s="25" t="s">
        <v>672</v>
      </c>
      <c r="AD93" s="25" t="s">
        <v>672</v>
      </c>
      <c r="AE93" s="25" t="s">
        <v>672</v>
      </c>
      <c r="AF93" s="25" t="s">
        <v>672</v>
      </c>
    </row>
    <row r="94" spans="2:32" ht="16" customHeight="1" x14ac:dyDescent="0.25">
      <c r="B94" s="128">
        <f t="shared" si="3"/>
        <v>66</v>
      </c>
      <c r="C94" s="128" t="str">
        <f t="shared" si="5"/>
        <v/>
      </c>
      <c r="D94" s="128">
        <f t="shared" ref="D94:D128" si="7">IF(G94&lt;&gt;"",1,0)</f>
        <v>0</v>
      </c>
      <c r="E94" s="118"/>
      <c r="F94" s="511"/>
      <c r="G94" s="1009" t="str">
        <f t="shared" si="6"/>
        <v/>
      </c>
      <c r="H94" s="1056" t="s">
        <v>672</v>
      </c>
      <c r="I94" s="1056" t="s">
        <v>672</v>
      </c>
      <c r="J94" s="1008" t="s">
        <v>672</v>
      </c>
      <c r="K94" s="1008" t="s">
        <v>672</v>
      </c>
      <c r="L94" s="1008" t="s">
        <v>672</v>
      </c>
      <c r="M94" s="1008" t="s">
        <v>672</v>
      </c>
      <c r="N94" s="1011" t="s">
        <v>672</v>
      </c>
      <c r="O94" s="1008" t="s">
        <v>672</v>
      </c>
      <c r="P94" s="1008" t="s">
        <v>672</v>
      </c>
      <c r="Q94" s="1008" t="s">
        <v>672</v>
      </c>
      <c r="R94" s="1017" t="s">
        <v>672</v>
      </c>
      <c r="S94" s="511" t="s">
        <v>672</v>
      </c>
      <c r="T94" s="25" t="s">
        <v>672</v>
      </c>
      <c r="U94" s="25" t="s">
        <v>672</v>
      </c>
      <c r="V94" s="25" t="s">
        <v>672</v>
      </c>
      <c r="W94" s="25" t="s">
        <v>672</v>
      </c>
      <c r="X94" s="25" t="s">
        <v>672</v>
      </c>
      <c r="Y94" s="25" t="s">
        <v>672</v>
      </c>
      <c r="Z94" s="25" t="s">
        <v>672</v>
      </c>
      <c r="AA94" s="25" t="s">
        <v>672</v>
      </c>
      <c r="AB94" s="25" t="s">
        <v>672</v>
      </c>
      <c r="AC94" s="25" t="s">
        <v>672</v>
      </c>
      <c r="AD94" s="25" t="s">
        <v>672</v>
      </c>
      <c r="AE94" s="25" t="s">
        <v>672</v>
      </c>
      <c r="AF94" s="25" t="s">
        <v>672</v>
      </c>
    </row>
    <row r="95" spans="2:32" ht="16" customHeight="1" x14ac:dyDescent="0.25">
      <c r="B95" s="128">
        <f t="shared" ref="B95:B128" si="8">B94+1</f>
        <v>67</v>
      </c>
      <c r="C95" s="128" t="str">
        <f t="shared" si="5"/>
        <v/>
      </c>
      <c r="D95" s="128">
        <f t="shared" si="7"/>
        <v>0</v>
      </c>
      <c r="E95" s="118"/>
      <c r="F95" s="511"/>
      <c r="G95" s="1009" t="str">
        <f t="shared" si="6"/>
        <v/>
      </c>
      <c r="H95" s="1056" t="s">
        <v>672</v>
      </c>
      <c r="I95" s="1056" t="s">
        <v>672</v>
      </c>
      <c r="J95" s="1008" t="s">
        <v>672</v>
      </c>
      <c r="K95" s="1008" t="s">
        <v>672</v>
      </c>
      <c r="L95" s="1008" t="s">
        <v>672</v>
      </c>
      <c r="M95" s="1008" t="s">
        <v>672</v>
      </c>
      <c r="N95" s="1011" t="s">
        <v>672</v>
      </c>
      <c r="O95" s="1008" t="s">
        <v>672</v>
      </c>
      <c r="P95" s="1008" t="s">
        <v>672</v>
      </c>
      <c r="Q95" s="1008" t="s">
        <v>672</v>
      </c>
      <c r="R95" s="1017" t="s">
        <v>672</v>
      </c>
      <c r="S95" s="511" t="s">
        <v>672</v>
      </c>
      <c r="T95" s="25" t="s">
        <v>672</v>
      </c>
      <c r="U95" s="25" t="s">
        <v>672</v>
      </c>
      <c r="V95" s="25" t="s">
        <v>672</v>
      </c>
      <c r="W95" s="25" t="s">
        <v>672</v>
      </c>
      <c r="X95" s="25" t="s">
        <v>672</v>
      </c>
      <c r="Y95" s="25" t="s">
        <v>672</v>
      </c>
      <c r="Z95" s="25" t="s">
        <v>672</v>
      </c>
      <c r="AA95" s="25" t="s">
        <v>672</v>
      </c>
      <c r="AB95" s="25" t="s">
        <v>672</v>
      </c>
      <c r="AC95" s="25" t="s">
        <v>672</v>
      </c>
      <c r="AD95" s="25" t="s">
        <v>672</v>
      </c>
      <c r="AE95" s="25" t="s">
        <v>672</v>
      </c>
      <c r="AF95" s="25" t="s">
        <v>672</v>
      </c>
    </row>
    <row r="96" spans="2:32" ht="16" customHeight="1" x14ac:dyDescent="0.25">
      <c r="B96" s="128">
        <f t="shared" si="8"/>
        <v>68</v>
      </c>
      <c r="C96" s="128" t="str">
        <f t="shared" si="5"/>
        <v/>
      </c>
      <c r="D96" s="128">
        <f t="shared" si="7"/>
        <v>0</v>
      </c>
      <c r="E96" s="118"/>
      <c r="F96" s="511"/>
      <c r="G96" s="1009" t="str">
        <f t="shared" si="6"/>
        <v/>
      </c>
      <c r="H96" s="1056" t="s">
        <v>672</v>
      </c>
      <c r="I96" s="1056" t="s">
        <v>672</v>
      </c>
      <c r="J96" s="1008" t="s">
        <v>672</v>
      </c>
      <c r="K96" s="1008" t="s">
        <v>672</v>
      </c>
      <c r="L96" s="1008" t="s">
        <v>672</v>
      </c>
      <c r="M96" s="1008" t="s">
        <v>672</v>
      </c>
      <c r="N96" s="1011" t="s">
        <v>672</v>
      </c>
      <c r="O96" s="1008" t="s">
        <v>672</v>
      </c>
      <c r="P96" s="1008" t="s">
        <v>672</v>
      </c>
      <c r="Q96" s="1008" t="s">
        <v>672</v>
      </c>
      <c r="R96" s="1017" t="s">
        <v>672</v>
      </c>
      <c r="S96" s="511" t="s">
        <v>672</v>
      </c>
      <c r="T96" s="25" t="s">
        <v>672</v>
      </c>
      <c r="U96" s="25" t="s">
        <v>672</v>
      </c>
      <c r="V96" s="25" t="s">
        <v>672</v>
      </c>
      <c r="W96" s="25" t="s">
        <v>672</v>
      </c>
      <c r="X96" s="25" t="s">
        <v>672</v>
      </c>
      <c r="Y96" s="25" t="s">
        <v>672</v>
      </c>
      <c r="Z96" s="25" t="s">
        <v>672</v>
      </c>
      <c r="AA96" s="25" t="s">
        <v>672</v>
      </c>
      <c r="AB96" s="25" t="s">
        <v>672</v>
      </c>
      <c r="AC96" s="25" t="s">
        <v>672</v>
      </c>
      <c r="AD96" s="25" t="s">
        <v>672</v>
      </c>
      <c r="AE96" s="25" t="s">
        <v>672</v>
      </c>
      <c r="AF96" s="25" t="s">
        <v>672</v>
      </c>
    </row>
    <row r="97" spans="2:32" ht="16" customHeight="1" x14ac:dyDescent="0.25">
      <c r="B97" s="128">
        <f t="shared" si="8"/>
        <v>69</v>
      </c>
      <c r="C97" s="128" t="str">
        <f t="shared" si="5"/>
        <v/>
      </c>
      <c r="D97" s="128">
        <f t="shared" si="7"/>
        <v>0</v>
      </c>
      <c r="E97" s="118"/>
      <c r="F97" s="511"/>
      <c r="G97" s="1009" t="str">
        <f t="shared" si="6"/>
        <v/>
      </c>
      <c r="H97" s="1056" t="s">
        <v>672</v>
      </c>
      <c r="I97" s="1056" t="s">
        <v>672</v>
      </c>
      <c r="J97" s="1008" t="s">
        <v>672</v>
      </c>
      <c r="K97" s="1008" t="s">
        <v>672</v>
      </c>
      <c r="L97" s="1008" t="s">
        <v>672</v>
      </c>
      <c r="M97" s="1008" t="s">
        <v>672</v>
      </c>
      <c r="N97" s="1011" t="s">
        <v>672</v>
      </c>
      <c r="O97" s="1008" t="s">
        <v>672</v>
      </c>
      <c r="P97" s="1008" t="s">
        <v>672</v>
      </c>
      <c r="Q97" s="1008" t="s">
        <v>672</v>
      </c>
      <c r="R97" s="1017" t="s">
        <v>672</v>
      </c>
      <c r="S97" s="511" t="s">
        <v>672</v>
      </c>
      <c r="T97" s="25" t="s">
        <v>672</v>
      </c>
      <c r="U97" s="25" t="s">
        <v>672</v>
      </c>
      <c r="V97" s="25" t="s">
        <v>672</v>
      </c>
      <c r="W97" s="25" t="s">
        <v>672</v>
      </c>
      <c r="X97" s="25" t="s">
        <v>672</v>
      </c>
      <c r="Y97" s="25" t="s">
        <v>672</v>
      </c>
      <c r="Z97" s="25" t="s">
        <v>672</v>
      </c>
      <c r="AA97" s="25" t="s">
        <v>672</v>
      </c>
      <c r="AB97" s="25" t="s">
        <v>672</v>
      </c>
      <c r="AC97" s="25" t="s">
        <v>672</v>
      </c>
      <c r="AD97" s="25" t="s">
        <v>672</v>
      </c>
      <c r="AE97" s="25" t="s">
        <v>672</v>
      </c>
      <c r="AF97" s="25" t="s">
        <v>672</v>
      </c>
    </row>
    <row r="98" spans="2:32" ht="16" customHeight="1" x14ac:dyDescent="0.25">
      <c r="B98" s="128">
        <f t="shared" si="8"/>
        <v>70</v>
      </c>
      <c r="C98" s="128" t="str">
        <f t="shared" si="5"/>
        <v/>
      </c>
      <c r="D98" s="128">
        <f t="shared" si="7"/>
        <v>0</v>
      </c>
      <c r="E98" s="118"/>
      <c r="F98" s="511"/>
      <c r="G98" s="1009" t="str">
        <f t="shared" si="6"/>
        <v/>
      </c>
      <c r="H98" s="1056" t="s">
        <v>672</v>
      </c>
      <c r="I98" s="1056" t="s">
        <v>672</v>
      </c>
      <c r="J98" s="1008" t="s">
        <v>672</v>
      </c>
      <c r="K98" s="1008" t="s">
        <v>672</v>
      </c>
      <c r="L98" s="1008" t="s">
        <v>672</v>
      </c>
      <c r="M98" s="1008" t="s">
        <v>672</v>
      </c>
      <c r="N98" s="1011" t="s">
        <v>672</v>
      </c>
      <c r="O98" s="1008" t="s">
        <v>672</v>
      </c>
      <c r="P98" s="1008" t="s">
        <v>672</v>
      </c>
      <c r="Q98" s="1008" t="s">
        <v>672</v>
      </c>
      <c r="R98" s="1017" t="s">
        <v>672</v>
      </c>
      <c r="S98" s="511" t="s">
        <v>672</v>
      </c>
      <c r="T98" s="25" t="s">
        <v>672</v>
      </c>
      <c r="U98" s="25" t="s">
        <v>672</v>
      </c>
      <c r="V98" s="25" t="s">
        <v>672</v>
      </c>
      <c r="W98" s="25" t="s">
        <v>672</v>
      </c>
      <c r="X98" s="25" t="s">
        <v>672</v>
      </c>
      <c r="Y98" s="25" t="s">
        <v>672</v>
      </c>
      <c r="Z98" s="25" t="s">
        <v>672</v>
      </c>
      <c r="AA98" s="25" t="s">
        <v>672</v>
      </c>
      <c r="AB98" s="25" t="s">
        <v>672</v>
      </c>
      <c r="AC98" s="25" t="s">
        <v>672</v>
      </c>
      <c r="AD98" s="25" t="s">
        <v>672</v>
      </c>
      <c r="AE98" s="25" t="s">
        <v>672</v>
      </c>
      <c r="AF98" s="25" t="s">
        <v>672</v>
      </c>
    </row>
    <row r="99" spans="2:32" ht="16" customHeight="1" x14ac:dyDescent="0.25">
      <c r="B99" s="128">
        <f t="shared" si="8"/>
        <v>71</v>
      </c>
      <c r="C99" s="128" t="str">
        <f t="shared" si="5"/>
        <v/>
      </c>
      <c r="D99" s="128">
        <f t="shared" si="7"/>
        <v>0</v>
      </c>
      <c r="E99" s="118"/>
      <c r="F99" s="511"/>
      <c r="G99" s="1009" t="str">
        <f t="shared" si="6"/>
        <v/>
      </c>
      <c r="H99" s="1056" t="s">
        <v>672</v>
      </c>
      <c r="I99" s="1056" t="s">
        <v>672</v>
      </c>
      <c r="J99" s="1008" t="s">
        <v>672</v>
      </c>
      <c r="K99" s="1008" t="s">
        <v>672</v>
      </c>
      <c r="L99" s="1008" t="s">
        <v>672</v>
      </c>
      <c r="M99" s="1008" t="s">
        <v>672</v>
      </c>
      <c r="N99" s="1011" t="s">
        <v>672</v>
      </c>
      <c r="O99" s="1008" t="s">
        <v>672</v>
      </c>
      <c r="P99" s="1008" t="s">
        <v>672</v>
      </c>
      <c r="Q99" s="1008" t="s">
        <v>672</v>
      </c>
      <c r="R99" s="1017" t="s">
        <v>672</v>
      </c>
      <c r="S99" s="511" t="s">
        <v>672</v>
      </c>
      <c r="T99" s="25" t="s">
        <v>672</v>
      </c>
      <c r="U99" s="25" t="s">
        <v>672</v>
      </c>
      <c r="V99" s="25" t="s">
        <v>672</v>
      </c>
      <c r="W99" s="25" t="s">
        <v>672</v>
      </c>
      <c r="X99" s="25" t="s">
        <v>672</v>
      </c>
      <c r="Y99" s="25" t="s">
        <v>672</v>
      </c>
      <c r="Z99" s="25" t="s">
        <v>672</v>
      </c>
      <c r="AA99" s="25" t="s">
        <v>672</v>
      </c>
      <c r="AB99" s="25" t="s">
        <v>672</v>
      </c>
      <c r="AC99" s="25" t="s">
        <v>672</v>
      </c>
      <c r="AD99" s="25" t="s">
        <v>672</v>
      </c>
      <c r="AE99" s="25" t="s">
        <v>672</v>
      </c>
      <c r="AF99" s="25" t="s">
        <v>672</v>
      </c>
    </row>
    <row r="100" spans="2:32" ht="16" customHeight="1" x14ac:dyDescent="0.25">
      <c r="B100" s="128">
        <f t="shared" si="8"/>
        <v>72</v>
      </c>
      <c r="C100" s="128" t="str">
        <f t="shared" si="5"/>
        <v/>
      </c>
      <c r="D100" s="128">
        <f t="shared" si="7"/>
        <v>0</v>
      </c>
      <c r="E100" s="118"/>
      <c r="F100" s="511"/>
      <c r="G100" s="1009" t="str">
        <f t="shared" si="6"/>
        <v/>
      </c>
      <c r="H100" s="1056" t="s">
        <v>672</v>
      </c>
      <c r="I100" s="1056" t="s">
        <v>672</v>
      </c>
      <c r="J100" s="1008" t="s">
        <v>672</v>
      </c>
      <c r="K100" s="1008" t="s">
        <v>672</v>
      </c>
      <c r="L100" s="1008" t="s">
        <v>672</v>
      </c>
      <c r="M100" s="1008" t="s">
        <v>672</v>
      </c>
      <c r="N100" s="1011" t="s">
        <v>672</v>
      </c>
      <c r="O100" s="1008" t="s">
        <v>672</v>
      </c>
      <c r="P100" s="1008" t="s">
        <v>672</v>
      </c>
      <c r="Q100" s="1008" t="s">
        <v>672</v>
      </c>
      <c r="R100" s="1017" t="s">
        <v>672</v>
      </c>
      <c r="S100" s="511" t="s">
        <v>672</v>
      </c>
      <c r="T100" s="25" t="s">
        <v>672</v>
      </c>
      <c r="U100" s="25" t="s">
        <v>672</v>
      </c>
      <c r="V100" s="25" t="s">
        <v>672</v>
      </c>
      <c r="W100" s="25" t="s">
        <v>672</v>
      </c>
      <c r="X100" s="25" t="s">
        <v>672</v>
      </c>
      <c r="Y100" s="25" t="s">
        <v>672</v>
      </c>
      <c r="Z100" s="25" t="s">
        <v>672</v>
      </c>
      <c r="AA100" s="25" t="s">
        <v>672</v>
      </c>
      <c r="AB100" s="25" t="s">
        <v>672</v>
      </c>
      <c r="AC100" s="25" t="s">
        <v>672</v>
      </c>
      <c r="AD100" s="25" t="s">
        <v>672</v>
      </c>
      <c r="AE100" s="25" t="s">
        <v>672</v>
      </c>
      <c r="AF100" s="25" t="s">
        <v>672</v>
      </c>
    </row>
    <row r="101" spans="2:32" ht="16" customHeight="1" x14ac:dyDescent="0.25">
      <c r="B101" s="128">
        <f t="shared" si="8"/>
        <v>73</v>
      </c>
      <c r="C101" s="128" t="str">
        <f t="shared" si="5"/>
        <v/>
      </c>
      <c r="D101" s="128">
        <f t="shared" si="7"/>
        <v>0</v>
      </c>
      <c r="E101" s="118"/>
      <c r="F101" s="511"/>
      <c r="G101" s="1009" t="str">
        <f t="shared" si="6"/>
        <v/>
      </c>
      <c r="H101" s="1056" t="s">
        <v>672</v>
      </c>
      <c r="I101" s="1056" t="s">
        <v>672</v>
      </c>
      <c r="J101" s="1008" t="s">
        <v>672</v>
      </c>
      <c r="K101" s="1008" t="s">
        <v>672</v>
      </c>
      <c r="L101" s="1008" t="s">
        <v>672</v>
      </c>
      <c r="M101" s="1008" t="s">
        <v>672</v>
      </c>
      <c r="N101" s="1011" t="s">
        <v>672</v>
      </c>
      <c r="O101" s="1008" t="s">
        <v>672</v>
      </c>
      <c r="P101" s="1008" t="s">
        <v>672</v>
      </c>
      <c r="Q101" s="1008" t="s">
        <v>672</v>
      </c>
      <c r="R101" s="1017" t="s">
        <v>672</v>
      </c>
      <c r="S101" s="511" t="s">
        <v>672</v>
      </c>
      <c r="T101" s="25" t="s">
        <v>672</v>
      </c>
      <c r="U101" s="25" t="s">
        <v>672</v>
      </c>
      <c r="V101" s="25" t="s">
        <v>672</v>
      </c>
      <c r="W101" s="25" t="s">
        <v>672</v>
      </c>
      <c r="X101" s="25" t="s">
        <v>672</v>
      </c>
      <c r="Y101" s="25" t="s">
        <v>672</v>
      </c>
      <c r="Z101" s="25" t="s">
        <v>672</v>
      </c>
      <c r="AA101" s="25" t="s">
        <v>672</v>
      </c>
      <c r="AB101" s="25" t="s">
        <v>672</v>
      </c>
      <c r="AC101" s="25" t="s">
        <v>672</v>
      </c>
      <c r="AD101" s="25" t="s">
        <v>672</v>
      </c>
      <c r="AE101" s="25" t="s">
        <v>672</v>
      </c>
      <c r="AF101" s="25" t="s">
        <v>672</v>
      </c>
    </row>
    <row r="102" spans="2:32" ht="16" customHeight="1" x14ac:dyDescent="0.25">
      <c r="B102" s="128">
        <f t="shared" si="8"/>
        <v>74</v>
      </c>
      <c r="C102" s="128" t="str">
        <f t="shared" si="5"/>
        <v/>
      </c>
      <c r="D102" s="128">
        <f t="shared" si="7"/>
        <v>0</v>
      </c>
      <c r="E102" s="118"/>
      <c r="F102" s="511"/>
      <c r="G102" s="1009" t="str">
        <f t="shared" si="6"/>
        <v/>
      </c>
      <c r="H102" s="1056" t="s">
        <v>672</v>
      </c>
      <c r="I102" s="1056" t="s">
        <v>672</v>
      </c>
      <c r="J102" s="1008" t="s">
        <v>672</v>
      </c>
      <c r="K102" s="1008" t="s">
        <v>672</v>
      </c>
      <c r="L102" s="1008" t="s">
        <v>672</v>
      </c>
      <c r="M102" s="1008" t="s">
        <v>672</v>
      </c>
      <c r="N102" s="1011" t="s">
        <v>672</v>
      </c>
      <c r="O102" s="1008" t="s">
        <v>672</v>
      </c>
      <c r="P102" s="1008" t="s">
        <v>672</v>
      </c>
      <c r="Q102" s="1008" t="s">
        <v>672</v>
      </c>
      <c r="R102" s="1017" t="s">
        <v>672</v>
      </c>
      <c r="S102" s="511" t="s">
        <v>672</v>
      </c>
      <c r="T102" s="25" t="s">
        <v>672</v>
      </c>
      <c r="U102" s="25" t="s">
        <v>672</v>
      </c>
      <c r="V102" s="25" t="s">
        <v>672</v>
      </c>
      <c r="W102" s="25" t="s">
        <v>672</v>
      </c>
      <c r="X102" s="25" t="s">
        <v>672</v>
      </c>
      <c r="Y102" s="25" t="s">
        <v>672</v>
      </c>
      <c r="Z102" s="25" t="s">
        <v>672</v>
      </c>
      <c r="AA102" s="25" t="s">
        <v>672</v>
      </c>
      <c r="AB102" s="25" t="s">
        <v>672</v>
      </c>
      <c r="AC102" s="25" t="s">
        <v>672</v>
      </c>
      <c r="AD102" s="25" t="s">
        <v>672</v>
      </c>
      <c r="AE102" s="25" t="s">
        <v>672</v>
      </c>
      <c r="AF102" s="25" t="s">
        <v>672</v>
      </c>
    </row>
    <row r="103" spans="2:32" ht="16" customHeight="1" x14ac:dyDescent="0.25">
      <c r="B103" s="128">
        <f t="shared" si="8"/>
        <v>75</v>
      </c>
      <c r="C103" s="128" t="str">
        <f t="shared" si="5"/>
        <v/>
      </c>
      <c r="D103" s="128">
        <f t="shared" si="7"/>
        <v>0</v>
      </c>
      <c r="E103" s="118"/>
      <c r="F103" s="511"/>
      <c r="G103" s="1009" t="str">
        <f t="shared" si="6"/>
        <v/>
      </c>
      <c r="H103" s="1056" t="s">
        <v>672</v>
      </c>
      <c r="I103" s="1056" t="s">
        <v>672</v>
      </c>
      <c r="J103" s="1008" t="s">
        <v>672</v>
      </c>
      <c r="K103" s="1008" t="s">
        <v>672</v>
      </c>
      <c r="L103" s="1008" t="s">
        <v>672</v>
      </c>
      <c r="M103" s="1008" t="s">
        <v>672</v>
      </c>
      <c r="N103" s="1011" t="s">
        <v>672</v>
      </c>
      <c r="O103" s="1008" t="s">
        <v>672</v>
      </c>
      <c r="P103" s="1008" t="s">
        <v>672</v>
      </c>
      <c r="Q103" s="1008" t="s">
        <v>672</v>
      </c>
      <c r="R103" s="1017" t="s">
        <v>672</v>
      </c>
      <c r="S103" s="511" t="s">
        <v>672</v>
      </c>
      <c r="T103" s="25" t="s">
        <v>672</v>
      </c>
      <c r="U103" s="25" t="s">
        <v>672</v>
      </c>
      <c r="V103" s="25" t="s">
        <v>672</v>
      </c>
      <c r="W103" s="25" t="s">
        <v>672</v>
      </c>
      <c r="X103" s="25" t="s">
        <v>672</v>
      </c>
      <c r="Y103" s="25" t="s">
        <v>672</v>
      </c>
      <c r="Z103" s="25" t="s">
        <v>672</v>
      </c>
      <c r="AA103" s="25" t="s">
        <v>672</v>
      </c>
      <c r="AB103" s="25" t="s">
        <v>672</v>
      </c>
      <c r="AC103" s="25" t="s">
        <v>672</v>
      </c>
      <c r="AD103" s="25" t="s">
        <v>672</v>
      </c>
      <c r="AE103" s="25" t="s">
        <v>672</v>
      </c>
      <c r="AF103" s="25" t="s">
        <v>672</v>
      </c>
    </row>
    <row r="104" spans="2:32" ht="16" customHeight="1" x14ac:dyDescent="0.25">
      <c r="B104" s="128">
        <f t="shared" si="8"/>
        <v>76</v>
      </c>
      <c r="C104" s="128" t="str">
        <f t="shared" si="5"/>
        <v/>
      </c>
      <c r="D104" s="128">
        <f t="shared" si="7"/>
        <v>0</v>
      </c>
      <c r="E104" s="118"/>
      <c r="F104" s="511"/>
      <c r="G104" s="1009" t="str">
        <f t="shared" si="6"/>
        <v/>
      </c>
      <c r="H104" s="1056" t="s">
        <v>672</v>
      </c>
      <c r="I104" s="1056" t="s">
        <v>672</v>
      </c>
      <c r="J104" s="1008" t="s">
        <v>672</v>
      </c>
      <c r="K104" s="1008" t="s">
        <v>672</v>
      </c>
      <c r="L104" s="1008" t="s">
        <v>672</v>
      </c>
      <c r="M104" s="1008" t="s">
        <v>672</v>
      </c>
      <c r="N104" s="1011" t="s">
        <v>672</v>
      </c>
      <c r="O104" s="1008" t="s">
        <v>672</v>
      </c>
      <c r="P104" s="1008" t="s">
        <v>672</v>
      </c>
      <c r="Q104" s="1008" t="s">
        <v>672</v>
      </c>
      <c r="R104" s="1017" t="s">
        <v>672</v>
      </c>
      <c r="S104" s="511" t="s">
        <v>672</v>
      </c>
      <c r="T104" s="25" t="s">
        <v>672</v>
      </c>
      <c r="U104" s="25" t="s">
        <v>672</v>
      </c>
      <c r="V104" s="25" t="s">
        <v>672</v>
      </c>
      <c r="W104" s="25" t="s">
        <v>672</v>
      </c>
      <c r="X104" s="25" t="s">
        <v>672</v>
      </c>
      <c r="Y104" s="25" t="s">
        <v>672</v>
      </c>
      <c r="Z104" s="25" t="s">
        <v>672</v>
      </c>
      <c r="AA104" s="25" t="s">
        <v>672</v>
      </c>
      <c r="AB104" s="25" t="s">
        <v>672</v>
      </c>
      <c r="AC104" s="25" t="s">
        <v>672</v>
      </c>
      <c r="AD104" s="25" t="s">
        <v>672</v>
      </c>
      <c r="AE104" s="25" t="s">
        <v>672</v>
      </c>
      <c r="AF104" s="25" t="s">
        <v>672</v>
      </c>
    </row>
    <row r="105" spans="2:32" ht="16" customHeight="1" x14ac:dyDescent="0.25">
      <c r="B105" s="128">
        <f t="shared" si="8"/>
        <v>77</v>
      </c>
      <c r="C105" s="128" t="str">
        <f t="shared" si="5"/>
        <v/>
      </c>
      <c r="D105" s="128">
        <f t="shared" si="7"/>
        <v>0</v>
      </c>
      <c r="E105" s="118"/>
      <c r="F105" s="511"/>
      <c r="G105" s="1009" t="str">
        <f t="shared" si="6"/>
        <v/>
      </c>
      <c r="H105" s="1056" t="s">
        <v>672</v>
      </c>
      <c r="I105" s="1056" t="s">
        <v>672</v>
      </c>
      <c r="J105" s="1008" t="s">
        <v>672</v>
      </c>
      <c r="K105" s="1008" t="s">
        <v>672</v>
      </c>
      <c r="L105" s="1008" t="s">
        <v>672</v>
      </c>
      <c r="M105" s="1008" t="s">
        <v>672</v>
      </c>
      <c r="N105" s="1011" t="s">
        <v>672</v>
      </c>
      <c r="O105" s="1008" t="s">
        <v>672</v>
      </c>
      <c r="P105" s="1008" t="s">
        <v>672</v>
      </c>
      <c r="Q105" s="1008" t="s">
        <v>672</v>
      </c>
      <c r="R105" s="1017" t="s">
        <v>672</v>
      </c>
      <c r="S105" s="511" t="s">
        <v>672</v>
      </c>
      <c r="T105" s="25" t="s">
        <v>672</v>
      </c>
      <c r="U105" s="25" t="s">
        <v>672</v>
      </c>
      <c r="V105" s="25" t="s">
        <v>672</v>
      </c>
      <c r="W105" s="25" t="s">
        <v>672</v>
      </c>
      <c r="X105" s="25" t="s">
        <v>672</v>
      </c>
      <c r="Y105" s="25" t="s">
        <v>672</v>
      </c>
      <c r="Z105" s="25" t="s">
        <v>672</v>
      </c>
      <c r="AA105" s="25" t="s">
        <v>672</v>
      </c>
      <c r="AB105" s="25" t="s">
        <v>672</v>
      </c>
      <c r="AC105" s="25" t="s">
        <v>672</v>
      </c>
      <c r="AD105" s="25" t="s">
        <v>672</v>
      </c>
      <c r="AE105" s="25" t="s">
        <v>672</v>
      </c>
      <c r="AF105" s="25" t="s">
        <v>672</v>
      </c>
    </row>
    <row r="106" spans="2:32" ht="16" customHeight="1" x14ac:dyDescent="0.25">
      <c r="B106" s="128">
        <f t="shared" si="8"/>
        <v>78</v>
      </c>
      <c r="C106" s="128" t="str">
        <f t="shared" si="5"/>
        <v/>
      </c>
      <c r="D106" s="128">
        <f t="shared" si="7"/>
        <v>0</v>
      </c>
      <c r="E106" s="118"/>
      <c r="F106" s="511"/>
      <c r="G106" s="1009" t="str">
        <f t="shared" si="6"/>
        <v/>
      </c>
      <c r="H106" s="1056" t="s">
        <v>672</v>
      </c>
      <c r="I106" s="1056" t="s">
        <v>672</v>
      </c>
      <c r="J106" s="1008" t="s">
        <v>672</v>
      </c>
      <c r="K106" s="1008" t="s">
        <v>672</v>
      </c>
      <c r="L106" s="1008" t="s">
        <v>672</v>
      </c>
      <c r="M106" s="1008" t="s">
        <v>672</v>
      </c>
      <c r="N106" s="1011" t="s">
        <v>672</v>
      </c>
      <c r="O106" s="1008" t="s">
        <v>672</v>
      </c>
      <c r="P106" s="1008" t="s">
        <v>672</v>
      </c>
      <c r="Q106" s="1008" t="s">
        <v>672</v>
      </c>
      <c r="R106" s="1017" t="s">
        <v>672</v>
      </c>
      <c r="S106" s="511" t="s">
        <v>672</v>
      </c>
      <c r="T106" s="25" t="s">
        <v>672</v>
      </c>
      <c r="U106" s="25" t="s">
        <v>672</v>
      </c>
      <c r="V106" s="25" t="s">
        <v>672</v>
      </c>
      <c r="W106" s="25" t="s">
        <v>672</v>
      </c>
      <c r="X106" s="25" t="s">
        <v>672</v>
      </c>
      <c r="Y106" s="25" t="s">
        <v>672</v>
      </c>
      <c r="Z106" s="25" t="s">
        <v>672</v>
      </c>
      <c r="AA106" s="25" t="s">
        <v>672</v>
      </c>
      <c r="AB106" s="25" t="s">
        <v>672</v>
      </c>
      <c r="AC106" s="25" t="s">
        <v>672</v>
      </c>
      <c r="AD106" s="25" t="s">
        <v>672</v>
      </c>
      <c r="AE106" s="25" t="s">
        <v>672</v>
      </c>
      <c r="AF106" s="25" t="s">
        <v>672</v>
      </c>
    </row>
    <row r="107" spans="2:32" ht="16" customHeight="1" x14ac:dyDescent="0.25">
      <c r="B107" s="128">
        <f t="shared" si="8"/>
        <v>79</v>
      </c>
      <c r="C107" s="128" t="str">
        <f t="shared" si="5"/>
        <v/>
      </c>
      <c r="D107" s="128">
        <f t="shared" si="7"/>
        <v>0</v>
      </c>
      <c r="E107" s="118"/>
      <c r="F107" s="511"/>
      <c r="G107" s="1009" t="str">
        <f t="shared" si="6"/>
        <v/>
      </c>
      <c r="H107" s="1056" t="s">
        <v>672</v>
      </c>
      <c r="I107" s="1056" t="s">
        <v>672</v>
      </c>
      <c r="J107" s="1008" t="s">
        <v>672</v>
      </c>
      <c r="K107" s="1008" t="s">
        <v>672</v>
      </c>
      <c r="L107" s="1008" t="s">
        <v>672</v>
      </c>
      <c r="M107" s="1008" t="s">
        <v>672</v>
      </c>
      <c r="N107" s="1011" t="s">
        <v>672</v>
      </c>
      <c r="O107" s="1008" t="s">
        <v>672</v>
      </c>
      <c r="P107" s="1008" t="s">
        <v>672</v>
      </c>
      <c r="Q107" s="1008" t="s">
        <v>672</v>
      </c>
      <c r="R107" s="1017" t="s">
        <v>672</v>
      </c>
      <c r="S107" s="511" t="s">
        <v>672</v>
      </c>
      <c r="T107" s="25" t="s">
        <v>672</v>
      </c>
      <c r="U107" s="25" t="s">
        <v>672</v>
      </c>
      <c r="V107" s="25" t="s">
        <v>672</v>
      </c>
      <c r="W107" s="25" t="s">
        <v>672</v>
      </c>
      <c r="X107" s="25" t="s">
        <v>672</v>
      </c>
      <c r="Y107" s="25" t="s">
        <v>672</v>
      </c>
      <c r="Z107" s="25" t="s">
        <v>672</v>
      </c>
      <c r="AA107" s="25" t="s">
        <v>672</v>
      </c>
      <c r="AB107" s="25" t="s">
        <v>672</v>
      </c>
      <c r="AC107" s="25" t="s">
        <v>672</v>
      </c>
      <c r="AD107" s="25" t="s">
        <v>672</v>
      </c>
      <c r="AE107" s="25" t="s">
        <v>672</v>
      </c>
      <c r="AF107" s="25" t="s">
        <v>672</v>
      </c>
    </row>
    <row r="108" spans="2:32" ht="16" customHeight="1" x14ac:dyDescent="0.25">
      <c r="B108" s="128">
        <f t="shared" si="8"/>
        <v>80</v>
      </c>
      <c r="C108" s="128" t="str">
        <f t="shared" si="5"/>
        <v/>
      </c>
      <c r="D108" s="128">
        <f t="shared" si="7"/>
        <v>0</v>
      </c>
      <c r="E108" s="118"/>
      <c r="F108" s="511"/>
      <c r="G108" s="1009" t="str">
        <f t="shared" si="6"/>
        <v/>
      </c>
      <c r="H108" s="1056" t="s">
        <v>672</v>
      </c>
      <c r="I108" s="1056" t="s">
        <v>672</v>
      </c>
      <c r="J108" s="1008" t="s">
        <v>672</v>
      </c>
      <c r="K108" s="1008" t="s">
        <v>672</v>
      </c>
      <c r="L108" s="1008" t="s">
        <v>672</v>
      </c>
      <c r="M108" s="1008" t="s">
        <v>672</v>
      </c>
      <c r="N108" s="1011" t="s">
        <v>672</v>
      </c>
      <c r="O108" s="1008" t="s">
        <v>672</v>
      </c>
      <c r="P108" s="1008" t="s">
        <v>672</v>
      </c>
      <c r="Q108" s="1008" t="s">
        <v>672</v>
      </c>
      <c r="R108" s="1017" t="s">
        <v>672</v>
      </c>
      <c r="S108" s="511" t="s">
        <v>672</v>
      </c>
      <c r="T108" s="25" t="s">
        <v>672</v>
      </c>
      <c r="U108" s="25" t="s">
        <v>672</v>
      </c>
      <c r="V108" s="25" t="s">
        <v>672</v>
      </c>
      <c r="W108" s="25" t="s">
        <v>672</v>
      </c>
      <c r="X108" s="25" t="s">
        <v>672</v>
      </c>
      <c r="Y108" s="25" t="s">
        <v>672</v>
      </c>
      <c r="Z108" s="25" t="s">
        <v>672</v>
      </c>
      <c r="AA108" s="25" t="s">
        <v>672</v>
      </c>
      <c r="AB108" s="25" t="s">
        <v>672</v>
      </c>
      <c r="AC108" s="25" t="s">
        <v>672</v>
      </c>
      <c r="AD108" s="25" t="s">
        <v>672</v>
      </c>
      <c r="AE108" s="25" t="s">
        <v>672</v>
      </c>
      <c r="AF108" s="25" t="s">
        <v>672</v>
      </c>
    </row>
    <row r="109" spans="2:32" ht="16" customHeight="1" x14ac:dyDescent="0.25">
      <c r="B109" s="128">
        <f t="shared" si="8"/>
        <v>81</v>
      </c>
      <c r="C109" s="128" t="str">
        <f t="shared" si="5"/>
        <v/>
      </c>
      <c r="D109" s="128">
        <f t="shared" si="7"/>
        <v>0</v>
      </c>
      <c r="E109" s="118"/>
      <c r="F109" s="511"/>
      <c r="G109" s="1009" t="str">
        <f t="shared" si="6"/>
        <v/>
      </c>
      <c r="H109" s="1056" t="s">
        <v>672</v>
      </c>
      <c r="I109" s="1056" t="s">
        <v>672</v>
      </c>
      <c r="J109" s="1008" t="s">
        <v>672</v>
      </c>
      <c r="K109" s="1008" t="s">
        <v>672</v>
      </c>
      <c r="L109" s="1008" t="s">
        <v>672</v>
      </c>
      <c r="M109" s="1008" t="s">
        <v>672</v>
      </c>
      <c r="N109" s="1011" t="s">
        <v>672</v>
      </c>
      <c r="O109" s="1008" t="s">
        <v>672</v>
      </c>
      <c r="P109" s="1008" t="s">
        <v>672</v>
      </c>
      <c r="Q109" s="1008" t="s">
        <v>672</v>
      </c>
      <c r="R109" s="1017" t="s">
        <v>672</v>
      </c>
      <c r="S109" s="511" t="s">
        <v>672</v>
      </c>
      <c r="T109" s="25" t="s">
        <v>672</v>
      </c>
      <c r="U109" s="25" t="s">
        <v>672</v>
      </c>
      <c r="V109" s="25" t="s">
        <v>672</v>
      </c>
      <c r="W109" s="25" t="s">
        <v>672</v>
      </c>
      <c r="X109" s="25" t="s">
        <v>672</v>
      </c>
      <c r="Y109" s="25" t="s">
        <v>672</v>
      </c>
      <c r="Z109" s="25" t="s">
        <v>672</v>
      </c>
      <c r="AA109" s="25" t="s">
        <v>672</v>
      </c>
      <c r="AB109" s="25" t="s">
        <v>672</v>
      </c>
      <c r="AC109" s="25" t="s">
        <v>672</v>
      </c>
      <c r="AD109" s="25" t="s">
        <v>672</v>
      </c>
      <c r="AE109" s="25" t="s">
        <v>672</v>
      </c>
      <c r="AF109" s="25" t="s">
        <v>672</v>
      </c>
    </row>
    <row r="110" spans="2:32" ht="16" customHeight="1" x14ac:dyDescent="0.25">
      <c r="B110" s="128">
        <f t="shared" si="8"/>
        <v>82</v>
      </c>
      <c r="C110" s="128" t="str">
        <f t="shared" si="5"/>
        <v/>
      </c>
      <c r="D110" s="128">
        <f t="shared" si="7"/>
        <v>0</v>
      </c>
      <c r="E110" s="118"/>
      <c r="F110" s="511"/>
      <c r="G110" s="1009" t="str">
        <f t="shared" si="6"/>
        <v/>
      </c>
      <c r="H110" s="1056" t="s">
        <v>672</v>
      </c>
      <c r="I110" s="1056" t="s">
        <v>672</v>
      </c>
      <c r="J110" s="1008" t="s">
        <v>672</v>
      </c>
      <c r="K110" s="1008" t="s">
        <v>672</v>
      </c>
      <c r="L110" s="1008" t="s">
        <v>672</v>
      </c>
      <c r="M110" s="1008" t="s">
        <v>672</v>
      </c>
      <c r="N110" s="1011" t="s">
        <v>672</v>
      </c>
      <c r="O110" s="1008" t="s">
        <v>672</v>
      </c>
      <c r="P110" s="1008" t="s">
        <v>672</v>
      </c>
      <c r="Q110" s="1008" t="s">
        <v>672</v>
      </c>
      <c r="R110" s="1017" t="s">
        <v>672</v>
      </c>
      <c r="S110" s="511" t="s">
        <v>672</v>
      </c>
      <c r="T110" s="25" t="s">
        <v>672</v>
      </c>
      <c r="U110" s="25" t="s">
        <v>672</v>
      </c>
      <c r="V110" s="25" t="s">
        <v>672</v>
      </c>
      <c r="W110" s="25" t="s">
        <v>672</v>
      </c>
      <c r="X110" s="25" t="s">
        <v>672</v>
      </c>
      <c r="Y110" s="25" t="s">
        <v>672</v>
      </c>
      <c r="Z110" s="25" t="s">
        <v>672</v>
      </c>
      <c r="AA110" s="25" t="s">
        <v>672</v>
      </c>
      <c r="AB110" s="25" t="s">
        <v>672</v>
      </c>
      <c r="AC110" s="25" t="s">
        <v>672</v>
      </c>
      <c r="AD110" s="25" t="s">
        <v>672</v>
      </c>
      <c r="AE110" s="25" t="s">
        <v>672</v>
      </c>
      <c r="AF110" s="25" t="s">
        <v>672</v>
      </c>
    </row>
    <row r="111" spans="2:32" ht="16" customHeight="1" x14ac:dyDescent="0.25">
      <c r="B111" s="128">
        <f t="shared" si="8"/>
        <v>83</v>
      </c>
      <c r="C111" s="128" t="str">
        <f t="shared" si="5"/>
        <v/>
      </c>
      <c r="D111" s="128">
        <f t="shared" si="7"/>
        <v>0</v>
      </c>
      <c r="E111" s="118"/>
      <c r="F111" s="511"/>
      <c r="G111" s="1009" t="str">
        <f t="shared" si="6"/>
        <v/>
      </c>
      <c r="H111" s="1056" t="s">
        <v>672</v>
      </c>
      <c r="I111" s="1056" t="s">
        <v>672</v>
      </c>
      <c r="J111" s="1008" t="s">
        <v>672</v>
      </c>
      <c r="K111" s="1008" t="s">
        <v>672</v>
      </c>
      <c r="L111" s="1008" t="s">
        <v>672</v>
      </c>
      <c r="M111" s="1008" t="s">
        <v>672</v>
      </c>
      <c r="N111" s="1011" t="s">
        <v>672</v>
      </c>
      <c r="O111" s="1008" t="s">
        <v>672</v>
      </c>
      <c r="P111" s="1008" t="s">
        <v>672</v>
      </c>
      <c r="Q111" s="1008" t="s">
        <v>672</v>
      </c>
      <c r="R111" s="1017" t="s">
        <v>672</v>
      </c>
      <c r="S111" s="511" t="s">
        <v>672</v>
      </c>
      <c r="T111" s="25" t="s">
        <v>672</v>
      </c>
      <c r="U111" s="25" t="s">
        <v>672</v>
      </c>
      <c r="V111" s="25" t="s">
        <v>672</v>
      </c>
      <c r="W111" s="25" t="s">
        <v>672</v>
      </c>
      <c r="X111" s="25" t="s">
        <v>672</v>
      </c>
      <c r="Y111" s="25" t="s">
        <v>672</v>
      </c>
      <c r="Z111" s="25" t="s">
        <v>672</v>
      </c>
      <c r="AA111" s="25" t="s">
        <v>672</v>
      </c>
      <c r="AB111" s="25" t="s">
        <v>672</v>
      </c>
      <c r="AC111" s="25" t="s">
        <v>672</v>
      </c>
      <c r="AD111" s="25" t="s">
        <v>672</v>
      </c>
      <c r="AE111" s="25" t="s">
        <v>672</v>
      </c>
      <c r="AF111" s="25" t="s">
        <v>672</v>
      </c>
    </row>
    <row r="112" spans="2:32" ht="16" customHeight="1" x14ac:dyDescent="0.25">
      <c r="B112" s="128">
        <f t="shared" si="8"/>
        <v>84</v>
      </c>
      <c r="C112" s="128" t="str">
        <f t="shared" si="5"/>
        <v/>
      </c>
      <c r="D112" s="128">
        <f t="shared" si="7"/>
        <v>0</v>
      </c>
      <c r="E112" s="118"/>
      <c r="F112" s="511"/>
      <c r="G112" s="1009" t="str">
        <f t="shared" si="6"/>
        <v/>
      </c>
      <c r="H112" s="1056" t="s">
        <v>672</v>
      </c>
      <c r="I112" s="1056" t="s">
        <v>672</v>
      </c>
      <c r="J112" s="1008" t="s">
        <v>672</v>
      </c>
      <c r="K112" s="1008" t="s">
        <v>672</v>
      </c>
      <c r="L112" s="1008" t="s">
        <v>672</v>
      </c>
      <c r="M112" s="1008" t="s">
        <v>672</v>
      </c>
      <c r="N112" s="1011" t="s">
        <v>672</v>
      </c>
      <c r="O112" s="1008" t="s">
        <v>672</v>
      </c>
      <c r="P112" s="1008" t="s">
        <v>672</v>
      </c>
      <c r="Q112" s="1008" t="s">
        <v>672</v>
      </c>
      <c r="R112" s="1017" t="s">
        <v>672</v>
      </c>
      <c r="S112" s="511" t="s">
        <v>672</v>
      </c>
      <c r="T112" s="25" t="s">
        <v>672</v>
      </c>
      <c r="U112" s="25" t="s">
        <v>672</v>
      </c>
      <c r="V112" s="25" t="s">
        <v>672</v>
      </c>
      <c r="W112" s="25" t="s">
        <v>672</v>
      </c>
      <c r="X112" s="25" t="s">
        <v>672</v>
      </c>
      <c r="Y112" s="25" t="s">
        <v>672</v>
      </c>
      <c r="Z112" s="25" t="s">
        <v>672</v>
      </c>
      <c r="AA112" s="25" t="s">
        <v>672</v>
      </c>
      <c r="AB112" s="25" t="s">
        <v>672</v>
      </c>
      <c r="AC112" s="25" t="s">
        <v>672</v>
      </c>
      <c r="AD112" s="25" t="s">
        <v>672</v>
      </c>
      <c r="AE112" s="25" t="s">
        <v>672</v>
      </c>
      <c r="AF112" s="25" t="s">
        <v>672</v>
      </c>
    </row>
    <row r="113" spans="2:32" ht="16" customHeight="1" x14ac:dyDescent="0.25">
      <c r="B113" s="128">
        <f t="shared" si="8"/>
        <v>85</v>
      </c>
      <c r="C113" s="128" t="str">
        <f t="shared" si="5"/>
        <v/>
      </c>
      <c r="D113" s="128">
        <f t="shared" si="7"/>
        <v>0</v>
      </c>
      <c r="E113" s="118"/>
      <c r="F113" s="511"/>
      <c r="G113" s="1009" t="str">
        <f t="shared" si="6"/>
        <v/>
      </c>
      <c r="H113" s="1056" t="s">
        <v>672</v>
      </c>
      <c r="I113" s="1056" t="s">
        <v>672</v>
      </c>
      <c r="J113" s="1008" t="s">
        <v>672</v>
      </c>
      <c r="K113" s="1008" t="s">
        <v>672</v>
      </c>
      <c r="L113" s="1008" t="s">
        <v>672</v>
      </c>
      <c r="M113" s="1008" t="s">
        <v>672</v>
      </c>
      <c r="N113" s="1011" t="s">
        <v>672</v>
      </c>
      <c r="O113" s="1008" t="s">
        <v>672</v>
      </c>
      <c r="P113" s="1008" t="s">
        <v>672</v>
      </c>
      <c r="Q113" s="1008" t="s">
        <v>672</v>
      </c>
      <c r="R113" s="1017" t="s">
        <v>672</v>
      </c>
      <c r="S113" s="511" t="s">
        <v>672</v>
      </c>
      <c r="T113" s="25" t="s">
        <v>672</v>
      </c>
      <c r="U113" s="25" t="s">
        <v>672</v>
      </c>
      <c r="V113" s="25" t="s">
        <v>672</v>
      </c>
      <c r="W113" s="25" t="s">
        <v>672</v>
      </c>
      <c r="X113" s="25" t="s">
        <v>672</v>
      </c>
      <c r="Y113" s="25" t="s">
        <v>672</v>
      </c>
      <c r="Z113" s="25" t="s">
        <v>672</v>
      </c>
      <c r="AA113" s="25" t="s">
        <v>672</v>
      </c>
      <c r="AB113" s="25" t="s">
        <v>672</v>
      </c>
      <c r="AC113" s="25" t="s">
        <v>672</v>
      </c>
      <c r="AD113" s="25" t="s">
        <v>672</v>
      </c>
      <c r="AE113" s="25" t="s">
        <v>672</v>
      </c>
      <c r="AF113" s="25" t="s">
        <v>672</v>
      </c>
    </row>
    <row r="114" spans="2:32" ht="16" customHeight="1" x14ac:dyDescent="0.25">
      <c r="B114" s="128">
        <f t="shared" si="8"/>
        <v>86</v>
      </c>
      <c r="C114" s="128" t="str">
        <f t="shared" si="5"/>
        <v/>
      </c>
      <c r="D114" s="128">
        <f t="shared" si="7"/>
        <v>0</v>
      </c>
      <c r="E114" s="118"/>
      <c r="F114" s="511"/>
      <c r="G114" s="1009" t="str">
        <f t="shared" si="6"/>
        <v/>
      </c>
      <c r="H114" s="1056" t="s">
        <v>672</v>
      </c>
      <c r="I114" s="1056" t="s">
        <v>672</v>
      </c>
      <c r="J114" s="1008" t="s">
        <v>672</v>
      </c>
      <c r="K114" s="1008" t="s">
        <v>672</v>
      </c>
      <c r="L114" s="1008" t="s">
        <v>672</v>
      </c>
      <c r="M114" s="1008" t="s">
        <v>672</v>
      </c>
      <c r="N114" s="1011" t="s">
        <v>672</v>
      </c>
      <c r="O114" s="1008" t="s">
        <v>672</v>
      </c>
      <c r="P114" s="1008" t="s">
        <v>672</v>
      </c>
      <c r="Q114" s="1008" t="s">
        <v>672</v>
      </c>
      <c r="R114" s="1017" t="s">
        <v>672</v>
      </c>
      <c r="S114" s="511"/>
    </row>
    <row r="115" spans="2:32" ht="16" customHeight="1" x14ac:dyDescent="0.25">
      <c r="B115" s="128">
        <f t="shared" si="8"/>
        <v>87</v>
      </c>
      <c r="C115" s="128" t="str">
        <f t="shared" si="5"/>
        <v/>
      </c>
      <c r="D115" s="128">
        <f t="shared" si="7"/>
        <v>0</v>
      </c>
      <c r="E115" s="118"/>
      <c r="F115" s="511"/>
      <c r="G115" s="1009" t="str">
        <f t="shared" si="6"/>
        <v/>
      </c>
      <c r="H115" s="1056" t="s">
        <v>672</v>
      </c>
      <c r="I115" s="1056" t="s">
        <v>672</v>
      </c>
      <c r="J115" s="1008" t="s">
        <v>672</v>
      </c>
      <c r="K115" s="1008" t="s">
        <v>672</v>
      </c>
      <c r="L115" s="1008" t="s">
        <v>672</v>
      </c>
      <c r="M115" s="1008" t="s">
        <v>672</v>
      </c>
      <c r="N115" s="1011" t="s">
        <v>672</v>
      </c>
      <c r="O115" s="1008" t="s">
        <v>672</v>
      </c>
      <c r="P115" s="1008" t="s">
        <v>672</v>
      </c>
      <c r="Q115" s="1008" t="s">
        <v>672</v>
      </c>
      <c r="R115" s="1017" t="s">
        <v>672</v>
      </c>
      <c r="S115" s="511"/>
    </row>
    <row r="116" spans="2:32" ht="16" customHeight="1" x14ac:dyDescent="0.25">
      <c r="B116" s="128">
        <f t="shared" si="8"/>
        <v>88</v>
      </c>
      <c r="C116" s="128" t="str">
        <f t="shared" si="5"/>
        <v/>
      </c>
      <c r="D116" s="128">
        <f t="shared" si="7"/>
        <v>0</v>
      </c>
      <c r="E116" s="118"/>
      <c r="F116" s="511"/>
      <c r="G116" s="1009" t="str">
        <f t="shared" si="6"/>
        <v/>
      </c>
      <c r="H116" s="1056" t="s">
        <v>672</v>
      </c>
      <c r="I116" s="1056" t="s">
        <v>672</v>
      </c>
      <c r="J116" s="1008" t="s">
        <v>672</v>
      </c>
      <c r="K116" s="1008" t="s">
        <v>672</v>
      </c>
      <c r="L116" s="1008" t="s">
        <v>672</v>
      </c>
      <c r="M116" s="1008" t="s">
        <v>672</v>
      </c>
      <c r="N116" s="1011" t="s">
        <v>672</v>
      </c>
      <c r="O116" s="1008" t="s">
        <v>672</v>
      </c>
      <c r="P116" s="1008" t="s">
        <v>672</v>
      </c>
      <c r="Q116" s="1008" t="s">
        <v>672</v>
      </c>
      <c r="R116" s="1017" t="s">
        <v>672</v>
      </c>
      <c r="S116" s="511"/>
    </row>
    <row r="117" spans="2:32" ht="16" customHeight="1" x14ac:dyDescent="0.25">
      <c r="B117" s="128">
        <f t="shared" si="8"/>
        <v>89</v>
      </c>
      <c r="C117" s="128" t="str">
        <f t="shared" si="5"/>
        <v/>
      </c>
      <c r="D117" s="128">
        <f t="shared" si="7"/>
        <v>0</v>
      </c>
      <c r="E117" s="118"/>
      <c r="F117" s="511"/>
      <c r="G117" s="1009" t="str">
        <f t="shared" si="6"/>
        <v/>
      </c>
      <c r="H117" s="1056" t="s">
        <v>672</v>
      </c>
      <c r="I117" s="1056" t="s">
        <v>672</v>
      </c>
      <c r="J117" s="1008" t="s">
        <v>672</v>
      </c>
      <c r="K117" s="1008" t="s">
        <v>672</v>
      </c>
      <c r="L117" s="1008" t="s">
        <v>672</v>
      </c>
      <c r="M117" s="1008" t="s">
        <v>672</v>
      </c>
      <c r="N117" s="1011" t="s">
        <v>672</v>
      </c>
      <c r="O117" s="1008" t="s">
        <v>672</v>
      </c>
      <c r="P117" s="1008" t="s">
        <v>672</v>
      </c>
      <c r="Q117" s="1008" t="s">
        <v>672</v>
      </c>
      <c r="R117" s="1017" t="s">
        <v>672</v>
      </c>
      <c r="S117" s="511"/>
    </row>
    <row r="118" spans="2:32" ht="16" customHeight="1" x14ac:dyDescent="0.25">
      <c r="B118" s="128">
        <f t="shared" si="8"/>
        <v>90</v>
      </c>
      <c r="C118" s="128" t="str">
        <f t="shared" si="5"/>
        <v/>
      </c>
      <c r="D118" s="128">
        <f t="shared" si="7"/>
        <v>0</v>
      </c>
      <c r="E118" s="118"/>
      <c r="F118" s="511"/>
      <c r="G118" s="1009" t="str">
        <f t="shared" si="6"/>
        <v/>
      </c>
      <c r="H118" s="1056" t="s">
        <v>672</v>
      </c>
      <c r="I118" s="1056" t="s">
        <v>672</v>
      </c>
      <c r="J118" s="1008" t="s">
        <v>672</v>
      </c>
      <c r="K118" s="1008" t="s">
        <v>672</v>
      </c>
      <c r="L118" s="1008" t="s">
        <v>672</v>
      </c>
      <c r="M118" s="1008" t="s">
        <v>672</v>
      </c>
      <c r="N118" s="1011" t="s">
        <v>672</v>
      </c>
      <c r="O118" s="1008" t="s">
        <v>672</v>
      </c>
      <c r="P118" s="1008" t="s">
        <v>672</v>
      </c>
      <c r="Q118" s="1008" t="s">
        <v>672</v>
      </c>
      <c r="R118" s="1017" t="s">
        <v>672</v>
      </c>
      <c r="S118" s="511"/>
    </row>
    <row r="119" spans="2:32" ht="16" customHeight="1" x14ac:dyDescent="0.25">
      <c r="B119" s="128">
        <f t="shared" si="8"/>
        <v>91</v>
      </c>
      <c r="C119" s="128" t="str">
        <f t="shared" si="5"/>
        <v/>
      </c>
      <c r="D119" s="128">
        <f t="shared" si="7"/>
        <v>0</v>
      </c>
      <c r="E119" s="118"/>
      <c r="F119" s="511"/>
      <c r="G119" s="1009" t="str">
        <f t="shared" si="6"/>
        <v/>
      </c>
      <c r="H119" s="1056" t="s">
        <v>672</v>
      </c>
      <c r="I119" s="1056" t="s">
        <v>672</v>
      </c>
      <c r="J119" s="1008" t="s">
        <v>672</v>
      </c>
      <c r="K119" s="1008" t="s">
        <v>672</v>
      </c>
      <c r="L119" s="1008" t="s">
        <v>672</v>
      </c>
      <c r="M119" s="1008" t="s">
        <v>672</v>
      </c>
      <c r="N119" s="1011" t="s">
        <v>672</v>
      </c>
      <c r="O119" s="1008" t="s">
        <v>672</v>
      </c>
      <c r="P119" s="1008" t="s">
        <v>672</v>
      </c>
      <c r="Q119" s="1008" t="s">
        <v>672</v>
      </c>
      <c r="R119" s="1017" t="s">
        <v>672</v>
      </c>
      <c r="S119" s="511"/>
    </row>
    <row r="120" spans="2:32" ht="16" customHeight="1" x14ac:dyDescent="0.25">
      <c r="B120" s="128">
        <f t="shared" si="8"/>
        <v>92</v>
      </c>
      <c r="C120" s="128" t="str">
        <f t="shared" si="5"/>
        <v/>
      </c>
      <c r="D120" s="128">
        <f t="shared" si="7"/>
        <v>0</v>
      </c>
      <c r="E120" s="118"/>
      <c r="F120" s="511"/>
      <c r="G120" s="1009" t="str">
        <f t="shared" si="6"/>
        <v/>
      </c>
      <c r="H120" s="1056" t="s">
        <v>672</v>
      </c>
      <c r="I120" s="1056" t="s">
        <v>672</v>
      </c>
      <c r="J120" s="1008" t="s">
        <v>672</v>
      </c>
      <c r="K120" s="1008" t="s">
        <v>672</v>
      </c>
      <c r="L120" s="1008" t="s">
        <v>672</v>
      </c>
      <c r="M120" s="1008" t="s">
        <v>672</v>
      </c>
      <c r="N120" s="1011" t="s">
        <v>672</v>
      </c>
      <c r="O120" s="1008" t="s">
        <v>672</v>
      </c>
      <c r="P120" s="1008" t="s">
        <v>672</v>
      </c>
      <c r="Q120" s="1008" t="s">
        <v>672</v>
      </c>
      <c r="R120" s="1017" t="s">
        <v>672</v>
      </c>
      <c r="S120" s="511"/>
    </row>
    <row r="121" spans="2:32" ht="16" customHeight="1" x14ac:dyDescent="0.25">
      <c r="B121" s="128">
        <f t="shared" si="8"/>
        <v>93</v>
      </c>
      <c r="C121" s="128" t="str">
        <f t="shared" si="5"/>
        <v/>
      </c>
      <c r="D121" s="128">
        <f t="shared" si="7"/>
        <v>0</v>
      </c>
      <c r="E121" s="118"/>
      <c r="F121" s="511"/>
      <c r="G121" s="1009" t="str">
        <f t="shared" si="6"/>
        <v/>
      </c>
      <c r="H121" s="1056" t="s">
        <v>672</v>
      </c>
      <c r="I121" s="1056" t="s">
        <v>672</v>
      </c>
      <c r="J121" s="1008" t="s">
        <v>672</v>
      </c>
      <c r="K121" s="1008" t="s">
        <v>672</v>
      </c>
      <c r="L121" s="1008" t="s">
        <v>672</v>
      </c>
      <c r="M121" s="1008" t="s">
        <v>672</v>
      </c>
      <c r="N121" s="1011" t="s">
        <v>672</v>
      </c>
      <c r="O121" s="1008" t="s">
        <v>672</v>
      </c>
      <c r="P121" s="1008" t="s">
        <v>672</v>
      </c>
      <c r="Q121" s="1008" t="s">
        <v>672</v>
      </c>
      <c r="R121" s="1017" t="s">
        <v>672</v>
      </c>
      <c r="S121" s="511"/>
    </row>
    <row r="122" spans="2:32" ht="16" customHeight="1" x14ac:dyDescent="0.25">
      <c r="B122" s="128">
        <f t="shared" si="8"/>
        <v>94</v>
      </c>
      <c r="C122" s="128" t="str">
        <f t="shared" si="5"/>
        <v/>
      </c>
      <c r="D122" s="128">
        <f t="shared" si="7"/>
        <v>0</v>
      </c>
      <c r="E122" s="118"/>
      <c r="F122" s="511"/>
      <c r="G122" s="1009" t="str">
        <f t="shared" si="6"/>
        <v/>
      </c>
      <c r="H122" s="1056" t="s">
        <v>672</v>
      </c>
      <c r="I122" s="1056" t="s">
        <v>672</v>
      </c>
      <c r="J122" s="1008" t="s">
        <v>672</v>
      </c>
      <c r="K122" s="1008" t="s">
        <v>672</v>
      </c>
      <c r="L122" s="1008" t="s">
        <v>672</v>
      </c>
      <c r="M122" s="1008" t="s">
        <v>672</v>
      </c>
      <c r="N122" s="1011" t="s">
        <v>672</v>
      </c>
      <c r="O122" s="1008" t="s">
        <v>672</v>
      </c>
      <c r="P122" s="1008" t="s">
        <v>672</v>
      </c>
      <c r="Q122" s="1008" t="s">
        <v>672</v>
      </c>
      <c r="R122" s="1017" t="s">
        <v>672</v>
      </c>
      <c r="S122" s="511"/>
    </row>
    <row r="123" spans="2:32" ht="16" customHeight="1" x14ac:dyDescent="0.25">
      <c r="B123" s="128">
        <f t="shared" si="8"/>
        <v>95</v>
      </c>
      <c r="C123" s="128" t="str">
        <f t="shared" si="5"/>
        <v/>
      </c>
      <c r="D123" s="128">
        <f t="shared" si="7"/>
        <v>0</v>
      </c>
      <c r="E123" s="118"/>
      <c r="F123" s="511"/>
      <c r="G123" s="1009" t="str">
        <f t="shared" si="6"/>
        <v/>
      </c>
      <c r="H123" s="1056" t="s">
        <v>672</v>
      </c>
      <c r="I123" s="1056" t="s">
        <v>672</v>
      </c>
      <c r="J123" s="1008" t="s">
        <v>672</v>
      </c>
      <c r="K123" s="1008" t="s">
        <v>672</v>
      </c>
      <c r="L123" s="1008" t="s">
        <v>672</v>
      </c>
      <c r="M123" s="1008" t="s">
        <v>672</v>
      </c>
      <c r="N123" s="1011" t="s">
        <v>672</v>
      </c>
      <c r="O123" s="1008" t="s">
        <v>672</v>
      </c>
      <c r="P123" s="1008" t="s">
        <v>672</v>
      </c>
      <c r="Q123" s="1008" t="s">
        <v>672</v>
      </c>
      <c r="R123" s="1017" t="s">
        <v>672</v>
      </c>
      <c r="S123" s="511"/>
    </row>
    <row r="124" spans="2:32" ht="16" customHeight="1" x14ac:dyDescent="0.25">
      <c r="B124" s="128">
        <f t="shared" si="8"/>
        <v>96</v>
      </c>
      <c r="C124" s="128" t="str">
        <f t="shared" si="5"/>
        <v/>
      </c>
      <c r="D124" s="128">
        <f t="shared" si="7"/>
        <v>0</v>
      </c>
      <c r="E124" s="118"/>
      <c r="F124" s="511"/>
      <c r="G124" s="1009" t="str">
        <f t="shared" si="6"/>
        <v/>
      </c>
      <c r="H124" s="1056" t="s">
        <v>672</v>
      </c>
      <c r="I124" s="1056" t="s">
        <v>672</v>
      </c>
      <c r="J124" s="1008" t="s">
        <v>672</v>
      </c>
      <c r="K124" s="1008" t="s">
        <v>672</v>
      </c>
      <c r="L124" s="1008" t="s">
        <v>672</v>
      </c>
      <c r="M124" s="1008" t="s">
        <v>672</v>
      </c>
      <c r="N124" s="1011" t="s">
        <v>672</v>
      </c>
      <c r="O124" s="1008" t="s">
        <v>672</v>
      </c>
      <c r="P124" s="1008" t="s">
        <v>672</v>
      </c>
      <c r="Q124" s="1008" t="s">
        <v>672</v>
      </c>
      <c r="R124" s="1017" t="s">
        <v>672</v>
      </c>
      <c r="S124" s="511"/>
    </row>
    <row r="125" spans="2:32" ht="16" customHeight="1" x14ac:dyDescent="0.25">
      <c r="B125" s="128">
        <f t="shared" si="8"/>
        <v>97</v>
      </c>
      <c r="C125" s="128" t="str">
        <f t="shared" si="5"/>
        <v/>
      </c>
      <c r="D125" s="128">
        <f t="shared" si="7"/>
        <v>0</v>
      </c>
      <c r="E125" s="118"/>
      <c r="F125" s="511"/>
      <c r="G125" s="1009" t="str">
        <f t="shared" si="6"/>
        <v/>
      </c>
      <c r="H125" s="1056" t="s">
        <v>672</v>
      </c>
      <c r="I125" s="1056" t="s">
        <v>672</v>
      </c>
      <c r="J125" s="1008" t="s">
        <v>672</v>
      </c>
      <c r="K125" s="1008" t="s">
        <v>672</v>
      </c>
      <c r="L125" s="1008" t="s">
        <v>672</v>
      </c>
      <c r="M125" s="1008" t="s">
        <v>672</v>
      </c>
      <c r="N125" s="1011" t="s">
        <v>672</v>
      </c>
      <c r="O125" s="1008" t="s">
        <v>672</v>
      </c>
      <c r="P125" s="1008" t="s">
        <v>672</v>
      </c>
      <c r="Q125" s="1008" t="s">
        <v>672</v>
      </c>
      <c r="R125" s="1017" t="s">
        <v>672</v>
      </c>
      <c r="S125" s="511"/>
    </row>
    <row r="126" spans="2:32" ht="16" customHeight="1" x14ac:dyDescent="0.25">
      <c r="B126" s="128">
        <f t="shared" si="8"/>
        <v>98</v>
      </c>
      <c r="C126" s="128" t="str">
        <f t="shared" si="5"/>
        <v/>
      </c>
      <c r="D126" s="128">
        <f t="shared" si="7"/>
        <v>0</v>
      </c>
      <c r="E126" s="118"/>
      <c r="F126" s="511"/>
      <c r="G126" s="1009" t="str">
        <f t="shared" si="6"/>
        <v/>
      </c>
      <c r="H126" s="1056" t="s">
        <v>672</v>
      </c>
      <c r="I126" s="1056" t="s">
        <v>672</v>
      </c>
      <c r="J126" s="1008" t="s">
        <v>672</v>
      </c>
      <c r="K126" s="1008" t="s">
        <v>672</v>
      </c>
      <c r="L126" s="1008" t="s">
        <v>672</v>
      </c>
      <c r="M126" s="1008" t="s">
        <v>672</v>
      </c>
      <c r="N126" s="1011" t="s">
        <v>672</v>
      </c>
      <c r="O126" s="1008" t="s">
        <v>672</v>
      </c>
      <c r="P126" s="1008" t="s">
        <v>672</v>
      </c>
      <c r="Q126" s="1008" t="s">
        <v>672</v>
      </c>
      <c r="R126" s="1017" t="s">
        <v>672</v>
      </c>
      <c r="S126" s="511"/>
    </row>
    <row r="127" spans="2:32" ht="16" customHeight="1" x14ac:dyDescent="0.25">
      <c r="B127" s="128">
        <f t="shared" si="8"/>
        <v>99</v>
      </c>
      <c r="C127" s="128" t="str">
        <f t="shared" si="5"/>
        <v/>
      </c>
      <c r="D127" s="128">
        <f t="shared" si="7"/>
        <v>0</v>
      </c>
      <c r="E127" s="118"/>
      <c r="F127" s="511"/>
      <c r="G127" s="1009" t="str">
        <f t="shared" si="6"/>
        <v/>
      </c>
      <c r="H127" s="1056" t="s">
        <v>672</v>
      </c>
      <c r="I127" s="1056" t="s">
        <v>672</v>
      </c>
      <c r="J127" s="1008" t="s">
        <v>672</v>
      </c>
      <c r="K127" s="1008" t="s">
        <v>672</v>
      </c>
      <c r="L127" s="1008" t="s">
        <v>672</v>
      </c>
      <c r="M127" s="1008" t="s">
        <v>672</v>
      </c>
      <c r="N127" s="1011" t="s">
        <v>672</v>
      </c>
      <c r="O127" s="1008" t="s">
        <v>672</v>
      </c>
      <c r="P127" s="1008" t="s">
        <v>672</v>
      </c>
      <c r="Q127" s="1008" t="s">
        <v>672</v>
      </c>
      <c r="R127" s="1017" t="s">
        <v>672</v>
      </c>
      <c r="S127" s="511"/>
    </row>
    <row r="128" spans="2:32" ht="16" customHeight="1" x14ac:dyDescent="0.25">
      <c r="B128" s="128">
        <f t="shared" si="8"/>
        <v>100</v>
      </c>
      <c r="C128" s="128" t="str">
        <f t="shared" si="5"/>
        <v/>
      </c>
      <c r="D128" s="128">
        <f t="shared" si="7"/>
        <v>0</v>
      </c>
      <c r="E128" s="118"/>
      <c r="F128" s="511"/>
      <c r="G128" s="1018" t="str">
        <f t="shared" si="6"/>
        <v/>
      </c>
      <c r="H128" s="1057" t="s">
        <v>672</v>
      </c>
      <c r="I128" s="1057" t="s">
        <v>672</v>
      </c>
      <c r="J128" s="1023" t="s">
        <v>672</v>
      </c>
      <c r="K128" s="1023" t="s">
        <v>672</v>
      </c>
      <c r="L128" s="1023" t="s">
        <v>672</v>
      </c>
      <c r="M128" s="1023" t="s">
        <v>672</v>
      </c>
      <c r="N128" s="1020" t="s">
        <v>672</v>
      </c>
      <c r="O128" s="1023" t="s">
        <v>672</v>
      </c>
      <c r="P128" s="1023" t="s">
        <v>672</v>
      </c>
      <c r="Q128" s="1023" t="s">
        <v>672</v>
      </c>
      <c r="R128" s="1027" t="s">
        <v>672</v>
      </c>
      <c r="S128" s="511" t="s">
        <v>672</v>
      </c>
      <c r="T128" s="25" t="s">
        <v>672</v>
      </c>
      <c r="U128" s="25" t="s">
        <v>672</v>
      </c>
      <c r="V128" s="25" t="s">
        <v>672</v>
      </c>
      <c r="W128" s="25" t="s">
        <v>672</v>
      </c>
      <c r="X128" s="25" t="s">
        <v>672</v>
      </c>
      <c r="Y128" s="25" t="s">
        <v>672</v>
      </c>
      <c r="Z128" s="25" t="s">
        <v>672</v>
      </c>
      <c r="AA128" s="25" t="s">
        <v>672</v>
      </c>
      <c r="AB128" s="25" t="s">
        <v>672</v>
      </c>
      <c r="AC128" s="25" t="s">
        <v>672</v>
      </c>
      <c r="AD128" s="25" t="s">
        <v>672</v>
      </c>
      <c r="AE128" s="25" t="s">
        <v>672</v>
      </c>
      <c r="AF128" s="25" t="s">
        <v>672</v>
      </c>
    </row>
    <row r="129" spans="2:19" x14ac:dyDescent="0.25">
      <c r="B129" s="135"/>
      <c r="C129" s="135"/>
      <c r="D129" s="135"/>
      <c r="E129" s="118"/>
      <c r="F129" s="511"/>
      <c r="G129" s="1058"/>
      <c r="H129" s="1058"/>
      <c r="I129" s="1058" t="s">
        <v>672</v>
      </c>
      <c r="J129" s="1058" t="s">
        <v>672</v>
      </c>
      <c r="K129" s="1058" t="s">
        <v>672</v>
      </c>
      <c r="L129" s="1058" t="s">
        <v>672</v>
      </c>
      <c r="M129" s="1058" t="s">
        <v>672</v>
      </c>
      <c r="N129" s="1058" t="s">
        <v>672</v>
      </c>
      <c r="O129" s="1058" t="s">
        <v>672</v>
      </c>
      <c r="P129" s="1058" t="s">
        <v>672</v>
      </c>
      <c r="Q129" s="1058" t="s">
        <v>672</v>
      </c>
      <c r="R129" s="1058"/>
      <c r="S129" s="511"/>
    </row>
    <row r="130" spans="2:19" ht="12.75" customHeight="1" x14ac:dyDescent="0.25">
      <c r="G130" s="1059" t="s">
        <v>1559</v>
      </c>
      <c r="H130" s="1059" t="s">
        <v>1559</v>
      </c>
      <c r="I130" s="1059" t="s">
        <v>1559</v>
      </c>
      <c r="J130" s="1059" t="s">
        <v>1559</v>
      </c>
      <c r="K130" s="1059" t="s">
        <v>1559</v>
      </c>
      <c r="L130" s="1059" t="s">
        <v>1559</v>
      </c>
      <c r="M130" s="1059" t="s">
        <v>1559</v>
      </c>
      <c r="N130" s="1059" t="s">
        <v>1559</v>
      </c>
      <c r="O130" s="1059" t="s">
        <v>1559</v>
      </c>
      <c r="P130" s="1059" t="s">
        <v>1559</v>
      </c>
      <c r="Q130" s="1059" t="s">
        <v>1559</v>
      </c>
      <c r="R130" s="1059" t="s">
        <v>1559</v>
      </c>
    </row>
    <row r="131" spans="2:19" ht="12.75" customHeight="1" x14ac:dyDescent="0.25"/>
    <row r="132" spans="2:19" ht="12.75" customHeight="1" x14ac:dyDescent="0.25"/>
    <row r="133" spans="2:19" ht="12.75" customHeight="1" x14ac:dyDescent="0.25"/>
    <row r="134" spans="2:19" ht="12.75" customHeight="1" x14ac:dyDescent="0.25"/>
  </sheetData>
  <sheetProtection algorithmName="SHA-512" hashValue="Pt6ulaeLKRZTZWCs4tf4f+DkFrOhp3bzxLQNi5vS+dz3Cckns6NCvGewZQcZdv3bkTlRqkj3lF59mc22A9QTAw==" saltValue="tQcoyUDwjrjQYzWrbQbg3Q==" spinCount="100000" sheet="1" objects="1" scenarios="1"/>
  <mergeCells count="9">
    <mergeCell ref="G27:G28"/>
    <mergeCell ref="I27:I28"/>
    <mergeCell ref="J27:L27"/>
    <mergeCell ref="J2:P2"/>
    <mergeCell ref="J3:P3"/>
    <mergeCell ref="J26:L26"/>
    <mergeCell ref="H27:H28"/>
    <mergeCell ref="M27:M28"/>
    <mergeCell ref="N27:N28"/>
  </mergeCells>
  <phoneticPr fontId="0" type="noConversion"/>
  <conditionalFormatting sqref="G129:R129">
    <cfRule type="expression" dxfId="36" priority="2" stopIfTrue="1">
      <formula>$H129=1</formula>
    </cfRule>
  </conditionalFormatting>
  <conditionalFormatting sqref="G29:R128">
    <cfRule type="expression" dxfId="35" priority="4" stopIfTrue="1">
      <formula>$D29=1</formula>
    </cfRule>
  </conditionalFormatting>
  <dataValidations count="6">
    <dataValidation type="textLength" allowBlank="1" showInputMessage="1" showErrorMessage="1" sqref="I29:I128" xr:uid="{00000000-0002-0000-0500-000000000000}">
      <formula1>8</formula1>
      <formula2>8</formula2>
    </dataValidation>
    <dataValidation type="whole" allowBlank="1" showInputMessage="1" showErrorMessage="1" sqref="O21" xr:uid="{00000000-0002-0000-0500-000001000000}">
      <formula1>0</formula1>
      <formula2>100</formula2>
    </dataValidation>
    <dataValidation type="list" allowBlank="1" showDropDown="1" showInputMessage="1" showErrorMessage="1" sqref="J29:L128" xr:uid="{00000000-0002-0000-0500-000002000000}">
      <formula1>"X,x"</formula1>
    </dataValidation>
    <dataValidation type="whole" allowBlank="1" showInputMessage="1" showErrorMessage="1" errorTitle="Error" error="Valores entre 1 y 100" sqref="R9 R13" xr:uid="{00000000-0002-0000-0500-000003000000}">
      <formula1>1</formula1>
      <formula2>100</formula2>
    </dataValidation>
    <dataValidation type="list" allowBlank="1" showInputMessage="1" showErrorMessage="1" sqref="M29:M128 O29:R128" xr:uid="{00000000-0002-0000-0500-000004000000}">
      <formula1>IF($G29&lt;&gt;"",IF($I29&lt;&gt;"",$A$37:$A$38,""),"")</formula1>
    </dataValidation>
    <dataValidation type="list" allowBlank="1" showInputMessage="1" showErrorMessage="1" sqref="N29:N128" xr:uid="{00000000-0002-0000-0500-000005000000}">
      <formula1>IF($G29&lt;&gt;"",IF(AND($I29&lt;&gt;"",$M29="SI"),$A$29:$A$34,""),"")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Hoja9.C336_Back_Clic">
                <anchor moveWithCells="1">
                  <from>
                    <xdr:col>9</xdr:col>
                    <xdr:colOff>355600</xdr:colOff>
                    <xdr:row>4</xdr:row>
                    <xdr:rowOff>38100</xdr:rowOff>
                  </from>
                  <to>
                    <xdr:col>12</xdr:col>
                    <xdr:colOff>133350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Validacion_Hoja_C336">
                <anchor moveWithCells="1">
                  <from>
                    <xdr:col>12</xdr:col>
                    <xdr:colOff>323850</xdr:colOff>
                    <xdr:row>4</xdr:row>
                    <xdr:rowOff>38100</xdr:rowOff>
                  </from>
                  <to>
                    <xdr:col>13</xdr:col>
                    <xdr:colOff>685800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Hoja9.C336_Next_Clic">
                <anchor moveWithCells="1">
                  <from>
                    <xdr:col>13</xdr:col>
                    <xdr:colOff>857250</xdr:colOff>
                    <xdr:row>4</xdr:row>
                    <xdr:rowOff>38100</xdr:rowOff>
                  </from>
                  <to>
                    <xdr:col>15</xdr:col>
                    <xdr:colOff>95250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8" r:id="rId7" name="Button 216">
              <controlPr defaultSize="0" print="0" autoFill="0" autoPict="0" macro="[0]!Leer_docentes_lengua">
                <anchor moveWithCells="1">
                  <from>
                    <xdr:col>16</xdr:col>
                    <xdr:colOff>584200</xdr:colOff>
                    <xdr:row>18</xdr:row>
                    <xdr:rowOff>50800</xdr:rowOff>
                  </from>
                  <to>
                    <xdr:col>17</xdr:col>
                    <xdr:colOff>1022350</xdr:colOff>
                    <xdr:row>18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AH62"/>
  <sheetViews>
    <sheetView showGridLines="0" showRowColHeaders="0" topLeftCell="B1" zoomScale="98" zoomScaleNormal="98" workbookViewId="0">
      <selection activeCell="K33" sqref="K33"/>
    </sheetView>
  </sheetViews>
  <sheetFormatPr baseColWidth="10" defaultColWidth="11.453125" defaultRowHeight="12.5" x14ac:dyDescent="0.25"/>
  <cols>
    <col min="1" max="1" width="7.453125" style="54" hidden="1" customWidth="1"/>
    <col min="2" max="2" width="4.26953125" style="54" customWidth="1"/>
    <col min="3" max="3" width="5.7265625" style="54" customWidth="1"/>
    <col min="4" max="4" width="14.26953125" style="54" customWidth="1"/>
    <col min="5" max="5" width="4.7265625" style="54" customWidth="1"/>
    <col min="6" max="6" width="22.81640625" style="54" customWidth="1"/>
    <col min="7" max="7" width="4.7265625" style="54" customWidth="1"/>
    <col min="8" max="8" width="21.7265625" style="54" customWidth="1"/>
    <col min="9" max="9" width="11.54296875" style="54" customWidth="1"/>
    <col min="10" max="11" width="12.7265625" style="54" customWidth="1"/>
    <col min="12" max="12" width="9.7265625" style="54" customWidth="1"/>
    <col min="13" max="18" width="6.7265625" style="54" customWidth="1"/>
    <col min="19" max="19" width="9.7265625" style="54" customWidth="1"/>
    <col min="20" max="25" width="6.7265625" style="54" customWidth="1"/>
    <col min="26" max="26" width="9.7265625" style="54" customWidth="1"/>
    <col min="27" max="32" width="6.7265625" style="54" customWidth="1"/>
    <col min="33" max="33" width="6.54296875" style="54" customWidth="1"/>
    <col min="34" max="16384" width="11.453125" style="54"/>
  </cols>
  <sheetData>
    <row r="1" spans="1:22" s="25" customFormat="1" ht="22.5" customHeight="1" x14ac:dyDescent="0.3">
      <c r="S1" s="26"/>
      <c r="T1" s="26"/>
      <c r="U1" s="26"/>
    </row>
    <row r="2" spans="1:22" s="25" customFormat="1" ht="22.5" customHeight="1" x14ac:dyDescent="0.45">
      <c r="A2" s="36"/>
      <c r="C2" s="36"/>
      <c r="D2" s="36"/>
      <c r="E2" s="36"/>
      <c r="F2" s="1106" t="s">
        <v>945</v>
      </c>
      <c r="G2" s="1106"/>
      <c r="H2" s="1106"/>
      <c r="I2" s="1106"/>
      <c r="J2" s="1106"/>
      <c r="K2" s="1106"/>
      <c r="L2" s="1106"/>
      <c r="M2" s="1106"/>
      <c r="N2" s="1106"/>
      <c r="O2" s="1106"/>
      <c r="P2" s="26"/>
      <c r="Q2" s="26"/>
      <c r="R2" s="26"/>
      <c r="S2" s="26"/>
      <c r="T2" s="26"/>
      <c r="U2" s="26"/>
      <c r="V2" s="36"/>
    </row>
    <row r="3" spans="1:22" s="25" customFormat="1" ht="18" customHeight="1" x14ac:dyDescent="0.35">
      <c r="A3" s="37"/>
      <c r="C3" s="312"/>
      <c r="D3" s="312"/>
      <c r="E3" s="312"/>
      <c r="F3" s="1107" t="s">
        <v>421</v>
      </c>
      <c r="G3" s="1107"/>
      <c r="H3" s="1107"/>
      <c r="I3" s="1107"/>
      <c r="J3" s="1107"/>
      <c r="K3" s="1107"/>
      <c r="L3" s="1107"/>
      <c r="M3" s="1107"/>
      <c r="N3" s="1107"/>
      <c r="O3" s="1107"/>
      <c r="P3" s="26"/>
      <c r="Q3" s="26"/>
      <c r="R3" s="26"/>
      <c r="S3" s="26"/>
      <c r="T3" s="26"/>
      <c r="U3" s="26"/>
      <c r="V3" s="37"/>
    </row>
    <row r="4" spans="1:22" s="21" customFormat="1" ht="11.5" x14ac:dyDescent="0.25"/>
    <row r="5" spans="1:22" s="25" customFormat="1" ht="30" customHeight="1" thickBot="1" x14ac:dyDescent="0.3">
      <c r="A5" s="21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V5" s="21"/>
    </row>
    <row r="6" spans="1:22" s="21" customFormat="1" ht="7" customHeight="1" x14ac:dyDescent="0.25"/>
    <row r="7" spans="1:22" s="25" customFormat="1" ht="22" customHeight="1" x14ac:dyDescent="0.25">
      <c r="A7" s="21" t="s">
        <v>672</v>
      </c>
      <c r="C7" s="1108" t="s">
        <v>564</v>
      </c>
      <c r="D7" s="1109"/>
      <c r="E7" s="1109"/>
      <c r="F7" s="1109"/>
      <c r="G7" s="1109"/>
      <c r="H7" s="1109"/>
      <c r="I7" s="1109"/>
      <c r="J7" s="1109"/>
      <c r="K7" s="1109"/>
      <c r="L7" s="1109"/>
      <c r="M7" s="1109"/>
      <c r="N7" s="1109"/>
      <c r="O7" s="1109"/>
      <c r="P7" s="1109"/>
      <c r="Q7" s="1109"/>
      <c r="R7" s="1110"/>
      <c r="V7" s="21"/>
    </row>
    <row r="8" spans="1:22" s="21" customFormat="1" ht="7" customHeight="1" x14ac:dyDescent="0.25">
      <c r="A8" s="21" t="s">
        <v>672</v>
      </c>
    </row>
    <row r="9" spans="1:22" s="26" customFormat="1" ht="24.75" customHeight="1" x14ac:dyDescent="0.3">
      <c r="A9" s="1544" t="s">
        <v>108</v>
      </c>
      <c r="C9" s="1112" t="s">
        <v>1660</v>
      </c>
      <c r="D9" s="1111"/>
      <c r="E9" s="1111"/>
      <c r="F9" s="1111"/>
      <c r="G9" s="1111"/>
      <c r="H9" s="1111"/>
      <c r="I9" s="825"/>
      <c r="J9" s="1113" t="s">
        <v>795</v>
      </c>
      <c r="K9" s="825"/>
      <c r="L9" s="825"/>
      <c r="M9" s="825"/>
      <c r="N9" s="825"/>
      <c r="O9" s="825"/>
      <c r="P9" s="825"/>
      <c r="Q9" s="825"/>
      <c r="R9" s="826"/>
      <c r="V9" s="54"/>
    </row>
    <row r="10" spans="1:22" s="26" customFormat="1" ht="15" customHeight="1" x14ac:dyDescent="0.3">
      <c r="A10" s="1545" t="str">
        <f>IF(OR(UPPER('C100'!J29)="X",UPPER('C100'!O29)="X"),"X",IF(UPPER('C100'!T29)="X","",""))</f>
        <v/>
      </c>
      <c r="C10" s="1114"/>
      <c r="D10" s="1115"/>
      <c r="E10" s="1114"/>
      <c r="F10" s="1114"/>
      <c r="G10" s="1114"/>
      <c r="H10" s="1114"/>
      <c r="I10" s="41"/>
      <c r="J10" s="827"/>
      <c r="K10" s="41"/>
      <c r="L10" s="41"/>
      <c r="M10" s="41"/>
      <c r="N10" s="41"/>
      <c r="O10" s="41"/>
      <c r="P10" s="41"/>
      <c r="Q10" s="41"/>
      <c r="R10" s="828"/>
      <c r="V10" s="54"/>
    </row>
    <row r="11" spans="1:22" s="26" customFormat="1" ht="15" customHeight="1" x14ac:dyDescent="0.3">
      <c r="A11" s="54"/>
      <c r="C11" s="1114"/>
      <c r="D11" s="1114"/>
      <c r="E11" s="1114"/>
      <c r="F11" s="1114"/>
      <c r="G11" s="1114"/>
      <c r="H11" s="1114"/>
      <c r="I11" s="1114"/>
      <c r="J11" s="827"/>
      <c r="K11" s="41"/>
      <c r="L11" s="41"/>
      <c r="M11" s="41"/>
      <c r="N11" s="41"/>
      <c r="O11" s="41"/>
      <c r="P11" s="41"/>
      <c r="Q11" s="41"/>
      <c r="R11" s="828"/>
      <c r="V11" s="54"/>
    </row>
    <row r="12" spans="1:22" s="26" customFormat="1" ht="15" customHeight="1" x14ac:dyDescent="0.3">
      <c r="A12" s="54"/>
      <c r="C12" s="1114"/>
      <c r="D12" s="1116" t="s">
        <v>286</v>
      </c>
      <c r="E12" s="321"/>
      <c r="F12" s="1116" t="s">
        <v>42</v>
      </c>
      <c r="G12" s="321"/>
      <c r="H12" s="1114"/>
      <c r="I12" s="41"/>
      <c r="J12" s="827"/>
      <c r="K12" s="41"/>
      <c r="L12" s="1116" t="s">
        <v>286</v>
      </c>
      <c r="M12" s="321"/>
      <c r="N12" s="41"/>
      <c r="O12" s="41"/>
      <c r="P12" s="1116" t="s">
        <v>42</v>
      </c>
      <c r="Q12" s="321"/>
      <c r="R12" s="828"/>
      <c r="V12" s="54"/>
    </row>
    <row r="13" spans="1:22" s="26" customFormat="1" ht="15" customHeight="1" x14ac:dyDescent="0.3">
      <c r="A13" s="54"/>
      <c r="C13" s="1114"/>
      <c r="D13" s="1114"/>
      <c r="E13" s="1114"/>
      <c r="F13" s="1114"/>
      <c r="G13" s="1114"/>
      <c r="H13" s="1114"/>
      <c r="I13" s="41"/>
      <c r="J13" s="827"/>
      <c r="K13" s="41"/>
      <c r="L13" s="41"/>
      <c r="M13" s="41"/>
      <c r="N13" s="41"/>
      <c r="O13" s="41"/>
      <c r="P13" s="185"/>
      <c r="Q13" s="41"/>
      <c r="R13" s="828"/>
      <c r="V13" s="54"/>
    </row>
    <row r="14" spans="1:22" s="26" customFormat="1" ht="15" customHeight="1" x14ac:dyDescent="0.3">
      <c r="A14" s="54"/>
      <c r="C14" s="1114"/>
      <c r="D14" s="1114"/>
      <c r="E14" s="1114"/>
      <c r="F14" s="1114"/>
      <c r="G14" s="1114"/>
      <c r="H14" s="1117" t="s">
        <v>565</v>
      </c>
      <c r="I14" s="41"/>
      <c r="J14" s="827"/>
      <c r="K14" s="41"/>
      <c r="L14" s="41"/>
      <c r="M14" s="41"/>
      <c r="N14" s="41"/>
      <c r="O14" s="41"/>
      <c r="P14" s="41"/>
      <c r="Q14" s="41"/>
      <c r="R14" s="828"/>
      <c r="V14" s="54"/>
    </row>
    <row r="15" spans="1:22" s="26" customFormat="1" ht="15" customHeight="1" x14ac:dyDescent="0.3">
      <c r="A15" s="54"/>
      <c r="C15" s="68"/>
      <c r="D15" s="60"/>
      <c r="E15" s="68"/>
      <c r="F15" s="68"/>
      <c r="G15" s="68"/>
      <c r="H15" s="68"/>
      <c r="I15" s="68"/>
      <c r="J15" s="301"/>
      <c r="K15" s="68"/>
      <c r="L15" s="177" t="s">
        <v>796</v>
      </c>
      <c r="M15" s="41"/>
      <c r="N15" s="41"/>
      <c r="O15" s="41"/>
      <c r="P15" s="41"/>
      <c r="Q15" s="41"/>
      <c r="R15" s="828"/>
      <c r="V15" s="54"/>
    </row>
    <row r="16" spans="1:22" s="26" customFormat="1" ht="15" customHeight="1" x14ac:dyDescent="0.3">
      <c r="A16" s="54"/>
      <c r="C16" s="68"/>
      <c r="D16" s="60"/>
      <c r="E16" s="68"/>
      <c r="F16" s="68"/>
      <c r="G16" s="68"/>
      <c r="H16" s="68"/>
      <c r="I16" s="68"/>
      <c r="J16" s="301"/>
      <c r="K16" s="68"/>
      <c r="L16" s="177" t="s">
        <v>1661</v>
      </c>
      <c r="M16" s="41"/>
      <c r="N16" s="41"/>
      <c r="O16" s="41"/>
      <c r="P16" s="41"/>
      <c r="Q16" s="41"/>
      <c r="R16" s="828"/>
      <c r="V16" s="54"/>
    </row>
    <row r="17" spans="1:34" s="26" customFormat="1" ht="15" customHeight="1" x14ac:dyDescent="0.3">
      <c r="A17" s="54"/>
      <c r="C17" s="68"/>
      <c r="D17" s="68"/>
      <c r="E17" s="68"/>
      <c r="F17" s="68"/>
      <c r="G17" s="68"/>
      <c r="H17" s="68"/>
      <c r="I17" s="68"/>
      <c r="J17" s="301"/>
      <c r="K17" s="68"/>
      <c r="L17" s="177"/>
      <c r="M17" s="41"/>
      <c r="N17" s="41"/>
      <c r="O17" s="41"/>
      <c r="P17" s="41"/>
      <c r="Q17" s="41"/>
      <c r="R17" s="828"/>
      <c r="V17" s="54"/>
    </row>
    <row r="18" spans="1:34" s="26" customFormat="1" ht="15" customHeight="1" x14ac:dyDescent="0.3">
      <c r="A18" s="54"/>
      <c r="C18" s="68"/>
      <c r="D18" s="68"/>
      <c r="E18" s="68"/>
      <c r="F18" s="68"/>
      <c r="G18" s="68"/>
      <c r="H18" s="68"/>
      <c r="I18" s="68"/>
      <c r="J18" s="301"/>
      <c r="K18" s="68"/>
      <c r="L18" s="1116" t="s">
        <v>286</v>
      </c>
      <c r="M18" s="321"/>
      <c r="N18" s="41"/>
      <c r="O18" s="41"/>
      <c r="P18" s="1116" t="s">
        <v>42</v>
      </c>
      <c r="Q18" s="321"/>
      <c r="R18" s="828"/>
      <c r="V18" s="54"/>
    </row>
    <row r="19" spans="1:34" s="26" customFormat="1" ht="15" customHeight="1" thickBot="1" x14ac:dyDescent="0.35">
      <c r="A19" s="54"/>
      <c r="C19" s="679"/>
      <c r="D19" s="679"/>
      <c r="E19" s="679"/>
      <c r="F19" s="679"/>
      <c r="G19" s="679"/>
      <c r="H19" s="679"/>
      <c r="I19" s="679"/>
      <c r="J19" s="555"/>
      <c r="K19" s="679"/>
      <c r="L19" s="683"/>
      <c r="M19" s="683"/>
      <c r="N19" s="683"/>
      <c r="O19" s="683"/>
      <c r="P19" s="683"/>
      <c r="Q19" s="683"/>
      <c r="R19" s="1118"/>
      <c r="V19" s="54"/>
    </row>
    <row r="20" spans="1:34" s="26" customFormat="1" ht="6.75" customHeight="1" x14ac:dyDescent="0.3">
      <c r="A20" s="54"/>
      <c r="C20" s="294"/>
      <c r="D20" s="294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4"/>
      <c r="Q20" s="294"/>
      <c r="R20" s="294"/>
      <c r="S20" s="294"/>
      <c r="T20" s="294"/>
      <c r="U20" s="294"/>
      <c r="V20" s="294"/>
      <c r="W20" s="294"/>
      <c r="X20" s="294"/>
      <c r="Y20" s="294"/>
      <c r="Z20" s="294"/>
      <c r="AA20" s="294"/>
      <c r="AB20" s="294"/>
      <c r="AC20" s="294"/>
      <c r="AD20" s="294"/>
      <c r="AE20" s="294"/>
      <c r="AF20" s="294"/>
      <c r="AG20" s="294"/>
    </row>
    <row r="21" spans="1:34" s="26" customFormat="1" ht="18" customHeight="1" x14ac:dyDescent="0.3">
      <c r="A21" s="54"/>
      <c r="C21" s="50" t="s">
        <v>1662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1119"/>
    </row>
    <row r="22" spans="1:34" s="26" customFormat="1" ht="14.5" thickBot="1" x14ac:dyDescent="0.35">
      <c r="A22" s="54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1120"/>
    </row>
    <row r="23" spans="1:34" s="26" customFormat="1" ht="14" x14ac:dyDescent="0.3">
      <c r="A23" s="54"/>
      <c r="B23" s="54"/>
      <c r="C23" s="41"/>
      <c r="D23" s="1963" t="s">
        <v>566</v>
      </c>
      <c r="E23" s="1959"/>
      <c r="F23" s="1957" t="s">
        <v>21</v>
      </c>
      <c r="G23" s="1958"/>
      <c r="H23" s="1959"/>
      <c r="I23" s="1973" t="s">
        <v>567</v>
      </c>
      <c r="J23" s="1971" t="s">
        <v>1647</v>
      </c>
      <c r="K23" s="1971" t="s">
        <v>1648</v>
      </c>
      <c r="L23" s="1975" t="s">
        <v>568</v>
      </c>
      <c r="M23" s="1976"/>
      <c r="N23" s="1976"/>
      <c r="O23" s="1976"/>
      <c r="P23" s="1976"/>
      <c r="Q23" s="1976"/>
      <c r="R23" s="1987"/>
      <c r="S23" s="1975" t="s">
        <v>797</v>
      </c>
      <c r="T23" s="1976"/>
      <c r="U23" s="1976"/>
      <c r="V23" s="1976"/>
      <c r="W23" s="1976"/>
      <c r="X23" s="1976"/>
      <c r="Y23" s="1976"/>
      <c r="Z23" s="1975" t="s">
        <v>798</v>
      </c>
      <c r="AA23" s="1976"/>
      <c r="AB23" s="1976"/>
      <c r="AC23" s="1976"/>
      <c r="AD23" s="1976"/>
      <c r="AE23" s="1976"/>
      <c r="AF23" s="1977"/>
      <c r="AG23" s="1120"/>
    </row>
    <row r="24" spans="1:34" s="26" customFormat="1" ht="14" x14ac:dyDescent="0.3">
      <c r="A24" s="54"/>
      <c r="C24" s="41"/>
      <c r="D24" s="1964"/>
      <c r="E24" s="1962"/>
      <c r="F24" s="1960"/>
      <c r="G24" s="1961"/>
      <c r="H24" s="1962"/>
      <c r="I24" s="1974"/>
      <c r="J24" s="1972"/>
      <c r="K24" s="1972"/>
      <c r="L24" s="1988"/>
      <c r="M24" s="1989"/>
      <c r="N24" s="1989"/>
      <c r="O24" s="1989"/>
      <c r="P24" s="1989"/>
      <c r="Q24" s="1989"/>
      <c r="R24" s="1990"/>
      <c r="S24" s="1991"/>
      <c r="T24" s="1979"/>
      <c r="U24" s="1979"/>
      <c r="V24" s="1979"/>
      <c r="W24" s="1979"/>
      <c r="X24" s="1979"/>
      <c r="Y24" s="1979"/>
      <c r="Z24" s="1978"/>
      <c r="AA24" s="1979"/>
      <c r="AB24" s="1979"/>
      <c r="AC24" s="1979"/>
      <c r="AD24" s="1979"/>
      <c r="AE24" s="1979"/>
      <c r="AF24" s="1980"/>
      <c r="AG24" s="1120"/>
    </row>
    <row r="25" spans="1:34" s="26" customFormat="1" ht="14" x14ac:dyDescent="0.3">
      <c r="A25" s="54"/>
      <c r="C25" s="41"/>
      <c r="D25" s="1964"/>
      <c r="E25" s="1962"/>
      <c r="F25" s="1960"/>
      <c r="G25" s="1961"/>
      <c r="H25" s="1962"/>
      <c r="I25" s="1974"/>
      <c r="J25" s="1972"/>
      <c r="K25" s="1972"/>
      <c r="L25" s="1981" t="s">
        <v>569</v>
      </c>
      <c r="M25" s="1983" t="s">
        <v>717</v>
      </c>
      <c r="N25" s="1984"/>
      <c r="O25" s="1984"/>
      <c r="P25" s="1984"/>
      <c r="Q25" s="1984"/>
      <c r="R25" s="1985"/>
      <c r="S25" s="1981" t="s">
        <v>933</v>
      </c>
      <c r="T25" s="1983" t="s">
        <v>717</v>
      </c>
      <c r="U25" s="1984"/>
      <c r="V25" s="1984"/>
      <c r="W25" s="1984"/>
      <c r="X25" s="1984"/>
      <c r="Y25" s="1985"/>
      <c r="Z25" s="1981" t="s">
        <v>934</v>
      </c>
      <c r="AA25" s="1983" t="s">
        <v>717</v>
      </c>
      <c r="AB25" s="1984"/>
      <c r="AC25" s="1984"/>
      <c r="AD25" s="1984"/>
      <c r="AE25" s="1984"/>
      <c r="AF25" s="1986"/>
      <c r="AG25" s="1120"/>
    </row>
    <row r="26" spans="1:34" s="26" customFormat="1" ht="14" x14ac:dyDescent="0.3">
      <c r="A26" s="54"/>
      <c r="C26" s="41"/>
      <c r="D26" s="1488"/>
      <c r="E26" s="1489"/>
      <c r="F26" s="1486"/>
      <c r="G26" s="1487"/>
      <c r="H26" s="1490">
        <f>COUNTIF(I27:I40,"SI")</f>
        <v>0</v>
      </c>
      <c r="I26" s="1122" t="s">
        <v>587</v>
      </c>
      <c r="J26" s="1073" t="s">
        <v>251</v>
      </c>
      <c r="K26" s="1073" t="s">
        <v>251</v>
      </c>
      <c r="L26" s="1982"/>
      <c r="M26" s="1123" t="s">
        <v>673</v>
      </c>
      <c r="N26" s="1123" t="s">
        <v>674</v>
      </c>
      <c r="O26" s="1123" t="s">
        <v>675</v>
      </c>
      <c r="P26" s="1123" t="s">
        <v>676</v>
      </c>
      <c r="Q26" s="1123" t="s">
        <v>677</v>
      </c>
      <c r="R26" s="1123" t="s">
        <v>678</v>
      </c>
      <c r="S26" s="1982"/>
      <c r="T26" s="1123" t="s">
        <v>673</v>
      </c>
      <c r="U26" s="1123" t="s">
        <v>674</v>
      </c>
      <c r="V26" s="1123" t="s">
        <v>675</v>
      </c>
      <c r="W26" s="1123" t="s">
        <v>676</v>
      </c>
      <c r="X26" s="1123" t="s">
        <v>677</v>
      </c>
      <c r="Y26" s="1124" t="s">
        <v>678</v>
      </c>
      <c r="Z26" s="1982"/>
      <c r="AA26" s="1125" t="s">
        <v>673</v>
      </c>
      <c r="AB26" s="1123" t="s">
        <v>674</v>
      </c>
      <c r="AC26" s="1123" t="s">
        <v>675</v>
      </c>
      <c r="AD26" s="1123" t="s">
        <v>676</v>
      </c>
      <c r="AE26" s="1123" t="s">
        <v>677</v>
      </c>
      <c r="AF26" s="1126" t="s">
        <v>678</v>
      </c>
      <c r="AG26" s="1120"/>
    </row>
    <row r="27" spans="1:34" s="26" customFormat="1" ht="16" customHeight="1" x14ac:dyDescent="0.3">
      <c r="A27" s="56"/>
      <c r="C27" s="1516"/>
      <c r="D27" s="1965" t="s">
        <v>1649</v>
      </c>
      <c r="E27" s="1517" t="s">
        <v>681</v>
      </c>
      <c r="F27" s="1075" t="s">
        <v>1652</v>
      </c>
      <c r="G27" s="1100"/>
      <c r="H27" s="1101"/>
      <c r="I27" s="1102"/>
      <c r="J27" s="1511"/>
      <c r="K27" s="1511"/>
      <c r="L27" s="1103">
        <f>SUM(M27:R27)</f>
        <v>0</v>
      </c>
      <c r="M27" s="1524"/>
      <c r="N27" s="1525"/>
      <c r="O27" s="1525"/>
      <c r="P27" s="1525"/>
      <c r="Q27" s="1525"/>
      <c r="R27" s="1526"/>
      <c r="S27" s="1103">
        <f>SUM(T27:Y27)</f>
        <v>0</v>
      </c>
      <c r="T27" s="1524"/>
      <c r="U27" s="1525"/>
      <c r="V27" s="1525"/>
      <c r="W27" s="1525"/>
      <c r="X27" s="1525"/>
      <c r="Y27" s="1526"/>
      <c r="Z27" s="1103">
        <f>SUM(AA27:AF27)</f>
        <v>0</v>
      </c>
      <c r="AA27" s="1524"/>
      <c r="AB27" s="1525"/>
      <c r="AC27" s="1525"/>
      <c r="AD27" s="1525"/>
      <c r="AE27" s="1525"/>
      <c r="AF27" s="1539"/>
      <c r="AG27" s="1120"/>
      <c r="AH27" s="54"/>
    </row>
    <row r="28" spans="1:34" s="26" customFormat="1" ht="16" customHeight="1" x14ac:dyDescent="0.3">
      <c r="A28" s="56"/>
      <c r="C28" s="1516"/>
      <c r="D28" s="1966"/>
      <c r="E28" s="1518" t="s">
        <v>682</v>
      </c>
      <c r="F28" s="1079" t="s">
        <v>1653</v>
      </c>
      <c r="G28" s="1097"/>
      <c r="H28" s="1098"/>
      <c r="I28" s="1082"/>
      <c r="J28" s="1512"/>
      <c r="K28" s="1512"/>
      <c r="L28" s="1105">
        <f t="shared" ref="L28:L40" si="0">SUM(M28:R28)</f>
        <v>0</v>
      </c>
      <c r="M28" s="1527"/>
      <c r="N28" s="1528"/>
      <c r="O28" s="1528"/>
      <c r="P28" s="1528"/>
      <c r="Q28" s="1528"/>
      <c r="R28" s="1529"/>
      <c r="S28" s="1105">
        <f t="shared" ref="S28:S40" si="1">SUM(T28:Y28)</f>
        <v>0</v>
      </c>
      <c r="T28" s="1527"/>
      <c r="U28" s="1528"/>
      <c r="V28" s="1528"/>
      <c r="W28" s="1528"/>
      <c r="X28" s="1528"/>
      <c r="Y28" s="1529"/>
      <c r="Z28" s="1105">
        <f t="shared" ref="Z28:Z40" si="2">SUM(AA28:AF28)</f>
        <v>0</v>
      </c>
      <c r="AA28" s="1527"/>
      <c r="AB28" s="1528"/>
      <c r="AC28" s="1528"/>
      <c r="AD28" s="1528"/>
      <c r="AE28" s="1528"/>
      <c r="AF28" s="1540"/>
      <c r="AG28" s="1120"/>
      <c r="AH28" s="54"/>
    </row>
    <row r="29" spans="1:34" s="26" customFormat="1" ht="16" customHeight="1" x14ac:dyDescent="0.3">
      <c r="A29" s="56"/>
      <c r="C29" s="1516"/>
      <c r="D29" s="1967" t="s">
        <v>1650</v>
      </c>
      <c r="E29" s="1519" t="s">
        <v>683</v>
      </c>
      <c r="F29" s="1099" t="s">
        <v>1651</v>
      </c>
      <c r="G29" s="1076"/>
      <c r="H29" s="1077"/>
      <c r="I29" s="1078"/>
      <c r="J29" s="1513"/>
      <c r="K29" s="1513"/>
      <c r="L29" s="1094">
        <f t="shared" si="0"/>
        <v>0</v>
      </c>
      <c r="M29" s="1530"/>
      <c r="N29" s="1531"/>
      <c r="O29" s="1531"/>
      <c r="P29" s="1531"/>
      <c r="Q29" s="1531"/>
      <c r="R29" s="1532"/>
      <c r="S29" s="1094">
        <f t="shared" si="1"/>
        <v>0</v>
      </c>
      <c r="T29" s="1530"/>
      <c r="U29" s="1531"/>
      <c r="V29" s="1531"/>
      <c r="W29" s="1531"/>
      <c r="X29" s="1531"/>
      <c r="Y29" s="1532"/>
      <c r="Z29" s="1094">
        <f t="shared" si="2"/>
        <v>0</v>
      </c>
      <c r="AA29" s="1530"/>
      <c r="AB29" s="1531"/>
      <c r="AC29" s="1531"/>
      <c r="AD29" s="1531"/>
      <c r="AE29" s="1531"/>
      <c r="AF29" s="1541"/>
      <c r="AG29" s="1120"/>
      <c r="AH29" s="54"/>
    </row>
    <row r="30" spans="1:34" s="26" customFormat="1" ht="16" customHeight="1" x14ac:dyDescent="0.3">
      <c r="A30" s="56"/>
      <c r="C30" s="1516"/>
      <c r="D30" s="1967"/>
      <c r="E30" s="1520" t="s">
        <v>684</v>
      </c>
      <c r="F30" s="1083" t="s">
        <v>1654</v>
      </c>
      <c r="G30" s="1084"/>
      <c r="H30" s="1085"/>
      <c r="I30" s="1086"/>
      <c r="J30" s="1523"/>
      <c r="K30" s="1523"/>
      <c r="L30" s="1094">
        <f t="shared" si="0"/>
        <v>0</v>
      </c>
      <c r="M30" s="1533"/>
      <c r="N30" s="1534"/>
      <c r="O30" s="1534"/>
      <c r="P30" s="1534"/>
      <c r="Q30" s="1534"/>
      <c r="R30" s="1535"/>
      <c r="S30" s="1094">
        <f t="shared" si="1"/>
        <v>0</v>
      </c>
      <c r="T30" s="1533"/>
      <c r="U30" s="1534"/>
      <c r="V30" s="1534"/>
      <c r="W30" s="1534"/>
      <c r="X30" s="1534"/>
      <c r="Y30" s="1535"/>
      <c r="Z30" s="1094">
        <f t="shared" si="2"/>
        <v>0</v>
      </c>
      <c r="AA30" s="1533"/>
      <c r="AB30" s="1534"/>
      <c r="AC30" s="1534"/>
      <c r="AD30" s="1534"/>
      <c r="AE30" s="1534"/>
      <c r="AF30" s="1542"/>
      <c r="AG30" s="1120"/>
      <c r="AH30" s="54"/>
    </row>
    <row r="31" spans="1:34" s="26" customFormat="1" ht="16" customHeight="1" x14ac:dyDescent="0.3">
      <c r="A31" s="56"/>
      <c r="C31" s="1516"/>
      <c r="D31" s="1967"/>
      <c r="E31" s="1520" t="s">
        <v>685</v>
      </c>
      <c r="F31" s="1083" t="s">
        <v>1666</v>
      </c>
      <c r="G31" s="1084"/>
      <c r="H31" s="1085"/>
      <c r="I31" s="1086"/>
      <c r="J31" s="1523"/>
      <c r="K31" s="1523"/>
      <c r="L31" s="1094">
        <f t="shared" si="0"/>
        <v>0</v>
      </c>
      <c r="M31" s="1533"/>
      <c r="N31" s="1534"/>
      <c r="O31" s="1534"/>
      <c r="P31" s="1534"/>
      <c r="Q31" s="1534"/>
      <c r="R31" s="1535"/>
      <c r="S31" s="1094">
        <f t="shared" si="1"/>
        <v>0</v>
      </c>
      <c r="T31" s="1533"/>
      <c r="U31" s="1534"/>
      <c r="V31" s="1534"/>
      <c r="W31" s="1534"/>
      <c r="X31" s="1534"/>
      <c r="Y31" s="1535"/>
      <c r="Z31" s="1094">
        <f t="shared" si="2"/>
        <v>0</v>
      </c>
      <c r="AA31" s="1533"/>
      <c r="AB31" s="1534"/>
      <c r="AC31" s="1534"/>
      <c r="AD31" s="1534"/>
      <c r="AE31" s="1534"/>
      <c r="AF31" s="1542"/>
      <c r="AG31" s="1120"/>
      <c r="AH31" s="54"/>
    </row>
    <row r="32" spans="1:34" s="26" customFormat="1" ht="16" customHeight="1" x14ac:dyDescent="0.3">
      <c r="A32" s="56"/>
      <c r="C32" s="1516"/>
      <c r="D32" s="1967"/>
      <c r="E32" s="1520" t="s">
        <v>686</v>
      </c>
      <c r="F32" s="1083" t="s">
        <v>1663</v>
      </c>
      <c r="G32" s="1084"/>
      <c r="H32" s="1085"/>
      <c r="I32" s="1086"/>
      <c r="J32" s="1523"/>
      <c r="K32" s="1523"/>
      <c r="L32" s="1094">
        <f t="shared" si="0"/>
        <v>0</v>
      </c>
      <c r="M32" s="1533"/>
      <c r="N32" s="1534"/>
      <c r="O32" s="1534"/>
      <c r="P32" s="1534"/>
      <c r="Q32" s="1534"/>
      <c r="R32" s="1535"/>
      <c r="S32" s="1094">
        <f t="shared" si="1"/>
        <v>0</v>
      </c>
      <c r="T32" s="1533"/>
      <c r="U32" s="1534"/>
      <c r="V32" s="1534"/>
      <c r="W32" s="1534"/>
      <c r="X32" s="1534"/>
      <c r="Y32" s="1535"/>
      <c r="Z32" s="1094">
        <f t="shared" si="2"/>
        <v>0</v>
      </c>
      <c r="AA32" s="1533"/>
      <c r="AB32" s="1534"/>
      <c r="AC32" s="1534"/>
      <c r="AD32" s="1534"/>
      <c r="AE32" s="1534"/>
      <c r="AF32" s="1542"/>
      <c r="AG32" s="1120"/>
      <c r="AH32" s="54"/>
    </row>
    <row r="33" spans="1:34" s="26" customFormat="1" ht="16" customHeight="1" x14ac:dyDescent="0.3">
      <c r="A33" s="56"/>
      <c r="C33" s="1516"/>
      <c r="D33" s="1967"/>
      <c r="E33" s="1520" t="s">
        <v>687</v>
      </c>
      <c r="F33" s="1083" t="s">
        <v>1664</v>
      </c>
      <c r="G33" s="1084"/>
      <c r="H33" s="1085"/>
      <c r="I33" s="1086"/>
      <c r="J33" s="1523"/>
      <c r="K33" s="1523"/>
      <c r="L33" s="1094">
        <f t="shared" si="0"/>
        <v>0</v>
      </c>
      <c r="M33" s="1533"/>
      <c r="N33" s="1534"/>
      <c r="O33" s="1534"/>
      <c r="P33" s="1534"/>
      <c r="Q33" s="1534"/>
      <c r="R33" s="1535"/>
      <c r="S33" s="1094">
        <f t="shared" si="1"/>
        <v>0</v>
      </c>
      <c r="T33" s="1533"/>
      <c r="U33" s="1534"/>
      <c r="V33" s="1534"/>
      <c r="W33" s="1534"/>
      <c r="X33" s="1534"/>
      <c r="Y33" s="1535"/>
      <c r="Z33" s="1094">
        <f t="shared" si="2"/>
        <v>0</v>
      </c>
      <c r="AA33" s="1533"/>
      <c r="AB33" s="1534"/>
      <c r="AC33" s="1534"/>
      <c r="AD33" s="1534"/>
      <c r="AE33" s="1534"/>
      <c r="AF33" s="1542"/>
      <c r="AG33" s="1120"/>
      <c r="AH33" s="54"/>
    </row>
    <row r="34" spans="1:34" s="26" customFormat="1" ht="16" customHeight="1" x14ac:dyDescent="0.3">
      <c r="A34" s="56"/>
      <c r="C34" s="1516"/>
      <c r="D34" s="1967"/>
      <c r="E34" s="1520" t="s">
        <v>688</v>
      </c>
      <c r="F34" s="1083" t="s">
        <v>1665</v>
      </c>
      <c r="G34" s="1084"/>
      <c r="H34" s="1085"/>
      <c r="I34" s="1086"/>
      <c r="J34" s="1523"/>
      <c r="K34" s="1523"/>
      <c r="L34" s="1094">
        <f t="shared" si="0"/>
        <v>0</v>
      </c>
      <c r="M34" s="1533"/>
      <c r="N34" s="1534"/>
      <c r="O34" s="1534"/>
      <c r="P34" s="1534"/>
      <c r="Q34" s="1534"/>
      <c r="R34" s="1535"/>
      <c r="S34" s="1094">
        <f t="shared" si="1"/>
        <v>0</v>
      </c>
      <c r="T34" s="1533"/>
      <c r="U34" s="1534"/>
      <c r="V34" s="1534"/>
      <c r="W34" s="1534"/>
      <c r="X34" s="1534"/>
      <c r="Y34" s="1535"/>
      <c r="Z34" s="1094">
        <f t="shared" si="2"/>
        <v>0</v>
      </c>
      <c r="AA34" s="1533"/>
      <c r="AB34" s="1534"/>
      <c r="AC34" s="1534"/>
      <c r="AD34" s="1534"/>
      <c r="AE34" s="1534"/>
      <c r="AF34" s="1542"/>
      <c r="AG34" s="1120"/>
      <c r="AH34" s="54"/>
    </row>
    <row r="35" spans="1:34" s="26" customFormat="1" ht="16" customHeight="1" x14ac:dyDescent="0.3">
      <c r="A35" s="56"/>
      <c r="C35" s="1516"/>
      <c r="D35" s="1968"/>
      <c r="E35" s="1521" t="s">
        <v>689</v>
      </c>
      <c r="F35" s="1079" t="s">
        <v>1655</v>
      </c>
      <c r="G35" s="1080"/>
      <c r="H35" s="1081"/>
      <c r="I35" s="1082"/>
      <c r="J35" s="1512"/>
      <c r="K35" s="1512"/>
      <c r="L35" s="1094">
        <f t="shared" si="0"/>
        <v>0</v>
      </c>
      <c r="M35" s="1527"/>
      <c r="N35" s="1528"/>
      <c r="O35" s="1528"/>
      <c r="P35" s="1528"/>
      <c r="Q35" s="1528"/>
      <c r="R35" s="1529"/>
      <c r="S35" s="1094">
        <f t="shared" si="1"/>
        <v>0</v>
      </c>
      <c r="T35" s="1527"/>
      <c r="U35" s="1528"/>
      <c r="V35" s="1528"/>
      <c r="W35" s="1528"/>
      <c r="X35" s="1528"/>
      <c r="Y35" s="1529"/>
      <c r="Z35" s="1094">
        <f t="shared" si="2"/>
        <v>0</v>
      </c>
      <c r="AA35" s="1527"/>
      <c r="AB35" s="1528"/>
      <c r="AC35" s="1528"/>
      <c r="AD35" s="1528"/>
      <c r="AE35" s="1528"/>
      <c r="AF35" s="1540"/>
      <c r="AG35" s="1120"/>
      <c r="AH35" s="54"/>
    </row>
    <row r="36" spans="1:34" s="26" customFormat="1" ht="16" customHeight="1" x14ac:dyDescent="0.3">
      <c r="A36" s="56"/>
      <c r="C36" s="1516"/>
      <c r="D36" s="1969" t="s">
        <v>570</v>
      </c>
      <c r="E36" s="1519" t="s">
        <v>690</v>
      </c>
      <c r="F36" s="1099" t="s">
        <v>1656</v>
      </c>
      <c r="G36" s="1100"/>
      <c r="H36" s="1101"/>
      <c r="I36" s="1078"/>
      <c r="J36" s="1513"/>
      <c r="K36" s="1513"/>
      <c r="L36" s="1104">
        <f t="shared" si="0"/>
        <v>0</v>
      </c>
      <c r="M36" s="1530"/>
      <c r="N36" s="1531"/>
      <c r="O36" s="1531"/>
      <c r="P36" s="1531"/>
      <c r="Q36" s="1531"/>
      <c r="R36" s="1532"/>
      <c r="S36" s="1104">
        <f t="shared" si="1"/>
        <v>0</v>
      </c>
      <c r="T36" s="1530"/>
      <c r="U36" s="1531"/>
      <c r="V36" s="1531"/>
      <c r="W36" s="1531"/>
      <c r="X36" s="1531"/>
      <c r="Y36" s="1532"/>
      <c r="Z36" s="1104">
        <f t="shared" si="2"/>
        <v>0</v>
      </c>
      <c r="AA36" s="1530"/>
      <c r="AB36" s="1531"/>
      <c r="AC36" s="1531"/>
      <c r="AD36" s="1531"/>
      <c r="AE36" s="1531"/>
      <c r="AF36" s="1541"/>
      <c r="AG36" s="1120"/>
      <c r="AH36" s="54"/>
    </row>
    <row r="37" spans="1:34" s="26" customFormat="1" ht="16" customHeight="1" x14ac:dyDescent="0.3">
      <c r="A37" s="56"/>
      <c r="C37" s="1516"/>
      <c r="D37" s="1967"/>
      <c r="E37" s="1520" t="s">
        <v>691</v>
      </c>
      <c r="F37" s="1083" t="s">
        <v>1657</v>
      </c>
      <c r="G37" s="1084"/>
      <c r="H37" s="1085"/>
      <c r="I37" s="1086"/>
      <c r="J37" s="1514"/>
      <c r="K37" s="1514"/>
      <c r="L37" s="1094">
        <f t="shared" si="0"/>
        <v>0</v>
      </c>
      <c r="M37" s="1533"/>
      <c r="N37" s="1534"/>
      <c r="O37" s="1534"/>
      <c r="P37" s="1534"/>
      <c r="Q37" s="1534"/>
      <c r="R37" s="1535"/>
      <c r="S37" s="1094">
        <f t="shared" si="1"/>
        <v>0</v>
      </c>
      <c r="T37" s="1533"/>
      <c r="U37" s="1534"/>
      <c r="V37" s="1534"/>
      <c r="W37" s="1534"/>
      <c r="X37" s="1534"/>
      <c r="Y37" s="1535"/>
      <c r="Z37" s="1094">
        <f t="shared" si="2"/>
        <v>0</v>
      </c>
      <c r="AA37" s="1533"/>
      <c r="AB37" s="1534"/>
      <c r="AC37" s="1534"/>
      <c r="AD37" s="1534"/>
      <c r="AE37" s="1534"/>
      <c r="AF37" s="1542"/>
      <c r="AG37" s="1120"/>
      <c r="AH37" s="54"/>
    </row>
    <row r="38" spans="1:34" s="26" customFormat="1" ht="16" customHeight="1" x14ac:dyDescent="0.3">
      <c r="A38" s="56"/>
      <c r="C38" s="1516"/>
      <c r="D38" s="1967"/>
      <c r="E38" s="1520" t="s">
        <v>692</v>
      </c>
      <c r="F38" s="1087" t="s">
        <v>1658</v>
      </c>
      <c r="G38" s="1088"/>
      <c r="H38" s="1089"/>
      <c r="I38" s="1086"/>
      <c r="J38" s="1514"/>
      <c r="K38" s="1514"/>
      <c r="L38" s="1094">
        <f t="shared" si="0"/>
        <v>0</v>
      </c>
      <c r="M38" s="1533"/>
      <c r="N38" s="1534"/>
      <c r="O38" s="1534"/>
      <c r="P38" s="1534"/>
      <c r="Q38" s="1534"/>
      <c r="R38" s="1535"/>
      <c r="S38" s="1094">
        <f t="shared" si="1"/>
        <v>0</v>
      </c>
      <c r="T38" s="1533"/>
      <c r="U38" s="1534"/>
      <c r="V38" s="1534"/>
      <c r="W38" s="1534"/>
      <c r="X38" s="1534"/>
      <c r="Y38" s="1535"/>
      <c r="Z38" s="1094">
        <f t="shared" si="2"/>
        <v>0</v>
      </c>
      <c r="AA38" s="1533"/>
      <c r="AB38" s="1534"/>
      <c r="AC38" s="1534"/>
      <c r="AD38" s="1534"/>
      <c r="AE38" s="1534"/>
      <c r="AF38" s="1542"/>
      <c r="AG38" s="1120"/>
      <c r="AH38" s="54"/>
    </row>
    <row r="39" spans="1:34" s="26" customFormat="1" ht="16" customHeight="1" x14ac:dyDescent="0.3">
      <c r="A39" s="56"/>
      <c r="C39" s="1516"/>
      <c r="D39" s="1967"/>
      <c r="E39" s="1520" t="s">
        <v>693</v>
      </c>
      <c r="F39" s="1083" t="s">
        <v>1659</v>
      </c>
      <c r="G39" s="1084"/>
      <c r="H39" s="1085"/>
      <c r="I39" s="1086"/>
      <c r="J39" s="1514"/>
      <c r="K39" s="1514"/>
      <c r="L39" s="1094">
        <f t="shared" si="0"/>
        <v>0</v>
      </c>
      <c r="M39" s="1533"/>
      <c r="N39" s="1534"/>
      <c r="O39" s="1534"/>
      <c r="P39" s="1534"/>
      <c r="Q39" s="1534"/>
      <c r="R39" s="1535"/>
      <c r="S39" s="1094">
        <f t="shared" si="1"/>
        <v>0</v>
      </c>
      <c r="T39" s="1533"/>
      <c r="U39" s="1534"/>
      <c r="V39" s="1534"/>
      <c r="W39" s="1534"/>
      <c r="X39" s="1534"/>
      <c r="Y39" s="1535"/>
      <c r="Z39" s="1094">
        <f t="shared" si="2"/>
        <v>0</v>
      </c>
      <c r="AA39" s="1533"/>
      <c r="AB39" s="1534"/>
      <c r="AC39" s="1534"/>
      <c r="AD39" s="1534"/>
      <c r="AE39" s="1534"/>
      <c r="AF39" s="1542"/>
      <c r="AG39" s="1120"/>
      <c r="AH39" s="54"/>
    </row>
    <row r="40" spans="1:34" s="26" customFormat="1" ht="16" customHeight="1" thickBot="1" x14ac:dyDescent="0.35">
      <c r="A40" s="56"/>
      <c r="C40" s="1516"/>
      <c r="D40" s="1970"/>
      <c r="E40" s="1522" t="s">
        <v>694</v>
      </c>
      <c r="F40" s="1090" t="s">
        <v>1667</v>
      </c>
      <c r="G40" s="1091"/>
      <c r="H40" s="1092"/>
      <c r="I40" s="1093"/>
      <c r="J40" s="1515"/>
      <c r="K40" s="1515"/>
      <c r="L40" s="1095">
        <f t="shared" si="0"/>
        <v>0</v>
      </c>
      <c r="M40" s="1536"/>
      <c r="N40" s="1537"/>
      <c r="O40" s="1537"/>
      <c r="P40" s="1537"/>
      <c r="Q40" s="1537"/>
      <c r="R40" s="1538"/>
      <c r="S40" s="1095">
        <f t="shared" si="1"/>
        <v>0</v>
      </c>
      <c r="T40" s="1536"/>
      <c r="U40" s="1537"/>
      <c r="V40" s="1537"/>
      <c r="W40" s="1537"/>
      <c r="X40" s="1537"/>
      <c r="Y40" s="1538"/>
      <c r="Z40" s="1095">
        <f t="shared" si="2"/>
        <v>0</v>
      </c>
      <c r="AA40" s="1536"/>
      <c r="AB40" s="1537"/>
      <c r="AC40" s="1537"/>
      <c r="AD40" s="1537"/>
      <c r="AE40" s="1537"/>
      <c r="AF40" s="1543"/>
      <c r="AG40" s="1120"/>
      <c r="AH40" s="54"/>
    </row>
    <row r="41" spans="1:34" x14ac:dyDescent="0.25">
      <c r="C41" s="41"/>
      <c r="D41" s="41"/>
      <c r="E41" s="41"/>
      <c r="F41" s="41"/>
      <c r="G41" s="41"/>
      <c r="H41" s="41"/>
      <c r="I41" s="1485">
        <f>COUNTIF(I27:I40,"SI")+COUNTIF(I27:I40,"NO")</f>
        <v>0</v>
      </c>
      <c r="J41" s="41"/>
      <c r="K41" s="41"/>
      <c r="L41" s="1484">
        <f>SUM(L27:L40)</f>
        <v>0</v>
      </c>
      <c r="M41" s="41"/>
      <c r="N41" s="41"/>
      <c r="O41" s="41"/>
      <c r="P41" s="41"/>
      <c r="Q41" s="41"/>
      <c r="R41" s="41"/>
      <c r="S41" s="1484">
        <f>SUM(S27:S40)</f>
        <v>0</v>
      </c>
      <c r="T41" s="41"/>
      <c r="U41" s="41"/>
      <c r="V41" s="41"/>
      <c r="W41" s="41"/>
      <c r="X41" s="41"/>
      <c r="Y41" s="41"/>
      <c r="Z41" s="1484">
        <f>SUM(Z27:Z40)</f>
        <v>0</v>
      </c>
      <c r="AA41" s="41"/>
      <c r="AB41" s="41"/>
      <c r="AC41" s="41"/>
      <c r="AD41" s="41"/>
      <c r="AE41" s="41"/>
      <c r="AF41" s="41"/>
      <c r="AG41" s="1120"/>
    </row>
    <row r="42" spans="1:34" ht="13" thickBot="1" x14ac:dyDescent="0.3">
      <c r="C42" s="614"/>
      <c r="D42" s="614"/>
      <c r="E42" s="614"/>
      <c r="F42" s="614"/>
      <c r="G42" s="614"/>
      <c r="H42" s="614"/>
      <c r="I42" s="614"/>
      <c r="J42" s="614"/>
      <c r="K42" s="614"/>
      <c r="L42" s="614"/>
      <c r="M42" s="614"/>
      <c r="N42" s="614"/>
      <c r="O42" s="614"/>
      <c r="P42" s="614"/>
      <c r="Q42" s="614"/>
      <c r="R42" s="614"/>
      <c r="S42" s="614"/>
      <c r="T42" s="614"/>
      <c r="U42" s="614"/>
      <c r="V42" s="614"/>
      <c r="W42" s="614"/>
      <c r="X42" s="614"/>
      <c r="Y42" s="614"/>
      <c r="Z42" s="614"/>
      <c r="AA42" s="614"/>
      <c r="AB42" s="614"/>
      <c r="AC42" s="614"/>
      <c r="AD42" s="614"/>
      <c r="AE42" s="614"/>
      <c r="AF42" s="614"/>
      <c r="AG42" s="1121"/>
    </row>
    <row r="45" spans="1:34" x14ac:dyDescent="0.25">
      <c r="A45" s="56"/>
    </row>
    <row r="46" spans="1:34" x14ac:dyDescent="0.25">
      <c r="A46" s="56"/>
    </row>
    <row r="47" spans="1:34" x14ac:dyDescent="0.25">
      <c r="A47" s="56"/>
    </row>
    <row r="48" spans="1:34" x14ac:dyDescent="0.25">
      <c r="A48" s="56"/>
    </row>
    <row r="49" spans="1:1" x14ac:dyDescent="0.25">
      <c r="A49" s="56"/>
    </row>
    <row r="50" spans="1:1" x14ac:dyDescent="0.25">
      <c r="A50" s="56"/>
    </row>
    <row r="51" spans="1:1" x14ac:dyDescent="0.25">
      <c r="A51" s="56"/>
    </row>
    <row r="52" spans="1:1" x14ac:dyDescent="0.25">
      <c r="A52" s="56"/>
    </row>
    <row r="53" spans="1:1" x14ac:dyDescent="0.25">
      <c r="A53" s="56"/>
    </row>
    <row r="54" spans="1:1" x14ac:dyDescent="0.25">
      <c r="A54" s="56"/>
    </row>
    <row r="55" spans="1:1" x14ac:dyDescent="0.25">
      <c r="A55" s="56"/>
    </row>
    <row r="56" spans="1:1" x14ac:dyDescent="0.25">
      <c r="A56" s="56"/>
    </row>
    <row r="57" spans="1:1" x14ac:dyDescent="0.25">
      <c r="A57" s="56"/>
    </row>
    <row r="58" spans="1:1" x14ac:dyDescent="0.25">
      <c r="A58" s="56"/>
    </row>
    <row r="59" spans="1:1" x14ac:dyDescent="0.25">
      <c r="A59" s="56"/>
    </row>
    <row r="60" spans="1:1" x14ac:dyDescent="0.25">
      <c r="A60" s="57"/>
    </row>
    <row r="61" spans="1:1" x14ac:dyDescent="0.25">
      <c r="A61" s="57"/>
    </row>
    <row r="62" spans="1:1" x14ac:dyDescent="0.25">
      <c r="A62" s="57"/>
    </row>
  </sheetData>
  <sheetProtection algorithmName="SHA-512" hashValue="L18lRtToNHvModhM1ojZHVG804SsEoZmx1tsEJhBI7fIqRsroRBDdWhbAcyK67J1ZmanLhK+0fqGpV17Nasdqw==" saltValue="PT2DAcqfTvCC56oIblzIxg==" spinCount="100000" sheet="1" objects="1" scenarios="1"/>
  <mergeCells count="17">
    <mergeCell ref="K23:K25"/>
    <mergeCell ref="I23:I25"/>
    <mergeCell ref="J23:J25"/>
    <mergeCell ref="Z23:AF24"/>
    <mergeCell ref="L25:L26"/>
    <mergeCell ref="M25:R25"/>
    <mergeCell ref="S25:S26"/>
    <mergeCell ref="T25:Y25"/>
    <mergeCell ref="Z25:Z26"/>
    <mergeCell ref="AA25:AF25"/>
    <mergeCell ref="L23:R24"/>
    <mergeCell ref="S23:Y24"/>
    <mergeCell ref="F23:H25"/>
    <mergeCell ref="D23:E25"/>
    <mergeCell ref="D27:D28"/>
    <mergeCell ref="D29:D35"/>
    <mergeCell ref="D36:D40"/>
  </mergeCells>
  <phoneticPr fontId="0" type="noConversion"/>
  <dataValidations count="10">
    <dataValidation type="whole" allowBlank="1" showInputMessage="1" showErrorMessage="1" sqref="M27:R40" xr:uid="{00000000-0002-0000-0600-000000000000}">
      <formula1>0</formula1>
      <formula2>5000</formula2>
    </dataValidation>
    <dataValidation type="list" allowBlank="1" showInputMessage="1" showErrorMessage="1" sqref="I27:I40" xr:uid="{00000000-0002-0000-0600-000001000000}">
      <formula1>"SI,NO"</formula1>
    </dataValidation>
    <dataValidation type="date" allowBlank="1" showInputMessage="1" showErrorMessage="1" sqref="J27:J40" xr:uid="{00000000-0002-0000-0600-000002000000}">
      <formula1>44562</formula1>
      <formula2>TODAY()</formula2>
    </dataValidation>
    <dataValidation type="date" allowBlank="1" showInputMessage="1" showErrorMessage="1" sqref="K27:K40" xr:uid="{00000000-0002-0000-0600-000003000000}">
      <formula1>44927</formula1>
      <formula2>TODAY()</formula2>
    </dataValidation>
    <dataValidation type="whole" allowBlank="1" showInputMessage="1" showErrorMessage="1" errorTitle="Error" error="Valores entre 0 y Total recibido 1º" sqref="T27:T40 AA27:AA40" xr:uid="{00000000-0002-0000-0600-000004000000}">
      <formula1>0</formula1>
      <formula2>$M27</formula2>
    </dataValidation>
    <dataValidation type="whole" allowBlank="1" showInputMessage="1" showErrorMessage="1" errorTitle="Error" error="Valores entre 0 y Total recibido 2º" sqref="U27:U40 AB27:AB40" xr:uid="{00000000-0002-0000-0600-000005000000}">
      <formula1>0</formula1>
      <formula2>$N27</formula2>
    </dataValidation>
    <dataValidation type="whole" allowBlank="1" showInputMessage="1" showErrorMessage="1" errorTitle="Error" error="Valores entre 0 y Total recibido 3º" sqref="V27:V40 AC27:AC40" xr:uid="{00000000-0002-0000-0600-000006000000}">
      <formula1>0</formula1>
      <formula2>$O27</formula2>
    </dataValidation>
    <dataValidation type="whole" allowBlank="1" showInputMessage="1" showErrorMessage="1" errorTitle="Error" error="Valores entre 0 y Total recibido 4º" sqref="W27:W40 AD27:AD40" xr:uid="{00000000-0002-0000-0600-000007000000}">
      <formula1>0</formula1>
      <formula2>$P27</formula2>
    </dataValidation>
    <dataValidation type="whole" allowBlank="1" showInputMessage="1" showErrorMessage="1" errorTitle="Error" error="Valores entre 0 y Total recibido 5º" sqref="X27:X40 AE27:AE40" xr:uid="{00000000-0002-0000-0600-000008000000}">
      <formula1>0</formula1>
      <formula2>$Q27</formula2>
    </dataValidation>
    <dataValidation type="whole" allowBlank="1" showInputMessage="1" showErrorMessage="1" errorTitle="Error" error="Valores entre 0 y Total recibido 6º" sqref="Y27:Y40 AF27:AF40" xr:uid="{00000000-0002-0000-0600-000009000000}">
      <formula1>0</formula1>
      <formula2>$R27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Hoja5.C400_Back_Clic">
                <anchor moveWithCells="1">
                  <from>
                    <xdr:col>6</xdr:col>
                    <xdr:colOff>209550</xdr:colOff>
                    <xdr:row>4</xdr:row>
                    <xdr:rowOff>38100</xdr:rowOff>
                  </from>
                  <to>
                    <xdr:col>7</xdr:col>
                    <xdr:colOff>1193800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Validacion_Hoja_C400">
                <anchor moveWithCells="1">
                  <from>
                    <xdr:col>7</xdr:col>
                    <xdr:colOff>1346200</xdr:colOff>
                    <xdr:row>4</xdr:row>
                    <xdr:rowOff>38100</xdr:rowOff>
                  </from>
                  <to>
                    <xdr:col>9</xdr:col>
                    <xdr:colOff>412750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Hoja5.C400_Next_Clic">
                <anchor moveWithCells="1">
                  <from>
                    <xdr:col>9</xdr:col>
                    <xdr:colOff>552450</xdr:colOff>
                    <xdr:row>4</xdr:row>
                    <xdr:rowOff>38100</xdr:rowOff>
                  </from>
                  <to>
                    <xdr:col>11</xdr:col>
                    <xdr:colOff>165100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AB147"/>
  <sheetViews>
    <sheetView showGridLines="0" showRowColHeaders="0" topLeftCell="A13" workbookViewId="0">
      <selection activeCell="H33" sqref="H33:I33"/>
    </sheetView>
  </sheetViews>
  <sheetFormatPr baseColWidth="10" defaultColWidth="11.453125" defaultRowHeight="12.5" x14ac:dyDescent="0.25"/>
  <cols>
    <col min="1" max="1" width="3.453125" style="54" customWidth="1"/>
    <col min="2" max="2" width="5.7265625" style="54" customWidth="1"/>
    <col min="3" max="4" width="4.26953125" style="54" customWidth="1"/>
    <col min="5" max="5" width="10.7265625" style="54" customWidth="1"/>
    <col min="6" max="6" width="4.26953125" style="54" customWidth="1"/>
    <col min="7" max="8" width="6.7265625" style="54" customWidth="1"/>
    <col min="9" max="9" width="7.7265625" style="54" customWidth="1"/>
    <col min="10" max="10" width="9.7265625" style="54" customWidth="1"/>
    <col min="11" max="11" width="7.453125" style="54" customWidth="1"/>
    <col min="12" max="12" width="5.7265625" style="54" customWidth="1"/>
    <col min="13" max="13" width="4.7265625" style="54" customWidth="1"/>
    <col min="14" max="14" width="5.7265625" style="54" customWidth="1"/>
    <col min="15" max="15" width="4.26953125" style="54" customWidth="1"/>
    <col min="16" max="16" width="10.7265625" style="54" customWidth="1"/>
    <col min="17" max="17" width="4.26953125" style="54" customWidth="1"/>
    <col min="18" max="18" width="7.7265625" style="54" customWidth="1"/>
    <col min="19" max="22" width="6.7265625" style="54" customWidth="1"/>
    <col min="23" max="23" width="5.7265625" style="54" customWidth="1"/>
    <col min="24" max="16384" width="11.453125" style="54"/>
  </cols>
  <sheetData>
    <row r="1" spans="1:27" ht="18.75" customHeight="1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</row>
    <row r="2" spans="1:27" ht="22.5" customHeight="1" x14ac:dyDescent="0.45">
      <c r="B2" s="36"/>
      <c r="C2" s="36"/>
      <c r="D2" s="36"/>
      <c r="E2" s="36"/>
      <c r="F2" s="1106" t="s">
        <v>945</v>
      </c>
      <c r="G2" s="1106"/>
      <c r="H2" s="1106"/>
      <c r="I2" s="1106"/>
      <c r="J2" s="1106"/>
      <c r="K2" s="1106"/>
      <c r="L2" s="1106"/>
      <c r="M2" s="1106"/>
      <c r="N2" s="1106"/>
      <c r="O2" s="1106"/>
      <c r="P2" s="1106"/>
      <c r="Q2" s="1106"/>
      <c r="R2" s="1106"/>
      <c r="S2" s="1106"/>
      <c r="T2" s="1106"/>
    </row>
    <row r="3" spans="1:27" ht="18" customHeight="1" x14ac:dyDescent="0.35">
      <c r="A3" s="38"/>
      <c r="C3" s="1481"/>
      <c r="D3" s="1481"/>
      <c r="E3" s="1481"/>
      <c r="F3" s="1483" t="s">
        <v>421</v>
      </c>
      <c r="G3" s="1482"/>
      <c r="H3" s="1482"/>
      <c r="I3" s="1482"/>
      <c r="J3" s="1482"/>
      <c r="K3" s="1482"/>
      <c r="L3" s="1482"/>
      <c r="M3" s="1482"/>
      <c r="N3" s="1482"/>
      <c r="O3" s="1482"/>
      <c r="P3" s="1482"/>
      <c r="Q3" s="1482"/>
      <c r="R3" s="1482"/>
      <c r="S3" s="1482"/>
      <c r="T3" s="1482"/>
    </row>
    <row r="4" spans="1:27" x14ac:dyDescent="0.25">
      <c r="A4" s="39" t="s">
        <v>671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</row>
    <row r="5" spans="1:27" ht="30" customHeight="1" thickBot="1" x14ac:dyDescent="0.3">
      <c r="A5" s="38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</row>
    <row r="6" spans="1:27" ht="6.75" customHeight="1" x14ac:dyDescent="0.25"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</row>
    <row r="7" spans="1:27" ht="25" customHeight="1" x14ac:dyDescent="0.25">
      <c r="A7" s="25"/>
      <c r="B7" s="218" t="s">
        <v>252</v>
      </c>
      <c r="C7" s="219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20"/>
    </row>
    <row r="8" spans="1:27" ht="6.75" customHeight="1" x14ac:dyDescent="0.25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27" ht="24" customHeight="1" thickBot="1" x14ac:dyDescent="0.35">
      <c r="B9" s="259" t="s">
        <v>571</v>
      </c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260" t="s">
        <v>438</v>
      </c>
      <c r="N9" s="252"/>
      <c r="O9" s="252"/>
      <c r="P9" s="252"/>
      <c r="Q9" s="252"/>
      <c r="R9" s="253"/>
      <c r="S9" s="253"/>
      <c r="T9" s="253"/>
      <c r="U9" s="253"/>
      <c r="V9" s="253"/>
      <c r="W9" s="253"/>
    </row>
    <row r="10" spans="1:27" ht="14" x14ac:dyDescent="0.3">
      <c r="B10" s="267" t="s">
        <v>50</v>
      </c>
      <c r="C10" s="2088" t="s">
        <v>93</v>
      </c>
      <c r="D10" s="2089"/>
      <c r="E10" s="2089"/>
      <c r="F10" s="2089"/>
      <c r="G10" s="2090"/>
      <c r="H10" s="332"/>
      <c r="I10" s="1971" t="s">
        <v>938</v>
      </c>
      <c r="J10" s="2053" t="s">
        <v>937</v>
      </c>
      <c r="K10" s="2053" t="s">
        <v>287</v>
      </c>
      <c r="L10" s="2097"/>
      <c r="M10" s="59"/>
      <c r="N10" s="163" t="s">
        <v>439</v>
      </c>
      <c r="O10" s="59"/>
      <c r="P10" s="59"/>
      <c r="Q10" s="158"/>
      <c r="R10" s="159"/>
      <c r="S10" s="159"/>
      <c r="T10" s="159"/>
      <c r="U10" s="159"/>
      <c r="V10" s="159"/>
      <c r="W10" s="159"/>
    </row>
    <row r="11" spans="1:27" ht="22.5" customHeight="1" x14ac:dyDescent="0.3">
      <c r="B11" s="267" t="s">
        <v>51</v>
      </c>
      <c r="C11" s="2091"/>
      <c r="D11" s="2092"/>
      <c r="E11" s="2092"/>
      <c r="F11" s="2092"/>
      <c r="G11" s="2093"/>
      <c r="H11" s="333" t="s">
        <v>587</v>
      </c>
      <c r="I11" s="1972"/>
      <c r="J11" s="2054"/>
      <c r="K11" s="2054"/>
      <c r="L11" s="2098"/>
      <c r="M11" s="158"/>
      <c r="N11" s="225" t="s">
        <v>1668</v>
      </c>
      <c r="O11" s="158"/>
      <c r="P11" s="158"/>
      <c r="Q11" s="159"/>
      <c r="R11" s="159"/>
      <c r="S11" s="159"/>
      <c r="T11" s="159"/>
      <c r="U11" s="159"/>
      <c r="V11" s="159"/>
      <c r="W11" s="159"/>
      <c r="AA11" s="315"/>
    </row>
    <row r="12" spans="1:27" ht="21.75" customHeight="1" x14ac:dyDescent="0.3">
      <c r="B12" s="59"/>
      <c r="C12" s="2094"/>
      <c r="D12" s="2095"/>
      <c r="E12" s="2095"/>
      <c r="F12" s="2095"/>
      <c r="G12" s="2096"/>
      <c r="H12" s="334">
        <f>COUNTIF(H13:H25,"SI")+COUNTIF(H13:H25,"NO")</f>
        <v>0</v>
      </c>
      <c r="I12" s="2111"/>
      <c r="J12" s="2055"/>
      <c r="K12" s="2055"/>
      <c r="L12" s="2099"/>
      <c r="M12" s="158"/>
      <c r="N12" s="213" t="s">
        <v>1669</v>
      </c>
      <c r="O12" s="158"/>
      <c r="P12" s="158"/>
      <c r="Q12" s="159"/>
      <c r="R12" s="159"/>
      <c r="S12" s="159"/>
      <c r="T12" s="159"/>
      <c r="U12" s="159"/>
      <c r="V12" s="159"/>
      <c r="W12" s="159"/>
    </row>
    <row r="13" spans="1:27" ht="15.75" customHeight="1" x14ac:dyDescent="0.3">
      <c r="B13" s="59"/>
      <c r="C13" s="340" t="s">
        <v>681</v>
      </c>
      <c r="D13" s="343" t="s">
        <v>94</v>
      </c>
      <c r="E13" s="328"/>
      <c r="F13" s="328"/>
      <c r="G13" s="337"/>
      <c r="H13" s="335"/>
      <c r="I13" s="329"/>
      <c r="J13" s="330"/>
      <c r="K13" s="2100"/>
      <c r="L13" s="2101"/>
      <c r="M13" s="158"/>
      <c r="N13" s="214" t="s">
        <v>49</v>
      </c>
      <c r="O13" s="158"/>
      <c r="P13" s="158"/>
      <c r="Q13" s="159"/>
      <c r="R13" s="159"/>
      <c r="S13" s="215"/>
      <c r="T13" s="215" t="s">
        <v>48</v>
      </c>
      <c r="U13" s="159"/>
      <c r="V13" s="159"/>
      <c r="W13" s="159"/>
    </row>
    <row r="14" spans="1:27" ht="16" customHeight="1" x14ac:dyDescent="0.3">
      <c r="B14" s="59"/>
      <c r="C14" s="341" t="s">
        <v>682</v>
      </c>
      <c r="D14" s="344" t="s">
        <v>95</v>
      </c>
      <c r="E14" s="318"/>
      <c r="F14" s="318"/>
      <c r="G14" s="338"/>
      <c r="H14" s="336"/>
      <c r="I14" s="323"/>
      <c r="J14" s="331"/>
      <c r="K14" s="2078"/>
      <c r="L14" s="2079"/>
      <c r="M14" s="158"/>
      <c r="N14" s="158"/>
      <c r="O14" s="348"/>
      <c r="P14" s="223" t="s">
        <v>34</v>
      </c>
      <c r="Q14" s="226" t="s">
        <v>98</v>
      </c>
      <c r="R14" s="159"/>
      <c r="S14" s="159"/>
      <c r="T14" s="324"/>
      <c r="U14" s="159"/>
      <c r="V14" s="159"/>
      <c r="W14" s="159"/>
    </row>
    <row r="15" spans="1:27" ht="16" customHeight="1" x14ac:dyDescent="0.3">
      <c r="B15" s="59"/>
      <c r="C15" s="341" t="s">
        <v>683</v>
      </c>
      <c r="D15" s="344" t="s">
        <v>23</v>
      </c>
      <c r="E15" s="318"/>
      <c r="F15" s="318"/>
      <c r="G15" s="338"/>
      <c r="H15" s="336"/>
      <c r="I15" s="323"/>
      <c r="J15" s="331"/>
      <c r="K15" s="2078"/>
      <c r="L15" s="2079"/>
      <c r="M15" s="158"/>
      <c r="N15" s="158"/>
      <c r="O15" s="348"/>
      <c r="P15" s="223" t="s">
        <v>33</v>
      </c>
      <c r="Q15" s="226" t="s">
        <v>98</v>
      </c>
      <c r="R15" s="159"/>
      <c r="S15" s="159"/>
      <c r="T15" s="324"/>
      <c r="U15" s="159"/>
      <c r="V15" s="159"/>
      <c r="W15" s="159"/>
    </row>
    <row r="16" spans="1:27" ht="16" customHeight="1" x14ac:dyDescent="0.3">
      <c r="B16" s="59"/>
      <c r="C16" s="341" t="s">
        <v>684</v>
      </c>
      <c r="D16" s="344" t="s">
        <v>24</v>
      </c>
      <c r="E16" s="318"/>
      <c r="F16" s="318"/>
      <c r="G16" s="338"/>
      <c r="H16" s="336"/>
      <c r="I16" s="323"/>
      <c r="J16" s="331"/>
      <c r="K16" s="2078"/>
      <c r="L16" s="2079"/>
      <c r="M16" s="158"/>
      <c r="N16" s="158"/>
      <c r="O16" s="348"/>
      <c r="P16" s="223" t="s">
        <v>32</v>
      </c>
      <c r="Q16" s="226" t="s">
        <v>98</v>
      </c>
      <c r="R16" s="159"/>
      <c r="S16" s="159"/>
      <c r="T16" s="324"/>
      <c r="U16" s="159"/>
      <c r="V16" s="159"/>
      <c r="W16" s="159"/>
    </row>
    <row r="17" spans="1:28" ht="16" customHeight="1" x14ac:dyDescent="0.3">
      <c r="B17" s="59"/>
      <c r="C17" s="341" t="s">
        <v>685</v>
      </c>
      <c r="D17" s="344" t="s">
        <v>552</v>
      </c>
      <c r="E17" s="318"/>
      <c r="F17" s="318"/>
      <c r="G17" s="338"/>
      <c r="H17" s="336"/>
      <c r="I17" s="323"/>
      <c r="J17" s="331"/>
      <c r="K17" s="2078"/>
      <c r="L17" s="2079"/>
      <c r="M17" s="158"/>
      <c r="N17" s="158"/>
      <c r="O17" s="348"/>
      <c r="P17" s="223" t="s">
        <v>31</v>
      </c>
      <c r="Q17" s="226" t="s">
        <v>98</v>
      </c>
      <c r="R17" s="159"/>
      <c r="S17" s="159"/>
      <c r="T17" s="324"/>
      <c r="U17" s="159"/>
      <c r="V17" s="159"/>
      <c r="W17" s="159"/>
    </row>
    <row r="18" spans="1:28" ht="16" customHeight="1" x14ac:dyDescent="0.3">
      <c r="B18" s="59"/>
      <c r="C18" s="341" t="s">
        <v>686</v>
      </c>
      <c r="D18" s="344" t="s">
        <v>25</v>
      </c>
      <c r="E18" s="318"/>
      <c r="F18" s="318"/>
      <c r="G18" s="338"/>
      <c r="H18" s="336"/>
      <c r="I18" s="323"/>
      <c r="J18" s="331"/>
      <c r="K18" s="2078"/>
      <c r="L18" s="2079"/>
      <c r="M18" s="158"/>
      <c r="N18" s="158"/>
      <c r="O18" s="348"/>
      <c r="P18" s="223" t="s">
        <v>30</v>
      </c>
      <c r="Q18" s="226" t="s">
        <v>98</v>
      </c>
      <c r="R18" s="159"/>
      <c r="S18" s="159"/>
      <c r="T18" s="324"/>
      <c r="U18" s="159"/>
      <c r="V18" s="159"/>
      <c r="W18" s="159"/>
    </row>
    <row r="19" spans="1:28" ht="16" customHeight="1" x14ac:dyDescent="0.3">
      <c r="B19" s="59"/>
      <c r="C19" s="341" t="s">
        <v>687</v>
      </c>
      <c r="D19" s="344" t="s">
        <v>27</v>
      </c>
      <c r="E19" s="318"/>
      <c r="F19" s="318"/>
      <c r="G19" s="338"/>
      <c r="H19" s="336"/>
      <c r="I19" s="323"/>
      <c r="J19" s="331"/>
      <c r="K19" s="2078"/>
      <c r="L19" s="2079"/>
      <c r="M19" s="158"/>
      <c r="N19" s="158"/>
      <c r="O19" s="348"/>
      <c r="P19" s="223" t="s">
        <v>29</v>
      </c>
      <c r="Q19" s="226" t="s">
        <v>98</v>
      </c>
      <c r="R19" s="159"/>
      <c r="S19" s="159"/>
      <c r="T19" s="324"/>
      <c r="U19" s="159"/>
      <c r="V19" s="159"/>
      <c r="W19" s="159"/>
    </row>
    <row r="20" spans="1:28" ht="16" customHeight="1" x14ac:dyDescent="0.3">
      <c r="B20" s="59"/>
      <c r="C20" s="341" t="s">
        <v>688</v>
      </c>
      <c r="D20" s="344" t="s">
        <v>28</v>
      </c>
      <c r="E20" s="318"/>
      <c r="F20" s="318"/>
      <c r="G20" s="338"/>
      <c r="H20" s="336"/>
      <c r="I20" s="323"/>
      <c r="J20" s="331"/>
      <c r="K20" s="2078"/>
      <c r="L20" s="2079"/>
      <c r="M20" s="158"/>
      <c r="N20" s="158"/>
      <c r="O20" s="348"/>
      <c r="P20" s="223" t="s">
        <v>572</v>
      </c>
      <c r="Q20" s="159"/>
      <c r="R20" s="159"/>
      <c r="S20" s="159"/>
      <c r="T20" s="165">
        <f>SUM(T14:T19)</f>
        <v>0</v>
      </c>
      <c r="U20" s="159"/>
      <c r="V20" s="159"/>
      <c r="W20" s="159"/>
    </row>
    <row r="21" spans="1:28" ht="16" customHeight="1" x14ac:dyDescent="0.3">
      <c r="B21" s="59"/>
      <c r="C21" s="341" t="s">
        <v>689</v>
      </c>
      <c r="D21" s="344" t="s">
        <v>96</v>
      </c>
      <c r="E21" s="318"/>
      <c r="F21" s="318"/>
      <c r="G21" s="338"/>
      <c r="H21" s="336"/>
      <c r="I21" s="323"/>
      <c r="J21" s="331"/>
      <c r="K21" s="2078"/>
      <c r="L21" s="2079"/>
      <c r="M21" s="158"/>
      <c r="N21" s="158"/>
      <c r="O21" s="158"/>
      <c r="P21" s="158"/>
      <c r="Q21" s="159"/>
      <c r="R21" s="159"/>
      <c r="S21" s="159"/>
      <c r="T21" s="159"/>
      <c r="U21" s="159"/>
      <c r="V21" s="159"/>
      <c r="W21" s="159"/>
    </row>
    <row r="22" spans="1:28" ht="16" customHeight="1" x14ac:dyDescent="0.3">
      <c r="B22" s="59"/>
      <c r="C22" s="341" t="s">
        <v>690</v>
      </c>
      <c r="D22" s="344" t="s">
        <v>97</v>
      </c>
      <c r="E22" s="318"/>
      <c r="F22" s="318"/>
      <c r="G22" s="338"/>
      <c r="H22" s="336"/>
      <c r="I22" s="323"/>
      <c r="J22" s="331"/>
      <c r="K22" s="2078"/>
      <c r="L22" s="2079"/>
      <c r="M22" s="158"/>
      <c r="N22" s="2102" t="s">
        <v>440</v>
      </c>
      <c r="O22" s="2103"/>
      <c r="P22" s="2103"/>
      <c r="Q22" s="2103"/>
      <c r="R22" s="2103"/>
      <c r="S22" s="2103"/>
      <c r="T22" s="2103"/>
      <c r="U22" s="2103"/>
      <c r="V22" s="2104"/>
      <c r="W22" s="159"/>
    </row>
    <row r="23" spans="1:28" ht="16" customHeight="1" x14ac:dyDescent="0.3">
      <c r="B23" s="59"/>
      <c r="C23" s="341">
        <v>11</v>
      </c>
      <c r="D23" s="344" t="s">
        <v>26</v>
      </c>
      <c r="E23" s="318"/>
      <c r="F23" s="318"/>
      <c r="G23" s="338"/>
      <c r="H23" s="336"/>
      <c r="I23" s="323"/>
      <c r="J23" s="331"/>
      <c r="K23" s="2078"/>
      <c r="L23" s="2079"/>
      <c r="M23" s="158"/>
      <c r="N23" s="2105"/>
      <c r="O23" s="2106"/>
      <c r="P23" s="2106"/>
      <c r="Q23" s="2106"/>
      <c r="R23" s="2106"/>
      <c r="S23" s="2106"/>
      <c r="T23" s="2106"/>
      <c r="U23" s="2106"/>
      <c r="V23" s="2107"/>
      <c r="W23" s="159"/>
    </row>
    <row r="24" spans="1:28" ht="16" customHeight="1" x14ac:dyDescent="0.3">
      <c r="B24" s="59"/>
      <c r="C24" s="341">
        <v>12</v>
      </c>
      <c r="D24" s="344" t="s">
        <v>817</v>
      </c>
      <c r="E24" s="318"/>
      <c r="F24" s="318"/>
      <c r="G24" s="338"/>
      <c r="H24" s="336"/>
      <c r="I24" s="323"/>
      <c r="J24" s="331"/>
      <c r="K24" s="2078"/>
      <c r="L24" s="2079"/>
      <c r="M24" s="158"/>
      <c r="N24" s="2105"/>
      <c r="O24" s="2106"/>
      <c r="P24" s="2106"/>
      <c r="Q24" s="2106"/>
      <c r="R24" s="2106"/>
      <c r="S24" s="2106"/>
      <c r="T24" s="2106"/>
      <c r="U24" s="2106"/>
      <c r="V24" s="2107"/>
      <c r="W24" s="159"/>
    </row>
    <row r="25" spans="1:28" ht="16" customHeight="1" thickBot="1" x14ac:dyDescent="0.35">
      <c r="B25" s="59"/>
      <c r="C25" s="342">
        <v>13</v>
      </c>
      <c r="D25" s="345" t="s">
        <v>22</v>
      </c>
      <c r="E25" s="327"/>
      <c r="F25" s="327"/>
      <c r="G25" s="339"/>
      <c r="H25" s="1501"/>
      <c r="I25" s="346"/>
      <c r="J25" s="347"/>
      <c r="K25" s="2084"/>
      <c r="L25" s="2085"/>
      <c r="M25" s="158"/>
      <c r="N25" s="2108"/>
      <c r="O25" s="2109"/>
      <c r="P25" s="2109"/>
      <c r="Q25" s="2109"/>
      <c r="R25" s="2109"/>
      <c r="S25" s="2109"/>
      <c r="T25" s="2109"/>
      <c r="U25" s="2109"/>
      <c r="V25" s="2110"/>
      <c r="W25" s="159"/>
    </row>
    <row r="26" spans="1:28" ht="14" x14ac:dyDescent="0.3">
      <c r="B26" s="80"/>
      <c r="C26" s="254"/>
      <c r="D26" s="254"/>
      <c r="E26" s="255"/>
      <c r="F26" s="255"/>
      <c r="G26" s="255"/>
      <c r="H26" s="255"/>
      <c r="I26" s="255"/>
      <c r="J26" s="255"/>
      <c r="K26" s="255"/>
      <c r="L26" s="255"/>
      <c r="M26" s="256"/>
      <c r="N26" s="255"/>
      <c r="O26" s="255"/>
      <c r="P26" s="255"/>
      <c r="Q26" s="257"/>
      <c r="R26" s="257"/>
      <c r="S26" s="257"/>
      <c r="T26" s="257"/>
      <c r="U26" s="257"/>
      <c r="V26" s="257"/>
      <c r="W26" s="257"/>
    </row>
    <row r="27" spans="1:28" ht="6.75" customHeight="1" x14ac:dyDescent="0.25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</row>
    <row r="28" spans="1:28" s="21" customFormat="1" ht="20.149999999999999" customHeight="1" x14ac:dyDescent="0.25">
      <c r="A28" s="66"/>
      <c r="B28" s="52"/>
      <c r="C28" s="1198" t="s">
        <v>1991</v>
      </c>
      <c r="D28" s="52"/>
      <c r="E28" s="52"/>
      <c r="F28" s="52"/>
      <c r="G28" s="52"/>
      <c r="H28" s="52"/>
      <c r="I28" s="52"/>
      <c r="J28" s="52"/>
      <c r="K28" s="52"/>
      <c r="L28" s="1546" t="str">
        <f>IF(OR(UPPER('C100'!J29)="X",UPPER('C100'!O29)="X"),"X",IF(UPPER('C100'!T29)="X","",""))</f>
        <v/>
      </c>
      <c r="M28" s="52"/>
      <c r="N28" s="52"/>
      <c r="O28" s="52"/>
      <c r="P28" s="52"/>
      <c r="Q28" s="52"/>
      <c r="R28" s="52"/>
      <c r="S28" s="52"/>
      <c r="T28" s="1199"/>
      <c r="U28" s="52"/>
      <c r="V28" s="1200"/>
      <c r="W28" s="52"/>
      <c r="X28" s="54"/>
      <c r="Y28" s="54"/>
      <c r="Z28" s="54"/>
      <c r="AA28" s="54"/>
      <c r="AB28" s="54"/>
    </row>
    <row r="29" spans="1:28" ht="15.75" customHeight="1" x14ac:dyDescent="0.25">
      <c r="B29" s="59"/>
      <c r="C29" s="70" t="s">
        <v>1992</v>
      </c>
      <c r="D29" s="59"/>
      <c r="E29" s="59"/>
      <c r="F29" s="59"/>
      <c r="G29" s="59"/>
      <c r="H29" s="59"/>
      <c r="I29" s="162"/>
      <c r="J29" s="59"/>
      <c r="K29" s="59"/>
      <c r="L29" s="289"/>
      <c r="M29" s="158"/>
      <c r="N29" s="222" t="s">
        <v>1993</v>
      </c>
      <c r="O29" s="222"/>
      <c r="P29" s="158"/>
      <c r="Q29" s="158"/>
      <c r="R29" s="158"/>
      <c r="S29" s="158"/>
      <c r="T29" s="158"/>
      <c r="U29" s="158"/>
      <c r="V29" s="158"/>
      <c r="W29" s="158"/>
    </row>
    <row r="30" spans="1:28" x14ac:dyDescent="0.25">
      <c r="B30" s="59"/>
      <c r="C30" s="60"/>
      <c r="D30" s="70" t="s">
        <v>1702</v>
      </c>
      <c r="E30" s="59"/>
      <c r="F30" s="59"/>
      <c r="G30" s="59"/>
      <c r="H30" s="59"/>
      <c r="I30" s="162"/>
      <c r="J30" s="59"/>
      <c r="K30" s="59"/>
      <c r="L30" s="289"/>
      <c r="M30" s="158"/>
      <c r="N30" s="222"/>
      <c r="O30" s="222" t="s">
        <v>1703</v>
      </c>
      <c r="P30" s="158"/>
      <c r="Q30" s="158"/>
      <c r="R30" s="158"/>
      <c r="S30" s="158"/>
      <c r="T30" s="158"/>
      <c r="U30" s="158"/>
      <c r="V30" s="158"/>
      <c r="W30" s="158"/>
    </row>
    <row r="31" spans="1:28" x14ac:dyDescent="0.25">
      <c r="B31" s="59"/>
      <c r="C31" s="60"/>
      <c r="D31" s="70"/>
      <c r="E31" s="59"/>
      <c r="F31" s="59"/>
      <c r="G31" s="59"/>
      <c r="H31" s="59"/>
      <c r="I31" s="162"/>
      <c r="J31" s="59"/>
      <c r="K31" s="59"/>
      <c r="L31" s="289"/>
      <c r="M31" s="158"/>
      <c r="N31" s="222"/>
      <c r="O31" s="222"/>
      <c r="P31" s="222"/>
      <c r="Q31" s="222"/>
      <c r="R31" s="222"/>
      <c r="S31" s="222"/>
      <c r="T31" s="222"/>
      <c r="U31" s="222"/>
      <c r="V31" s="222"/>
      <c r="W31" s="222"/>
    </row>
    <row r="32" spans="1:28" ht="15" customHeight="1" x14ac:dyDescent="0.3">
      <c r="B32" s="59"/>
      <c r="C32" s="60"/>
      <c r="D32" s="70"/>
      <c r="E32" s="70"/>
      <c r="F32" s="70"/>
      <c r="G32" s="70"/>
      <c r="H32" s="70"/>
      <c r="I32" s="70"/>
      <c r="J32" s="59"/>
      <c r="K32" s="59"/>
      <c r="L32" s="289"/>
      <c r="M32" s="158"/>
      <c r="N32" s="1201"/>
      <c r="O32" s="1202" t="s">
        <v>1704</v>
      </c>
      <c r="P32" s="1197"/>
      <c r="Q32" s="1197"/>
      <c r="R32" s="1197"/>
      <c r="S32" s="1197"/>
      <c r="T32" s="1203"/>
      <c r="U32" s="157"/>
      <c r="V32" s="222"/>
      <c r="W32" s="222"/>
    </row>
    <row r="33" spans="2:23" ht="15" customHeight="1" x14ac:dyDescent="0.3">
      <c r="B33" s="59"/>
      <c r="C33" s="60"/>
      <c r="D33" s="1204" t="s">
        <v>1705</v>
      </c>
      <c r="E33" s="277"/>
      <c r="F33" s="277"/>
      <c r="G33" s="848"/>
      <c r="H33" s="1994"/>
      <c r="I33" s="1995"/>
      <c r="J33" s="59"/>
      <c r="K33" s="59"/>
      <c r="L33" s="289"/>
      <c r="M33" s="158"/>
      <c r="N33" s="1201"/>
      <c r="O33" s="1205" t="s">
        <v>1706</v>
      </c>
      <c r="P33" s="1206"/>
      <c r="Q33" s="1206"/>
      <c r="R33" s="1206"/>
      <c r="S33" s="1206"/>
      <c r="T33" s="1207"/>
      <c r="U33" s="157"/>
      <c r="V33" s="222"/>
      <c r="W33" s="222"/>
    </row>
    <row r="34" spans="2:23" ht="15" customHeight="1" x14ac:dyDescent="0.3">
      <c r="B34" s="59"/>
      <c r="C34" s="60"/>
      <c r="D34" s="70"/>
      <c r="E34" s="59"/>
      <c r="F34" s="59"/>
      <c r="G34" s="59"/>
      <c r="H34" s="59"/>
      <c r="I34" s="162"/>
      <c r="J34" s="59"/>
      <c r="K34" s="59"/>
      <c r="L34" s="289"/>
      <c r="M34" s="158"/>
      <c r="N34" s="1201"/>
      <c r="O34" s="1208" t="s">
        <v>1707</v>
      </c>
      <c r="P34" s="1206"/>
      <c r="Q34" s="1206"/>
      <c r="R34" s="1206"/>
      <c r="S34" s="1206"/>
      <c r="T34" s="1207"/>
      <c r="U34" s="157"/>
      <c r="V34" s="222"/>
      <c r="W34" s="222"/>
    </row>
    <row r="35" spans="2:23" ht="15" customHeight="1" x14ac:dyDescent="0.3">
      <c r="B35" s="59"/>
      <c r="C35" s="60"/>
      <c r="D35" s="70"/>
      <c r="E35" s="59"/>
      <c r="F35" s="59"/>
      <c r="G35" s="59"/>
      <c r="H35" s="59"/>
      <c r="I35" s="162"/>
      <c r="J35" s="59"/>
      <c r="K35" s="59"/>
      <c r="L35" s="289"/>
      <c r="M35" s="158"/>
      <c r="N35" s="1201"/>
      <c r="O35" s="1208" t="s">
        <v>1708</v>
      </c>
      <c r="P35" s="1206"/>
      <c r="Q35" s="1996"/>
      <c r="R35" s="1996"/>
      <c r="S35" s="1996"/>
      <c r="T35" s="1997"/>
      <c r="U35" s="157"/>
      <c r="V35" s="1209">
        <f>SUM(U32:U35)</f>
        <v>0</v>
      </c>
      <c r="W35" s="222"/>
    </row>
    <row r="36" spans="2:23" x14ac:dyDescent="0.25">
      <c r="B36" s="277"/>
      <c r="C36" s="1210"/>
      <c r="D36" s="1211"/>
      <c r="E36" s="277"/>
      <c r="F36" s="277"/>
      <c r="G36" s="277"/>
      <c r="H36" s="277"/>
      <c r="I36" s="1212"/>
      <c r="J36" s="277"/>
      <c r="K36" s="277"/>
      <c r="L36" s="291"/>
      <c r="M36" s="296"/>
      <c r="N36" s="1197"/>
      <c r="O36" s="1196"/>
      <c r="P36" s="1197"/>
      <c r="Q36" s="1213"/>
      <c r="R36" s="1214"/>
      <c r="S36" s="1197"/>
      <c r="T36" s="1197"/>
      <c r="U36" s="1197"/>
      <c r="V36" s="1197"/>
      <c r="W36" s="1197"/>
    </row>
    <row r="37" spans="2:23" x14ac:dyDescent="0.25">
      <c r="B37" s="59"/>
      <c r="C37" s="60"/>
      <c r="D37" s="70"/>
      <c r="E37" s="59"/>
      <c r="F37" s="59"/>
      <c r="G37" s="59"/>
      <c r="H37" s="59"/>
      <c r="I37" s="162"/>
      <c r="J37" s="59"/>
      <c r="K37" s="59"/>
      <c r="L37" s="372"/>
      <c r="M37" s="1215"/>
      <c r="N37" s="222"/>
      <c r="O37" s="222"/>
      <c r="P37" s="222"/>
      <c r="Q37" s="1216"/>
      <c r="R37" s="222"/>
      <c r="S37" s="222"/>
      <c r="T37" s="222"/>
      <c r="U37" s="222"/>
      <c r="V37" s="222"/>
      <c r="W37" s="222"/>
    </row>
    <row r="38" spans="2:23" x14ac:dyDescent="0.25">
      <c r="B38" s="70"/>
      <c r="C38" s="70" t="s">
        <v>1994</v>
      </c>
      <c r="D38" s="70"/>
      <c r="E38" s="59"/>
      <c r="F38" s="59"/>
      <c r="G38" s="59"/>
      <c r="H38" s="59"/>
      <c r="I38" s="162"/>
      <c r="J38" s="59"/>
      <c r="K38" s="59"/>
      <c r="L38" s="59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</row>
    <row r="39" spans="2:23" x14ac:dyDescent="0.25">
      <c r="B39" s="60"/>
      <c r="C39" s="70"/>
      <c r="D39" s="70" t="s">
        <v>1709</v>
      </c>
      <c r="E39" s="59"/>
      <c r="F39" s="59"/>
      <c r="G39" s="59"/>
      <c r="H39" s="59"/>
      <c r="I39" s="162"/>
      <c r="J39" s="59"/>
      <c r="K39" s="59"/>
      <c r="L39" s="59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</row>
    <row r="40" spans="2:23" x14ac:dyDescent="0.25"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158"/>
      <c r="O40" s="158"/>
      <c r="P40" s="158"/>
      <c r="Q40" s="158"/>
      <c r="R40" s="158"/>
      <c r="S40" s="158"/>
      <c r="T40" s="158"/>
      <c r="U40" s="158"/>
      <c r="V40" s="158"/>
      <c r="W40" s="158"/>
    </row>
    <row r="41" spans="2:23" ht="15" customHeight="1" x14ac:dyDescent="0.25">
      <c r="B41" s="64"/>
      <c r="C41" s="64"/>
      <c r="D41" s="64"/>
      <c r="E41" s="73" t="s">
        <v>284</v>
      </c>
      <c r="F41" s="437"/>
      <c r="G41" s="59"/>
      <c r="H41" s="59"/>
      <c r="I41" s="1998" t="s">
        <v>716</v>
      </c>
      <c r="J41" s="1999"/>
      <c r="K41" s="2000" t="s">
        <v>99</v>
      </c>
      <c r="L41" s="2001"/>
      <c r="M41" s="2001"/>
      <c r="N41" s="2002"/>
      <c r="O41" s="158"/>
      <c r="P41" s="1217"/>
      <c r="Q41" s="158"/>
      <c r="R41" s="158"/>
      <c r="S41" s="158"/>
      <c r="T41" s="158"/>
      <c r="U41" s="158"/>
      <c r="V41" s="158"/>
      <c r="W41" s="158"/>
    </row>
    <row r="42" spans="2:23" ht="15" customHeight="1" x14ac:dyDescent="0.25">
      <c r="B42" s="59"/>
      <c r="C42" s="59"/>
      <c r="D42" s="59"/>
      <c r="E42" s="59"/>
      <c r="F42" s="59"/>
      <c r="G42" s="59"/>
      <c r="H42" s="59"/>
      <c r="I42" s="2086"/>
      <c r="J42" s="2087"/>
      <c r="K42" s="2080"/>
      <c r="L42" s="2081"/>
      <c r="M42" s="2081"/>
      <c r="N42" s="2082"/>
      <c r="O42" s="64"/>
      <c r="P42" s="1218" t="s">
        <v>1710</v>
      </c>
      <c r="Q42" s="158"/>
      <c r="R42" s="158"/>
      <c r="S42" s="158"/>
      <c r="T42" s="158"/>
      <c r="U42" s="1994"/>
      <c r="V42" s="1995"/>
      <c r="W42" s="158"/>
    </row>
    <row r="43" spans="2:23" ht="15" customHeight="1" x14ac:dyDescent="0.25">
      <c r="B43" s="59"/>
      <c r="C43" s="59"/>
      <c r="D43" s="59"/>
      <c r="E43" s="64"/>
      <c r="F43" s="64"/>
      <c r="G43" s="64"/>
      <c r="H43" s="64"/>
      <c r="I43" s="64"/>
      <c r="J43" s="59"/>
      <c r="K43" s="59"/>
      <c r="L43" s="59"/>
      <c r="M43" s="59"/>
      <c r="N43" s="158"/>
      <c r="O43" s="158"/>
      <c r="P43" s="1218" t="s">
        <v>1711</v>
      </c>
      <c r="Q43" s="158"/>
      <c r="R43" s="158"/>
      <c r="S43" s="158"/>
      <c r="T43" s="158"/>
      <c r="U43" s="158"/>
      <c r="V43" s="158"/>
      <c r="W43" s="158"/>
    </row>
    <row r="44" spans="2:23" ht="15" customHeight="1" x14ac:dyDescent="0.25">
      <c r="B44" s="59"/>
      <c r="C44" s="59"/>
      <c r="D44" s="59"/>
      <c r="E44" s="73" t="s">
        <v>42</v>
      </c>
      <c r="F44" s="437"/>
      <c r="G44" s="86"/>
      <c r="H44" s="55"/>
      <c r="I44" s="55" t="s">
        <v>1712</v>
      </c>
      <c r="J44" s="59"/>
      <c r="K44" s="59"/>
      <c r="L44" s="59"/>
      <c r="M44" s="59"/>
      <c r="N44" s="158"/>
      <c r="O44" s="158"/>
      <c r="P44" s="158"/>
      <c r="Q44" s="158"/>
      <c r="R44" s="158"/>
      <c r="S44" s="158"/>
      <c r="T44" s="158"/>
      <c r="U44" s="158"/>
      <c r="V44" s="158"/>
      <c r="W44" s="158"/>
    </row>
    <row r="45" spans="2:23" x14ac:dyDescent="0.25"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158"/>
      <c r="O45" s="158"/>
      <c r="P45" s="158"/>
      <c r="Q45" s="158"/>
      <c r="R45" s="158"/>
      <c r="S45" s="158"/>
      <c r="T45" s="158"/>
      <c r="U45" s="158"/>
      <c r="V45" s="158"/>
      <c r="W45" s="158"/>
    </row>
    <row r="46" spans="2:23" ht="17.25" customHeight="1" x14ac:dyDescent="0.25">
      <c r="B46" s="1220"/>
      <c r="C46" s="1219" t="s">
        <v>437</v>
      </c>
      <c r="D46" s="1220"/>
      <c r="E46" s="1220"/>
      <c r="F46" s="1220"/>
      <c r="G46" s="1220"/>
      <c r="H46" s="1220"/>
      <c r="I46" s="1220"/>
      <c r="J46" s="1220"/>
      <c r="K46" s="1220"/>
      <c r="L46" s="1220"/>
      <c r="M46" s="1220"/>
      <c r="N46" s="1221"/>
      <c r="O46" s="1221"/>
      <c r="P46" s="1221"/>
      <c r="Q46" s="1221"/>
      <c r="R46" s="1221"/>
      <c r="S46" s="1221"/>
      <c r="T46" s="1221"/>
      <c r="U46" s="1221"/>
      <c r="V46" s="1221"/>
      <c r="W46" s="1221"/>
    </row>
    <row r="47" spans="2:23" ht="28.5" customHeight="1" x14ac:dyDescent="0.25">
      <c r="B47" s="59"/>
      <c r="C47" s="2083" t="s">
        <v>1995</v>
      </c>
      <c r="D47" s="2083"/>
      <c r="E47" s="2083"/>
      <c r="F47" s="2083"/>
      <c r="G47" s="2083"/>
      <c r="H47" s="2083"/>
      <c r="I47" s="2083"/>
      <c r="J47" s="2083"/>
      <c r="K47" s="2083"/>
      <c r="L47" s="1154"/>
      <c r="M47" s="158"/>
      <c r="N47" s="163" t="s">
        <v>1997</v>
      </c>
      <c r="O47" s="158"/>
      <c r="P47" s="158"/>
      <c r="Q47" s="158"/>
      <c r="R47" s="158"/>
      <c r="S47" s="158"/>
      <c r="T47" s="158"/>
      <c r="U47" s="158"/>
      <c r="V47" s="158"/>
      <c r="W47" s="158"/>
    </row>
    <row r="48" spans="2:23" s="1230" customFormat="1" ht="14.15" customHeight="1" x14ac:dyDescent="0.25"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1222"/>
      <c r="M48" s="63"/>
      <c r="N48" s="1223"/>
      <c r="O48" s="60" t="s">
        <v>1713</v>
      </c>
      <c r="P48" s="1223"/>
      <c r="Q48" s="1223"/>
      <c r="R48" s="1223"/>
      <c r="S48" s="1223"/>
      <c r="T48" s="1223"/>
      <c r="U48" s="1223"/>
      <c r="V48" s="1223"/>
      <c r="W48" s="1223"/>
    </row>
    <row r="49" spans="2:23" ht="15" customHeight="1" x14ac:dyDescent="0.25">
      <c r="B49" s="59"/>
      <c r="C49" s="222"/>
      <c r="D49" s="437"/>
      <c r="E49" s="1224" t="s">
        <v>436</v>
      </c>
      <c r="F49" s="72"/>
      <c r="G49" s="72"/>
      <c r="H49" s="72"/>
      <c r="I49" s="72"/>
      <c r="J49" s="72"/>
      <c r="K49" s="72"/>
      <c r="L49" s="1154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</row>
    <row r="50" spans="2:23" ht="15" customHeight="1" x14ac:dyDescent="0.25">
      <c r="B50" s="59"/>
      <c r="C50" s="222"/>
      <c r="D50" s="437"/>
      <c r="E50" s="72" t="s">
        <v>573</v>
      </c>
      <c r="F50" s="59"/>
      <c r="G50" s="59"/>
      <c r="H50" s="59"/>
      <c r="I50" s="59"/>
      <c r="J50" s="59"/>
      <c r="K50" s="59"/>
      <c r="L50" s="1154"/>
      <c r="M50" s="158"/>
      <c r="N50" s="73" t="s">
        <v>284</v>
      </c>
      <c r="O50" s="437"/>
      <c r="P50" s="73" t="s">
        <v>42</v>
      </c>
      <c r="Q50" s="437"/>
      <c r="R50" s="59"/>
      <c r="S50" s="158"/>
      <c r="T50" s="158"/>
      <c r="U50" s="158"/>
      <c r="V50" s="158"/>
      <c r="W50" s="158"/>
    </row>
    <row r="51" spans="2:23" ht="15" customHeight="1" x14ac:dyDescent="0.25">
      <c r="B51" s="59"/>
      <c r="C51" s="59"/>
      <c r="D51" s="437"/>
      <c r="E51" s="72" t="s">
        <v>574</v>
      </c>
      <c r="F51" s="59"/>
      <c r="G51" s="59"/>
      <c r="H51" s="59"/>
      <c r="I51" s="59"/>
      <c r="J51" s="59"/>
      <c r="K51" s="59"/>
      <c r="L51" s="1154"/>
      <c r="M51" s="59"/>
      <c r="N51" s="158"/>
      <c r="O51" s="59"/>
      <c r="P51" s="59"/>
      <c r="Q51" s="59"/>
      <c r="R51" s="59"/>
      <c r="S51" s="158"/>
      <c r="T51" s="158"/>
      <c r="U51" s="158"/>
      <c r="V51" s="158"/>
      <c r="W51" s="158"/>
    </row>
    <row r="52" spans="2:23" ht="15" customHeight="1" x14ac:dyDescent="0.25">
      <c r="B52" s="59"/>
      <c r="C52" s="59"/>
      <c r="D52" s="437"/>
      <c r="E52" s="72" t="s">
        <v>1714</v>
      </c>
      <c r="F52" s="59"/>
      <c r="G52" s="59"/>
      <c r="H52" s="59"/>
      <c r="I52" s="59"/>
      <c r="J52" s="59"/>
      <c r="K52" s="59"/>
      <c r="L52" s="1154"/>
      <c r="M52" s="186"/>
      <c r="N52" s="158"/>
      <c r="O52" s="158"/>
      <c r="P52" s="158"/>
      <c r="Q52" s="158"/>
      <c r="R52" s="158"/>
      <c r="S52" s="158"/>
      <c r="T52" s="158"/>
      <c r="U52" s="158"/>
      <c r="V52" s="158"/>
      <c r="W52" s="158"/>
    </row>
    <row r="53" spans="2:23" ht="15" customHeight="1" x14ac:dyDescent="0.25">
      <c r="B53" s="59"/>
      <c r="C53" s="59"/>
      <c r="D53" s="437"/>
      <c r="E53" s="72" t="s">
        <v>575</v>
      </c>
      <c r="F53" s="59"/>
      <c r="G53" s="59"/>
      <c r="H53" s="59"/>
      <c r="I53" s="59"/>
      <c r="J53" s="59"/>
      <c r="K53" s="59"/>
      <c r="L53" s="1154"/>
      <c r="M53" s="186"/>
      <c r="N53" s="158"/>
      <c r="O53" s="59"/>
      <c r="P53" s="59"/>
      <c r="Q53" s="59"/>
      <c r="R53" s="59"/>
      <c r="S53" s="59"/>
      <c r="T53" s="59"/>
      <c r="U53" s="59"/>
      <c r="V53" s="59"/>
      <c r="W53" s="59"/>
    </row>
    <row r="54" spans="2:23" ht="15" customHeight="1" x14ac:dyDescent="0.25">
      <c r="B54" s="59"/>
      <c r="C54" s="59"/>
      <c r="D54" s="437"/>
      <c r="E54" s="72" t="s">
        <v>576</v>
      </c>
      <c r="F54" s="59"/>
      <c r="G54" s="59"/>
      <c r="H54" s="59"/>
      <c r="I54" s="59"/>
      <c r="J54" s="59"/>
      <c r="K54" s="59"/>
      <c r="L54" s="1154"/>
      <c r="M54" s="186"/>
      <c r="N54" s="158"/>
      <c r="O54" s="59"/>
      <c r="P54" s="59"/>
      <c r="Q54" s="59"/>
      <c r="R54" s="59"/>
      <c r="S54" s="59"/>
      <c r="T54" s="59"/>
      <c r="U54" s="59"/>
      <c r="V54" s="59"/>
      <c r="W54" s="59"/>
    </row>
    <row r="55" spans="2:23" ht="15" customHeight="1" x14ac:dyDescent="0.25">
      <c r="B55" s="59"/>
      <c r="C55" s="59"/>
      <c r="D55" s="437"/>
      <c r="E55" s="72" t="s">
        <v>288</v>
      </c>
      <c r="F55" s="1647"/>
      <c r="G55" s="1647"/>
      <c r="H55" s="1647"/>
      <c r="I55" s="1647"/>
      <c r="J55" s="1647"/>
      <c r="K55" s="1650"/>
      <c r="L55" s="1154"/>
      <c r="M55" s="59"/>
      <c r="N55" s="163"/>
      <c r="O55" s="59"/>
      <c r="P55" s="59"/>
      <c r="Q55" s="158"/>
      <c r="R55" s="158"/>
      <c r="S55" s="158"/>
      <c r="T55" s="158"/>
      <c r="U55" s="158"/>
      <c r="V55" s="158"/>
      <c r="W55" s="158"/>
    </row>
    <row r="56" spans="2:23" ht="15" customHeight="1" x14ac:dyDescent="0.25"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1166"/>
      <c r="M56" s="186"/>
      <c r="N56" s="158"/>
      <c r="O56" s="59"/>
      <c r="P56" s="59"/>
      <c r="Q56" s="59"/>
      <c r="R56" s="59"/>
      <c r="S56" s="59"/>
      <c r="T56" s="59"/>
      <c r="U56" s="59"/>
      <c r="V56" s="59"/>
      <c r="W56" s="59"/>
    </row>
    <row r="57" spans="2:23" ht="15" customHeight="1" x14ac:dyDescent="0.25"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186"/>
      <c r="N57" s="59"/>
      <c r="O57" s="59"/>
      <c r="P57" s="59"/>
      <c r="Q57" s="633" t="s">
        <v>578</v>
      </c>
      <c r="R57" s="59"/>
      <c r="S57" s="59"/>
      <c r="T57" s="59"/>
      <c r="U57" s="59"/>
      <c r="V57" s="59"/>
      <c r="W57" s="59"/>
    </row>
    <row r="58" spans="2:23" x14ac:dyDescent="0.25">
      <c r="B58" s="59"/>
      <c r="C58" s="163" t="s">
        <v>1996</v>
      </c>
      <c r="D58" s="59"/>
      <c r="E58" s="59"/>
      <c r="F58" s="59"/>
      <c r="G58" s="59"/>
      <c r="H58" s="59"/>
      <c r="I58" s="59"/>
      <c r="J58" s="59"/>
      <c r="K58" s="59"/>
      <c r="L58" s="59"/>
      <c r="M58" s="186"/>
      <c r="N58" s="158"/>
      <c r="O58" s="59"/>
      <c r="P58" s="59"/>
      <c r="Q58" s="1128" t="s">
        <v>1715</v>
      </c>
      <c r="R58" s="1225"/>
      <c r="S58" s="1226"/>
      <c r="T58" s="1226"/>
      <c r="U58" s="1226"/>
      <c r="V58" s="1226"/>
      <c r="W58" s="59"/>
    </row>
    <row r="59" spans="2:23" x14ac:dyDescent="0.25">
      <c r="B59" s="59"/>
      <c r="C59" s="59"/>
      <c r="D59" s="70" t="s">
        <v>1716</v>
      </c>
      <c r="E59" s="59"/>
      <c r="F59" s="59"/>
      <c r="G59" s="59"/>
      <c r="H59" s="59"/>
      <c r="I59" s="59"/>
      <c r="J59" s="59"/>
      <c r="K59" s="59"/>
      <c r="L59" s="59"/>
      <c r="M59" s="186"/>
      <c r="N59" s="158"/>
      <c r="O59" s="59"/>
      <c r="P59" s="59"/>
      <c r="Q59" s="59"/>
      <c r="R59" s="63"/>
      <c r="S59" s="59"/>
      <c r="T59" s="59"/>
      <c r="U59" s="59"/>
      <c r="V59" s="59"/>
      <c r="W59" s="59"/>
    </row>
    <row r="60" spans="2:23" ht="15" customHeight="1" x14ac:dyDescent="0.25">
      <c r="B60" s="59"/>
      <c r="C60" s="59"/>
      <c r="D60" s="70" t="s">
        <v>1717</v>
      </c>
      <c r="E60" s="59"/>
      <c r="F60" s="59"/>
      <c r="G60" s="59"/>
      <c r="H60" s="59"/>
      <c r="I60" s="59"/>
      <c r="J60" s="59"/>
      <c r="K60" s="59"/>
      <c r="L60" s="59"/>
      <c r="M60" s="186"/>
      <c r="N60" s="158"/>
      <c r="O60" s="59"/>
      <c r="P60" s="1227">
        <f>COUNTIF(Q60:Q65,"X")</f>
        <v>0</v>
      </c>
      <c r="Q60" s="437"/>
      <c r="R60" s="63" t="s">
        <v>579</v>
      </c>
      <c r="S60" s="59"/>
      <c r="T60" s="59"/>
      <c r="U60" s="59"/>
      <c r="V60" s="59"/>
      <c r="W60" s="59"/>
    </row>
    <row r="61" spans="2:23" ht="15" customHeight="1" x14ac:dyDescent="0.25"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186"/>
      <c r="N61" s="158"/>
      <c r="O61" s="59"/>
      <c r="P61" s="59"/>
      <c r="Q61" s="437"/>
      <c r="R61" s="63" t="s">
        <v>580</v>
      </c>
      <c r="S61" s="59"/>
      <c r="T61" s="59"/>
      <c r="U61" s="59"/>
      <c r="V61" s="59"/>
      <c r="W61" s="59"/>
    </row>
    <row r="62" spans="2:23" ht="15" customHeight="1" x14ac:dyDescent="0.25">
      <c r="B62" s="59"/>
      <c r="C62" s="59"/>
      <c r="D62" s="59"/>
      <c r="E62" s="1228" t="s">
        <v>284</v>
      </c>
      <c r="F62" s="437"/>
      <c r="G62" s="59"/>
      <c r="H62" s="59"/>
      <c r="I62" s="59"/>
      <c r="J62" s="59"/>
      <c r="K62" s="59"/>
      <c r="L62" s="59"/>
      <c r="M62" s="186"/>
      <c r="N62" s="158"/>
      <c r="O62" s="59"/>
      <c r="P62" s="59"/>
      <c r="Q62" s="437"/>
      <c r="R62" s="63" t="s">
        <v>581</v>
      </c>
      <c r="S62" s="59"/>
      <c r="T62" s="59"/>
      <c r="U62" s="59"/>
      <c r="V62" s="59"/>
      <c r="W62" s="59"/>
    </row>
    <row r="63" spans="2:23" ht="15" customHeight="1" x14ac:dyDescent="0.25"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186"/>
      <c r="N63" s="158"/>
      <c r="O63" s="59"/>
      <c r="P63" s="59"/>
      <c r="Q63" s="437"/>
      <c r="R63" s="63" t="s">
        <v>1718</v>
      </c>
      <c r="S63" s="59"/>
      <c r="T63" s="59"/>
      <c r="U63" s="59"/>
      <c r="V63" s="59"/>
      <c r="W63" s="59"/>
    </row>
    <row r="64" spans="2:23" ht="15" customHeight="1" x14ac:dyDescent="0.25">
      <c r="B64" s="59"/>
      <c r="C64" s="163"/>
      <c r="D64" s="59"/>
      <c r="E64" s="59"/>
      <c r="F64" s="59"/>
      <c r="G64" s="59"/>
      <c r="H64" s="59"/>
      <c r="I64" s="59"/>
      <c r="J64" s="59"/>
      <c r="K64" s="59"/>
      <c r="L64" s="59"/>
      <c r="M64" s="186"/>
      <c r="N64" s="158"/>
      <c r="O64" s="59"/>
      <c r="P64" s="59"/>
      <c r="Q64" s="437"/>
      <c r="R64" s="63" t="s">
        <v>402</v>
      </c>
      <c r="S64" s="1229"/>
      <c r="T64" s="1229"/>
      <c r="U64" s="1229"/>
      <c r="V64" s="1229"/>
      <c r="W64" s="59"/>
    </row>
    <row r="65" spans="1:28" ht="15" customHeight="1" x14ac:dyDescent="0.25">
      <c r="B65" s="59"/>
      <c r="C65" s="59"/>
      <c r="D65" s="70"/>
      <c r="E65" s="1228" t="s">
        <v>42</v>
      </c>
      <c r="F65" s="437"/>
      <c r="G65" s="86"/>
      <c r="H65" s="55"/>
      <c r="I65" s="55" t="s">
        <v>401</v>
      </c>
      <c r="J65" s="59"/>
      <c r="K65" s="59"/>
      <c r="L65" s="59"/>
      <c r="M65" s="186"/>
      <c r="N65" s="158"/>
      <c r="O65" s="59"/>
      <c r="P65" s="59"/>
      <c r="Q65" s="437"/>
      <c r="R65" s="63" t="s">
        <v>288</v>
      </c>
      <c r="S65" s="1647"/>
      <c r="T65" s="1647"/>
      <c r="U65" s="1647"/>
      <c r="V65" s="1650"/>
      <c r="W65" s="59"/>
    </row>
    <row r="66" spans="1:28" ht="15" customHeight="1" x14ac:dyDescent="0.25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186"/>
      <c r="N66" s="158"/>
      <c r="O66" s="59"/>
      <c r="P66" s="59"/>
      <c r="Q66" s="59"/>
      <c r="R66" s="63"/>
      <c r="S66" s="1229"/>
      <c r="T66" s="1229"/>
      <c r="U66" s="1229"/>
      <c r="V66" s="1229"/>
      <c r="W66" s="59"/>
    </row>
    <row r="67" spans="1:28" ht="15" customHeight="1" x14ac:dyDescent="0.25">
      <c r="B67" s="80"/>
      <c r="C67" s="80"/>
      <c r="D67" s="80"/>
      <c r="E67" s="80"/>
      <c r="F67" s="80"/>
      <c r="G67" s="80"/>
      <c r="H67" s="80"/>
      <c r="I67" s="80"/>
      <c r="J67" s="80"/>
      <c r="K67" s="80"/>
      <c r="L67" s="80"/>
      <c r="M67" s="1127"/>
      <c r="N67" s="255"/>
      <c r="O67" s="80"/>
      <c r="P67" s="80"/>
      <c r="Q67" s="80"/>
      <c r="R67" s="80"/>
      <c r="S67" s="80"/>
      <c r="T67" s="80"/>
      <c r="U67" s="80"/>
      <c r="V67" s="80"/>
      <c r="W67" s="80"/>
    </row>
    <row r="69" spans="1:28" s="21" customFormat="1" ht="20.149999999999999" customHeight="1" x14ac:dyDescent="0.25">
      <c r="A69" s="66"/>
      <c r="B69" s="67" t="s">
        <v>200</v>
      </c>
      <c r="C69" s="67"/>
      <c r="D69" s="67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4"/>
      <c r="Y69" s="54"/>
      <c r="Z69" s="54"/>
      <c r="AA69" s="54"/>
      <c r="AB69" s="54"/>
    </row>
    <row r="70" spans="1:28" ht="15.75" customHeight="1" x14ac:dyDescent="0.25">
      <c r="B70" s="189" t="s">
        <v>411</v>
      </c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216" t="s">
        <v>413</v>
      </c>
      <c r="N70" s="59"/>
      <c r="O70" s="59"/>
      <c r="P70" s="59"/>
      <c r="Q70" s="59"/>
      <c r="R70" s="59"/>
      <c r="S70" s="59"/>
      <c r="T70" s="70"/>
      <c r="U70" s="70"/>
      <c r="V70" s="59"/>
      <c r="W70" s="59"/>
    </row>
    <row r="71" spans="1:28" x14ac:dyDescent="0.25">
      <c r="B71" s="59"/>
      <c r="C71" s="163" t="s">
        <v>412</v>
      </c>
      <c r="D71" s="163"/>
      <c r="E71" s="59"/>
      <c r="F71" s="59"/>
      <c r="G71" s="59"/>
      <c r="H71" s="59"/>
      <c r="I71" s="59"/>
      <c r="J71" s="59"/>
      <c r="K71" s="59"/>
      <c r="L71" s="59"/>
      <c r="M71" s="186"/>
      <c r="N71" s="163" t="s">
        <v>1670</v>
      </c>
      <c r="O71" s="163"/>
      <c r="P71" s="59"/>
      <c r="Q71" s="59"/>
      <c r="R71" s="59"/>
      <c r="S71" s="59"/>
      <c r="T71" s="59"/>
      <c r="U71" s="59"/>
      <c r="V71" s="59"/>
      <c r="W71" s="59"/>
    </row>
    <row r="72" spans="1:28" x14ac:dyDescent="0.25">
      <c r="B72" s="59"/>
      <c r="C72" s="82" t="s">
        <v>1671</v>
      </c>
      <c r="D72" s="59"/>
      <c r="E72" s="59"/>
      <c r="F72" s="59"/>
      <c r="G72" s="59"/>
      <c r="H72" s="59"/>
      <c r="I72" s="59"/>
      <c r="J72" s="59"/>
      <c r="K72" s="59"/>
      <c r="L72" s="59"/>
      <c r="M72" s="186"/>
      <c r="N72" s="163" t="s">
        <v>1672</v>
      </c>
      <c r="O72" s="163"/>
      <c r="P72" s="59"/>
      <c r="Q72" s="59"/>
      <c r="R72" s="59"/>
      <c r="S72" s="59"/>
      <c r="T72" s="59"/>
      <c r="U72" s="59"/>
      <c r="V72" s="59"/>
      <c r="W72" s="59"/>
    </row>
    <row r="73" spans="1:28" ht="13" thickBot="1" x14ac:dyDescent="0.3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186"/>
      <c r="N73" s="1128" t="s">
        <v>1673</v>
      </c>
      <c r="O73" s="59"/>
      <c r="P73" s="59"/>
      <c r="Q73" s="59"/>
      <c r="R73" s="59"/>
      <c r="S73" s="59"/>
      <c r="T73" s="2068"/>
      <c r="U73" s="2068"/>
      <c r="V73" s="59"/>
      <c r="W73" s="59"/>
    </row>
    <row r="74" spans="1:28" ht="15" customHeight="1" x14ac:dyDescent="0.25">
      <c r="B74" s="59"/>
      <c r="C74" s="2033" t="s">
        <v>410</v>
      </c>
      <c r="D74" s="2034"/>
      <c r="E74" s="2034"/>
      <c r="F74" s="2034"/>
      <c r="G74" s="2034"/>
      <c r="H74" s="2037" t="s">
        <v>416</v>
      </c>
      <c r="I74" s="2038"/>
      <c r="J74" s="2038"/>
      <c r="K74" s="2039"/>
      <c r="L74" s="59"/>
      <c r="M74" s="186"/>
      <c r="N74" s="59" t="s">
        <v>672</v>
      </c>
      <c r="O74" s="437"/>
      <c r="P74" s="63" t="s">
        <v>201</v>
      </c>
      <c r="Q74" s="59"/>
      <c r="R74" s="59"/>
      <c r="S74" s="59"/>
      <c r="T74" s="2068"/>
      <c r="U74" s="2068"/>
      <c r="V74" s="59"/>
      <c r="W74" s="59"/>
    </row>
    <row r="75" spans="1:28" ht="15" customHeight="1" x14ac:dyDescent="0.25">
      <c r="B75" s="59"/>
      <c r="C75" s="2035"/>
      <c r="D75" s="2036"/>
      <c r="E75" s="2036"/>
      <c r="F75" s="2036"/>
      <c r="G75" s="2036"/>
      <c r="H75" s="2040"/>
      <c r="I75" s="2041"/>
      <c r="J75" s="2041"/>
      <c r="K75" s="2042"/>
      <c r="L75" s="59"/>
      <c r="M75" s="186"/>
      <c r="N75" s="59" t="s">
        <v>672</v>
      </c>
      <c r="O75" s="437"/>
      <c r="P75" s="63" t="s">
        <v>202</v>
      </c>
      <c r="Q75" s="59"/>
      <c r="R75" s="59"/>
      <c r="S75" s="59"/>
      <c r="T75" s="2068"/>
      <c r="U75" s="2068"/>
      <c r="V75" s="59"/>
      <c r="W75" s="59"/>
    </row>
    <row r="76" spans="1:28" ht="15" customHeight="1" x14ac:dyDescent="0.25">
      <c r="B76" s="59"/>
      <c r="C76" s="2035"/>
      <c r="D76" s="2036"/>
      <c r="E76" s="2036"/>
      <c r="F76" s="2036"/>
      <c r="G76" s="2036"/>
      <c r="H76" s="1129" t="s">
        <v>483</v>
      </c>
      <c r="I76" s="1129" t="s">
        <v>484</v>
      </c>
      <c r="J76" s="1129" t="s">
        <v>483</v>
      </c>
      <c r="K76" s="1130"/>
      <c r="L76" s="59"/>
      <c r="M76" s="186"/>
      <c r="N76" s="59" t="s">
        <v>672</v>
      </c>
      <c r="O76" s="437"/>
      <c r="P76" s="63" t="s">
        <v>203</v>
      </c>
      <c r="Q76" s="59"/>
      <c r="R76" s="59"/>
      <c r="S76" s="59"/>
      <c r="T76" s="2068"/>
      <c r="U76" s="2068"/>
      <c r="V76" s="59"/>
      <c r="W76" s="59"/>
    </row>
    <row r="77" spans="1:28" ht="15" customHeight="1" x14ac:dyDescent="0.25">
      <c r="B77" s="59"/>
      <c r="C77" s="1131"/>
      <c r="D77" s="1132"/>
      <c r="E77" s="1132"/>
      <c r="F77" s="1132"/>
      <c r="G77" s="1133">
        <f>SUM(G78:G81)</f>
        <v>0</v>
      </c>
      <c r="H77" s="1134" t="s">
        <v>80</v>
      </c>
      <c r="I77" s="1134" t="s">
        <v>407</v>
      </c>
      <c r="J77" s="1134" t="s">
        <v>408</v>
      </c>
      <c r="K77" s="1135" t="s">
        <v>409</v>
      </c>
      <c r="L77" s="59"/>
      <c r="M77" s="186"/>
      <c r="N77" s="59" t="s">
        <v>672</v>
      </c>
      <c r="O77" s="437"/>
      <c r="P77" s="63" t="s">
        <v>414</v>
      </c>
      <c r="Q77" s="59"/>
      <c r="R77" s="59"/>
      <c r="S77" s="59"/>
      <c r="T77" s="59"/>
      <c r="U77" s="59"/>
      <c r="V77" s="59"/>
      <c r="W77" s="59"/>
    </row>
    <row r="78" spans="1:28" ht="15" customHeight="1" x14ac:dyDescent="0.25">
      <c r="B78" s="59"/>
      <c r="C78" s="1136" t="s">
        <v>403</v>
      </c>
      <c r="D78" s="1137"/>
      <c r="E78" s="1137"/>
      <c r="F78" s="1137"/>
      <c r="G78" s="1138">
        <f>COUNTIF(H78:K78,"X")</f>
        <v>0</v>
      </c>
      <c r="H78" s="1139"/>
      <c r="I78" s="1139"/>
      <c r="J78" s="1139"/>
      <c r="K78" s="1140"/>
      <c r="L78" s="59"/>
      <c r="M78" s="186"/>
      <c r="N78" s="59" t="s">
        <v>672</v>
      </c>
      <c r="O78" s="437"/>
      <c r="P78" s="63" t="s">
        <v>1674</v>
      </c>
      <c r="Q78" s="59"/>
      <c r="R78" s="59"/>
      <c r="S78" s="59"/>
      <c r="T78" s="59"/>
      <c r="U78" s="59"/>
      <c r="V78" s="59"/>
      <c r="W78" s="59"/>
    </row>
    <row r="79" spans="1:28" ht="15" customHeight="1" x14ac:dyDescent="0.25">
      <c r="B79" s="59"/>
      <c r="C79" s="1141" t="s">
        <v>405</v>
      </c>
      <c r="D79" s="790"/>
      <c r="E79" s="790"/>
      <c r="F79" s="790"/>
      <c r="G79" s="1142">
        <f>COUNTIF(H79:K79,"X")</f>
        <v>0</v>
      </c>
      <c r="H79" s="1143"/>
      <c r="I79" s="1143"/>
      <c r="J79" s="1143"/>
      <c r="K79" s="1144"/>
      <c r="L79" s="59"/>
      <c r="M79" s="186"/>
      <c r="N79" s="59"/>
      <c r="O79" s="59"/>
      <c r="P79" s="59"/>
      <c r="Q79" s="59"/>
      <c r="R79" s="59"/>
      <c r="S79" s="59"/>
      <c r="T79" s="59"/>
      <c r="U79" s="59"/>
      <c r="V79" s="59"/>
      <c r="W79" s="59"/>
    </row>
    <row r="80" spans="1:28" ht="15" customHeight="1" x14ac:dyDescent="0.25">
      <c r="B80" s="189"/>
      <c r="C80" s="1141" t="s">
        <v>404</v>
      </c>
      <c r="D80" s="790"/>
      <c r="E80" s="790"/>
      <c r="F80" s="790"/>
      <c r="G80" s="1142">
        <f>COUNTIF(H80:K80,"X")</f>
        <v>0</v>
      </c>
      <c r="H80" s="1143"/>
      <c r="I80" s="1143"/>
      <c r="J80" s="1143"/>
      <c r="K80" s="1144"/>
      <c r="L80" s="59"/>
      <c r="M80" s="186"/>
      <c r="N80" s="59"/>
      <c r="O80" s="59"/>
      <c r="P80" s="59"/>
      <c r="Q80" s="59"/>
      <c r="R80" s="59"/>
      <c r="S80" s="59"/>
      <c r="T80" s="59"/>
      <c r="U80" s="59"/>
      <c r="V80" s="59"/>
      <c r="W80" s="59"/>
    </row>
    <row r="81" spans="2:23" ht="15" customHeight="1" thickBot="1" x14ac:dyDescent="0.3">
      <c r="B81" s="59"/>
      <c r="C81" s="1145" t="s">
        <v>406</v>
      </c>
      <c r="D81" s="1146"/>
      <c r="E81" s="1146"/>
      <c r="F81" s="1146"/>
      <c r="G81" s="1147">
        <f>COUNTIF(H81:K81,"X")</f>
        <v>0</v>
      </c>
      <c r="H81" s="1148"/>
      <c r="I81" s="1148"/>
      <c r="J81" s="1148"/>
      <c r="K81" s="1149"/>
      <c r="L81" s="59"/>
      <c r="M81" s="1150" t="s">
        <v>1675</v>
      </c>
      <c r="N81" s="172"/>
      <c r="O81" s="1151"/>
      <c r="P81" s="172"/>
      <c r="Q81" s="172"/>
      <c r="R81" s="172"/>
      <c r="S81" s="172"/>
      <c r="T81" s="172"/>
      <c r="U81" s="172"/>
      <c r="V81" s="172"/>
      <c r="W81" s="172"/>
    </row>
    <row r="82" spans="2:23" ht="15" customHeight="1" x14ac:dyDescent="0.25"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186"/>
      <c r="N82" s="163" t="s">
        <v>1676</v>
      </c>
      <c r="O82" s="163"/>
      <c r="P82" s="59"/>
      <c r="Q82" s="59"/>
      <c r="R82" s="59"/>
      <c r="S82" s="59"/>
      <c r="T82" s="59"/>
      <c r="U82" s="59"/>
      <c r="V82" s="59"/>
      <c r="W82" s="59"/>
    </row>
    <row r="83" spans="2:23" ht="15" customHeight="1" x14ac:dyDescent="0.25">
      <c r="B83" s="1152" t="s">
        <v>415</v>
      </c>
      <c r="C83" s="172"/>
      <c r="D83" s="172"/>
      <c r="E83" s="172"/>
      <c r="F83" s="172"/>
      <c r="G83" s="172"/>
      <c r="H83" s="172"/>
      <c r="I83" s="172"/>
      <c r="J83" s="172"/>
      <c r="K83" s="172"/>
      <c r="L83" s="1153"/>
      <c r="M83" s="186"/>
      <c r="N83" s="163" t="s">
        <v>418</v>
      </c>
      <c r="O83" s="163"/>
      <c r="P83" s="59"/>
      <c r="Q83" s="59"/>
      <c r="R83" s="59"/>
      <c r="S83" s="59"/>
      <c r="T83" s="59"/>
      <c r="U83" s="59"/>
      <c r="V83" s="59"/>
      <c r="W83" s="59"/>
    </row>
    <row r="84" spans="2:23" ht="13" thickBot="1" x14ac:dyDescent="0.3">
      <c r="B84" s="59"/>
      <c r="C84" s="82" t="s">
        <v>1671</v>
      </c>
      <c r="D84" s="59"/>
      <c r="E84" s="59"/>
      <c r="F84" s="59"/>
      <c r="G84" s="59"/>
      <c r="H84" s="59"/>
      <c r="I84" s="59"/>
      <c r="J84" s="59"/>
      <c r="K84" s="59"/>
      <c r="L84" s="1154"/>
      <c r="M84" s="186"/>
      <c r="N84" s="163"/>
      <c r="O84" s="163"/>
      <c r="P84" s="59"/>
      <c r="Q84" s="59"/>
      <c r="R84" s="59"/>
      <c r="S84" s="59"/>
      <c r="T84" s="59"/>
      <c r="U84" s="59"/>
      <c r="V84" s="59"/>
      <c r="W84" s="59"/>
    </row>
    <row r="85" spans="2:23" ht="15" customHeight="1" thickBot="1" x14ac:dyDescent="0.3">
      <c r="B85" s="189"/>
      <c r="C85" s="59"/>
      <c r="D85" s="59"/>
      <c r="E85" s="59"/>
      <c r="F85" s="59"/>
      <c r="G85" s="59"/>
      <c r="H85" s="59"/>
      <c r="I85" s="59"/>
      <c r="J85" s="59"/>
      <c r="K85" s="59"/>
      <c r="L85" s="1154"/>
      <c r="M85" s="186"/>
      <c r="N85" s="2069" t="s">
        <v>422</v>
      </c>
      <c r="O85" s="2070"/>
      <c r="P85" s="2070"/>
      <c r="Q85" s="2070"/>
      <c r="R85" s="2070"/>
      <c r="S85" s="2075" t="s">
        <v>420</v>
      </c>
      <c r="T85" s="2076"/>
      <c r="U85" s="2076"/>
      <c r="V85" s="2077"/>
      <c r="W85" s="59"/>
    </row>
    <row r="86" spans="2:23" x14ac:dyDescent="0.25">
      <c r="B86" s="59"/>
      <c r="C86" s="2033" t="s">
        <v>410</v>
      </c>
      <c r="D86" s="2034"/>
      <c r="E86" s="2034"/>
      <c r="F86" s="2034"/>
      <c r="G86" s="2034"/>
      <c r="H86" s="2037" t="s">
        <v>417</v>
      </c>
      <c r="I86" s="2038"/>
      <c r="J86" s="2038"/>
      <c r="K86" s="2039"/>
      <c r="L86" s="1154"/>
      <c r="M86" s="186"/>
      <c r="N86" s="2071"/>
      <c r="O86" s="2072"/>
      <c r="P86" s="2072"/>
      <c r="Q86" s="2072"/>
      <c r="R86" s="2072"/>
      <c r="S86" s="1155"/>
      <c r="T86" s="1500"/>
      <c r="U86" s="1500"/>
      <c r="V86" s="1156"/>
      <c r="W86" s="59"/>
    </row>
    <row r="87" spans="2:23" ht="15" customHeight="1" x14ac:dyDescent="0.25">
      <c r="B87" s="59"/>
      <c r="C87" s="2035"/>
      <c r="D87" s="2036"/>
      <c r="E87" s="2036"/>
      <c r="F87" s="2036"/>
      <c r="G87" s="2036"/>
      <c r="H87" s="2040"/>
      <c r="I87" s="2041"/>
      <c r="J87" s="2041"/>
      <c r="K87" s="2042"/>
      <c r="L87" s="1154"/>
      <c r="M87" s="250">
        <f>SUM(M88:M97)</f>
        <v>0</v>
      </c>
      <c r="N87" s="2073"/>
      <c r="O87" s="2074"/>
      <c r="P87" s="2074"/>
      <c r="Q87" s="2074"/>
      <c r="R87" s="2074"/>
      <c r="S87" s="1074" t="s">
        <v>80</v>
      </c>
      <c r="T87" s="1074" t="s">
        <v>407</v>
      </c>
      <c r="U87" s="1074" t="s">
        <v>408</v>
      </c>
      <c r="V87" s="1157" t="s">
        <v>409</v>
      </c>
      <c r="W87" s="158"/>
    </row>
    <row r="88" spans="2:23" ht="16" customHeight="1" x14ac:dyDescent="0.25">
      <c r="B88" s="59"/>
      <c r="C88" s="2035"/>
      <c r="D88" s="2036"/>
      <c r="E88" s="2036"/>
      <c r="F88" s="2036"/>
      <c r="G88" s="2036"/>
      <c r="H88" s="1129" t="s">
        <v>483</v>
      </c>
      <c r="I88" s="1129" t="s">
        <v>484</v>
      </c>
      <c r="J88" s="1129" t="s">
        <v>483</v>
      </c>
      <c r="K88" s="1130"/>
      <c r="L88" s="1154"/>
      <c r="M88" s="249">
        <f t="shared" ref="M88:M97" si="0">COUNTIF(S88:V88,"X")</f>
        <v>0</v>
      </c>
      <c r="N88" s="1158" t="s">
        <v>224</v>
      </c>
      <c r="O88" s="1159"/>
      <c r="P88" s="1159"/>
      <c r="Q88" s="1159"/>
      <c r="R88" s="1159"/>
      <c r="S88" s="1160"/>
      <c r="T88" s="1161"/>
      <c r="U88" s="1161"/>
      <c r="V88" s="1162"/>
      <c r="W88" s="158"/>
    </row>
    <row r="89" spans="2:23" ht="16" customHeight="1" x14ac:dyDescent="0.25">
      <c r="B89" s="59"/>
      <c r="C89" s="1131"/>
      <c r="D89" s="1132"/>
      <c r="E89" s="1132"/>
      <c r="F89" s="1132"/>
      <c r="G89" s="1133">
        <f>SUM(G90:G93)</f>
        <v>0</v>
      </c>
      <c r="H89" s="1134" t="s">
        <v>80</v>
      </c>
      <c r="I89" s="1134" t="s">
        <v>407</v>
      </c>
      <c r="J89" s="1134" t="s">
        <v>408</v>
      </c>
      <c r="K89" s="1135" t="s">
        <v>409</v>
      </c>
      <c r="L89" s="1154"/>
      <c r="M89" s="249">
        <f t="shared" si="0"/>
        <v>0</v>
      </c>
      <c r="N89" s="1163" t="s">
        <v>225</v>
      </c>
      <c r="O89" s="790"/>
      <c r="P89" s="790"/>
      <c r="Q89" s="790"/>
      <c r="R89" s="790"/>
      <c r="S89" s="1164"/>
      <c r="T89" s="1143"/>
      <c r="U89" s="1143"/>
      <c r="V89" s="1165"/>
      <c r="W89" s="158"/>
    </row>
    <row r="90" spans="2:23" ht="16" customHeight="1" x14ac:dyDescent="0.25">
      <c r="B90" s="59"/>
      <c r="C90" s="1136" t="s">
        <v>403</v>
      </c>
      <c r="D90" s="1137"/>
      <c r="E90" s="1137"/>
      <c r="F90" s="1137"/>
      <c r="G90" s="1138">
        <f>COUNTIF(H90:K90,"X")</f>
        <v>0</v>
      </c>
      <c r="H90" s="1139"/>
      <c r="I90" s="1139"/>
      <c r="J90" s="1139"/>
      <c r="K90" s="1140"/>
      <c r="L90" s="1154"/>
      <c r="M90" s="249">
        <f t="shared" si="0"/>
        <v>0</v>
      </c>
      <c r="N90" s="1163" t="s">
        <v>226</v>
      </c>
      <c r="O90" s="790"/>
      <c r="P90" s="790"/>
      <c r="Q90" s="790"/>
      <c r="R90" s="790"/>
      <c r="S90" s="1164"/>
      <c r="T90" s="1143"/>
      <c r="U90" s="1143"/>
      <c r="V90" s="1165"/>
      <c r="W90" s="158"/>
    </row>
    <row r="91" spans="2:23" ht="16" customHeight="1" x14ac:dyDescent="0.25">
      <c r="B91" s="59"/>
      <c r="C91" s="1141" t="s">
        <v>405</v>
      </c>
      <c r="D91" s="790"/>
      <c r="E91" s="790"/>
      <c r="F91" s="790"/>
      <c r="G91" s="1142">
        <f>COUNTIF(H91:K91,"X")</f>
        <v>0</v>
      </c>
      <c r="H91" s="1143"/>
      <c r="I91" s="1143"/>
      <c r="J91" s="1143"/>
      <c r="K91" s="1144"/>
      <c r="L91" s="1154"/>
      <c r="M91" s="249">
        <f t="shared" si="0"/>
        <v>0</v>
      </c>
      <c r="N91" s="1163" t="s">
        <v>227</v>
      </c>
      <c r="O91" s="790"/>
      <c r="P91" s="790"/>
      <c r="Q91" s="790"/>
      <c r="R91" s="790"/>
      <c r="S91" s="1164"/>
      <c r="T91" s="1143"/>
      <c r="U91" s="1143"/>
      <c r="V91" s="1165"/>
      <c r="W91" s="158"/>
    </row>
    <row r="92" spans="2:23" ht="16" customHeight="1" x14ac:dyDescent="0.25">
      <c r="B92" s="59"/>
      <c r="C92" s="1141" t="s">
        <v>404</v>
      </c>
      <c r="D92" s="790"/>
      <c r="E92" s="790"/>
      <c r="F92" s="790"/>
      <c r="G92" s="1142">
        <f>COUNTIF(H92:K92,"X")</f>
        <v>0</v>
      </c>
      <c r="H92" s="1143"/>
      <c r="I92" s="1143"/>
      <c r="J92" s="1143"/>
      <c r="K92" s="1144"/>
      <c r="L92" s="1154"/>
      <c r="M92" s="249">
        <f t="shared" si="0"/>
        <v>0</v>
      </c>
      <c r="N92" s="1163" t="s">
        <v>1677</v>
      </c>
      <c r="O92" s="790"/>
      <c r="P92" s="790"/>
      <c r="Q92" s="790"/>
      <c r="R92" s="790"/>
      <c r="S92" s="1164"/>
      <c r="T92" s="1143"/>
      <c r="U92" s="1143"/>
      <c r="V92" s="1165"/>
      <c r="W92" s="59"/>
    </row>
    <row r="93" spans="2:23" ht="16" customHeight="1" thickBot="1" x14ac:dyDescent="0.3">
      <c r="B93" s="59"/>
      <c r="C93" s="1145" t="s">
        <v>406</v>
      </c>
      <c r="D93" s="1146"/>
      <c r="E93" s="1146"/>
      <c r="F93" s="1146"/>
      <c r="G93" s="1147">
        <f>COUNTIF(H93:K93,"X")</f>
        <v>0</v>
      </c>
      <c r="H93" s="1148"/>
      <c r="I93" s="1148"/>
      <c r="J93" s="1148"/>
      <c r="K93" s="1149"/>
      <c r="L93" s="1154"/>
      <c r="M93" s="249">
        <f t="shared" si="0"/>
        <v>0</v>
      </c>
      <c r="N93" s="1163" t="s">
        <v>819</v>
      </c>
      <c r="O93" s="790"/>
      <c r="P93" s="790"/>
      <c r="Q93" s="790"/>
      <c r="R93" s="790"/>
      <c r="S93" s="1164"/>
      <c r="T93" s="1143"/>
      <c r="U93" s="1143"/>
      <c r="V93" s="1165"/>
      <c r="W93" s="59"/>
    </row>
    <row r="94" spans="2:23" ht="16" customHeight="1" x14ac:dyDescent="0.25">
      <c r="B94" s="80"/>
      <c r="C94" s="80"/>
      <c r="D94" s="80"/>
      <c r="E94" s="80"/>
      <c r="F94" s="80"/>
      <c r="G94" s="80"/>
      <c r="H94" s="80"/>
      <c r="I94" s="80"/>
      <c r="J94" s="80"/>
      <c r="K94" s="80"/>
      <c r="L94" s="1166"/>
      <c r="M94" s="249">
        <f t="shared" si="0"/>
        <v>0</v>
      </c>
      <c r="N94" s="1163" t="s">
        <v>935</v>
      </c>
      <c r="O94" s="790"/>
      <c r="P94" s="790"/>
      <c r="Q94" s="790"/>
      <c r="R94" s="790"/>
      <c r="S94" s="1164"/>
      <c r="T94" s="1143"/>
      <c r="U94" s="1143"/>
      <c r="V94" s="1165"/>
      <c r="W94" s="59"/>
    </row>
    <row r="95" spans="2:23" ht="16" customHeight="1" x14ac:dyDescent="0.25">
      <c r="B95" s="1152"/>
      <c r="C95" s="172"/>
      <c r="D95" s="172"/>
      <c r="E95" s="172"/>
      <c r="F95" s="172"/>
      <c r="G95" s="172"/>
      <c r="H95" s="172"/>
      <c r="I95" s="172"/>
      <c r="J95" s="172"/>
      <c r="K95" s="172"/>
      <c r="L95" s="1153"/>
      <c r="M95" s="249">
        <f t="shared" si="0"/>
        <v>0</v>
      </c>
      <c r="N95" s="1163" t="s">
        <v>1678</v>
      </c>
      <c r="O95" s="790"/>
      <c r="P95" s="790"/>
      <c r="Q95" s="790"/>
      <c r="R95" s="1167"/>
      <c r="S95" s="1164"/>
      <c r="T95" s="1143"/>
      <c r="U95" s="1143"/>
      <c r="V95" s="1165"/>
      <c r="W95" s="59"/>
    </row>
    <row r="96" spans="2:23" ht="16" customHeight="1" x14ac:dyDescent="0.25">
      <c r="B96" s="189" t="s">
        <v>818</v>
      </c>
      <c r="C96" s="82"/>
      <c r="D96" s="59"/>
      <c r="E96" s="59"/>
      <c r="F96" s="59"/>
      <c r="G96" s="59"/>
      <c r="H96" s="59"/>
      <c r="I96" s="59"/>
      <c r="J96" s="59"/>
      <c r="K96" s="59"/>
      <c r="L96" s="1154"/>
      <c r="M96" s="249">
        <f t="shared" si="0"/>
        <v>0</v>
      </c>
      <c r="N96" s="1163" t="s">
        <v>419</v>
      </c>
      <c r="O96" s="1168" t="str">
        <f>CONCATENATE(S96,T96,U96,V96)</f>
        <v/>
      </c>
      <c r="P96" s="2043"/>
      <c r="Q96" s="2044"/>
      <c r="R96" s="2045"/>
      <c r="S96" s="1164"/>
      <c r="T96" s="1143"/>
      <c r="U96" s="1143"/>
      <c r="V96" s="1165"/>
      <c r="W96" s="59"/>
    </row>
    <row r="97" spans="2:23" ht="16" customHeight="1" thickBot="1" x14ac:dyDescent="0.3">
      <c r="B97" s="59"/>
      <c r="C97" s="82" t="s">
        <v>1679</v>
      </c>
      <c r="D97" s="59"/>
      <c r="E97" s="59"/>
      <c r="F97" s="59"/>
      <c r="G97" s="59"/>
      <c r="H97" s="59"/>
      <c r="I97" s="59"/>
      <c r="J97" s="59"/>
      <c r="K97" s="59"/>
      <c r="L97" s="1154"/>
      <c r="M97" s="249">
        <f t="shared" si="0"/>
        <v>0</v>
      </c>
      <c r="N97" s="1169" t="s">
        <v>423</v>
      </c>
      <c r="O97" s="1170" t="str">
        <f>CONCATENATE(S97,T97,U97,V97)</f>
        <v/>
      </c>
      <c r="P97" s="2046"/>
      <c r="Q97" s="2047"/>
      <c r="R97" s="2048"/>
      <c r="S97" s="1171"/>
      <c r="T97" s="1172"/>
      <c r="U97" s="1172"/>
      <c r="V97" s="1173"/>
      <c r="W97" s="59"/>
    </row>
    <row r="98" spans="2:23" ht="15" customHeight="1" thickBot="1" x14ac:dyDescent="0.3">
      <c r="B98" s="59"/>
      <c r="C98" s="82"/>
      <c r="D98" s="59"/>
      <c r="E98" s="59"/>
      <c r="F98" s="59"/>
      <c r="G98" s="59"/>
      <c r="H98" s="59"/>
      <c r="I98" s="59"/>
      <c r="J98" s="59"/>
      <c r="K98" s="59"/>
      <c r="L98" s="1154"/>
      <c r="M98" s="186"/>
      <c r="N98" s="59"/>
      <c r="O98" s="59"/>
      <c r="P98" s="59"/>
      <c r="Q98" s="158"/>
      <c r="R98" s="59"/>
      <c r="S98" s="59"/>
      <c r="T98" s="59"/>
      <c r="U98" s="59"/>
      <c r="V98" s="59"/>
      <c r="W98" s="59"/>
    </row>
    <row r="99" spans="2:23" ht="15" customHeight="1" x14ac:dyDescent="0.25">
      <c r="B99" s="161"/>
      <c r="C99" s="2033" t="s">
        <v>410</v>
      </c>
      <c r="D99" s="2034"/>
      <c r="E99" s="2034"/>
      <c r="F99" s="2034"/>
      <c r="G99" s="2034"/>
      <c r="H99" s="2037" t="s">
        <v>424</v>
      </c>
      <c r="I99" s="2038"/>
      <c r="J99" s="2038"/>
      <c r="K99" s="2039"/>
      <c r="L99" s="1154"/>
      <c r="M99" s="186"/>
      <c r="N99" s="59"/>
      <c r="O99" s="59"/>
      <c r="P99" s="59"/>
      <c r="Q99" s="59"/>
      <c r="R99" s="59"/>
      <c r="S99" s="59"/>
      <c r="T99" s="59"/>
      <c r="U99" s="59"/>
      <c r="V99" s="59"/>
      <c r="W99" s="59"/>
    </row>
    <row r="100" spans="2:23" ht="15" customHeight="1" x14ac:dyDescent="0.25">
      <c r="B100" s="59"/>
      <c r="C100" s="2035"/>
      <c r="D100" s="2036"/>
      <c r="E100" s="2036"/>
      <c r="F100" s="2036"/>
      <c r="G100" s="2036"/>
      <c r="H100" s="2040"/>
      <c r="I100" s="2041"/>
      <c r="J100" s="2041"/>
      <c r="K100" s="2042"/>
      <c r="L100" s="1154"/>
      <c r="M100" s="186"/>
      <c r="N100" s="59"/>
      <c r="O100" s="59"/>
      <c r="P100" s="59"/>
      <c r="Q100" s="59"/>
      <c r="R100" s="59"/>
      <c r="S100" s="59"/>
      <c r="T100" s="59"/>
      <c r="U100" s="59"/>
      <c r="V100" s="59"/>
      <c r="W100" s="59"/>
    </row>
    <row r="101" spans="2:23" ht="15" customHeight="1" x14ac:dyDescent="0.25">
      <c r="B101" s="59"/>
      <c r="C101" s="2035"/>
      <c r="D101" s="2036"/>
      <c r="E101" s="2036"/>
      <c r="F101" s="2036"/>
      <c r="G101" s="2036"/>
      <c r="H101" s="1129" t="s">
        <v>483</v>
      </c>
      <c r="I101" s="1129" t="s">
        <v>484</v>
      </c>
      <c r="J101" s="1129" t="s">
        <v>483</v>
      </c>
      <c r="K101" s="1130"/>
      <c r="L101" s="1154"/>
      <c r="M101" s="186"/>
      <c r="N101" s="59"/>
      <c r="O101" s="59"/>
      <c r="P101" s="59"/>
      <c r="Q101" s="59"/>
      <c r="R101" s="59"/>
      <c r="S101" s="59"/>
      <c r="T101" s="59"/>
      <c r="U101" s="59"/>
      <c r="V101" s="59"/>
      <c r="W101" s="59"/>
    </row>
    <row r="102" spans="2:23" ht="15" customHeight="1" x14ac:dyDescent="0.25">
      <c r="B102" s="59"/>
      <c r="C102" s="1131"/>
      <c r="D102" s="1132"/>
      <c r="E102" s="1132"/>
      <c r="F102" s="1132"/>
      <c r="G102" s="1133">
        <f>SUM(G103:G106)</f>
        <v>0</v>
      </c>
      <c r="H102" s="1134" t="s">
        <v>80</v>
      </c>
      <c r="I102" s="1134" t="s">
        <v>407</v>
      </c>
      <c r="J102" s="1134" t="s">
        <v>408</v>
      </c>
      <c r="K102" s="1135" t="s">
        <v>409</v>
      </c>
      <c r="L102" s="241"/>
      <c r="M102" s="186"/>
      <c r="N102" s="59"/>
      <c r="O102" s="59"/>
      <c r="P102" s="59"/>
      <c r="Q102" s="59"/>
      <c r="R102" s="59"/>
      <c r="S102" s="59"/>
      <c r="T102" s="59"/>
      <c r="U102" s="59"/>
      <c r="V102" s="59"/>
      <c r="W102" s="59"/>
    </row>
    <row r="103" spans="2:23" ht="15" customHeight="1" x14ac:dyDescent="0.25">
      <c r="B103" s="59"/>
      <c r="C103" s="1136" t="s">
        <v>403</v>
      </c>
      <c r="D103" s="1137"/>
      <c r="E103" s="1137"/>
      <c r="F103" s="1137"/>
      <c r="G103" s="1138">
        <f>COUNTIF(H103:K103,"X")</f>
        <v>0</v>
      </c>
      <c r="H103" s="1139"/>
      <c r="I103" s="1139"/>
      <c r="J103" s="1139"/>
      <c r="K103" s="1140"/>
      <c r="L103" s="1154"/>
      <c r="M103" s="186"/>
      <c r="N103" s="59"/>
      <c r="O103" s="59"/>
      <c r="P103" s="59"/>
      <c r="Q103" s="59"/>
      <c r="R103" s="59"/>
      <c r="S103" s="59"/>
      <c r="T103" s="59"/>
      <c r="U103" s="59"/>
      <c r="V103" s="59"/>
      <c r="W103" s="59"/>
    </row>
    <row r="104" spans="2:23" ht="15" customHeight="1" x14ac:dyDescent="0.25">
      <c r="B104" s="59"/>
      <c r="C104" s="1141" t="s">
        <v>405</v>
      </c>
      <c r="D104" s="790"/>
      <c r="E104" s="790"/>
      <c r="F104" s="790"/>
      <c r="G104" s="1142">
        <f>COUNTIF(H104:K104,"X")</f>
        <v>0</v>
      </c>
      <c r="H104" s="1143"/>
      <c r="I104" s="1143"/>
      <c r="J104" s="1143"/>
      <c r="K104" s="1144"/>
      <c r="L104" s="1154"/>
      <c r="M104" s="186"/>
      <c r="N104" s="59"/>
      <c r="O104" s="59"/>
      <c r="P104" s="59"/>
      <c r="Q104" s="59"/>
      <c r="R104" s="59"/>
      <c r="S104" s="59"/>
      <c r="T104" s="59"/>
      <c r="U104" s="59"/>
      <c r="V104" s="59"/>
      <c r="W104" s="59"/>
    </row>
    <row r="105" spans="2:23" ht="15" customHeight="1" x14ac:dyDescent="0.25">
      <c r="B105" s="59"/>
      <c r="C105" s="1141" t="s">
        <v>404</v>
      </c>
      <c r="D105" s="790"/>
      <c r="E105" s="790"/>
      <c r="F105" s="790"/>
      <c r="G105" s="1142">
        <f>COUNTIF(H105:K105,"X")</f>
        <v>0</v>
      </c>
      <c r="H105" s="1143"/>
      <c r="I105" s="1143"/>
      <c r="J105" s="1143"/>
      <c r="K105" s="1144"/>
      <c r="L105" s="1154"/>
      <c r="M105" s="186"/>
      <c r="N105" s="59"/>
      <c r="O105" s="59"/>
      <c r="P105" s="59"/>
      <c r="Q105" s="59"/>
      <c r="R105" s="59"/>
      <c r="S105" s="59"/>
      <c r="T105" s="59"/>
      <c r="U105" s="59"/>
      <c r="V105" s="59"/>
      <c r="W105" s="59"/>
    </row>
    <row r="106" spans="2:23" ht="15" customHeight="1" thickBot="1" x14ac:dyDescent="0.3">
      <c r="B106" s="161"/>
      <c r="C106" s="1145" t="s">
        <v>406</v>
      </c>
      <c r="D106" s="1146"/>
      <c r="E106" s="1146"/>
      <c r="F106" s="1146"/>
      <c r="G106" s="1147">
        <f>COUNTIF(H106:K106,"X")</f>
        <v>0</v>
      </c>
      <c r="H106" s="1148"/>
      <c r="I106" s="1148"/>
      <c r="J106" s="1148"/>
      <c r="K106" s="1149"/>
      <c r="L106" s="1154"/>
      <c r="M106" s="186"/>
      <c r="N106" s="59"/>
      <c r="O106" s="59"/>
      <c r="P106" s="59"/>
      <c r="Q106" s="59"/>
      <c r="R106" s="59"/>
      <c r="S106" s="59"/>
      <c r="T106" s="59"/>
      <c r="U106" s="59"/>
      <c r="V106" s="59"/>
      <c r="W106" s="59"/>
    </row>
    <row r="107" spans="2:23" x14ac:dyDescent="0.25">
      <c r="B107" s="80"/>
      <c r="C107" s="80"/>
      <c r="D107" s="80"/>
      <c r="E107" s="80"/>
      <c r="F107" s="80"/>
      <c r="G107" s="80"/>
      <c r="H107" s="80"/>
      <c r="I107" s="80"/>
      <c r="J107" s="80"/>
      <c r="K107" s="80"/>
      <c r="L107" s="1166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</row>
    <row r="108" spans="2:23" ht="15" customHeight="1" x14ac:dyDescent="0.25">
      <c r="B108" s="59"/>
      <c r="C108" s="59"/>
      <c r="D108" s="59"/>
      <c r="E108" s="59"/>
      <c r="F108" s="59"/>
      <c r="G108" s="59"/>
      <c r="H108" s="59"/>
      <c r="I108" s="59"/>
      <c r="J108" s="59"/>
      <c r="K108" s="172"/>
      <c r="L108" s="172"/>
      <c r="M108" s="172"/>
      <c r="N108" s="172"/>
      <c r="O108" s="59"/>
      <c r="P108" s="59"/>
      <c r="Q108" s="59"/>
      <c r="R108" s="59"/>
      <c r="S108" s="59"/>
      <c r="T108" s="59"/>
      <c r="U108" s="59"/>
      <c r="V108" s="59"/>
      <c r="W108" s="59"/>
    </row>
    <row r="109" spans="2:23" ht="15" customHeight="1" x14ac:dyDescent="0.25">
      <c r="B109" s="189" t="s">
        <v>1680</v>
      </c>
      <c r="C109" s="59"/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</row>
    <row r="110" spans="2:23" ht="15" customHeight="1" thickBot="1" x14ac:dyDescent="0.3"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</row>
    <row r="111" spans="2:23" ht="19.5" customHeight="1" x14ac:dyDescent="0.3">
      <c r="B111" s="59"/>
      <c r="C111" s="2049" t="s">
        <v>101</v>
      </c>
      <c r="D111" s="2050"/>
      <c r="E111" s="2050"/>
      <c r="F111" s="2050"/>
      <c r="G111" s="2050"/>
      <c r="H111" s="1096"/>
      <c r="I111" s="2053" t="s">
        <v>1681</v>
      </c>
      <c r="J111" s="1174" t="s">
        <v>1682</v>
      </c>
      <c r="K111" s="1174"/>
      <c r="L111" s="1175"/>
      <c r="M111" s="1176"/>
      <c r="N111" s="1176"/>
      <c r="O111" s="1176"/>
      <c r="P111" s="1176"/>
      <c r="Q111" s="1176"/>
      <c r="R111" s="1176"/>
      <c r="S111" s="1176"/>
      <c r="T111" s="1176"/>
      <c r="U111" s="1176"/>
      <c r="V111" s="1177"/>
      <c r="W111" s="59"/>
    </row>
    <row r="112" spans="2:23" ht="15" customHeight="1" x14ac:dyDescent="0.25">
      <c r="B112" s="59"/>
      <c r="C112" s="2051"/>
      <c r="D112" s="2052"/>
      <c r="E112" s="2052"/>
      <c r="F112" s="2052"/>
      <c r="G112" s="2052"/>
      <c r="H112" s="1178" t="s">
        <v>1683</v>
      </c>
      <c r="I112" s="2054"/>
      <c r="J112" s="2056" t="s">
        <v>1684</v>
      </c>
      <c r="K112" s="2057"/>
      <c r="L112" s="2062" t="s">
        <v>1685</v>
      </c>
      <c r="M112" s="2063"/>
      <c r="N112" s="2062" t="s">
        <v>1686</v>
      </c>
      <c r="O112" s="2063"/>
      <c r="P112" s="2027" t="s">
        <v>1687</v>
      </c>
      <c r="Q112" s="2013" t="s">
        <v>1688</v>
      </c>
      <c r="R112" s="2030"/>
      <c r="S112" s="2013" t="s">
        <v>1689</v>
      </c>
      <c r="T112" s="2014"/>
      <c r="U112" s="2014"/>
      <c r="V112" s="2015"/>
      <c r="W112" s="59"/>
    </row>
    <row r="113" spans="1:28" ht="15" customHeight="1" x14ac:dyDescent="0.25">
      <c r="B113" s="59"/>
      <c r="C113" s="2051"/>
      <c r="D113" s="2052"/>
      <c r="E113" s="2052"/>
      <c r="F113" s="2052"/>
      <c r="G113" s="2052"/>
      <c r="H113" s="1179"/>
      <c r="I113" s="2054"/>
      <c r="J113" s="2058"/>
      <c r="K113" s="2059"/>
      <c r="L113" s="2064"/>
      <c r="M113" s="2065"/>
      <c r="N113" s="2064"/>
      <c r="O113" s="2065"/>
      <c r="P113" s="2028"/>
      <c r="Q113" s="2016"/>
      <c r="R113" s="2031"/>
      <c r="S113" s="2016"/>
      <c r="T113" s="2017"/>
      <c r="U113" s="2017"/>
      <c r="V113" s="2018"/>
      <c r="W113" s="59"/>
    </row>
    <row r="114" spans="1:28" ht="15" customHeight="1" x14ac:dyDescent="0.25">
      <c r="B114" s="59"/>
      <c r="C114" s="353"/>
      <c r="D114" s="354"/>
      <c r="E114" s="354"/>
      <c r="F114" s="354"/>
      <c r="G114" s="355">
        <f>COUNTIF(H115:H121,"SI")+COUNTIF(H115:H121,"NO")</f>
        <v>0</v>
      </c>
      <c r="H114" s="1180"/>
      <c r="I114" s="2055"/>
      <c r="J114" s="2060"/>
      <c r="K114" s="2061"/>
      <c r="L114" s="2066"/>
      <c r="M114" s="2067"/>
      <c r="N114" s="2066"/>
      <c r="O114" s="2067"/>
      <c r="P114" s="2029"/>
      <c r="Q114" s="2019"/>
      <c r="R114" s="2032"/>
      <c r="S114" s="2019"/>
      <c r="T114" s="2020"/>
      <c r="U114" s="2020"/>
      <c r="V114" s="2021"/>
      <c r="W114" s="59"/>
    </row>
    <row r="115" spans="1:28" ht="15" customHeight="1" x14ac:dyDescent="0.25">
      <c r="B115" s="59"/>
      <c r="C115" s="1181" t="s">
        <v>1690</v>
      </c>
      <c r="D115" s="1182"/>
      <c r="E115" s="1182"/>
      <c r="F115" s="1182"/>
      <c r="G115" s="1182"/>
      <c r="H115" s="1183"/>
      <c r="I115" s="1184"/>
      <c r="J115" s="2022"/>
      <c r="K115" s="2023"/>
      <c r="L115" s="2022"/>
      <c r="M115" s="2023"/>
      <c r="N115" s="2022"/>
      <c r="O115" s="2023"/>
      <c r="P115" s="1185"/>
      <c r="Q115" s="2022"/>
      <c r="R115" s="2023"/>
      <c r="S115" s="2024"/>
      <c r="T115" s="2025"/>
      <c r="U115" s="2025"/>
      <c r="V115" s="2026"/>
      <c r="W115" s="59"/>
    </row>
    <row r="116" spans="1:28" ht="15" customHeight="1" x14ac:dyDescent="0.25">
      <c r="B116" s="59"/>
      <c r="C116" s="1141" t="s">
        <v>1691</v>
      </c>
      <c r="D116" s="790"/>
      <c r="E116" s="790"/>
      <c r="F116" s="790"/>
      <c r="G116" s="790"/>
      <c r="H116" s="1186"/>
      <c r="I116" s="1187"/>
      <c r="J116" s="2008"/>
      <c r="K116" s="2009"/>
      <c r="L116" s="2008"/>
      <c r="M116" s="2009"/>
      <c r="N116" s="2008"/>
      <c r="O116" s="2009"/>
      <c r="P116" s="1188"/>
      <c r="Q116" s="2008"/>
      <c r="R116" s="2009"/>
      <c r="S116" s="2010"/>
      <c r="T116" s="2011"/>
      <c r="U116" s="2011"/>
      <c r="V116" s="2012"/>
      <c r="W116" s="59"/>
    </row>
    <row r="117" spans="1:28" ht="15" customHeight="1" x14ac:dyDescent="0.25">
      <c r="B117" s="59"/>
      <c r="C117" s="1141" t="s">
        <v>1692</v>
      </c>
      <c r="D117" s="790"/>
      <c r="E117" s="790"/>
      <c r="F117" s="790"/>
      <c r="G117" s="790"/>
      <c r="H117" s="1186"/>
      <c r="I117" s="1187"/>
      <c r="J117" s="2008"/>
      <c r="K117" s="2009"/>
      <c r="L117" s="2008"/>
      <c r="M117" s="2009"/>
      <c r="N117" s="2008"/>
      <c r="O117" s="2009"/>
      <c r="P117" s="1188"/>
      <c r="Q117" s="2008"/>
      <c r="R117" s="2009"/>
      <c r="S117" s="2010"/>
      <c r="T117" s="2011"/>
      <c r="U117" s="2011"/>
      <c r="V117" s="2012"/>
      <c r="W117" s="59"/>
    </row>
    <row r="118" spans="1:28" ht="15" customHeight="1" x14ac:dyDescent="0.25">
      <c r="B118" s="59"/>
      <c r="C118" s="1141" t="s">
        <v>1693</v>
      </c>
      <c r="D118" s="790"/>
      <c r="E118" s="790"/>
      <c r="F118" s="790"/>
      <c r="G118" s="790"/>
      <c r="H118" s="1186"/>
      <c r="I118" s="1187"/>
      <c r="J118" s="2008"/>
      <c r="K118" s="2009"/>
      <c r="L118" s="2008"/>
      <c r="M118" s="2009"/>
      <c r="N118" s="2008"/>
      <c r="O118" s="2009"/>
      <c r="P118" s="1188"/>
      <c r="Q118" s="2008"/>
      <c r="R118" s="2009"/>
      <c r="S118" s="2010"/>
      <c r="T118" s="2011"/>
      <c r="U118" s="2011"/>
      <c r="V118" s="2012"/>
      <c r="W118" s="59"/>
    </row>
    <row r="119" spans="1:28" ht="15" customHeight="1" x14ac:dyDescent="0.25">
      <c r="B119" s="59"/>
      <c r="C119" s="1141" t="s">
        <v>1694</v>
      </c>
      <c r="D119" s="790"/>
      <c r="E119" s="790"/>
      <c r="F119" s="790"/>
      <c r="G119" s="790"/>
      <c r="H119" s="1186"/>
      <c r="I119" s="1187"/>
      <c r="J119" s="2008"/>
      <c r="K119" s="2009"/>
      <c r="L119" s="2008"/>
      <c r="M119" s="2009"/>
      <c r="N119" s="2008"/>
      <c r="O119" s="2009"/>
      <c r="P119" s="1188"/>
      <c r="Q119" s="2008"/>
      <c r="R119" s="2009"/>
      <c r="S119" s="2010"/>
      <c r="T119" s="2011"/>
      <c r="U119" s="2011"/>
      <c r="V119" s="2012"/>
      <c r="W119" s="59"/>
    </row>
    <row r="120" spans="1:28" ht="15" customHeight="1" x14ac:dyDescent="0.25">
      <c r="B120" s="59"/>
      <c r="C120" s="1141" t="s">
        <v>1695</v>
      </c>
      <c r="D120" s="790"/>
      <c r="E120" s="790"/>
      <c r="F120" s="790"/>
      <c r="G120" s="790"/>
      <c r="H120" s="1186"/>
      <c r="I120" s="1187"/>
      <c r="J120" s="2008"/>
      <c r="K120" s="2009"/>
      <c r="L120" s="2008"/>
      <c r="M120" s="2009"/>
      <c r="N120" s="2008"/>
      <c r="O120" s="2009"/>
      <c r="P120" s="1188"/>
      <c r="Q120" s="2008"/>
      <c r="R120" s="2009"/>
      <c r="S120" s="2010"/>
      <c r="T120" s="2011"/>
      <c r="U120" s="2011"/>
      <c r="V120" s="2012"/>
      <c r="W120" s="59"/>
    </row>
    <row r="121" spans="1:28" ht="15" customHeight="1" thickBot="1" x14ac:dyDescent="0.3">
      <c r="B121" s="59"/>
      <c r="C121" s="1145" t="s">
        <v>1696</v>
      </c>
      <c r="D121" s="1146"/>
      <c r="E121" s="1146"/>
      <c r="F121" s="1146"/>
      <c r="G121" s="1146"/>
      <c r="H121" s="1189"/>
      <c r="I121" s="1190"/>
      <c r="J121" s="2003"/>
      <c r="K121" s="2004"/>
      <c r="L121" s="2003"/>
      <c r="M121" s="2004"/>
      <c r="N121" s="2003"/>
      <c r="O121" s="2004"/>
      <c r="P121" s="1191"/>
      <c r="Q121" s="2003"/>
      <c r="R121" s="2004"/>
      <c r="S121" s="2005"/>
      <c r="T121" s="2006"/>
      <c r="U121" s="2006"/>
      <c r="V121" s="2007"/>
      <c r="W121" s="59"/>
    </row>
    <row r="122" spans="1:28" x14ac:dyDescent="0.25">
      <c r="B122" s="80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</row>
    <row r="123" spans="1:28" ht="6.75" customHeight="1" x14ac:dyDescent="0.25"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</row>
    <row r="124" spans="1:28" ht="25" customHeight="1" x14ac:dyDescent="0.25">
      <c r="A124" s="25"/>
      <c r="B124" s="218" t="s">
        <v>425</v>
      </c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20"/>
    </row>
    <row r="125" spans="1:28" ht="6.75" customHeight="1" x14ac:dyDescent="0.25"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</row>
    <row r="126" spans="1:28" s="21" customFormat="1" ht="20.149999999999999" customHeight="1" x14ac:dyDescent="0.25">
      <c r="A126" s="66"/>
      <c r="B126" s="67" t="s">
        <v>583</v>
      </c>
      <c r="C126" s="67"/>
      <c r="D126" s="67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4"/>
      <c r="Y126" s="54"/>
      <c r="Z126" s="54"/>
      <c r="AA126" s="54"/>
      <c r="AB126" s="54"/>
    </row>
    <row r="127" spans="1:28" x14ac:dyDescent="0.25">
      <c r="B127" s="189" t="s">
        <v>1697</v>
      </c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216" t="s">
        <v>430</v>
      </c>
      <c r="N127" s="59"/>
      <c r="O127" s="59"/>
      <c r="P127" s="59"/>
      <c r="Q127" s="158"/>
      <c r="R127" s="59"/>
      <c r="S127" s="59"/>
      <c r="T127" s="59"/>
      <c r="U127" s="59"/>
      <c r="V127" s="59"/>
      <c r="W127" s="59"/>
    </row>
    <row r="128" spans="1:28" ht="15" customHeight="1" x14ac:dyDescent="0.25">
      <c r="B128" s="161"/>
      <c r="C128" s="163" t="s">
        <v>1698</v>
      </c>
      <c r="D128" s="59"/>
      <c r="E128" s="59"/>
      <c r="F128" s="59"/>
      <c r="G128" s="59"/>
      <c r="H128" s="59"/>
      <c r="I128" s="59"/>
      <c r="J128" s="59"/>
      <c r="K128" s="59"/>
      <c r="L128" s="59"/>
      <c r="M128" s="186"/>
      <c r="N128" s="163" t="s">
        <v>431</v>
      </c>
      <c r="O128" s="59"/>
      <c r="P128" s="59"/>
      <c r="Q128" s="158"/>
      <c r="R128" s="59"/>
      <c r="S128" s="59"/>
      <c r="T128" s="59"/>
      <c r="U128" s="59"/>
      <c r="V128" s="59"/>
      <c r="W128" s="59"/>
    </row>
    <row r="129" spans="2:23" ht="15" customHeight="1" x14ac:dyDescent="0.25">
      <c r="B129" s="59"/>
      <c r="C129" s="163" t="s">
        <v>1699</v>
      </c>
      <c r="D129" s="70"/>
      <c r="E129" s="59"/>
      <c r="F129" s="59"/>
      <c r="G129" s="59"/>
      <c r="H129" s="59"/>
      <c r="I129" s="59"/>
      <c r="J129" s="59"/>
      <c r="K129" s="59"/>
      <c r="L129" s="59"/>
      <c r="M129" s="186"/>
      <c r="N129" s="59"/>
      <c r="O129" s="59"/>
      <c r="P129" s="59"/>
      <c r="Q129" s="1192" t="s">
        <v>634</v>
      </c>
      <c r="R129" s="59"/>
      <c r="S129" s="59"/>
      <c r="T129" s="59"/>
      <c r="U129" s="59"/>
      <c r="V129" s="434"/>
      <c r="W129" s="59"/>
    </row>
    <row r="130" spans="2:23" ht="15" customHeight="1" x14ac:dyDescent="0.25">
      <c r="B130" s="158"/>
      <c r="C130" s="163" t="s">
        <v>1700</v>
      </c>
      <c r="D130" s="158"/>
      <c r="E130" s="158"/>
      <c r="F130" s="158"/>
      <c r="G130" s="158"/>
      <c r="H130" s="158"/>
      <c r="I130" s="158"/>
      <c r="J130" s="158"/>
      <c r="K130" s="158"/>
      <c r="L130" s="158"/>
      <c r="M130" s="221"/>
      <c r="N130" s="181" t="s">
        <v>55</v>
      </c>
      <c r="O130" s="437"/>
      <c r="P130" s="59"/>
      <c r="Q130" s="1193"/>
      <c r="R130" s="158"/>
      <c r="S130" s="158"/>
      <c r="T130" s="158"/>
      <c r="U130" s="158"/>
      <c r="V130" s="158"/>
      <c r="W130" s="158"/>
    </row>
    <row r="131" spans="2:23" ht="15" customHeight="1" x14ac:dyDescent="0.25"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221"/>
      <c r="N131" s="41"/>
      <c r="O131" s="41"/>
      <c r="P131" s="59"/>
      <c r="Q131" s="1194" t="s">
        <v>432</v>
      </c>
      <c r="R131" s="158"/>
      <c r="S131" s="158"/>
      <c r="T131" s="158"/>
      <c r="U131" s="158"/>
      <c r="V131" s="434"/>
      <c r="W131" s="158"/>
    </row>
    <row r="132" spans="2:23" ht="15" customHeight="1" x14ac:dyDescent="0.25"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221"/>
      <c r="N132" s="41"/>
      <c r="O132" s="41"/>
      <c r="P132" s="59"/>
      <c r="Q132" s="1195" t="s">
        <v>433</v>
      </c>
      <c r="R132" s="158"/>
      <c r="S132" s="158"/>
      <c r="T132" s="158"/>
      <c r="U132" s="158"/>
      <c r="V132" s="158"/>
      <c r="W132" s="158"/>
    </row>
    <row r="133" spans="2:23" ht="15" customHeight="1" x14ac:dyDescent="0.25">
      <c r="B133" s="158"/>
      <c r="C133" s="160" t="s">
        <v>55</v>
      </c>
      <c r="D133" s="437"/>
      <c r="E133" s="73" t="s">
        <v>42</v>
      </c>
      <c r="F133" s="437"/>
      <c r="G133" s="158"/>
      <c r="H133" s="158"/>
      <c r="I133" s="158"/>
      <c r="J133" s="158"/>
      <c r="K133" s="158"/>
      <c r="L133" s="158"/>
      <c r="M133" s="221"/>
      <c r="N133" s="181" t="s">
        <v>204</v>
      </c>
      <c r="O133" s="437"/>
      <c r="P133" s="59"/>
      <c r="Q133" s="158"/>
      <c r="R133" s="158"/>
      <c r="S133" s="158"/>
      <c r="T133" s="158"/>
      <c r="U133" s="158"/>
      <c r="V133" s="158"/>
      <c r="W133" s="158"/>
    </row>
    <row r="134" spans="2:23" ht="15" customHeight="1" x14ac:dyDescent="0.25"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221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</row>
    <row r="135" spans="2:23" ht="15" customHeight="1" x14ac:dyDescent="0.25"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150" t="s">
        <v>1701</v>
      </c>
      <c r="N135" s="172"/>
      <c r="O135" s="252"/>
      <c r="P135" s="252"/>
      <c r="Q135" s="252"/>
      <c r="R135" s="252"/>
      <c r="S135" s="252"/>
      <c r="T135" s="252"/>
      <c r="U135" s="252"/>
      <c r="V135" s="252"/>
      <c r="W135" s="252"/>
    </row>
    <row r="136" spans="2:23" ht="15" customHeight="1" x14ac:dyDescent="0.25"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86"/>
      <c r="N136" s="163" t="s">
        <v>434</v>
      </c>
      <c r="O136" s="158"/>
      <c r="P136" s="158"/>
      <c r="Q136" s="158"/>
      <c r="R136" s="158"/>
      <c r="S136" s="158"/>
      <c r="T136" s="158"/>
      <c r="U136" s="158"/>
      <c r="V136" s="158"/>
      <c r="W136" s="158"/>
    </row>
    <row r="137" spans="2:23" ht="15" customHeight="1" x14ac:dyDescent="0.25">
      <c r="B137" s="158"/>
      <c r="C137" s="158"/>
      <c r="D137" s="842" t="s">
        <v>1031</v>
      </c>
      <c r="E137" s="158"/>
      <c r="F137" s="158"/>
      <c r="G137" s="158"/>
      <c r="H137" s="158"/>
      <c r="I137" s="158"/>
      <c r="J137" s="158"/>
      <c r="K137" s="158"/>
      <c r="L137" s="158"/>
      <c r="M137" s="221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</row>
    <row r="138" spans="2:23" ht="15" customHeight="1" x14ac:dyDescent="0.25">
      <c r="B138" s="158"/>
      <c r="C138" s="158"/>
      <c r="D138" s="437"/>
      <c r="E138" s="223" t="s">
        <v>426</v>
      </c>
      <c r="F138" s="158"/>
      <c r="G138" s="223"/>
      <c r="H138" s="158"/>
      <c r="I138" s="158"/>
      <c r="J138" s="158"/>
      <c r="K138" s="158"/>
      <c r="L138" s="158"/>
      <c r="M138" s="221"/>
      <c r="N138" s="160" t="s">
        <v>55</v>
      </c>
      <c r="O138" s="437"/>
      <c r="P138" s="73" t="s">
        <v>42</v>
      </c>
      <c r="Q138" s="437"/>
      <c r="R138" s="158"/>
      <c r="S138" s="158"/>
      <c r="T138" s="158"/>
      <c r="U138" s="158"/>
      <c r="V138" s="158"/>
      <c r="W138" s="158"/>
    </row>
    <row r="139" spans="2:23" ht="15" customHeight="1" x14ac:dyDescent="0.25">
      <c r="B139" s="158"/>
      <c r="C139" s="158"/>
      <c r="D139" s="437"/>
      <c r="E139" s="223" t="s">
        <v>427</v>
      </c>
      <c r="F139" s="158"/>
      <c r="G139" s="223"/>
      <c r="H139" s="158"/>
      <c r="I139" s="158"/>
      <c r="J139" s="158"/>
      <c r="K139" s="158"/>
      <c r="L139" s="158"/>
      <c r="M139" s="221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</row>
    <row r="140" spans="2:23" ht="15" customHeight="1" x14ac:dyDescent="0.25">
      <c r="B140" s="222"/>
      <c r="C140" s="158"/>
      <c r="D140" s="437"/>
      <c r="E140" s="223" t="s">
        <v>941</v>
      </c>
      <c r="F140" s="158"/>
      <c r="G140" s="223"/>
      <c r="H140" s="158"/>
      <c r="I140" s="158"/>
      <c r="J140" s="158"/>
      <c r="K140" s="158"/>
      <c r="L140" s="222"/>
      <c r="M140" s="221"/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</row>
    <row r="141" spans="2:23" ht="15" customHeight="1" x14ac:dyDescent="0.25">
      <c r="B141" s="222"/>
      <c r="C141" s="222"/>
      <c r="D141" s="437"/>
      <c r="E141" s="223" t="s">
        <v>428</v>
      </c>
      <c r="F141" s="158"/>
      <c r="G141" s="223"/>
      <c r="H141" s="158"/>
      <c r="I141" s="158"/>
      <c r="J141" s="158"/>
      <c r="K141" s="158"/>
      <c r="L141" s="222"/>
      <c r="M141" s="221"/>
      <c r="N141" s="222"/>
      <c r="O141" s="437"/>
      <c r="P141" s="224" t="s">
        <v>308</v>
      </c>
      <c r="Q141" s="222"/>
      <c r="R141" s="222"/>
      <c r="S141" s="222"/>
      <c r="T141" s="222"/>
      <c r="U141" s="222"/>
      <c r="V141" s="222"/>
      <c r="W141" s="222"/>
    </row>
    <row r="142" spans="2:23" ht="15" customHeight="1" x14ac:dyDescent="0.25">
      <c r="B142" s="222"/>
      <c r="C142" s="222"/>
      <c r="D142" s="437"/>
      <c r="E142" s="223" t="s">
        <v>429</v>
      </c>
      <c r="F142" s="158"/>
      <c r="G142" s="1992"/>
      <c r="H142" s="1992"/>
      <c r="I142" s="1992"/>
      <c r="J142" s="1992"/>
      <c r="K142" s="1993"/>
      <c r="L142" s="222"/>
      <c r="M142" s="221"/>
      <c r="N142" s="222"/>
      <c r="O142" s="437"/>
      <c r="P142" s="224" t="s">
        <v>309</v>
      </c>
      <c r="Q142" s="222"/>
      <c r="R142" s="222"/>
      <c r="S142" s="222"/>
      <c r="T142" s="222"/>
      <c r="U142" s="222"/>
      <c r="V142" s="222"/>
      <c r="W142" s="222"/>
    </row>
    <row r="143" spans="2:23" ht="15" customHeight="1" x14ac:dyDescent="0.25">
      <c r="B143" s="223"/>
      <c r="C143" s="223"/>
      <c r="D143" s="222"/>
      <c r="E143" s="222"/>
      <c r="F143" s="222"/>
      <c r="G143" s="222"/>
      <c r="H143" s="222"/>
      <c r="I143" s="222"/>
      <c r="J143" s="222"/>
      <c r="K143" s="222"/>
      <c r="L143" s="222"/>
      <c r="M143" s="221"/>
      <c r="N143" s="222"/>
      <c r="O143" s="437"/>
      <c r="P143" s="224" t="s">
        <v>435</v>
      </c>
      <c r="Q143" s="222"/>
      <c r="R143" s="223"/>
      <c r="S143" s="223"/>
      <c r="T143" s="223"/>
      <c r="U143" s="223"/>
      <c r="V143" s="223"/>
      <c r="W143" s="223"/>
    </row>
    <row r="144" spans="2:23" ht="15" customHeight="1" x14ac:dyDescent="0.25">
      <c r="B144" s="223"/>
      <c r="C144" s="223"/>
      <c r="D144" s="222"/>
      <c r="E144" s="222"/>
      <c r="F144" s="222"/>
      <c r="G144" s="222"/>
      <c r="H144" s="222"/>
      <c r="I144" s="222"/>
      <c r="J144" s="222"/>
      <c r="K144" s="222"/>
      <c r="L144" s="222"/>
      <c r="M144" s="221"/>
      <c r="N144" s="222"/>
      <c r="O144" s="437"/>
      <c r="P144" s="224" t="s">
        <v>288</v>
      </c>
      <c r="Q144" s="1992"/>
      <c r="R144" s="1992"/>
      <c r="S144" s="1992"/>
      <c r="T144" s="1992"/>
      <c r="U144" s="1993"/>
      <c r="V144" s="223"/>
      <c r="W144" s="223"/>
    </row>
    <row r="145" spans="1:23" x14ac:dyDescent="0.25">
      <c r="B145" s="1196"/>
      <c r="C145" s="1196"/>
      <c r="D145" s="1197"/>
      <c r="E145" s="1197"/>
      <c r="F145" s="1197"/>
      <c r="G145" s="1197"/>
      <c r="H145" s="1197"/>
      <c r="I145" s="1197"/>
      <c r="J145" s="1197"/>
      <c r="K145" s="1197"/>
      <c r="L145" s="1197"/>
      <c r="M145" s="295"/>
      <c r="N145" s="1197"/>
      <c r="O145" s="1197"/>
      <c r="P145" s="1197"/>
      <c r="Q145" s="1197"/>
      <c r="R145" s="1196"/>
      <c r="S145" s="1196"/>
      <c r="T145" s="1196"/>
      <c r="U145" s="1196"/>
      <c r="V145" s="1196"/>
      <c r="W145" s="1196"/>
    </row>
    <row r="146" spans="1:23" ht="6.75" customHeight="1" x14ac:dyDescent="0.25"/>
    <row r="147" spans="1:23" ht="30" customHeight="1" thickBot="1" x14ac:dyDescent="0.3">
      <c r="A147" s="38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</row>
  </sheetData>
  <sheetProtection algorithmName="SHA-512" hashValue="QeUEYkutADgYZRNPhPK0oioDFB9LgSDvJWOyIMAudUhL39d+82Om513d234WibOtC0X3fd/quRo6eKs7mQkUGg==" saltValue="11xGcHmkEwL/TcHhESKDhg==" spinCount="100000" sheet="1" objects="1" scenarios="1"/>
  <mergeCells count="87">
    <mergeCell ref="N22:V25"/>
    <mergeCell ref="H74:K75"/>
    <mergeCell ref="I10:I12"/>
    <mergeCell ref="K17:L17"/>
    <mergeCell ref="K18:L18"/>
    <mergeCell ref="T73:U73"/>
    <mergeCell ref="T74:U74"/>
    <mergeCell ref="T75:U75"/>
    <mergeCell ref="J10:J12"/>
    <mergeCell ref="C10:G12"/>
    <mergeCell ref="K10:L12"/>
    <mergeCell ref="K13:L13"/>
    <mergeCell ref="K23:L23"/>
    <mergeCell ref="K14:L14"/>
    <mergeCell ref="K15:L15"/>
    <mergeCell ref="K16:L16"/>
    <mergeCell ref="T76:U76"/>
    <mergeCell ref="N85:R87"/>
    <mergeCell ref="S85:V85"/>
    <mergeCell ref="K19:L19"/>
    <mergeCell ref="K20:L20"/>
    <mergeCell ref="K21:L21"/>
    <mergeCell ref="K22:L22"/>
    <mergeCell ref="K24:L24"/>
    <mergeCell ref="S65:V65"/>
    <mergeCell ref="K42:N42"/>
    <mergeCell ref="U42:V42"/>
    <mergeCell ref="C47:K47"/>
    <mergeCell ref="F55:K55"/>
    <mergeCell ref="C74:G76"/>
    <mergeCell ref="K25:L25"/>
    <mergeCell ref="I42:J42"/>
    <mergeCell ref="C111:G113"/>
    <mergeCell ref="I111:I114"/>
    <mergeCell ref="J112:K114"/>
    <mergeCell ref="L112:M114"/>
    <mergeCell ref="N112:O114"/>
    <mergeCell ref="C86:G88"/>
    <mergeCell ref="H86:K87"/>
    <mergeCell ref="P96:R96"/>
    <mergeCell ref="P97:R97"/>
    <mergeCell ref="C99:G101"/>
    <mergeCell ref="H99:K100"/>
    <mergeCell ref="S112:V114"/>
    <mergeCell ref="J115:K115"/>
    <mergeCell ref="L115:M115"/>
    <mergeCell ref="N115:O115"/>
    <mergeCell ref="Q115:R115"/>
    <mergeCell ref="S115:V115"/>
    <mergeCell ref="P112:P114"/>
    <mergeCell ref="Q112:R114"/>
    <mergeCell ref="Q116:R116"/>
    <mergeCell ref="S116:V116"/>
    <mergeCell ref="J117:K117"/>
    <mergeCell ref="L117:M117"/>
    <mergeCell ref="N117:O117"/>
    <mergeCell ref="Q117:R117"/>
    <mergeCell ref="S117:V117"/>
    <mergeCell ref="J116:K116"/>
    <mergeCell ref="L116:M116"/>
    <mergeCell ref="N116:O116"/>
    <mergeCell ref="J118:K118"/>
    <mergeCell ref="L118:M118"/>
    <mergeCell ref="N118:O118"/>
    <mergeCell ref="Q118:R118"/>
    <mergeCell ref="S118:V118"/>
    <mergeCell ref="J119:K119"/>
    <mergeCell ref="L119:M119"/>
    <mergeCell ref="N119:O119"/>
    <mergeCell ref="Q119:R119"/>
    <mergeCell ref="S119:V119"/>
    <mergeCell ref="G142:K142"/>
    <mergeCell ref="Q144:U144"/>
    <mergeCell ref="H33:I33"/>
    <mergeCell ref="Q35:T35"/>
    <mergeCell ref="I41:J41"/>
    <mergeCell ref="K41:N41"/>
    <mergeCell ref="J121:K121"/>
    <mergeCell ref="L121:M121"/>
    <mergeCell ref="N121:O121"/>
    <mergeCell ref="Q121:R121"/>
    <mergeCell ref="S121:V121"/>
    <mergeCell ref="J120:K120"/>
    <mergeCell ref="L120:M120"/>
    <mergeCell ref="N120:O120"/>
    <mergeCell ref="Q120:R120"/>
    <mergeCell ref="S120:V120"/>
  </mergeCells>
  <phoneticPr fontId="0" type="noConversion"/>
  <conditionalFormatting sqref="P97">
    <cfRule type="expression" dxfId="34" priority="11" stopIfTrue="1">
      <formula>OR($S97="X",$T97="X",$U97="X",$V97="X")</formula>
    </cfRule>
  </conditionalFormatting>
  <conditionalFormatting sqref="P96:R96">
    <cfRule type="expression" dxfId="33" priority="10" stopIfTrue="1">
      <formula>OR($S96="X",$T96="X",$U96="X",$V96="X")</formula>
    </cfRule>
  </conditionalFormatting>
  <conditionalFormatting sqref="Q144">
    <cfRule type="expression" dxfId="32" priority="6" stopIfTrue="1">
      <formula>$O$144="X"</formula>
    </cfRule>
  </conditionalFormatting>
  <conditionalFormatting sqref="G142">
    <cfRule type="expression" dxfId="31" priority="7" stopIfTrue="1">
      <formula>$D$142="X"</formula>
    </cfRule>
  </conditionalFormatting>
  <conditionalFormatting sqref="S65">
    <cfRule type="expression" dxfId="30" priority="2" stopIfTrue="1">
      <formula>$Q$65="X"</formula>
    </cfRule>
  </conditionalFormatting>
  <conditionalFormatting sqref="F55">
    <cfRule type="expression" dxfId="29" priority="3" stopIfTrue="1">
      <formula>$D$55="X"</formula>
    </cfRule>
  </conditionalFormatting>
  <conditionalFormatting sqref="Q35:T35">
    <cfRule type="expression" dxfId="28" priority="1">
      <formula>$U$35&gt;0</formula>
    </cfRule>
  </conditionalFormatting>
  <dataValidations count="12">
    <dataValidation type="whole" allowBlank="1" showInputMessage="1" showErrorMessage="1" sqref="T14:T19 N98:O98 N137:O137" xr:uid="{00000000-0002-0000-0700-000000000000}">
      <formula1>0</formula1>
      <formula2>9999</formula2>
    </dataValidation>
    <dataValidation type="list" allowBlank="1" showInputMessage="1" showErrorMessage="1" sqref="H13:H25 H115:H121" xr:uid="{00000000-0002-0000-0700-000001000000}">
      <formula1>"SI,NO"</formula1>
    </dataValidation>
    <dataValidation type="custom" allowBlank="1" showInputMessage="1" showErrorMessage="1" errorTitle="Error" error="Solo se permite letras" sqref="H144" xr:uid="{00000000-0002-0000-0700-000002000000}">
      <formula1>SUMPRODUCT(((ISERR(FIND((MID(UPPER(H144), ROW(INDIRECT("1:" &amp; LEN(H144))),1)), "AÁBCDEÉFGHIÍJKLMNÑOÓPQRSTUÚVWXYZ "))))* 1) = 0</formula1>
    </dataValidation>
    <dataValidation type="whole" allowBlank="1" showInputMessage="1" showErrorMessage="1" sqref="M14:M25 I13:J25" xr:uid="{00000000-0002-0000-0700-000003000000}">
      <formula1>0</formula1>
      <formula2>5000</formula2>
    </dataValidation>
    <dataValidation type="list" allowBlank="1" showInputMessage="1" showErrorMessage="1" sqref="K13:L25" xr:uid="{00000000-0002-0000-0700-000004000000}">
      <formula1>IF($H13="SI",$B$10:$B$11,"")</formula1>
    </dataValidation>
    <dataValidation type="custom" allowBlank="1" showInputMessage="1" showErrorMessage="1" errorTitle="Error" error="Solo se permiten letras" sqref="P96:R97 G142:K142 Q144:U144 F55:K55 S65:V65" xr:uid="{00000000-0002-0000-0700-000005000000}">
      <formula1>SUMPRODUCT(((ISERR(FIND((MID(UPPER(F55), ROW(INDIRECT("1:" &amp; LEN(F55))),1)), "AÁBCDEÉFGHIÍJKLMNÑOÓPQRSTUÚVWXYZ "))))* 1) = 0</formula1>
    </dataValidation>
    <dataValidation type="whole" allowBlank="1" showInputMessage="1" showErrorMessage="1" errorTitle="Error" error="Valores entre 1 y 10" sqref="V131 V129" xr:uid="{00000000-0002-0000-0700-000006000000}">
      <formula1>1</formula1>
      <formula2>10</formula2>
    </dataValidation>
    <dataValidation type="whole" allowBlank="1" showInputMessage="1" showErrorMessage="1" sqref="U32:U35" xr:uid="{00000000-0002-0000-0700-000007000000}">
      <formula1>0</formula1>
      <formula2>60</formula2>
    </dataValidation>
    <dataValidation type="whole" allowBlank="1" showInputMessage="1" showErrorMessage="1" sqref="P36" xr:uid="{00000000-0002-0000-0700-000008000000}">
      <formula1>0</formula1>
      <formula2>10</formula2>
    </dataValidation>
    <dataValidation type="date" allowBlank="1" showInputMessage="1" showErrorMessage="1" errorTitle="Error" error="Registrar fecha, ejemplo: 20/01/2022" sqref="K42:N42" xr:uid="{00000000-0002-0000-0700-000009000000}">
      <formula1>41640</formula1>
      <formula2>TODAY()</formula2>
    </dataValidation>
    <dataValidation type="whole" allowBlank="1" showInputMessage="1" showErrorMessage="1" errorTitle="Error" error="Valores entre 0 y 500" sqref="U42:V42 I42:J42 H33:I33" xr:uid="{00000000-0002-0000-0700-00000A000000}">
      <formula1>0</formula1>
      <formula2>500</formula2>
    </dataValidation>
    <dataValidation type="whole" allowBlank="1" showInputMessage="1" showErrorMessage="1" errorTitle="Error" error="Ingrese valores entre 0 y 20" sqref="I115:I121" xr:uid="{00000000-0002-0000-0700-00000B000000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38" r:id="rId4" name="Button 50">
              <controlPr defaultSize="0" print="0" autoFill="0" autoPict="0" macro="[0]!Hoja6.C500_Back_Click">
                <anchor moveWithCells="1">
                  <from>
                    <xdr:col>8</xdr:col>
                    <xdr:colOff>31750</xdr:colOff>
                    <xdr:row>4</xdr:row>
                    <xdr:rowOff>38100</xdr:rowOff>
                  </from>
                  <to>
                    <xdr:col>10</xdr:col>
                    <xdr:colOff>165100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5" name="Button 51">
              <controlPr defaultSize="0" print="0" autoFill="0" autoPict="0" macro="[0]!Validacion_Hoja_C500">
                <anchor moveWithCells="1">
                  <from>
                    <xdr:col>10</xdr:col>
                    <xdr:colOff>298450</xdr:colOff>
                    <xdr:row>4</xdr:row>
                    <xdr:rowOff>38100</xdr:rowOff>
                  </from>
                  <to>
                    <xdr:col>14</xdr:col>
                    <xdr:colOff>19050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6" name="Button 52">
              <controlPr defaultSize="0" print="0" autoFill="0" autoPict="0" macro="[0]!Hoja6.C500_Next_Click">
                <anchor moveWithCells="1">
                  <from>
                    <xdr:col>14</xdr:col>
                    <xdr:colOff>152400</xdr:colOff>
                    <xdr:row>4</xdr:row>
                    <xdr:rowOff>38100</xdr:rowOff>
                  </from>
                  <to>
                    <xdr:col>17</xdr:col>
                    <xdr:colOff>165100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26" r:id="rId7" name="Button 1862">
              <controlPr defaultSize="0" print="0" autoFill="0" autoPict="0" macro="[0]!Validacion_Hoja_C500">
                <anchor moveWithCells="1">
                  <from>
                    <xdr:col>10</xdr:col>
                    <xdr:colOff>260350</xdr:colOff>
                    <xdr:row>146</xdr:row>
                    <xdr:rowOff>38100</xdr:rowOff>
                  </from>
                  <to>
                    <xdr:col>13</xdr:col>
                    <xdr:colOff>361950</xdr:colOff>
                    <xdr:row>146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54" r:id="rId8" name="Button 4998">
              <controlPr defaultSize="0" print="0" autoFill="0" autoPict="0" macro="[0]!Hoja6.C500_Next_Click">
                <anchor moveWithCells="1">
                  <from>
                    <xdr:col>14</xdr:col>
                    <xdr:colOff>31750</xdr:colOff>
                    <xdr:row>146</xdr:row>
                    <xdr:rowOff>38100</xdr:rowOff>
                  </from>
                  <to>
                    <xdr:col>17</xdr:col>
                    <xdr:colOff>38100</xdr:colOff>
                    <xdr:row>146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55" r:id="rId9" name="Button 4999">
              <controlPr defaultSize="0" print="0" autoFill="0" autoPict="0" macro="[0]!Hoja6.C500_Back_Click">
                <anchor moveWithCells="1">
                  <from>
                    <xdr:col>7</xdr:col>
                    <xdr:colOff>260350</xdr:colOff>
                    <xdr:row>146</xdr:row>
                    <xdr:rowOff>38100</xdr:rowOff>
                  </from>
                  <to>
                    <xdr:col>9</xdr:col>
                    <xdr:colOff>590550</xdr:colOff>
                    <xdr:row>146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AI313"/>
  <sheetViews>
    <sheetView showGridLines="0" showRowColHeaders="0" topLeftCell="B187" workbookViewId="0">
      <selection activeCell="L221" sqref="L221"/>
    </sheetView>
  </sheetViews>
  <sheetFormatPr baseColWidth="10" defaultColWidth="11.453125" defaultRowHeight="14" x14ac:dyDescent="0.3"/>
  <cols>
    <col min="1" max="1" width="4.7265625" style="26" hidden="1" customWidth="1"/>
    <col min="2" max="2" width="4.453125" style="26" customWidth="1"/>
    <col min="3" max="3" width="3.7265625" style="26" customWidth="1"/>
    <col min="4" max="5" width="6.453125" style="26" customWidth="1"/>
    <col min="6" max="6" width="5.26953125" style="26" customWidth="1"/>
    <col min="7" max="7" width="5" style="26" customWidth="1"/>
    <col min="8" max="8" width="9.453125" style="26" customWidth="1"/>
    <col min="9" max="9" width="10" style="26" customWidth="1"/>
    <col min="10" max="10" width="6.7265625" style="26" customWidth="1"/>
    <col min="11" max="11" width="15.453125" style="26" customWidth="1"/>
    <col min="12" max="12" width="9" style="26" customWidth="1"/>
    <col min="13" max="13" width="14.7265625" style="26" customWidth="1"/>
    <col min="14" max="14" width="4.7265625" style="26" customWidth="1"/>
    <col min="15" max="16" width="3.7265625" style="26" customWidth="1"/>
    <col min="17" max="17" width="7.7265625" style="26" customWidth="1"/>
    <col min="18" max="18" width="5.26953125" style="26" customWidth="1"/>
    <col min="19" max="19" width="12.54296875" style="26" customWidth="1"/>
    <col min="20" max="20" width="9.7265625" style="26" customWidth="1"/>
    <col min="21" max="21" width="7.7265625" style="26" customWidth="1"/>
    <col min="22" max="23" width="12.7265625" style="26" customWidth="1"/>
    <col min="24" max="25" width="11.7265625" style="26" customWidth="1"/>
    <col min="26" max="26" width="3.7265625" style="26" customWidth="1"/>
    <col min="27" max="16384" width="11.453125" style="26"/>
  </cols>
  <sheetData>
    <row r="1" spans="1:26" ht="14.25" customHeight="1" x14ac:dyDescent="0.3"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</row>
    <row r="2" spans="1:26" ht="22.5" customHeight="1" x14ac:dyDescent="0.45">
      <c r="H2" s="1952" t="s">
        <v>945</v>
      </c>
      <c r="I2" s="1952"/>
      <c r="J2" s="1952"/>
      <c r="K2" s="1952"/>
      <c r="L2" s="1952"/>
      <c r="M2" s="1952"/>
      <c r="N2" s="1952"/>
      <c r="O2" s="1952"/>
      <c r="P2" s="1952"/>
      <c r="Q2" s="1952"/>
      <c r="R2" s="1952"/>
      <c r="S2" s="1952"/>
      <c r="T2" s="1952"/>
      <c r="U2" s="1952"/>
      <c r="V2" s="1952"/>
      <c r="W2" s="1952"/>
    </row>
    <row r="3" spans="1:26" ht="18" customHeight="1" x14ac:dyDescent="0.35">
      <c r="A3" s="26" t="s">
        <v>670</v>
      </c>
      <c r="H3" s="2114" t="s">
        <v>421</v>
      </c>
      <c r="I3" s="2114"/>
      <c r="J3" s="2114"/>
      <c r="K3" s="2114"/>
      <c r="L3" s="2114"/>
      <c r="M3" s="2114"/>
      <c r="N3" s="2114"/>
      <c r="O3" s="2114"/>
      <c r="P3" s="2114"/>
      <c r="Q3" s="2114"/>
      <c r="R3" s="2114"/>
      <c r="S3" s="2114"/>
      <c r="T3" s="2114"/>
      <c r="U3" s="2114"/>
      <c r="V3" s="2114"/>
      <c r="W3" s="2114"/>
    </row>
    <row r="4" spans="1:26" x14ac:dyDescent="0.3">
      <c r="A4" s="26" t="s">
        <v>671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</row>
    <row r="5" spans="1:26" ht="30" customHeight="1" thickBot="1" x14ac:dyDescent="0.35"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spans="1:26" ht="7" customHeight="1" x14ac:dyDescent="0.3"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</row>
    <row r="7" spans="1:26" ht="25" customHeight="1" x14ac:dyDescent="0.3">
      <c r="B7" s="25"/>
      <c r="C7" s="218" t="s">
        <v>475</v>
      </c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20"/>
    </row>
    <row r="8" spans="1:26" ht="7" customHeight="1" x14ac:dyDescent="0.3"/>
    <row r="9" spans="1:26" ht="23.15" customHeight="1" x14ac:dyDescent="0.3">
      <c r="C9" s="171" t="s">
        <v>1719</v>
      </c>
      <c r="D9" s="171"/>
      <c r="E9" s="171"/>
      <c r="F9" s="171"/>
      <c r="G9" s="171"/>
      <c r="H9" s="190"/>
      <c r="I9" s="190"/>
      <c r="J9" s="190"/>
      <c r="K9" s="190"/>
      <c r="L9" s="190"/>
      <c r="M9" s="190"/>
      <c r="N9" s="190"/>
      <c r="O9" s="240"/>
      <c r="P9" s="233" t="s">
        <v>446</v>
      </c>
      <c r="Q9" s="190"/>
      <c r="R9" s="190"/>
      <c r="S9" s="190"/>
      <c r="T9" s="190"/>
      <c r="U9" s="190"/>
      <c r="V9" s="190"/>
      <c r="W9" s="190"/>
      <c r="X9" s="190"/>
      <c r="Y9" s="190"/>
      <c r="Z9" s="190"/>
    </row>
    <row r="10" spans="1:26" x14ac:dyDescent="0.3">
      <c r="C10" s="43"/>
      <c r="D10" s="60" t="s">
        <v>1720</v>
      </c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238"/>
      <c r="P10" s="227"/>
      <c r="Q10" s="60" t="s">
        <v>1721</v>
      </c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3">
      <c r="C11" s="43"/>
      <c r="D11" s="60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238"/>
      <c r="P11" s="227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20.149999999999999" customHeight="1" x14ac:dyDescent="0.3"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238"/>
      <c r="P12" s="1231">
        <f>SUM(P13:P25)</f>
        <v>0</v>
      </c>
      <c r="Q12" s="2273" t="s">
        <v>450</v>
      </c>
      <c r="R12" s="2274"/>
      <c r="S12" s="2274"/>
      <c r="T12" s="2274"/>
      <c r="U12" s="2274"/>
      <c r="V12" s="2274"/>
      <c r="W12" s="2275"/>
      <c r="X12" s="1232" t="s">
        <v>451</v>
      </c>
      <c r="Y12" s="43"/>
      <c r="Z12" s="43"/>
    </row>
    <row r="13" spans="1:26" ht="15" customHeight="1" x14ac:dyDescent="0.3">
      <c r="C13" s="261" t="s">
        <v>206</v>
      </c>
      <c r="D13" s="261"/>
      <c r="E13" s="415" t="s">
        <v>74</v>
      </c>
      <c r="F13" s="247"/>
      <c r="G13" s="43"/>
      <c r="H13" s="79"/>
      <c r="I13" s="1233" t="s">
        <v>671</v>
      </c>
      <c r="J13" s="247"/>
      <c r="K13" s="251"/>
      <c r="L13" s="251" t="s">
        <v>1722</v>
      </c>
      <c r="M13" s="251"/>
      <c r="N13" s="251"/>
      <c r="O13" s="238"/>
      <c r="P13" s="1231">
        <f>IF(X13&lt;&gt;"",1,0)</f>
        <v>0</v>
      </c>
      <c r="Q13" s="2276" t="s">
        <v>457</v>
      </c>
      <c r="R13" s="2277"/>
      <c r="S13" s="2277"/>
      <c r="T13" s="2277"/>
      <c r="U13" s="2277"/>
      <c r="V13" s="2277"/>
      <c r="W13" s="2278"/>
      <c r="X13" s="2279"/>
      <c r="Y13" s="43"/>
      <c r="Z13" s="43"/>
    </row>
    <row r="14" spans="1:26" ht="16" customHeight="1" x14ac:dyDescent="0.3">
      <c r="C14" s="261" t="s">
        <v>207</v>
      </c>
      <c r="D14" s="261"/>
      <c r="E14" s="43"/>
      <c r="F14" s="43"/>
      <c r="G14" s="43"/>
      <c r="H14" s="43"/>
      <c r="I14" s="43"/>
      <c r="J14" s="251"/>
      <c r="K14" s="251"/>
      <c r="L14" s="251"/>
      <c r="M14" s="251"/>
      <c r="N14" s="251"/>
      <c r="O14" s="238"/>
      <c r="P14" s="227"/>
      <c r="Q14" s="2281" t="s">
        <v>458</v>
      </c>
      <c r="R14" s="2282"/>
      <c r="S14" s="2282"/>
      <c r="T14" s="2282"/>
      <c r="U14" s="2282"/>
      <c r="V14" s="2282"/>
      <c r="W14" s="2283"/>
      <c r="X14" s="2280"/>
      <c r="Y14" s="43"/>
      <c r="Z14" s="43"/>
    </row>
    <row r="15" spans="1:26" ht="16" customHeight="1" x14ac:dyDescent="0.3">
      <c r="C15" s="261" t="s">
        <v>209</v>
      </c>
      <c r="D15" s="261"/>
      <c r="E15" s="43"/>
      <c r="F15" s="43"/>
      <c r="G15" s="1234" t="s">
        <v>1101</v>
      </c>
      <c r="H15" s="43"/>
      <c r="I15" s="43"/>
      <c r="J15" s="43"/>
      <c r="K15" s="43"/>
      <c r="L15" s="43"/>
      <c r="M15" s="43"/>
      <c r="N15" s="43"/>
      <c r="O15" s="238"/>
      <c r="P15" s="1231">
        <f>IF(X15&lt;&gt;"",1,0)</f>
        <v>0</v>
      </c>
      <c r="Q15" s="2284" t="s">
        <v>459</v>
      </c>
      <c r="R15" s="2285"/>
      <c r="S15" s="2285"/>
      <c r="T15" s="2285"/>
      <c r="U15" s="2285"/>
      <c r="V15" s="2285"/>
      <c r="W15" s="2286"/>
      <c r="X15" s="2287"/>
      <c r="Y15" s="43"/>
      <c r="Z15" s="43"/>
    </row>
    <row r="16" spans="1:26" ht="15" customHeight="1" x14ac:dyDescent="0.3">
      <c r="C16" s="261" t="s">
        <v>210</v>
      </c>
      <c r="D16" s="261"/>
      <c r="E16" s="43"/>
      <c r="F16" s="247"/>
      <c r="G16" s="166" t="s">
        <v>441</v>
      </c>
      <c r="H16" s="43"/>
      <c r="I16" s="43"/>
      <c r="J16" s="43"/>
      <c r="K16" s="43"/>
      <c r="L16" s="43"/>
      <c r="M16" s="43"/>
      <c r="N16" s="43"/>
      <c r="O16" s="238"/>
      <c r="P16" s="227"/>
      <c r="Q16" s="1235" t="s">
        <v>460</v>
      </c>
      <c r="R16" s="1236"/>
      <c r="S16" s="1236"/>
      <c r="T16" s="1236"/>
      <c r="U16" s="1236"/>
      <c r="V16" s="1236"/>
      <c r="W16" s="1237"/>
      <c r="X16" s="2269"/>
      <c r="Y16" s="43"/>
      <c r="Z16" s="43"/>
    </row>
    <row r="17" spans="2:26" ht="15" customHeight="1" x14ac:dyDescent="0.3">
      <c r="C17" s="261" t="s">
        <v>211</v>
      </c>
      <c r="D17" s="261"/>
      <c r="E17" s="43"/>
      <c r="F17" s="247"/>
      <c r="G17" s="166" t="s">
        <v>442</v>
      </c>
      <c r="H17" s="43"/>
      <c r="I17" s="43"/>
      <c r="J17" s="43"/>
      <c r="K17" s="43"/>
      <c r="L17" s="43"/>
      <c r="M17" s="43"/>
      <c r="N17" s="43"/>
      <c r="O17" s="238"/>
      <c r="P17" s="1231">
        <f>IF(X17&lt;&gt;"",1,0)</f>
        <v>0</v>
      </c>
      <c r="Q17" s="2265" t="s">
        <v>461</v>
      </c>
      <c r="R17" s="2266"/>
      <c r="S17" s="2266"/>
      <c r="T17" s="2266"/>
      <c r="U17" s="2266"/>
      <c r="V17" s="2266"/>
      <c r="W17" s="2267"/>
      <c r="X17" s="2268"/>
      <c r="Y17" s="43"/>
      <c r="Z17" s="43"/>
    </row>
    <row r="18" spans="2:26" ht="15" customHeight="1" x14ac:dyDescent="0.3">
      <c r="C18" s="43"/>
      <c r="D18" s="43"/>
      <c r="E18" s="43"/>
      <c r="F18" s="247"/>
      <c r="G18" s="166" t="s">
        <v>443</v>
      </c>
      <c r="H18" s="43"/>
      <c r="I18" s="43"/>
      <c r="J18" s="43"/>
      <c r="K18" s="43"/>
      <c r="L18" s="43"/>
      <c r="M18" s="43"/>
      <c r="N18" s="43"/>
      <c r="O18" s="238"/>
      <c r="P18" s="227"/>
      <c r="Q18" s="2270" t="s">
        <v>462</v>
      </c>
      <c r="R18" s="2271"/>
      <c r="S18" s="2271"/>
      <c r="T18" s="2271"/>
      <c r="U18" s="2271"/>
      <c r="V18" s="2271"/>
      <c r="W18" s="2272"/>
      <c r="X18" s="2269"/>
      <c r="Y18" s="43"/>
      <c r="Z18" s="43"/>
    </row>
    <row r="19" spans="2:26" ht="15" customHeight="1" x14ac:dyDescent="0.3">
      <c r="C19" s="234"/>
      <c r="D19" s="234"/>
      <c r="E19" s="234"/>
      <c r="F19" s="234"/>
      <c r="G19" s="234"/>
      <c r="H19" s="234"/>
      <c r="I19" s="234"/>
      <c r="J19" s="234"/>
      <c r="K19" s="234"/>
      <c r="L19" s="234"/>
      <c r="M19" s="234"/>
      <c r="N19" s="234"/>
      <c r="O19" s="1238"/>
      <c r="P19" s="1231">
        <f>IF(X19&lt;&gt;"",1,0)</f>
        <v>0</v>
      </c>
      <c r="Q19" s="1239" t="s">
        <v>447</v>
      </c>
      <c r="R19" s="1240"/>
      <c r="S19" s="1240"/>
      <c r="T19" s="1240"/>
      <c r="U19" s="1240"/>
      <c r="V19" s="1240"/>
      <c r="W19" s="1240"/>
      <c r="X19" s="2268"/>
      <c r="Y19" s="43"/>
      <c r="Z19" s="43"/>
    </row>
    <row r="20" spans="2:26" ht="16" customHeight="1" x14ac:dyDescent="0.3">
      <c r="C20" s="68" t="s">
        <v>1723</v>
      </c>
      <c r="D20" s="68"/>
      <c r="E20" s="68"/>
      <c r="F20" s="68"/>
      <c r="G20" s="68"/>
      <c r="H20" s="43"/>
      <c r="I20" s="43"/>
      <c r="J20" s="43"/>
      <c r="K20" s="43"/>
      <c r="L20" s="43"/>
      <c r="M20" s="43"/>
      <c r="N20" s="43"/>
      <c r="O20" s="43"/>
      <c r="P20" s="227"/>
      <c r="Q20" s="1235" t="s">
        <v>448</v>
      </c>
      <c r="R20" s="1241"/>
      <c r="S20" s="1241"/>
      <c r="T20" s="1241"/>
      <c r="U20" s="1241"/>
      <c r="V20" s="1241"/>
      <c r="W20" s="1241"/>
      <c r="X20" s="2269"/>
      <c r="Y20" s="43"/>
      <c r="Z20" s="43"/>
    </row>
    <row r="21" spans="2:26" ht="15" customHeight="1" x14ac:dyDescent="0.3">
      <c r="C21" s="43"/>
      <c r="D21" s="60" t="s">
        <v>1724</v>
      </c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1231">
        <f>IF(X21&lt;&gt;"",1,0)</f>
        <v>0</v>
      </c>
      <c r="Q21" s="1239" t="s">
        <v>449</v>
      </c>
      <c r="R21" s="1240"/>
      <c r="S21" s="1240"/>
      <c r="T21" s="1240"/>
      <c r="U21" s="1240"/>
      <c r="V21" s="1240"/>
      <c r="W21" s="1240"/>
      <c r="X21" s="2268"/>
      <c r="Y21" s="43"/>
      <c r="Z21" s="43"/>
    </row>
    <row r="22" spans="2:26" ht="14.5" thickBot="1" x14ac:dyDescent="0.35"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227"/>
      <c r="Q22" s="1235" t="s">
        <v>463</v>
      </c>
      <c r="R22" s="1241"/>
      <c r="S22" s="1241"/>
      <c r="T22" s="1241"/>
      <c r="U22" s="1241"/>
      <c r="V22" s="1241"/>
      <c r="W22" s="1241"/>
      <c r="X22" s="2269"/>
      <c r="Y22" s="43"/>
      <c r="Z22" s="43"/>
    </row>
    <row r="23" spans="2:26" ht="20.149999999999999" customHeight="1" x14ac:dyDescent="0.3">
      <c r="C23" s="1242"/>
      <c r="D23" s="306">
        <f>SUM(D24:D53)</f>
        <v>0</v>
      </c>
      <c r="E23" s="2288" t="s">
        <v>487</v>
      </c>
      <c r="F23" s="2289"/>
      <c r="G23" s="1478" t="s">
        <v>486</v>
      </c>
      <c r="H23" s="1479"/>
      <c r="I23" s="1479"/>
      <c r="J23" s="1479"/>
      <c r="K23" s="1479"/>
      <c r="L23" s="1479"/>
      <c r="M23" s="1480" t="s">
        <v>485</v>
      </c>
      <c r="N23" s="43"/>
      <c r="O23" s="1243"/>
      <c r="P23" s="1231">
        <f>IF(X23&lt;&gt;"",1,0)</f>
        <v>0</v>
      </c>
      <c r="Q23" s="1239" t="s">
        <v>1725</v>
      </c>
      <c r="R23" s="1240"/>
      <c r="S23" s="1240"/>
      <c r="T23" s="1240"/>
      <c r="U23" s="1240"/>
      <c r="V23" s="1240"/>
      <c r="W23" s="1240"/>
      <c r="X23" s="2268"/>
      <c r="Y23" s="43"/>
      <c r="Z23" s="43"/>
    </row>
    <row r="24" spans="2:26" ht="14.25" customHeight="1" x14ac:dyDescent="0.3">
      <c r="C24" s="1244"/>
      <c r="D24" s="1244">
        <f>IF(M24&lt;&gt;"",1,0)</f>
        <v>0</v>
      </c>
      <c r="E24" s="2292" t="s">
        <v>1726</v>
      </c>
      <c r="F24" s="2293"/>
      <c r="G24" s="1253" t="s">
        <v>681</v>
      </c>
      <c r="H24" s="2242" t="s">
        <v>139</v>
      </c>
      <c r="I24" s="2243"/>
      <c r="J24" s="2243"/>
      <c r="K24" s="2243"/>
      <c r="L24" s="2244"/>
      <c r="M24" s="2251"/>
      <c r="N24" s="43"/>
      <c r="O24" s="1243"/>
      <c r="P24" s="227"/>
      <c r="Q24" s="1245" t="s">
        <v>464</v>
      </c>
      <c r="R24" s="1246"/>
      <c r="S24" s="1246"/>
      <c r="T24" s="1246"/>
      <c r="U24" s="1246"/>
      <c r="V24" s="1246"/>
      <c r="W24" s="1246"/>
      <c r="X24" s="2290"/>
      <c r="Y24" s="43"/>
      <c r="Z24" s="43"/>
    </row>
    <row r="25" spans="2:26" x14ac:dyDescent="0.3">
      <c r="C25" s="1244"/>
      <c r="D25" s="1244"/>
      <c r="E25" s="2292"/>
      <c r="F25" s="2293"/>
      <c r="G25" s="1247"/>
      <c r="H25" s="2262"/>
      <c r="I25" s="2263"/>
      <c r="J25" s="2263"/>
      <c r="K25" s="2263"/>
      <c r="L25" s="2264"/>
      <c r="M25" s="2261"/>
      <c r="N25" s="43"/>
      <c r="O25" s="1243"/>
      <c r="P25" s="1231"/>
      <c r="Q25" s="1248" t="s">
        <v>465</v>
      </c>
      <c r="R25" s="1249"/>
      <c r="S25" s="1249"/>
      <c r="T25" s="1249"/>
      <c r="U25" s="1249"/>
      <c r="V25" s="1249"/>
      <c r="W25" s="1249"/>
      <c r="X25" s="2291"/>
      <c r="Y25" s="43"/>
      <c r="Z25" s="43"/>
    </row>
    <row r="26" spans="2:26" ht="14.25" customHeight="1" x14ac:dyDescent="0.3">
      <c r="C26" s="1244"/>
      <c r="D26" s="1244">
        <f>IF(M26&lt;&gt;"",1,0)</f>
        <v>0</v>
      </c>
      <c r="E26" s="2292"/>
      <c r="F26" s="2293"/>
      <c r="G26" s="1250" t="s">
        <v>682</v>
      </c>
      <c r="H26" s="2239" t="s">
        <v>140</v>
      </c>
      <c r="I26" s="2240"/>
      <c r="J26" s="2240"/>
      <c r="K26" s="2240"/>
      <c r="L26" s="2241"/>
      <c r="M26" s="2233"/>
      <c r="N26" s="43"/>
      <c r="O26" s="1243"/>
      <c r="P26" s="227"/>
      <c r="Q26" s="43"/>
      <c r="R26" s="43"/>
      <c r="S26" s="43"/>
      <c r="T26" s="43"/>
      <c r="U26" s="43"/>
      <c r="V26" s="43"/>
      <c r="W26" s="43"/>
      <c r="X26" s="1251">
        <f>COUNTIF(X13:X25,"SI")+COUNTIF(X13:X25,"NO")</f>
        <v>0</v>
      </c>
      <c r="Y26" s="43"/>
      <c r="Z26" s="43"/>
    </row>
    <row r="27" spans="2:26" x14ac:dyDescent="0.3">
      <c r="C27" s="1244"/>
      <c r="D27" s="1244"/>
      <c r="E27" s="2292"/>
      <c r="F27" s="2293"/>
      <c r="G27" s="1247"/>
      <c r="H27" s="2262"/>
      <c r="I27" s="2263"/>
      <c r="J27" s="2263"/>
      <c r="K27" s="2263"/>
      <c r="L27" s="2264"/>
      <c r="M27" s="2261"/>
      <c r="N27" s="43"/>
      <c r="O27" s="1243"/>
      <c r="P27" s="237"/>
      <c r="Q27" s="234"/>
      <c r="R27" s="234"/>
      <c r="S27" s="234"/>
      <c r="T27" s="234"/>
      <c r="U27" s="234"/>
      <c r="V27" s="234"/>
      <c r="W27" s="234"/>
      <c r="X27" s="234"/>
      <c r="Y27" s="234"/>
      <c r="Z27" s="234"/>
    </row>
    <row r="28" spans="2:26" ht="14.25" customHeight="1" x14ac:dyDescent="0.3">
      <c r="C28" s="1244"/>
      <c r="D28" s="1244">
        <f>IF(M28&lt;&gt;"",1,0)</f>
        <v>0</v>
      </c>
      <c r="E28" s="2292"/>
      <c r="F28" s="2293"/>
      <c r="G28" s="1250" t="s">
        <v>683</v>
      </c>
      <c r="H28" s="2239" t="s">
        <v>1727</v>
      </c>
      <c r="I28" s="2240"/>
      <c r="J28" s="2240"/>
      <c r="K28" s="2240"/>
      <c r="L28" s="2241"/>
      <c r="M28" s="2233"/>
      <c r="N28" s="43"/>
      <c r="O28" s="1243"/>
      <c r="P28" s="233" t="s">
        <v>1728</v>
      </c>
      <c r="Q28" s="232"/>
      <c r="R28" s="232"/>
      <c r="S28" s="232"/>
      <c r="T28" s="232"/>
      <c r="U28" s="232"/>
      <c r="V28" s="232"/>
      <c r="W28" s="232"/>
      <c r="X28" s="232"/>
      <c r="Y28" s="232"/>
      <c r="Z28" s="232"/>
    </row>
    <row r="29" spans="2:26" x14ac:dyDescent="0.3">
      <c r="C29" s="1244"/>
      <c r="D29" s="1244"/>
      <c r="E29" s="2292"/>
      <c r="F29" s="2293"/>
      <c r="G29" s="1247"/>
      <c r="H29" s="2262"/>
      <c r="I29" s="2263"/>
      <c r="J29" s="2263"/>
      <c r="K29" s="2263"/>
      <c r="L29" s="2264"/>
      <c r="M29" s="2261"/>
      <c r="N29" s="43"/>
      <c r="O29" s="1243"/>
      <c r="P29" s="228"/>
      <c r="Q29" s="60" t="s">
        <v>452</v>
      </c>
      <c r="R29" s="43"/>
      <c r="S29" s="43"/>
      <c r="T29" s="43"/>
      <c r="U29" s="43"/>
      <c r="V29" s="43"/>
      <c r="W29" s="43"/>
      <c r="X29" s="43"/>
      <c r="Y29" s="43"/>
      <c r="Z29" s="43"/>
    </row>
    <row r="30" spans="2:26" ht="14.25" customHeight="1" x14ac:dyDescent="0.3">
      <c r="C30" s="1244"/>
      <c r="D30" s="1244">
        <f>IF(M30&lt;&gt;"",1,0)</f>
        <v>0</v>
      </c>
      <c r="E30" s="2292"/>
      <c r="F30" s="2293"/>
      <c r="G30" s="1250" t="s">
        <v>684</v>
      </c>
      <c r="H30" s="1260" t="s">
        <v>141</v>
      </c>
      <c r="I30" s="1261"/>
      <c r="J30" s="1261"/>
      <c r="K30" s="1261"/>
      <c r="L30" s="1261"/>
      <c r="M30" s="2233"/>
      <c r="N30" s="43"/>
      <c r="O30" s="1243"/>
      <c r="P30" s="227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2:26" x14ac:dyDescent="0.3">
      <c r="B31" s="40"/>
      <c r="C31" s="1244"/>
      <c r="D31" s="1244"/>
      <c r="E31" s="2255"/>
      <c r="F31" s="2256"/>
      <c r="G31" s="1252"/>
      <c r="H31" s="1262"/>
      <c r="I31" s="1263"/>
      <c r="J31" s="1263"/>
      <c r="K31" s="1263"/>
      <c r="L31" s="1263"/>
      <c r="M31" s="2234"/>
      <c r="N31" s="43"/>
      <c r="O31" s="1243"/>
      <c r="P31" s="227"/>
      <c r="Q31" s="43" t="s">
        <v>453</v>
      </c>
      <c r="R31" s="43"/>
      <c r="S31" s="43"/>
      <c r="T31" s="1828"/>
      <c r="U31" s="1837"/>
      <c r="V31" s="1829"/>
      <c r="W31" s="43"/>
      <c r="X31" s="43"/>
      <c r="Y31" s="43"/>
      <c r="Z31" s="43"/>
    </row>
    <row r="32" spans="2:26" ht="15" customHeight="1" x14ac:dyDescent="0.3">
      <c r="C32" s="1244"/>
      <c r="D32" s="1244">
        <f>IF(M32&lt;&gt;"",1,0)</f>
        <v>0</v>
      </c>
      <c r="E32" s="2235" t="s">
        <v>213</v>
      </c>
      <c r="F32" s="2236"/>
      <c r="G32" s="1253" t="s">
        <v>685</v>
      </c>
      <c r="H32" s="1260" t="s">
        <v>142</v>
      </c>
      <c r="I32" s="1261"/>
      <c r="J32" s="1261"/>
      <c r="K32" s="1261"/>
      <c r="L32" s="1261"/>
      <c r="M32" s="2251"/>
      <c r="N32" s="43"/>
      <c r="O32" s="1243"/>
      <c r="P32" s="227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2:26" x14ac:dyDescent="0.3">
      <c r="B33" s="40"/>
      <c r="C33" s="1244"/>
      <c r="D33" s="1244"/>
      <c r="E33" s="2235"/>
      <c r="F33" s="2236"/>
      <c r="G33" s="1247"/>
      <c r="H33" s="1262"/>
      <c r="I33" s="1263"/>
      <c r="J33" s="1263"/>
      <c r="K33" s="1263"/>
      <c r="L33" s="1263"/>
      <c r="M33" s="2251"/>
      <c r="N33" s="43"/>
      <c r="O33" s="1243"/>
      <c r="P33" s="227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2:26" ht="15" customHeight="1" x14ac:dyDescent="0.3">
      <c r="B34" s="40"/>
      <c r="C34" s="1244"/>
      <c r="D34" s="1244">
        <f>IF(M34&lt;&gt;"",1,0)</f>
        <v>0</v>
      </c>
      <c r="E34" s="2235"/>
      <c r="F34" s="2236"/>
      <c r="G34" s="1250" t="s">
        <v>686</v>
      </c>
      <c r="H34" s="1254" t="s">
        <v>214</v>
      </c>
      <c r="I34" s="1255"/>
      <c r="J34" s="1255"/>
      <c r="K34" s="1255"/>
      <c r="L34" s="1255"/>
      <c r="M34" s="1256"/>
      <c r="N34" s="43"/>
      <c r="O34" s="1243"/>
      <c r="P34" s="233" t="s">
        <v>1729</v>
      </c>
      <c r="Q34" s="232"/>
      <c r="R34" s="232"/>
      <c r="S34" s="232"/>
      <c r="T34" s="232"/>
      <c r="U34" s="232"/>
      <c r="V34" s="232"/>
      <c r="W34" s="232"/>
      <c r="X34" s="232"/>
      <c r="Y34" s="232"/>
      <c r="Z34" s="232"/>
    </row>
    <row r="35" spans="2:26" ht="15" customHeight="1" x14ac:dyDescent="0.3">
      <c r="B35" s="40"/>
      <c r="C35" s="1244"/>
      <c r="D35" s="1244">
        <f>IF(M35&lt;&gt;"",1,0)</f>
        <v>0</v>
      </c>
      <c r="E35" s="2235"/>
      <c r="F35" s="2236"/>
      <c r="G35" s="1250" t="s">
        <v>687</v>
      </c>
      <c r="H35" s="1254" t="s">
        <v>215</v>
      </c>
      <c r="I35" s="1255"/>
      <c r="J35" s="1255"/>
      <c r="K35" s="1255"/>
      <c r="L35" s="1255"/>
      <c r="M35" s="1256"/>
      <c r="N35" s="43"/>
      <c r="O35" s="1243"/>
      <c r="P35" s="227"/>
      <c r="Q35" s="43"/>
      <c r="R35" s="1257" t="s">
        <v>1101</v>
      </c>
      <c r="S35" s="43"/>
      <c r="T35" s="43"/>
      <c r="U35" s="43"/>
      <c r="V35" s="43"/>
      <c r="W35" s="43"/>
      <c r="X35" s="43"/>
      <c r="Y35" s="43"/>
      <c r="Z35" s="43"/>
    </row>
    <row r="36" spans="2:26" ht="15" customHeight="1" x14ac:dyDescent="0.3">
      <c r="B36" s="40"/>
      <c r="C36" s="1244"/>
      <c r="D36" s="1244">
        <f>IF(M36&lt;&gt;"",1,0)</f>
        <v>0</v>
      </c>
      <c r="E36" s="2253" t="s">
        <v>307</v>
      </c>
      <c r="F36" s="2254"/>
      <c r="G36" s="1258" t="s">
        <v>688</v>
      </c>
      <c r="H36" s="1254" t="s">
        <v>216</v>
      </c>
      <c r="I36" s="1255"/>
      <c r="J36" s="1255"/>
      <c r="K36" s="1255"/>
      <c r="L36" s="1255"/>
      <c r="M36" s="1256"/>
      <c r="N36" s="43"/>
      <c r="O36" s="1243"/>
      <c r="P36" s="227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2:26" ht="15" customHeight="1" x14ac:dyDescent="0.3">
      <c r="B37" s="40"/>
      <c r="C37" s="1244"/>
      <c r="D37" s="1244">
        <f>IF(M37&lt;&gt;"",1,0)</f>
        <v>0</v>
      </c>
      <c r="E37" s="2255"/>
      <c r="F37" s="2256"/>
      <c r="G37" s="1259" t="s">
        <v>689</v>
      </c>
      <c r="H37" s="1254" t="s">
        <v>218</v>
      </c>
      <c r="I37" s="1255"/>
      <c r="J37" s="1255"/>
      <c r="K37" s="1255"/>
      <c r="L37" s="1255"/>
      <c r="M37" s="1256"/>
      <c r="N37" s="43"/>
      <c r="O37" s="1243"/>
      <c r="P37" s="227"/>
      <c r="Q37" s="43"/>
      <c r="R37" s="247"/>
      <c r="S37" s="168" t="s">
        <v>454</v>
      </c>
      <c r="T37" s="43"/>
      <c r="U37" s="43"/>
      <c r="V37" s="43"/>
      <c r="W37" s="43"/>
      <c r="X37" s="43"/>
      <c r="Y37" s="43"/>
      <c r="Z37" s="43"/>
    </row>
    <row r="38" spans="2:26" ht="14.25" customHeight="1" x14ac:dyDescent="0.3">
      <c r="B38" s="40"/>
      <c r="C38" s="1244"/>
      <c r="D38" s="1244">
        <f>IF(M38&lt;&gt;"",1,0)</f>
        <v>0</v>
      </c>
      <c r="E38" s="2257" t="s">
        <v>219</v>
      </c>
      <c r="F38" s="2258"/>
      <c r="G38" s="1258" t="s">
        <v>690</v>
      </c>
      <c r="H38" s="1260" t="s">
        <v>148</v>
      </c>
      <c r="I38" s="1261"/>
      <c r="J38" s="1261"/>
      <c r="K38" s="1261"/>
      <c r="L38" s="1261"/>
      <c r="M38" s="2245"/>
      <c r="N38" s="43"/>
      <c r="O38" s="1243"/>
      <c r="P38" s="227"/>
      <c r="Q38" s="43"/>
      <c r="R38" s="247"/>
      <c r="S38" s="168" t="s">
        <v>455</v>
      </c>
      <c r="T38" s="43"/>
      <c r="U38" s="43"/>
      <c r="V38" s="43"/>
      <c r="W38" s="43"/>
      <c r="X38" s="43"/>
      <c r="Y38" s="43"/>
      <c r="Z38" s="43"/>
    </row>
    <row r="39" spans="2:26" x14ac:dyDescent="0.3">
      <c r="B39" s="40"/>
      <c r="C39" s="1244"/>
      <c r="D39" s="1244"/>
      <c r="E39" s="2235"/>
      <c r="F39" s="2236"/>
      <c r="G39" s="1253"/>
      <c r="H39" s="1262"/>
      <c r="I39" s="1263"/>
      <c r="J39" s="1263"/>
      <c r="K39" s="1263"/>
      <c r="L39" s="1263"/>
      <c r="M39" s="2247"/>
      <c r="N39" s="43"/>
      <c r="O39" s="1243"/>
      <c r="P39" s="228"/>
      <c r="Q39" s="41"/>
      <c r="R39" s="247"/>
      <c r="S39" s="168" t="s">
        <v>456</v>
      </c>
      <c r="T39" s="43"/>
      <c r="U39" s="43"/>
      <c r="V39" s="43"/>
      <c r="W39" s="43"/>
      <c r="X39" s="43"/>
      <c r="Y39" s="43"/>
      <c r="Z39" s="43"/>
    </row>
    <row r="40" spans="2:26" ht="15" customHeight="1" x14ac:dyDescent="0.3">
      <c r="C40" s="1244"/>
      <c r="D40" s="1244">
        <f>IF(M40&lt;&gt;"",1,0)</f>
        <v>0</v>
      </c>
      <c r="E40" s="2235"/>
      <c r="F40" s="2236"/>
      <c r="G40" s="1250" t="s">
        <v>691</v>
      </c>
      <c r="H40" s="1254" t="s">
        <v>220</v>
      </c>
      <c r="I40" s="1255"/>
      <c r="J40" s="1255"/>
      <c r="K40" s="1255"/>
      <c r="L40" s="1255"/>
      <c r="M40" s="1256"/>
      <c r="N40" s="43"/>
      <c r="O40" s="1243"/>
      <c r="P40" s="227"/>
      <c r="Q40" s="60"/>
      <c r="R40" s="247"/>
      <c r="S40" s="168" t="s">
        <v>288</v>
      </c>
      <c r="T40" s="1647"/>
      <c r="U40" s="1647"/>
      <c r="V40" s="1650"/>
      <c r="W40" s="43"/>
      <c r="X40" s="43"/>
      <c r="Y40" s="43"/>
      <c r="Z40" s="43"/>
    </row>
    <row r="41" spans="2:26" ht="15" customHeight="1" x14ac:dyDescent="0.3">
      <c r="B41" s="40"/>
      <c r="C41" s="1244"/>
      <c r="D41" s="1244">
        <f>IF(M41&lt;&gt;"",1,0)</f>
        <v>0</v>
      </c>
      <c r="E41" s="2235"/>
      <c r="F41" s="2236"/>
      <c r="G41" s="1250" t="s">
        <v>692</v>
      </c>
      <c r="H41" s="1254" t="s">
        <v>221</v>
      </c>
      <c r="I41" s="1255"/>
      <c r="J41" s="1255"/>
      <c r="K41" s="1255"/>
      <c r="L41" s="1255"/>
      <c r="M41" s="1256"/>
      <c r="N41" s="43"/>
      <c r="O41" s="1243"/>
      <c r="P41" s="227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2:26" ht="14.25" customHeight="1" x14ac:dyDescent="0.3">
      <c r="B42" s="40"/>
      <c r="C42" s="1244"/>
      <c r="D42" s="1244">
        <f>IF(M42&lt;&gt;"",1,0)</f>
        <v>0</v>
      </c>
      <c r="E42" s="2235"/>
      <c r="F42" s="2236"/>
      <c r="G42" s="1250" t="s">
        <v>693</v>
      </c>
      <c r="H42" s="1260" t="s">
        <v>143</v>
      </c>
      <c r="I42" s="1261"/>
      <c r="J42" s="1261"/>
      <c r="K42" s="1261"/>
      <c r="L42" s="1261"/>
      <c r="M42" s="2245"/>
      <c r="N42" s="43"/>
      <c r="O42" s="1243"/>
      <c r="P42" s="237"/>
      <c r="Q42" s="234"/>
      <c r="R42" s="234"/>
      <c r="S42" s="234"/>
      <c r="T42" s="234"/>
      <c r="U42" s="234"/>
      <c r="V42" s="234"/>
      <c r="W42" s="234"/>
      <c r="X42" s="234"/>
      <c r="Y42" s="234"/>
      <c r="Z42" s="234"/>
    </row>
    <row r="43" spans="2:26" x14ac:dyDescent="0.3">
      <c r="B43" s="40"/>
      <c r="C43" s="1244"/>
      <c r="D43" s="1244"/>
      <c r="E43" s="2235"/>
      <c r="F43" s="2236"/>
      <c r="G43" s="1247"/>
      <c r="H43" s="1262"/>
      <c r="I43" s="1263"/>
      <c r="J43" s="1263"/>
      <c r="K43" s="1263"/>
      <c r="L43" s="1263"/>
      <c r="M43" s="2247"/>
      <c r="N43" s="43"/>
      <c r="O43" s="1243"/>
      <c r="P43" s="233" t="s">
        <v>1730</v>
      </c>
      <c r="Q43" s="232"/>
      <c r="R43" s="232"/>
      <c r="S43" s="232"/>
      <c r="T43" s="232"/>
      <c r="U43" s="232"/>
      <c r="V43" s="232"/>
      <c r="W43" s="232"/>
      <c r="X43" s="232"/>
      <c r="Y43" s="232"/>
      <c r="Z43" s="232"/>
    </row>
    <row r="44" spans="2:26" ht="15" customHeight="1" x14ac:dyDescent="0.3">
      <c r="B44" s="40"/>
      <c r="C44" s="1244"/>
      <c r="D44" s="1244">
        <f>IF(M44&lt;&gt;"",1,0)</f>
        <v>0</v>
      </c>
      <c r="E44" s="2235"/>
      <c r="F44" s="2236"/>
      <c r="G44" s="1250" t="s">
        <v>694</v>
      </c>
      <c r="H44" s="1254" t="s">
        <v>222</v>
      </c>
      <c r="I44" s="1255"/>
      <c r="J44" s="1255"/>
      <c r="K44" s="1255"/>
      <c r="L44" s="1255"/>
      <c r="M44" s="1256"/>
      <c r="N44" s="43"/>
      <c r="O44" s="1243"/>
      <c r="P44" s="228"/>
      <c r="Q44" s="43"/>
      <c r="R44" s="1257" t="s">
        <v>1101</v>
      </c>
      <c r="S44" s="43"/>
      <c r="T44" s="43"/>
      <c r="U44" s="43"/>
      <c r="V44" s="43"/>
      <c r="W44" s="43"/>
      <c r="X44" s="43"/>
      <c r="Y44" s="43"/>
      <c r="Z44" s="43"/>
    </row>
    <row r="45" spans="2:26" ht="15" customHeight="1" x14ac:dyDescent="0.3">
      <c r="B45" s="40"/>
      <c r="C45" s="1244"/>
      <c r="D45" s="1244">
        <f>IF(M45&lt;&gt;"",1,0)</f>
        <v>0</v>
      </c>
      <c r="E45" s="2235"/>
      <c r="F45" s="2236"/>
      <c r="G45" s="1250" t="s">
        <v>695</v>
      </c>
      <c r="H45" s="1260" t="s">
        <v>144</v>
      </c>
      <c r="I45" s="1261"/>
      <c r="J45" s="1261"/>
      <c r="K45" s="1261"/>
      <c r="L45" s="1261"/>
      <c r="M45" s="2245"/>
      <c r="N45" s="43"/>
      <c r="O45" s="1243"/>
      <c r="P45" s="227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2:26" ht="15" customHeight="1" x14ac:dyDescent="0.3">
      <c r="B46" s="40"/>
      <c r="C46" s="1244"/>
      <c r="D46" s="1244"/>
      <c r="E46" s="2235"/>
      <c r="F46" s="2236"/>
      <c r="G46" s="1247"/>
      <c r="H46" s="1262"/>
      <c r="I46" s="1263"/>
      <c r="J46" s="1263"/>
      <c r="K46" s="1263"/>
      <c r="L46" s="1263"/>
      <c r="M46" s="2247"/>
      <c r="N46" s="43"/>
      <c r="O46" s="1243"/>
      <c r="P46" s="227"/>
      <c r="Q46" s="43"/>
      <c r="R46" s="247"/>
      <c r="S46" s="168" t="s">
        <v>1731</v>
      </c>
      <c r="T46" s="43"/>
      <c r="U46" s="43"/>
      <c r="V46" s="43"/>
      <c r="W46" s="43"/>
      <c r="X46" s="43"/>
      <c r="Y46" s="43"/>
      <c r="Z46" s="43"/>
    </row>
    <row r="47" spans="2:26" ht="15" customHeight="1" x14ac:dyDescent="0.3">
      <c r="B47" s="40"/>
      <c r="C47" s="1244"/>
      <c r="D47" s="1244">
        <f>IF(M47&lt;&gt;"",1,0)</f>
        <v>0</v>
      </c>
      <c r="E47" s="2235"/>
      <c r="F47" s="2236"/>
      <c r="G47" s="1250" t="s">
        <v>696</v>
      </c>
      <c r="H47" s="1260" t="s">
        <v>145</v>
      </c>
      <c r="I47" s="1261"/>
      <c r="J47" s="1261"/>
      <c r="K47" s="1261"/>
      <c r="L47" s="1261"/>
      <c r="M47" s="2245"/>
      <c r="N47" s="43"/>
      <c r="O47" s="1243"/>
      <c r="P47" s="227"/>
      <c r="Q47" s="43"/>
      <c r="R47" s="247"/>
      <c r="S47" s="168" t="s">
        <v>466</v>
      </c>
      <c r="T47" s="43"/>
      <c r="U47" s="43"/>
      <c r="V47" s="43"/>
      <c r="W47" s="1264"/>
      <c r="X47" s="43"/>
      <c r="Y47" s="43"/>
      <c r="Z47" s="43"/>
    </row>
    <row r="48" spans="2:26" x14ac:dyDescent="0.3">
      <c r="B48" s="40"/>
      <c r="C48" s="1244"/>
      <c r="D48" s="1244"/>
      <c r="E48" s="2259"/>
      <c r="F48" s="2260"/>
      <c r="G48" s="1252"/>
      <c r="H48" s="1262"/>
      <c r="I48" s="1263"/>
      <c r="J48" s="1263"/>
      <c r="K48" s="1263"/>
      <c r="L48" s="1263"/>
      <c r="M48" s="2247"/>
      <c r="N48" s="43"/>
      <c r="O48" s="1243"/>
      <c r="P48" s="227"/>
      <c r="Q48" s="43"/>
      <c r="R48" s="247"/>
      <c r="S48" s="168" t="s">
        <v>1732</v>
      </c>
      <c r="T48" s="43"/>
      <c r="U48" s="43"/>
      <c r="V48" s="43"/>
      <c r="W48" s="43"/>
      <c r="X48" s="43"/>
      <c r="Y48" s="43"/>
      <c r="Z48" s="43"/>
    </row>
    <row r="49" spans="2:26" ht="14.25" customHeight="1" x14ac:dyDescent="0.3">
      <c r="B49" s="40"/>
      <c r="C49" s="1244"/>
      <c r="D49" s="1244">
        <f>IF(M49&lt;&gt;"",1,0)</f>
        <v>0</v>
      </c>
      <c r="E49" s="2235" t="s">
        <v>223</v>
      </c>
      <c r="F49" s="2236"/>
      <c r="G49" s="1253" t="s">
        <v>697</v>
      </c>
      <c r="H49" s="2239" t="s">
        <v>146</v>
      </c>
      <c r="I49" s="2240"/>
      <c r="J49" s="2240"/>
      <c r="K49" s="2240"/>
      <c r="L49" s="2241"/>
      <c r="M49" s="2245"/>
      <c r="N49" s="43"/>
      <c r="O49" s="1243"/>
      <c r="P49" s="228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2:26" ht="15" customHeight="1" x14ac:dyDescent="0.3">
      <c r="C50" s="1244"/>
      <c r="D50" s="1244"/>
      <c r="E50" s="2235"/>
      <c r="F50" s="2236"/>
      <c r="G50" s="1253"/>
      <c r="H50" s="2242"/>
      <c r="I50" s="2243"/>
      <c r="J50" s="2243"/>
      <c r="K50" s="2243"/>
      <c r="L50" s="2244"/>
      <c r="M50" s="2246"/>
      <c r="N50" s="43"/>
      <c r="O50" s="1243"/>
      <c r="P50" s="227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2:26" ht="15" customHeight="1" x14ac:dyDescent="0.3">
      <c r="B51" s="40"/>
      <c r="C51" s="1244"/>
      <c r="D51" s="1244"/>
      <c r="E51" s="2235"/>
      <c r="F51" s="2236"/>
      <c r="G51" s="1247"/>
      <c r="H51" s="1262"/>
      <c r="I51" s="1263"/>
      <c r="J51" s="1263"/>
      <c r="K51" s="1263"/>
      <c r="L51" s="1263"/>
      <c r="M51" s="2247"/>
      <c r="N51" s="43"/>
      <c r="O51" s="1243"/>
      <c r="P51" s="228" t="s">
        <v>1733</v>
      </c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2:26" ht="15" customHeight="1" x14ac:dyDescent="0.3">
      <c r="B52" s="40"/>
      <c r="C52" s="1244"/>
      <c r="D52" s="1244">
        <f>IF(M52&lt;&gt;"",1,0)</f>
        <v>0</v>
      </c>
      <c r="E52" s="2235"/>
      <c r="F52" s="2236"/>
      <c r="G52" s="1250" t="s">
        <v>698</v>
      </c>
      <c r="H52" s="2239" t="s">
        <v>147</v>
      </c>
      <c r="I52" s="2240"/>
      <c r="J52" s="2240"/>
      <c r="K52" s="2240"/>
      <c r="L52" s="2241"/>
      <c r="M52" s="2251"/>
      <c r="N52" s="43"/>
      <c r="O52" s="1243"/>
      <c r="P52" s="227"/>
      <c r="Q52" s="60" t="s">
        <v>467</v>
      </c>
      <c r="R52" s="43"/>
      <c r="S52" s="43"/>
      <c r="T52" s="43"/>
      <c r="U52" s="43"/>
      <c r="V52" s="43"/>
      <c r="W52" s="43"/>
      <c r="X52" s="43"/>
      <c r="Y52" s="43"/>
      <c r="Z52" s="43"/>
    </row>
    <row r="53" spans="2:26" ht="14.5" thickBot="1" x14ac:dyDescent="0.35">
      <c r="B53" s="40"/>
      <c r="C53" s="1244"/>
      <c r="D53" s="1244"/>
      <c r="E53" s="2237"/>
      <c r="F53" s="2238"/>
      <c r="G53" s="1265"/>
      <c r="H53" s="2248"/>
      <c r="I53" s="2249"/>
      <c r="J53" s="2249"/>
      <c r="K53" s="2249"/>
      <c r="L53" s="2250"/>
      <c r="M53" s="2252"/>
      <c r="N53" s="43"/>
      <c r="O53" s="1243"/>
      <c r="P53" s="227"/>
      <c r="Q53" s="43"/>
      <c r="R53" s="1257"/>
      <c r="S53" s="43"/>
      <c r="T53" s="43"/>
      <c r="U53" s="43"/>
      <c r="V53" s="43"/>
      <c r="W53" s="43"/>
      <c r="X53" s="43"/>
      <c r="Y53" s="43"/>
      <c r="Z53" s="43"/>
    </row>
    <row r="54" spans="2:26" ht="16" customHeight="1" x14ac:dyDescent="0.3">
      <c r="B54" s="40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1266">
        <f>COUNTIF(M24:M53,"5: Nunca")</f>
        <v>0</v>
      </c>
      <c r="O54" s="43"/>
      <c r="P54" s="228"/>
      <c r="Q54" s="43"/>
      <c r="R54" s="1257" t="s">
        <v>1031</v>
      </c>
      <c r="S54" s="43"/>
      <c r="T54" s="43"/>
      <c r="U54" s="43"/>
      <c r="V54" s="43"/>
      <c r="W54" s="43"/>
      <c r="X54" s="43"/>
      <c r="Y54" s="43"/>
      <c r="Z54" s="43"/>
    </row>
    <row r="55" spans="2:26" ht="15" customHeight="1" x14ac:dyDescent="0.3">
      <c r="B55" s="40"/>
      <c r="C55" s="171" t="s">
        <v>1734</v>
      </c>
      <c r="D55" s="171"/>
      <c r="E55" s="171"/>
      <c r="F55" s="171"/>
      <c r="G55" s="171"/>
      <c r="H55" s="232"/>
      <c r="I55" s="232"/>
      <c r="J55" s="232"/>
      <c r="K55" s="232"/>
      <c r="L55" s="232"/>
      <c r="M55" s="232"/>
      <c r="N55" s="232"/>
      <c r="O55" s="235"/>
      <c r="P55" s="227"/>
      <c r="Q55" s="60"/>
      <c r="R55" s="43"/>
      <c r="S55" s="43"/>
      <c r="T55" s="43"/>
      <c r="U55" s="43"/>
      <c r="V55" s="43"/>
      <c r="W55" s="43"/>
      <c r="X55" s="43"/>
      <c r="Y55" s="43"/>
      <c r="Z55" s="43"/>
    </row>
    <row r="56" spans="2:26" ht="15" customHeight="1" x14ac:dyDescent="0.3">
      <c r="B56" s="40"/>
      <c r="C56" s="43"/>
      <c r="D56" s="60" t="s">
        <v>444</v>
      </c>
      <c r="E56" s="43"/>
      <c r="F56" s="43"/>
      <c r="G56" s="43"/>
      <c r="H56" s="60"/>
      <c r="I56" s="43"/>
      <c r="J56" s="43"/>
      <c r="K56" s="43"/>
      <c r="L56" s="43"/>
      <c r="M56" s="43"/>
      <c r="N56" s="43"/>
      <c r="O56" s="238"/>
      <c r="P56" s="227"/>
      <c r="Q56" s="43"/>
      <c r="R56" s="247"/>
      <c r="S56" s="168" t="s">
        <v>471</v>
      </c>
      <c r="T56" s="43"/>
      <c r="U56" s="247"/>
      <c r="V56" s="168" t="s">
        <v>468</v>
      </c>
      <c r="W56" s="168"/>
      <c r="X56" s="43"/>
      <c r="Y56" s="43"/>
      <c r="Z56" s="43"/>
    </row>
    <row r="57" spans="2:26" ht="15" customHeight="1" x14ac:dyDescent="0.3">
      <c r="B57" s="40"/>
      <c r="C57" s="43"/>
      <c r="D57" s="60" t="s">
        <v>445</v>
      </c>
      <c r="E57" s="43"/>
      <c r="F57" s="43"/>
      <c r="G57" s="43"/>
      <c r="H57" s="60"/>
      <c r="I57" s="43"/>
      <c r="J57" s="43"/>
      <c r="K57" s="43"/>
      <c r="L57" s="43"/>
      <c r="M57" s="43"/>
      <c r="N57" s="43"/>
      <c r="O57" s="238"/>
      <c r="P57" s="228"/>
      <c r="Q57" s="43"/>
      <c r="R57" s="247"/>
      <c r="S57" s="168" t="s">
        <v>472</v>
      </c>
      <c r="T57" s="43"/>
      <c r="U57" s="247"/>
      <c r="V57" s="168" t="s">
        <v>469</v>
      </c>
      <c r="W57" s="168"/>
      <c r="X57" s="43"/>
      <c r="Y57" s="43"/>
      <c r="Z57" s="43"/>
    </row>
    <row r="58" spans="2:26" ht="15" customHeight="1" x14ac:dyDescent="0.3">
      <c r="B58" s="40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238"/>
      <c r="P58" s="227"/>
      <c r="Q58" s="60"/>
      <c r="R58" s="247"/>
      <c r="S58" s="168" t="s">
        <v>473</v>
      </c>
      <c r="T58" s="43"/>
      <c r="U58" s="247"/>
      <c r="V58" s="168" t="s">
        <v>470</v>
      </c>
      <c r="W58" s="168"/>
      <c r="X58" s="43"/>
      <c r="Y58" s="43"/>
      <c r="Z58" s="43"/>
    </row>
    <row r="59" spans="2:26" ht="15" customHeight="1" x14ac:dyDescent="0.3">
      <c r="B59" s="40"/>
      <c r="C59" s="43"/>
      <c r="D59" s="43"/>
      <c r="E59" s="415" t="s">
        <v>74</v>
      </c>
      <c r="F59" s="247"/>
      <c r="G59" s="43"/>
      <c r="H59" s="79"/>
      <c r="I59" s="1233" t="s">
        <v>671</v>
      </c>
      <c r="J59" s="247"/>
      <c r="K59" s="43"/>
      <c r="L59" s="43"/>
      <c r="M59" s="79"/>
      <c r="N59" s="43"/>
      <c r="O59" s="238"/>
      <c r="P59" s="227"/>
      <c r="Q59" s="43"/>
      <c r="R59" s="247"/>
      <c r="S59" s="168" t="s">
        <v>474</v>
      </c>
      <c r="T59" s="43"/>
      <c r="U59" s="247"/>
      <c r="V59" s="168" t="s">
        <v>288</v>
      </c>
      <c r="W59" s="1647"/>
      <c r="X59" s="1647"/>
      <c r="Y59" s="1650"/>
      <c r="Z59" s="43"/>
    </row>
    <row r="60" spans="2:26" ht="15" customHeight="1" x14ac:dyDescent="0.3">
      <c r="B60" s="40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238"/>
      <c r="P60" s="227"/>
      <c r="Q60" s="43"/>
      <c r="R60" s="43"/>
      <c r="S60" s="43"/>
      <c r="T60" s="43"/>
      <c r="U60" s="43"/>
      <c r="V60" s="43"/>
      <c r="W60" s="43"/>
      <c r="X60" s="43"/>
      <c r="Y60" s="1264"/>
      <c r="Z60" s="43"/>
    </row>
    <row r="61" spans="2:26" ht="14.5" thickBot="1" x14ac:dyDescent="0.35">
      <c r="B61" s="40"/>
      <c r="C61" s="1267"/>
      <c r="D61" s="1267"/>
      <c r="E61" s="1267"/>
      <c r="F61" s="1267"/>
      <c r="G61" s="1267"/>
      <c r="H61" s="1267"/>
      <c r="I61" s="1267"/>
      <c r="J61" s="1267"/>
      <c r="K61" s="1267"/>
      <c r="L61" s="1267"/>
      <c r="M61" s="1267"/>
      <c r="N61" s="1267"/>
      <c r="O61" s="1268"/>
      <c r="P61" s="1269"/>
      <c r="Q61" s="1267"/>
      <c r="R61" s="1267"/>
      <c r="S61" s="1267"/>
      <c r="T61" s="1267"/>
      <c r="U61" s="1267"/>
      <c r="V61" s="1270"/>
      <c r="W61" s="1270"/>
      <c r="X61" s="1270"/>
      <c r="Y61" s="1270"/>
      <c r="Z61" s="1267"/>
    </row>
    <row r="62" spans="2:26" ht="10" customHeight="1" x14ac:dyDescent="0.3"/>
    <row r="63" spans="2:26" ht="23.15" customHeight="1" x14ac:dyDescent="0.3">
      <c r="C63" s="366" t="s">
        <v>1735</v>
      </c>
      <c r="D63" s="366"/>
      <c r="E63" s="366"/>
      <c r="F63" s="366"/>
      <c r="G63" s="366"/>
      <c r="H63" s="1271"/>
      <c r="I63" s="1271"/>
      <c r="J63" s="1271"/>
      <c r="K63" s="1271"/>
      <c r="L63" s="1271"/>
      <c r="M63" s="1271"/>
      <c r="N63" s="1271"/>
      <c r="O63" s="1272"/>
      <c r="P63" s="366" t="s">
        <v>1736</v>
      </c>
      <c r="Q63" s="366"/>
      <c r="R63" s="366"/>
      <c r="S63" s="366"/>
      <c r="T63" s="366"/>
      <c r="U63" s="1271"/>
      <c r="V63" s="1271"/>
      <c r="W63" s="1271"/>
      <c r="X63" s="1271"/>
      <c r="Y63" s="1271"/>
      <c r="Z63" s="1271"/>
    </row>
    <row r="64" spans="2:26" ht="15" customHeight="1" x14ac:dyDescent="0.3">
      <c r="C64" s="43"/>
      <c r="D64" s="62" t="s">
        <v>1737</v>
      </c>
      <c r="E64" s="43"/>
      <c r="F64" s="43"/>
      <c r="G64" s="43"/>
      <c r="H64" s="1257" t="s">
        <v>1738</v>
      </c>
      <c r="I64" s="43"/>
      <c r="J64" s="43"/>
      <c r="K64" s="43"/>
      <c r="L64" s="43"/>
      <c r="M64" s="43"/>
      <c r="N64" s="43"/>
      <c r="O64" s="238"/>
      <c r="P64" s="432"/>
      <c r="Q64" s="432" t="s">
        <v>1739</v>
      </c>
      <c r="R64" s="43"/>
      <c r="S64" s="43"/>
      <c r="T64" s="43"/>
      <c r="U64" s="43"/>
      <c r="V64" s="43"/>
      <c r="W64" s="43"/>
      <c r="X64" s="43"/>
      <c r="Y64" s="43"/>
      <c r="Z64" s="43"/>
    </row>
    <row r="65" spans="3:26" ht="15" customHeight="1" x14ac:dyDescent="0.3"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238"/>
      <c r="P65" s="432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3:26" ht="15" customHeight="1" x14ac:dyDescent="0.3">
      <c r="C66" s="43"/>
      <c r="D66" s="306">
        <f>COUNTIF(E66:E73,"x")</f>
        <v>0</v>
      </c>
      <c r="E66" s="247"/>
      <c r="F66" s="836" t="s">
        <v>820</v>
      </c>
      <c r="G66" s="43"/>
      <c r="H66" s="43"/>
      <c r="I66" s="43"/>
      <c r="J66" s="43"/>
      <c r="K66" s="43"/>
      <c r="L66" s="43"/>
      <c r="M66" s="43"/>
      <c r="N66" s="43"/>
      <c r="O66" s="238"/>
      <c r="P66" s="43"/>
      <c r="Q66" s="43"/>
      <c r="R66" s="1257" t="s">
        <v>1031</v>
      </c>
      <c r="S66" s="43"/>
      <c r="T66" s="43"/>
      <c r="U66" s="43"/>
      <c r="V66" s="43"/>
      <c r="W66" s="43"/>
      <c r="X66" s="43"/>
      <c r="Y66" s="43"/>
      <c r="Z66" s="43"/>
    </row>
    <row r="67" spans="3:26" ht="15" customHeight="1" x14ac:dyDescent="0.3">
      <c r="C67" s="43"/>
      <c r="D67" s="43"/>
      <c r="E67" s="247"/>
      <c r="F67" s="836" t="s">
        <v>821</v>
      </c>
      <c r="G67" s="43"/>
      <c r="H67" s="43"/>
      <c r="I67" s="43"/>
      <c r="J67" s="43"/>
      <c r="K67" s="43"/>
      <c r="L67" s="43"/>
      <c r="M67" s="43"/>
      <c r="N67" s="43"/>
      <c r="O67" s="238"/>
      <c r="P67" s="43"/>
      <c r="Q67" s="43"/>
      <c r="R67" s="1273"/>
      <c r="S67" s="43"/>
      <c r="T67" s="43"/>
      <c r="U67" s="1273"/>
      <c r="V67" s="43"/>
      <c r="W67" s="43"/>
      <c r="X67" s="43"/>
      <c r="Y67" s="43"/>
      <c r="Z67" s="43"/>
    </row>
    <row r="68" spans="3:26" ht="15" customHeight="1" x14ac:dyDescent="0.3">
      <c r="C68" s="43"/>
      <c r="D68" s="43"/>
      <c r="E68" s="247"/>
      <c r="F68" s="836" t="s">
        <v>823</v>
      </c>
      <c r="G68" s="43"/>
      <c r="H68" s="43"/>
      <c r="I68" s="43"/>
      <c r="J68" s="43"/>
      <c r="K68" s="43"/>
      <c r="L68" s="43"/>
      <c r="M68" s="43"/>
      <c r="N68" s="43"/>
      <c r="O68" s="238"/>
      <c r="P68" s="43"/>
      <c r="Q68" s="43"/>
      <c r="R68" s="247"/>
      <c r="S68" s="1274" t="s">
        <v>834</v>
      </c>
      <c r="T68" s="43"/>
      <c r="U68" s="43"/>
      <c r="V68" s="43"/>
      <c r="W68" s="43"/>
      <c r="X68" s="43"/>
      <c r="Y68" s="43"/>
      <c r="Z68" s="43"/>
    </row>
    <row r="69" spans="3:26" ht="15" customHeight="1" x14ac:dyDescent="0.3">
      <c r="C69" s="43"/>
      <c r="D69" s="43"/>
      <c r="E69" s="247"/>
      <c r="F69" s="836" t="s">
        <v>1740</v>
      </c>
      <c r="G69" s="43"/>
      <c r="H69" s="43"/>
      <c r="I69" s="43"/>
      <c r="J69" s="43"/>
      <c r="K69" s="43"/>
      <c r="L69" s="43"/>
      <c r="M69" s="43"/>
      <c r="N69" s="43"/>
      <c r="O69" s="238"/>
      <c r="P69" s="43"/>
      <c r="Q69" s="43"/>
      <c r="R69" s="247"/>
      <c r="S69" s="1274" t="s">
        <v>835</v>
      </c>
      <c r="T69" s="1275"/>
      <c r="U69" s="1275"/>
      <c r="V69" s="1275"/>
      <c r="W69" s="1275"/>
      <c r="X69" s="1275"/>
      <c r="Y69" s="1276"/>
      <c r="Z69" s="1276"/>
    </row>
    <row r="70" spans="3:26" ht="15" customHeight="1" x14ac:dyDescent="0.3">
      <c r="C70" s="43"/>
      <c r="D70" s="43"/>
      <c r="E70" s="247"/>
      <c r="F70" s="836" t="s">
        <v>824</v>
      </c>
      <c r="G70" s="43"/>
      <c r="H70" s="43"/>
      <c r="I70" s="43"/>
      <c r="J70" s="43"/>
      <c r="K70" s="43"/>
      <c r="L70" s="43"/>
      <c r="M70" s="43"/>
      <c r="N70" s="43"/>
      <c r="O70" s="238"/>
      <c r="P70" s="43"/>
      <c r="Q70" s="43"/>
      <c r="R70" s="247"/>
      <c r="S70" s="1274" t="s">
        <v>836</v>
      </c>
      <c r="T70" s="1275"/>
      <c r="U70" s="1275"/>
      <c r="V70" s="1275"/>
      <c r="W70" s="1275"/>
      <c r="X70" s="1275"/>
      <c r="Y70" s="1276"/>
      <c r="Z70" s="1276"/>
    </row>
    <row r="71" spans="3:26" ht="15" customHeight="1" x14ac:dyDescent="0.3">
      <c r="C71" s="43"/>
      <c r="D71" s="43"/>
      <c r="E71" s="247"/>
      <c r="F71" s="836" t="s">
        <v>826</v>
      </c>
      <c r="G71" s="43"/>
      <c r="H71" s="43"/>
      <c r="I71" s="43"/>
      <c r="J71" s="43"/>
      <c r="K71" s="43"/>
      <c r="L71" s="43"/>
      <c r="M71" s="43"/>
      <c r="N71" s="43"/>
      <c r="O71" s="238"/>
      <c r="P71" s="43"/>
      <c r="Q71" s="43"/>
      <c r="R71" s="247"/>
      <c r="S71" s="1274" t="s">
        <v>837</v>
      </c>
      <c r="T71" s="1275"/>
      <c r="U71" s="1275"/>
      <c r="V71" s="1275"/>
      <c r="W71" s="1275"/>
      <c r="X71" s="1275"/>
      <c r="Y71" s="1276"/>
      <c r="Z71" s="1276"/>
    </row>
    <row r="72" spans="3:26" ht="15" customHeight="1" x14ac:dyDescent="0.3">
      <c r="C72" s="43"/>
      <c r="D72" s="43"/>
      <c r="E72" s="247"/>
      <c r="F72" s="836" t="s">
        <v>825</v>
      </c>
      <c r="G72" s="43"/>
      <c r="H72" s="43"/>
      <c r="I72" s="43"/>
      <c r="J72" s="43"/>
      <c r="K72" s="43"/>
      <c r="L72" s="43"/>
      <c r="M72" s="43"/>
      <c r="N72" s="43"/>
      <c r="O72" s="238"/>
      <c r="P72" s="43"/>
      <c r="Q72" s="43"/>
      <c r="R72" s="247"/>
      <c r="S72" s="1274" t="s">
        <v>288</v>
      </c>
      <c r="T72" s="2178"/>
      <c r="U72" s="2178"/>
      <c r="V72" s="2178"/>
      <c r="W72" s="2179"/>
      <c r="X72" s="1275"/>
      <c r="Y72" s="1276"/>
      <c r="Z72" s="1276"/>
    </row>
    <row r="73" spans="3:26" ht="15" customHeight="1" x14ac:dyDescent="0.3">
      <c r="C73" s="43"/>
      <c r="D73" s="43"/>
      <c r="E73" s="836"/>
      <c r="F73" s="836"/>
      <c r="G73" s="43"/>
      <c r="H73" s="43"/>
      <c r="I73" s="43"/>
      <c r="J73" s="43"/>
      <c r="K73" s="43"/>
      <c r="L73" s="43"/>
      <c r="M73" s="43"/>
      <c r="N73" s="43"/>
      <c r="O73" s="238"/>
      <c r="P73" s="43"/>
      <c r="Q73" s="43"/>
      <c r="R73" s="247"/>
      <c r="S73" s="1274" t="s">
        <v>832</v>
      </c>
      <c r="T73" s="1276"/>
      <c r="U73" s="1275"/>
      <c r="V73" s="1275"/>
      <c r="W73" s="1275"/>
      <c r="X73" s="1275"/>
      <c r="Y73" s="1276"/>
      <c r="Z73" s="1276"/>
    </row>
    <row r="74" spans="3:26" ht="15" customHeight="1" x14ac:dyDescent="0.3">
      <c r="C74" s="297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238"/>
      <c r="P74" s="43"/>
      <c r="Q74" s="43"/>
      <c r="R74" s="43"/>
      <c r="S74" s="43"/>
      <c r="T74" s="1275"/>
      <c r="U74" s="1275"/>
      <c r="V74" s="1275"/>
      <c r="W74" s="1275"/>
      <c r="X74" s="1275"/>
      <c r="Y74" s="1276"/>
      <c r="Z74" s="1276"/>
    </row>
    <row r="75" spans="3:26" ht="15" customHeight="1" x14ac:dyDescent="0.3">
      <c r="C75" s="68" t="s">
        <v>1741</v>
      </c>
      <c r="D75" s="171"/>
      <c r="E75" s="171"/>
      <c r="F75" s="171"/>
      <c r="G75" s="171"/>
      <c r="H75" s="232"/>
      <c r="I75" s="232"/>
      <c r="J75" s="232"/>
      <c r="K75" s="232"/>
      <c r="L75" s="232"/>
      <c r="M75" s="232"/>
      <c r="N75" s="232"/>
      <c r="O75" s="235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3:26" ht="15" customHeight="1" x14ac:dyDescent="0.3">
      <c r="C76" s="43"/>
      <c r="D76" s="68" t="s">
        <v>1742</v>
      </c>
      <c r="E76" s="43"/>
      <c r="F76" s="43"/>
      <c r="G76" s="43"/>
      <c r="H76" s="43"/>
      <c r="I76" s="432"/>
      <c r="J76" s="432"/>
      <c r="K76" s="432"/>
      <c r="L76" s="432"/>
      <c r="M76" s="43"/>
      <c r="N76" s="43"/>
      <c r="O76" s="238"/>
      <c r="P76" s="171" t="s">
        <v>1743</v>
      </c>
      <c r="Q76" s="171"/>
      <c r="R76" s="171"/>
      <c r="S76" s="171"/>
      <c r="T76" s="171"/>
      <c r="U76" s="232"/>
      <c r="V76" s="232"/>
      <c r="W76" s="232"/>
      <c r="X76" s="232"/>
      <c r="Y76" s="232"/>
      <c r="Z76" s="232"/>
    </row>
    <row r="77" spans="3:26" ht="15" customHeight="1" x14ac:dyDescent="0.3">
      <c r="C77" s="43"/>
      <c r="D77" s="432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238"/>
      <c r="P77" s="432"/>
      <c r="Q77" s="42" t="s">
        <v>1744</v>
      </c>
      <c r="R77" s="43"/>
      <c r="S77" s="43"/>
      <c r="T77" s="43"/>
      <c r="U77" s="43"/>
      <c r="V77" s="43"/>
      <c r="W77" s="43"/>
      <c r="X77" s="43"/>
      <c r="Y77" s="43"/>
      <c r="Z77" s="43"/>
    </row>
    <row r="78" spans="3:26" ht="15" customHeight="1" x14ac:dyDescent="0.3">
      <c r="C78" s="43"/>
      <c r="D78" s="43"/>
      <c r="E78" s="415" t="s">
        <v>74</v>
      </c>
      <c r="F78" s="247"/>
      <c r="G78" s="43"/>
      <c r="H78" s="43"/>
      <c r="I78" s="1233" t="s">
        <v>671</v>
      </c>
      <c r="J78" s="247"/>
      <c r="K78" s="43"/>
      <c r="L78" s="43"/>
      <c r="M78" s="43"/>
      <c r="N78" s="43"/>
      <c r="O78" s="238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3:26" ht="15" customHeight="1" x14ac:dyDescent="0.3">
      <c r="C79" s="43"/>
      <c r="D79" s="43"/>
      <c r="E79" s="43"/>
      <c r="F79" s="43"/>
      <c r="G79" s="43"/>
      <c r="H79" s="43"/>
      <c r="I79" s="43"/>
      <c r="J79" s="43"/>
      <c r="K79" s="43"/>
      <c r="L79" s="1277"/>
      <c r="M79" s="43"/>
      <c r="N79" s="43"/>
      <c r="O79" s="238"/>
      <c r="P79" s="43"/>
      <c r="Q79" s="415" t="s">
        <v>74</v>
      </c>
      <c r="R79" s="437"/>
      <c r="S79" s="43"/>
      <c r="T79" s="1233" t="s">
        <v>56</v>
      </c>
      <c r="U79" s="437" t="s">
        <v>672</v>
      </c>
      <c r="V79" s="43"/>
      <c r="W79" s="55" t="s">
        <v>1745</v>
      </c>
      <c r="X79" s="1278"/>
      <c r="Y79" s="43"/>
      <c r="Z79" s="43"/>
    </row>
    <row r="80" spans="3:26" ht="15" customHeight="1" x14ac:dyDescent="0.3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238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3:26" ht="15" customHeight="1" x14ac:dyDescent="0.3">
      <c r="C81" s="43"/>
      <c r="D81" s="43"/>
      <c r="E81" s="43" t="s">
        <v>1746</v>
      </c>
      <c r="F81" s="43"/>
      <c r="G81" s="43"/>
      <c r="H81" s="43"/>
      <c r="I81" s="43"/>
      <c r="J81" s="43"/>
      <c r="K81" s="43"/>
      <c r="L81" s="43"/>
      <c r="M81" s="43"/>
      <c r="N81" s="43"/>
      <c r="O81" s="238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3:26" ht="15" customHeight="1" x14ac:dyDescent="0.3">
      <c r="C82" s="43"/>
      <c r="D82" s="43"/>
      <c r="E82" s="1279" t="s">
        <v>1031</v>
      </c>
      <c r="F82" s="43"/>
      <c r="G82" s="43"/>
      <c r="H82" s="1273"/>
      <c r="I82" s="43"/>
      <c r="J82" s="43"/>
      <c r="K82" s="43"/>
      <c r="L82" s="43"/>
      <c r="M82" s="43"/>
      <c r="N82" s="43"/>
      <c r="O82" s="238"/>
      <c r="P82" s="1280" t="s">
        <v>1747</v>
      </c>
      <c r="Q82" s="366"/>
      <c r="R82" s="366"/>
      <c r="S82" s="1271"/>
      <c r="T82" s="1271"/>
      <c r="U82" s="1271"/>
      <c r="V82" s="1271"/>
      <c r="W82" s="1271"/>
      <c r="X82" s="1271"/>
      <c r="Y82" s="1271"/>
      <c r="Z82" s="1271"/>
    </row>
    <row r="83" spans="3:26" ht="15" customHeight="1" x14ac:dyDescent="0.3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1281"/>
      <c r="Q83" s="432" t="s">
        <v>1748</v>
      </c>
      <c r="R83" s="43"/>
      <c r="S83" s="43"/>
      <c r="T83" s="43"/>
      <c r="U83" s="43"/>
      <c r="V83" s="43"/>
      <c r="W83" s="43"/>
      <c r="X83" s="43"/>
      <c r="Y83" s="43"/>
      <c r="Z83" s="43"/>
    </row>
    <row r="84" spans="3:26" ht="15" customHeight="1" x14ac:dyDescent="0.3">
      <c r="C84" s="43"/>
      <c r="D84" s="43"/>
      <c r="E84" s="247"/>
      <c r="F84" s="1274" t="s">
        <v>1749</v>
      </c>
      <c r="G84" s="43"/>
      <c r="H84" s="168"/>
      <c r="I84" s="43"/>
      <c r="J84" s="43"/>
      <c r="K84" s="43"/>
      <c r="L84" s="43"/>
      <c r="M84" s="43"/>
      <c r="N84" s="43"/>
      <c r="O84" s="43"/>
      <c r="P84" s="1282"/>
      <c r="Q84" s="1273"/>
      <c r="R84" s="1273"/>
      <c r="S84" s="43"/>
      <c r="T84" s="43"/>
      <c r="U84" s="43"/>
      <c r="V84" s="43"/>
      <c r="W84" s="43"/>
      <c r="X84" s="43"/>
      <c r="Y84" s="43"/>
      <c r="Z84" s="43"/>
    </row>
    <row r="85" spans="3:26" ht="15" customHeight="1" x14ac:dyDescent="0.3">
      <c r="C85" s="43"/>
      <c r="D85" s="43"/>
      <c r="E85" s="247"/>
      <c r="F85" s="1274" t="s">
        <v>1750</v>
      </c>
      <c r="G85" s="43"/>
      <c r="H85" s="43"/>
      <c r="I85" s="43"/>
      <c r="J85" s="43"/>
      <c r="K85" s="168"/>
      <c r="L85" s="43"/>
      <c r="M85" s="43"/>
      <c r="N85" s="43"/>
      <c r="O85" s="43"/>
      <c r="P85" s="1282"/>
      <c r="Q85" s="1283" t="s">
        <v>1751</v>
      </c>
      <c r="R85" s="1284"/>
      <c r="S85" s="43"/>
      <c r="T85" s="43"/>
      <c r="U85" s="43"/>
      <c r="V85" s="43"/>
      <c r="W85" s="43"/>
      <c r="X85" s="43"/>
      <c r="Y85" s="43"/>
      <c r="Z85" s="43"/>
    </row>
    <row r="86" spans="3:26" ht="15" customHeight="1" thickBot="1" x14ac:dyDescent="0.35">
      <c r="C86" s="43"/>
      <c r="D86" s="43"/>
      <c r="E86" s="247"/>
      <c r="F86" s="1274" t="s">
        <v>1752</v>
      </c>
      <c r="G86" s="168"/>
      <c r="H86" s="168"/>
      <c r="I86" s="168"/>
      <c r="J86" s="168"/>
      <c r="K86" s="168"/>
      <c r="L86" s="168"/>
      <c r="M86" s="168"/>
      <c r="N86" s="168"/>
      <c r="O86" s="370"/>
      <c r="P86" s="1281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3:26" ht="15" customHeight="1" x14ac:dyDescent="0.3">
      <c r="C87" s="43"/>
      <c r="D87" s="43"/>
      <c r="E87" s="247"/>
      <c r="F87" s="1274" t="s">
        <v>1753</v>
      </c>
      <c r="G87" s="168"/>
      <c r="H87" s="168"/>
      <c r="I87" s="168"/>
      <c r="J87" s="168"/>
      <c r="K87" s="168"/>
      <c r="L87" s="168"/>
      <c r="M87" s="168"/>
      <c r="N87" s="168"/>
      <c r="O87" s="370"/>
      <c r="P87" s="1282"/>
      <c r="Q87" s="2210" t="s">
        <v>1754</v>
      </c>
      <c r="R87" s="2211"/>
      <c r="S87" s="2211"/>
      <c r="T87" s="2212"/>
      <c r="U87" s="2216" t="s">
        <v>1755</v>
      </c>
      <c r="V87" s="2218" t="s">
        <v>1756</v>
      </c>
      <c r="W87" s="2219"/>
      <c r="X87" s="2222" t="s">
        <v>1757</v>
      </c>
      <c r="Y87" s="2223"/>
      <c r="Z87" s="43"/>
    </row>
    <row r="88" spans="3:26" ht="15" customHeight="1" x14ac:dyDescent="0.3">
      <c r="C88" s="43"/>
      <c r="D88" s="43"/>
      <c r="E88" s="247"/>
      <c r="F88" s="1274" t="s">
        <v>1758</v>
      </c>
      <c r="G88" s="168"/>
      <c r="H88" s="168"/>
      <c r="I88" s="168"/>
      <c r="J88" s="168"/>
      <c r="K88" s="168"/>
      <c r="L88" s="168"/>
      <c r="M88" s="168"/>
      <c r="N88" s="168"/>
      <c r="O88" s="370"/>
      <c r="P88" s="1282"/>
      <c r="Q88" s="2213"/>
      <c r="R88" s="2214"/>
      <c r="S88" s="2214"/>
      <c r="T88" s="2215"/>
      <c r="U88" s="2217"/>
      <c r="V88" s="2220"/>
      <c r="W88" s="2221"/>
      <c r="X88" s="2224"/>
      <c r="Y88" s="2225"/>
      <c r="Z88" s="1285"/>
    </row>
    <row r="89" spans="3:26" ht="15" customHeight="1" x14ac:dyDescent="0.3">
      <c r="C89" s="43"/>
      <c r="D89" s="43"/>
      <c r="E89" s="247"/>
      <c r="F89" s="1274" t="s">
        <v>1759</v>
      </c>
      <c r="G89" s="168"/>
      <c r="H89" s="168"/>
      <c r="I89" s="168"/>
      <c r="J89" s="168"/>
      <c r="K89" s="168"/>
      <c r="L89" s="168"/>
      <c r="M89" s="168"/>
      <c r="N89" s="168"/>
      <c r="O89" s="1276"/>
      <c r="P89" s="1282"/>
      <c r="Q89" s="2213"/>
      <c r="R89" s="2214"/>
      <c r="S89" s="2214"/>
      <c r="T89" s="2215"/>
      <c r="U89" s="2217"/>
      <c r="V89" s="2226" t="s">
        <v>1760</v>
      </c>
      <c r="W89" s="2228" t="s">
        <v>610</v>
      </c>
      <c r="X89" s="2230" t="s">
        <v>1760</v>
      </c>
      <c r="Y89" s="2231" t="s">
        <v>1761</v>
      </c>
      <c r="Z89" s="1285"/>
    </row>
    <row r="90" spans="3:26" ht="15" customHeight="1" x14ac:dyDescent="0.3">
      <c r="C90" s="43"/>
      <c r="D90" s="43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370"/>
      <c r="P90" s="1282"/>
      <c r="Q90" s="1286"/>
      <c r="R90" s="1287"/>
      <c r="S90" s="1287"/>
      <c r="T90" s="1288">
        <f>COUNTIF(U91:U97,"NO")</f>
        <v>0</v>
      </c>
      <c r="U90" s="1289" t="s">
        <v>1760</v>
      </c>
      <c r="V90" s="2227"/>
      <c r="W90" s="2229"/>
      <c r="X90" s="2227"/>
      <c r="Y90" s="2232"/>
      <c r="Z90" s="1285"/>
    </row>
    <row r="91" spans="3:26" ht="16" customHeight="1" x14ac:dyDescent="0.3">
      <c r="C91" s="171" t="s">
        <v>1762</v>
      </c>
      <c r="D91" s="171"/>
      <c r="E91" s="171"/>
      <c r="F91" s="171"/>
      <c r="G91" s="171"/>
      <c r="H91" s="171"/>
      <c r="I91" s="171"/>
      <c r="J91" s="171"/>
      <c r="K91" s="171"/>
      <c r="L91" s="232"/>
      <c r="M91" s="232"/>
      <c r="N91" s="232"/>
      <c r="O91" s="232"/>
      <c r="P91" s="1290" t="s">
        <v>681</v>
      </c>
      <c r="Q91" s="764" t="s">
        <v>928</v>
      </c>
      <c r="R91" s="1291"/>
      <c r="S91" s="1291"/>
      <c r="T91" s="1291"/>
      <c r="U91" s="1292"/>
      <c r="V91" s="1293"/>
      <c r="W91" s="1294"/>
      <c r="X91" s="1293"/>
      <c r="Y91" s="1295"/>
      <c r="Z91" s="1285"/>
    </row>
    <row r="92" spans="3:26" ht="16" customHeight="1" x14ac:dyDescent="0.3">
      <c r="C92" s="43"/>
      <c r="D92" s="432" t="s">
        <v>1763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298"/>
      <c r="P92" s="1290" t="s">
        <v>682</v>
      </c>
      <c r="Q92" s="764" t="s">
        <v>839</v>
      </c>
      <c r="R92" s="1296"/>
      <c r="S92" s="1296"/>
      <c r="T92" s="1296"/>
      <c r="U92" s="1297"/>
      <c r="V92" s="1298"/>
      <c r="W92" s="1299"/>
      <c r="X92" s="1298"/>
      <c r="Y92" s="1300"/>
      <c r="Z92" s="1285"/>
    </row>
    <row r="93" spans="3:26" ht="16" customHeight="1" x14ac:dyDescent="0.3"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1290" t="s">
        <v>683</v>
      </c>
      <c r="Q93" s="764" t="s">
        <v>840</v>
      </c>
      <c r="R93" s="1296"/>
      <c r="S93" s="1296"/>
      <c r="T93" s="1296"/>
      <c r="U93" s="1297"/>
      <c r="V93" s="1298"/>
      <c r="W93" s="1299"/>
      <c r="X93" s="1298"/>
      <c r="Y93" s="1300"/>
      <c r="Z93" s="1285"/>
    </row>
    <row r="94" spans="3:26" ht="16" customHeight="1" x14ac:dyDescent="0.3">
      <c r="C94" s="68"/>
      <c r="D94" s="68"/>
      <c r="E94" s="1301" t="s">
        <v>1031</v>
      </c>
      <c r="F94" s="68"/>
      <c r="G94" s="68"/>
      <c r="H94" s="68"/>
      <c r="I94" s="68"/>
      <c r="J94" s="68"/>
      <c r="K94" s="68"/>
      <c r="L94" s="43"/>
      <c r="M94" s="43"/>
      <c r="N94" s="43"/>
      <c r="O94" s="298"/>
      <c r="P94" s="1290" t="s">
        <v>684</v>
      </c>
      <c r="Q94" s="1302" t="s">
        <v>1764</v>
      </c>
      <c r="R94" s="1303"/>
      <c r="S94" s="1303"/>
      <c r="T94" s="1303"/>
      <c r="U94" s="1297"/>
      <c r="V94" s="1298"/>
      <c r="W94" s="1299"/>
      <c r="X94" s="1298"/>
      <c r="Y94" s="1300"/>
      <c r="Z94" s="1285"/>
    </row>
    <row r="95" spans="3:26" ht="15" customHeight="1" x14ac:dyDescent="0.3">
      <c r="C95" s="68"/>
      <c r="D95" s="68"/>
      <c r="E95" s="68"/>
      <c r="F95" s="68"/>
      <c r="G95" s="68"/>
      <c r="H95" s="68"/>
      <c r="I95" s="68"/>
      <c r="J95" s="68"/>
      <c r="K95" s="68"/>
      <c r="L95" s="43"/>
      <c r="M95" s="43"/>
      <c r="N95" s="43"/>
      <c r="O95" s="43"/>
      <c r="P95" s="1290" t="s">
        <v>685</v>
      </c>
      <c r="Q95" s="1302" t="s">
        <v>1765</v>
      </c>
      <c r="R95" s="1303"/>
      <c r="S95" s="1303"/>
      <c r="T95" s="1303"/>
      <c r="U95" s="1297"/>
      <c r="V95" s="1298"/>
      <c r="W95" s="1299"/>
      <c r="X95" s="1298"/>
      <c r="Y95" s="1300"/>
      <c r="Z95" s="1304">
        <f>COUNTIF(U91:U97,"NO")</f>
        <v>0</v>
      </c>
    </row>
    <row r="96" spans="3:26" ht="15" customHeight="1" x14ac:dyDescent="0.3">
      <c r="C96" s="43"/>
      <c r="D96" s="43"/>
      <c r="E96" s="247"/>
      <c r="F96" s="1274" t="s">
        <v>827</v>
      </c>
      <c r="G96" s="43"/>
      <c r="H96" s="43"/>
      <c r="I96" s="43"/>
      <c r="J96" s="43"/>
      <c r="K96" s="43"/>
      <c r="L96" s="43"/>
      <c r="M96" s="43"/>
      <c r="N96" s="43"/>
      <c r="O96" s="43"/>
      <c r="P96" s="1290" t="s">
        <v>686</v>
      </c>
      <c r="Q96" s="764" t="s">
        <v>929</v>
      </c>
      <c r="R96" s="1296"/>
      <c r="S96" s="1296"/>
      <c r="T96" s="1296"/>
      <c r="U96" s="1297"/>
      <c r="V96" s="1298"/>
      <c r="W96" s="1299"/>
      <c r="X96" s="1298"/>
      <c r="Y96" s="1300"/>
      <c r="Z96" s="1285"/>
    </row>
    <row r="97" spans="3:26" ht="15" customHeight="1" thickBot="1" x14ac:dyDescent="0.35">
      <c r="C97" s="43"/>
      <c r="D97" s="43"/>
      <c r="E97" s="247"/>
      <c r="F97" s="1274" t="s">
        <v>828</v>
      </c>
      <c r="G97" s="43"/>
      <c r="H97" s="1273"/>
      <c r="I97" s="43"/>
      <c r="J97" s="43"/>
      <c r="K97" s="43"/>
      <c r="L97" s="43"/>
      <c r="M97" s="43"/>
      <c r="N97" s="43"/>
      <c r="O97" s="43"/>
      <c r="P97" s="1290" t="s">
        <v>687</v>
      </c>
      <c r="Q97" s="765" t="s">
        <v>930</v>
      </c>
      <c r="R97" s="1305"/>
      <c r="S97" s="1305"/>
      <c r="T97" s="1305"/>
      <c r="U97" s="1306"/>
      <c r="V97" s="1307"/>
      <c r="W97" s="1308"/>
      <c r="X97" s="1307"/>
      <c r="Y97" s="1309"/>
      <c r="Z97" s="43"/>
    </row>
    <row r="98" spans="3:26" ht="15" customHeight="1" x14ac:dyDescent="0.3">
      <c r="C98" s="43"/>
      <c r="D98" s="43"/>
      <c r="E98" s="247"/>
      <c r="F98" s="1274" t="s">
        <v>829</v>
      </c>
      <c r="G98" s="43"/>
      <c r="H98" s="43"/>
      <c r="I98" s="43"/>
      <c r="J98" s="43"/>
      <c r="K98" s="43"/>
      <c r="L98" s="43"/>
      <c r="M98" s="43"/>
      <c r="N98" s="43"/>
      <c r="O98" s="43"/>
      <c r="P98" s="1282"/>
      <c r="Q98" s="1273"/>
      <c r="R98" s="1273"/>
      <c r="S98" s="1273"/>
      <c r="T98" s="1273"/>
      <c r="U98" s="1310">
        <f>COUNTIF(U91:U97,"SI") + COUNTIF(U91:U97,"NO")</f>
        <v>0</v>
      </c>
      <c r="V98" s="43"/>
      <c r="W98" s="1285"/>
      <c r="X98" s="1285"/>
      <c r="Y98" s="1285"/>
      <c r="Z98" s="43"/>
    </row>
    <row r="99" spans="3:26" ht="15" customHeight="1" x14ac:dyDescent="0.3">
      <c r="C99" s="43"/>
      <c r="D99" s="43"/>
      <c r="E99" s="247"/>
      <c r="F99" s="1274" t="s">
        <v>830</v>
      </c>
      <c r="G99" s="168"/>
      <c r="H99" s="168"/>
      <c r="I99" s="168"/>
      <c r="J99" s="168"/>
      <c r="K99" s="168"/>
      <c r="L99" s="1311"/>
      <c r="M99" s="1311"/>
      <c r="N99" s="370"/>
      <c r="O99" s="43"/>
      <c r="P99" s="1281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3:26" ht="15" customHeight="1" x14ac:dyDescent="0.3">
      <c r="C100" s="43"/>
      <c r="D100" s="43"/>
      <c r="E100" s="247"/>
      <c r="F100" s="1274" t="s">
        <v>637</v>
      </c>
      <c r="G100" s="168"/>
      <c r="H100" s="168"/>
      <c r="I100" s="168"/>
      <c r="J100" s="168"/>
      <c r="K100" s="168"/>
      <c r="L100" s="1311"/>
      <c r="M100" s="1311"/>
      <c r="N100" s="370"/>
      <c r="O100" s="43"/>
      <c r="P100" s="1281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3:26" ht="15" customHeight="1" x14ac:dyDescent="0.3">
      <c r="C101" s="43"/>
      <c r="D101" s="43"/>
      <c r="E101" s="247"/>
      <c r="F101" s="1274" t="s">
        <v>831</v>
      </c>
      <c r="G101" s="168"/>
      <c r="H101" s="168"/>
      <c r="I101" s="2175"/>
      <c r="J101" s="2175"/>
      <c r="K101" s="2176"/>
      <c r="L101" s="1311"/>
      <c r="M101" s="1311"/>
      <c r="N101" s="370"/>
      <c r="O101" s="43"/>
      <c r="P101" s="301" t="s">
        <v>1766</v>
      </c>
      <c r="Q101" s="1273"/>
      <c r="R101" s="1273"/>
      <c r="S101" s="1273"/>
      <c r="T101" s="1273"/>
      <c r="U101" s="1285"/>
      <c r="V101" s="1285"/>
      <c r="W101" s="1285"/>
      <c r="X101" s="1285"/>
      <c r="Y101" s="1285"/>
      <c r="Z101" s="1285"/>
    </row>
    <row r="102" spans="3:26" ht="15" customHeight="1" x14ac:dyDescent="0.3">
      <c r="C102" s="43"/>
      <c r="D102" s="43"/>
      <c r="E102" s="247"/>
      <c r="F102" s="1274" t="s">
        <v>832</v>
      </c>
      <c r="G102" s="168"/>
      <c r="H102" s="168"/>
      <c r="I102" s="168"/>
      <c r="J102" s="168"/>
      <c r="K102" s="168"/>
      <c r="L102" s="1311"/>
      <c r="M102" s="1311"/>
      <c r="N102" s="370"/>
      <c r="O102" s="238"/>
      <c r="P102" s="1273"/>
      <c r="Q102" s="432" t="s">
        <v>1767</v>
      </c>
      <c r="R102" s="1273"/>
      <c r="S102" s="1273"/>
      <c r="T102" s="1273"/>
      <c r="U102" s="1285"/>
      <c r="V102" s="1285"/>
      <c r="W102" s="1285"/>
      <c r="X102" s="1285"/>
      <c r="Y102" s="1285"/>
      <c r="Z102" s="1285"/>
    </row>
    <row r="103" spans="3:26" ht="15" customHeight="1" x14ac:dyDescent="0.3">
      <c r="C103" s="43"/>
      <c r="D103" s="43"/>
      <c r="E103" s="247"/>
      <c r="F103" s="1274" t="s">
        <v>833</v>
      </c>
      <c r="G103" s="168"/>
      <c r="H103" s="168"/>
      <c r="I103" s="168"/>
      <c r="J103" s="168"/>
      <c r="K103" s="168"/>
      <c r="L103" s="1311"/>
      <c r="M103" s="1311"/>
      <c r="N103" s="370"/>
      <c r="O103" s="238"/>
      <c r="P103" s="1273"/>
      <c r="Q103" s="1273"/>
      <c r="R103" s="1273"/>
      <c r="S103" s="1273"/>
      <c r="T103" s="1273"/>
      <c r="U103" s="1285"/>
      <c r="V103" s="1285"/>
      <c r="W103" s="1285"/>
      <c r="X103" s="1285"/>
      <c r="Y103" s="1285"/>
      <c r="Z103" s="1285"/>
    </row>
    <row r="104" spans="3:26" ht="15" customHeight="1" x14ac:dyDescent="0.3">
      <c r="C104" s="43"/>
      <c r="D104" s="43"/>
      <c r="E104" s="168"/>
      <c r="F104" s="168"/>
      <c r="G104" s="168"/>
      <c r="H104" s="168"/>
      <c r="I104" s="168"/>
      <c r="J104" s="168"/>
      <c r="K104" s="168"/>
      <c r="L104" s="1311"/>
      <c r="M104" s="1311"/>
      <c r="N104" s="370"/>
      <c r="O104" s="238"/>
      <c r="P104" s="1273"/>
      <c r="Q104" s="1273"/>
      <c r="R104" s="1257" t="s">
        <v>1101</v>
      </c>
      <c r="S104" s="1273"/>
      <c r="T104" s="1273"/>
      <c r="U104" s="1285"/>
      <c r="V104" s="1285"/>
      <c r="W104" s="1285"/>
      <c r="X104" s="1285"/>
      <c r="Y104" s="1285"/>
      <c r="Z104" s="1285"/>
    </row>
    <row r="105" spans="3:26" ht="15" customHeight="1" x14ac:dyDescent="0.3">
      <c r="C105" s="171" t="s">
        <v>1768</v>
      </c>
      <c r="D105" s="171"/>
      <c r="E105" s="171"/>
      <c r="F105" s="171"/>
      <c r="G105" s="171"/>
      <c r="H105" s="171"/>
      <c r="I105" s="171"/>
      <c r="J105" s="232"/>
      <c r="K105" s="232"/>
      <c r="L105" s="232"/>
      <c r="M105" s="232"/>
      <c r="N105" s="232"/>
      <c r="O105" s="235"/>
      <c r="P105" s="1273"/>
      <c r="Q105" s="1273"/>
      <c r="R105" s="1273"/>
      <c r="S105" s="1273"/>
      <c r="T105" s="1273"/>
      <c r="U105" s="1285"/>
      <c r="V105" s="1285"/>
      <c r="W105" s="1285"/>
      <c r="X105" s="1285"/>
      <c r="Y105" s="1285"/>
      <c r="Z105" s="1285"/>
    </row>
    <row r="106" spans="3:26" ht="16" customHeight="1" x14ac:dyDescent="0.3">
      <c r="C106" s="43"/>
      <c r="D106" s="432" t="s">
        <v>1769</v>
      </c>
      <c r="E106" s="168"/>
      <c r="F106" s="168"/>
      <c r="G106" s="168"/>
      <c r="H106" s="168"/>
      <c r="I106" s="168"/>
      <c r="J106" s="168"/>
      <c r="K106" s="168"/>
      <c r="L106" s="370"/>
      <c r="M106" s="370"/>
      <c r="N106" s="370"/>
      <c r="O106" s="238"/>
      <c r="P106" s="1273"/>
      <c r="Q106" s="1273"/>
      <c r="R106" s="247"/>
      <c r="S106" s="1312" t="s">
        <v>841</v>
      </c>
      <c r="T106" s="1273"/>
      <c r="U106" s="1285"/>
      <c r="V106" s="1285"/>
      <c r="W106" s="1285"/>
      <c r="X106" s="1285"/>
      <c r="Y106" s="1285"/>
      <c r="Z106" s="1285"/>
    </row>
    <row r="107" spans="3:26" ht="16" customHeight="1" x14ac:dyDescent="0.3">
      <c r="C107" s="43"/>
      <c r="D107" s="43"/>
      <c r="E107" s="168"/>
      <c r="F107" s="168"/>
      <c r="G107" s="168"/>
      <c r="H107" s="168"/>
      <c r="I107" s="168"/>
      <c r="J107" s="168"/>
      <c r="K107" s="168"/>
      <c r="L107" s="370"/>
      <c r="M107" s="370"/>
      <c r="N107" s="370"/>
      <c r="O107" s="238"/>
      <c r="P107" s="1273"/>
      <c r="Q107" s="1273"/>
      <c r="R107" s="247"/>
      <c r="S107" s="1312" t="s">
        <v>842</v>
      </c>
      <c r="T107" s="1273"/>
      <c r="U107" s="1285"/>
      <c r="V107" s="1285"/>
      <c r="W107" s="1285"/>
      <c r="X107" s="1285"/>
      <c r="Y107" s="1285"/>
      <c r="Z107" s="1285"/>
    </row>
    <row r="108" spans="3:26" ht="16" customHeight="1" x14ac:dyDescent="0.3">
      <c r="C108" s="43"/>
      <c r="D108" s="43"/>
      <c r="E108" s="1257" t="s">
        <v>1031</v>
      </c>
      <c r="F108" s="43"/>
      <c r="G108" s="43"/>
      <c r="H108" s="1273"/>
      <c r="I108" s="43"/>
      <c r="J108" s="43"/>
      <c r="K108" s="43"/>
      <c r="L108" s="43"/>
      <c r="M108" s="43"/>
      <c r="N108" s="43"/>
      <c r="O108" s="238"/>
      <c r="P108" s="1273"/>
      <c r="Q108" s="1273"/>
      <c r="R108" s="247"/>
      <c r="S108" s="1312" t="s">
        <v>843</v>
      </c>
      <c r="T108" s="1273"/>
      <c r="U108" s="1285"/>
      <c r="V108" s="1285"/>
      <c r="W108" s="1285"/>
      <c r="X108" s="1285"/>
      <c r="Y108" s="1285"/>
      <c r="Z108" s="1285"/>
    </row>
    <row r="109" spans="3:26" ht="16" customHeight="1" x14ac:dyDescent="0.3"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238"/>
      <c r="P109" s="1273"/>
      <c r="Q109" s="1273"/>
      <c r="R109" s="247"/>
      <c r="S109" s="1312" t="s">
        <v>844</v>
      </c>
      <c r="T109" s="1273"/>
      <c r="U109" s="1285"/>
      <c r="V109" s="1285"/>
      <c r="W109" s="1285"/>
      <c r="X109" s="1285"/>
      <c r="Y109" s="1285"/>
      <c r="Z109" s="1285"/>
    </row>
    <row r="110" spans="3:26" ht="15" customHeight="1" x14ac:dyDescent="0.3">
      <c r="C110" s="43"/>
      <c r="D110" s="43"/>
      <c r="E110" s="247"/>
      <c r="F110" s="1313" t="s">
        <v>1770</v>
      </c>
      <c r="G110" s="1275"/>
      <c r="H110" s="1275"/>
      <c r="I110" s="1275"/>
      <c r="J110" s="1275"/>
      <c r="K110" s="1275"/>
      <c r="L110" s="1275"/>
      <c r="M110" s="1275"/>
      <c r="N110" s="1275"/>
      <c r="O110" s="238"/>
      <c r="P110" s="1273"/>
      <c r="Q110" s="1273"/>
      <c r="R110" s="247"/>
      <c r="S110" s="1312" t="s">
        <v>845</v>
      </c>
      <c r="T110" s="1273"/>
      <c r="U110" s="1285"/>
      <c r="V110" s="1285"/>
      <c r="W110" s="1285"/>
      <c r="X110" s="1285"/>
      <c r="Y110" s="1285"/>
      <c r="Z110" s="1285"/>
    </row>
    <row r="111" spans="3:26" ht="15" customHeight="1" x14ac:dyDescent="0.3">
      <c r="C111" s="43"/>
      <c r="D111" s="43"/>
      <c r="E111" s="247"/>
      <c r="F111" s="1313" t="s">
        <v>1771</v>
      </c>
      <c r="G111" s="1275"/>
      <c r="H111" s="1275"/>
      <c r="I111" s="1275"/>
      <c r="J111" s="1275"/>
      <c r="K111" s="1275"/>
      <c r="L111" s="1275"/>
      <c r="M111" s="1275"/>
      <c r="N111" s="1275"/>
      <c r="O111" s="238"/>
      <c r="P111" s="1273"/>
      <c r="Q111" s="1273"/>
      <c r="R111" s="247"/>
      <c r="S111" s="1312" t="s">
        <v>846</v>
      </c>
      <c r="T111" s="1273"/>
      <c r="U111" s="1285"/>
      <c r="V111" s="1285"/>
      <c r="W111" s="1285"/>
      <c r="X111" s="1285"/>
      <c r="Y111" s="1285"/>
      <c r="Z111" s="1285"/>
    </row>
    <row r="112" spans="3:26" ht="15" customHeight="1" x14ac:dyDescent="0.3">
      <c r="C112" s="43"/>
      <c r="D112" s="43"/>
      <c r="E112" s="247"/>
      <c r="F112" s="1313" t="s">
        <v>1772</v>
      </c>
      <c r="G112" s="1275"/>
      <c r="H112" s="1275"/>
      <c r="I112" s="1275"/>
      <c r="J112" s="1275"/>
      <c r="K112" s="1275"/>
      <c r="L112" s="1275"/>
      <c r="M112" s="1275"/>
      <c r="N112" s="1275"/>
      <c r="O112" s="43"/>
      <c r="P112" s="1282"/>
      <c r="Q112" s="1273"/>
      <c r="R112" s="247"/>
      <c r="S112" s="1312" t="s">
        <v>847</v>
      </c>
      <c r="T112" s="1273"/>
      <c r="U112" s="1285"/>
      <c r="V112" s="1285"/>
      <c r="W112" s="1285"/>
      <c r="X112" s="1285"/>
      <c r="Y112" s="1285"/>
      <c r="Z112" s="1285"/>
    </row>
    <row r="113" spans="3:26" ht="15" customHeight="1" x14ac:dyDescent="0.3">
      <c r="C113" s="43"/>
      <c r="D113" s="43"/>
      <c r="E113" s="247"/>
      <c r="F113" s="1313" t="s">
        <v>832</v>
      </c>
      <c r="G113" s="1275"/>
      <c r="H113" s="1275"/>
      <c r="I113" s="1275"/>
      <c r="J113" s="1275"/>
      <c r="K113" s="1275"/>
      <c r="L113" s="1275"/>
      <c r="M113" s="1275"/>
      <c r="N113" s="1275"/>
      <c r="O113" s="43"/>
      <c r="P113" s="1282"/>
      <c r="Q113" s="1273"/>
      <c r="R113" s="1273"/>
      <c r="S113" s="1273"/>
      <c r="T113" s="1273"/>
      <c r="U113" s="1285"/>
      <c r="V113" s="1285"/>
      <c r="W113" s="1285"/>
      <c r="X113" s="1285"/>
      <c r="Y113" s="1285"/>
      <c r="Z113" s="1285"/>
    </row>
    <row r="114" spans="3:26" ht="18" customHeight="1" thickBot="1" x14ac:dyDescent="0.35">
      <c r="C114" s="1267"/>
      <c r="D114" s="1267"/>
      <c r="E114" s="1267"/>
      <c r="F114" s="1267"/>
      <c r="G114" s="1267"/>
      <c r="H114" s="1267"/>
      <c r="I114" s="1267"/>
      <c r="J114" s="1267"/>
      <c r="K114" s="1267"/>
      <c r="L114" s="1267"/>
      <c r="M114" s="1267"/>
      <c r="N114" s="1267"/>
      <c r="O114" s="1267"/>
      <c r="P114" s="1314"/>
      <c r="Q114" s="1267"/>
      <c r="R114" s="1267"/>
      <c r="S114" s="1267"/>
      <c r="T114" s="1267"/>
      <c r="U114" s="1267"/>
      <c r="V114" s="1267"/>
      <c r="W114" s="1267"/>
      <c r="X114" s="1267"/>
      <c r="Y114" s="1267"/>
      <c r="Z114" s="1267"/>
    </row>
    <row r="115" spans="3:26" ht="10" customHeight="1" x14ac:dyDescent="0.3"/>
    <row r="116" spans="3:26" ht="23.15" customHeight="1" x14ac:dyDescent="0.3">
      <c r="C116" s="366" t="s">
        <v>1773</v>
      </c>
      <c r="D116" s="1315"/>
      <c r="E116" s="1315"/>
      <c r="F116" s="1315"/>
      <c r="G116" s="1315"/>
      <c r="H116" s="1316"/>
      <c r="I116" s="1316"/>
      <c r="J116" s="1316"/>
      <c r="K116" s="1316"/>
      <c r="L116" s="1316"/>
      <c r="M116" s="1316"/>
      <c r="N116" s="1316"/>
      <c r="O116" s="299"/>
      <c r="P116" s="366" t="s">
        <v>1774</v>
      </c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</row>
    <row r="117" spans="3:26" ht="15" customHeight="1" x14ac:dyDescent="0.3">
      <c r="C117" s="1273"/>
      <c r="D117" s="62" t="s">
        <v>1775</v>
      </c>
      <c r="E117" s="1273"/>
      <c r="F117" s="1273"/>
      <c r="G117" s="1273"/>
      <c r="H117" s="1285"/>
      <c r="I117" s="1285"/>
      <c r="J117" s="1285"/>
      <c r="K117" s="1285"/>
      <c r="L117" s="1285"/>
      <c r="M117" s="1285"/>
      <c r="N117" s="1285"/>
      <c r="O117" s="298"/>
      <c r="P117" s="68" t="s">
        <v>1776</v>
      </c>
      <c r="Q117" s="68"/>
      <c r="R117" s="68"/>
      <c r="S117" s="68"/>
      <c r="T117" s="68"/>
      <c r="U117" s="1257" t="s">
        <v>1777</v>
      </c>
      <c r="V117" s="68"/>
      <c r="W117" s="68"/>
      <c r="X117" s="68"/>
      <c r="Y117" s="68"/>
      <c r="Z117" s="68"/>
    </row>
    <row r="118" spans="3:26" ht="15" customHeight="1" x14ac:dyDescent="0.3">
      <c r="C118" s="1273"/>
      <c r="D118" s="1284"/>
      <c r="E118" s="1284"/>
      <c r="F118" s="1284"/>
      <c r="G118" s="1284"/>
      <c r="H118" s="1284"/>
      <c r="I118" s="1284"/>
      <c r="J118" s="1284"/>
      <c r="K118" s="1284"/>
      <c r="L118" s="1284"/>
      <c r="M118" s="1284"/>
      <c r="N118" s="1284"/>
      <c r="O118" s="1317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</row>
    <row r="119" spans="3:26" ht="15" customHeight="1" x14ac:dyDescent="0.3">
      <c r="C119" s="1273"/>
      <c r="D119" s="1284"/>
      <c r="E119" s="1301" t="s">
        <v>1778</v>
      </c>
      <c r="F119" s="1284"/>
      <c r="G119" s="1284"/>
      <c r="H119" s="1284"/>
      <c r="I119" s="1284"/>
      <c r="J119" s="1284"/>
      <c r="K119" s="1284"/>
      <c r="L119" s="1284"/>
      <c r="M119" s="1284"/>
      <c r="N119" s="1284"/>
      <c r="O119" s="1317"/>
      <c r="P119" s="43"/>
      <c r="Q119" s="1318">
        <f>COUNTIF(R119:R122,"X")</f>
        <v>0</v>
      </c>
      <c r="R119" s="247"/>
      <c r="S119" s="1274" t="s">
        <v>864</v>
      </c>
      <c r="T119" s="43"/>
      <c r="U119" s="43"/>
      <c r="V119" s="43"/>
      <c r="W119" s="43"/>
      <c r="X119" s="43"/>
      <c r="Y119" s="43"/>
      <c r="Z119" s="43"/>
    </row>
    <row r="120" spans="3:26" ht="15" customHeight="1" x14ac:dyDescent="0.3">
      <c r="C120" s="1273"/>
      <c r="D120" s="1284"/>
      <c r="E120" s="1284"/>
      <c r="F120" s="1284"/>
      <c r="G120" s="1284"/>
      <c r="H120" s="1284"/>
      <c r="I120" s="1284"/>
      <c r="J120" s="1284"/>
      <c r="K120" s="1284"/>
      <c r="L120" s="1284"/>
      <c r="M120" s="1284"/>
      <c r="N120" s="1284"/>
      <c r="O120" s="1317"/>
      <c r="P120" s="43"/>
      <c r="Q120" s="43"/>
      <c r="R120" s="247"/>
      <c r="S120" s="1274" t="s">
        <v>865</v>
      </c>
      <c r="T120" s="43"/>
      <c r="U120" s="1273"/>
      <c r="V120" s="43"/>
      <c r="W120" s="43"/>
      <c r="X120" s="43"/>
      <c r="Y120" s="43"/>
      <c r="Z120" s="43"/>
    </row>
    <row r="121" spans="3:26" ht="15" customHeight="1" x14ac:dyDescent="0.3">
      <c r="C121" s="1273"/>
      <c r="D121" s="591">
        <f>COUNTIF(E121:E128,"X")</f>
        <v>0</v>
      </c>
      <c r="E121" s="247"/>
      <c r="F121" s="208" t="s">
        <v>1779</v>
      </c>
      <c r="G121" s="1273"/>
      <c r="H121" s="1284"/>
      <c r="I121" s="1284"/>
      <c r="J121" s="1284"/>
      <c r="K121" s="1284"/>
      <c r="L121" s="1284"/>
      <c r="M121" s="1284"/>
      <c r="N121" s="1284"/>
      <c r="O121" s="1317"/>
      <c r="P121" s="43"/>
      <c r="Q121" s="43"/>
      <c r="R121" s="247"/>
      <c r="S121" s="1274" t="s">
        <v>1780</v>
      </c>
      <c r="T121" s="168"/>
      <c r="U121" s="168"/>
      <c r="V121" s="168"/>
      <c r="W121" s="168"/>
      <c r="X121" s="168"/>
      <c r="Y121" s="168"/>
      <c r="Z121" s="930"/>
    </row>
    <row r="122" spans="3:26" ht="15" customHeight="1" x14ac:dyDescent="0.3">
      <c r="C122" s="1273"/>
      <c r="D122" s="1273"/>
      <c r="E122" s="247"/>
      <c r="F122" s="208" t="s">
        <v>1781</v>
      </c>
      <c r="G122" s="1273"/>
      <c r="H122" s="1284"/>
      <c r="I122" s="1284"/>
      <c r="J122" s="1284"/>
      <c r="K122" s="1284"/>
      <c r="L122" s="1284"/>
      <c r="M122" s="1284"/>
      <c r="N122" s="1284"/>
      <c r="O122" s="1317"/>
      <c r="P122" s="43"/>
      <c r="Q122" s="43"/>
      <c r="R122" s="247"/>
      <c r="S122" s="1274" t="s">
        <v>1782</v>
      </c>
      <c r="T122" s="930"/>
      <c r="U122" s="930"/>
      <c r="V122" s="930"/>
      <c r="W122" s="930"/>
      <c r="X122" s="930"/>
      <c r="Y122" s="930"/>
      <c r="Z122" s="930"/>
    </row>
    <row r="123" spans="3:26" ht="15" customHeight="1" x14ac:dyDescent="0.3">
      <c r="C123" s="1273"/>
      <c r="D123" s="1273"/>
      <c r="E123" s="247"/>
      <c r="F123" s="208" t="s">
        <v>848</v>
      </c>
      <c r="G123" s="1273"/>
      <c r="H123" s="1284"/>
      <c r="I123" s="1284"/>
      <c r="J123" s="1284"/>
      <c r="K123" s="1284"/>
      <c r="L123" s="1284"/>
      <c r="M123" s="1284"/>
      <c r="N123" s="1284"/>
      <c r="O123" s="1317"/>
      <c r="P123" s="43"/>
      <c r="Q123" s="930"/>
      <c r="R123" s="930"/>
      <c r="S123" s="930"/>
      <c r="T123" s="930"/>
      <c r="U123" s="930"/>
      <c r="V123" s="930"/>
      <c r="W123" s="930"/>
      <c r="X123" s="930"/>
      <c r="Y123" s="930"/>
      <c r="Z123" s="930"/>
    </row>
    <row r="124" spans="3:26" ht="15" customHeight="1" x14ac:dyDescent="0.3">
      <c r="C124" s="1273"/>
      <c r="D124" s="1273"/>
      <c r="E124" s="247"/>
      <c r="F124" s="208" t="s">
        <v>849</v>
      </c>
      <c r="G124" s="1273"/>
      <c r="H124" s="1284"/>
      <c r="I124" s="1284"/>
      <c r="J124" s="1284"/>
      <c r="K124" s="1284"/>
      <c r="L124" s="1284"/>
      <c r="M124" s="1284"/>
      <c r="N124" s="1284"/>
      <c r="O124" s="1317"/>
      <c r="P124" s="68" t="s">
        <v>1783</v>
      </c>
      <c r="Q124" s="68"/>
      <c r="R124" s="68"/>
      <c r="S124" s="68"/>
      <c r="T124" s="68"/>
      <c r="U124" s="68"/>
      <c r="V124" s="68"/>
      <c r="W124" s="68"/>
      <c r="X124" s="68"/>
      <c r="Y124" s="68"/>
      <c r="Z124" s="68"/>
    </row>
    <row r="125" spans="3:26" ht="15" customHeight="1" x14ac:dyDescent="0.3">
      <c r="C125" s="1273"/>
      <c r="D125" s="1273"/>
      <c r="E125" s="247"/>
      <c r="F125" s="208" t="s">
        <v>850</v>
      </c>
      <c r="G125" s="1273"/>
      <c r="H125" s="1284"/>
      <c r="I125" s="1284"/>
      <c r="J125" s="1284"/>
      <c r="K125" s="1284"/>
      <c r="L125" s="1284"/>
      <c r="M125" s="1284"/>
      <c r="N125" s="1284"/>
      <c r="O125" s="1317"/>
      <c r="P125" s="68" t="s">
        <v>1784</v>
      </c>
      <c r="Q125" s="68"/>
      <c r="R125" s="68"/>
      <c r="S125" s="68"/>
      <c r="T125" s="68"/>
      <c r="U125" s="68"/>
      <c r="V125" s="68"/>
      <c r="W125" s="68"/>
      <c r="X125" s="68"/>
      <c r="Y125" s="68"/>
      <c r="Z125" s="68"/>
    </row>
    <row r="126" spans="3:26" ht="15" customHeight="1" x14ac:dyDescent="0.3">
      <c r="C126" s="1273"/>
      <c r="D126" s="1273"/>
      <c r="E126" s="247"/>
      <c r="F126" s="208" t="s">
        <v>851</v>
      </c>
      <c r="G126" s="1273"/>
      <c r="H126" s="1284"/>
      <c r="I126" s="1284"/>
      <c r="J126" s="1284"/>
      <c r="K126" s="1284"/>
      <c r="L126" s="1284"/>
      <c r="M126" s="1284"/>
      <c r="N126" s="1284"/>
      <c r="O126" s="1317"/>
      <c r="P126" s="43"/>
      <c r="Q126" s="43"/>
      <c r="R126" s="43"/>
      <c r="S126" s="43"/>
      <c r="T126" s="43"/>
      <c r="U126" s="43"/>
      <c r="V126" s="1264"/>
      <c r="W126" s="1264"/>
      <c r="X126" s="1264"/>
      <c r="Y126" s="1264"/>
      <c r="Z126" s="43"/>
    </row>
    <row r="127" spans="3:26" ht="15" customHeight="1" x14ac:dyDescent="0.3">
      <c r="C127" s="1273"/>
      <c r="D127" s="1273"/>
      <c r="E127" s="247"/>
      <c r="F127" s="754" t="s">
        <v>822</v>
      </c>
      <c r="G127" s="1319"/>
      <c r="H127" s="1284"/>
      <c r="I127" s="1284"/>
      <c r="J127" s="1284"/>
      <c r="K127" s="1284"/>
      <c r="L127" s="1284"/>
      <c r="M127" s="1284"/>
      <c r="N127" s="1284"/>
      <c r="O127" s="1317"/>
      <c r="P127" s="43"/>
      <c r="Q127" s="415" t="s">
        <v>74</v>
      </c>
      <c r="R127" s="247"/>
      <c r="S127" s="43"/>
      <c r="T127" s="1233" t="s">
        <v>671</v>
      </c>
      <c r="U127" s="247"/>
      <c r="V127" s="1264"/>
      <c r="W127" s="1264"/>
      <c r="X127" s="1264"/>
      <c r="Y127" s="1264"/>
      <c r="Z127" s="43"/>
    </row>
    <row r="128" spans="3:26" ht="15" customHeight="1" x14ac:dyDescent="0.3">
      <c r="C128" s="1273"/>
      <c r="D128" s="1273"/>
      <c r="E128" s="247"/>
      <c r="F128" s="208" t="s">
        <v>852</v>
      </c>
      <c r="G128" s="1273"/>
      <c r="H128" s="1284"/>
      <c r="I128" s="1284"/>
      <c r="J128" s="1284"/>
      <c r="K128" s="1284"/>
      <c r="L128" s="1284"/>
      <c r="M128" s="1284"/>
      <c r="N128" s="1284"/>
      <c r="O128" s="1317"/>
      <c r="P128" s="43"/>
      <c r="Q128" s="43"/>
      <c r="R128" s="43"/>
      <c r="S128" s="43"/>
      <c r="T128" s="43"/>
      <c r="U128" s="43"/>
      <c r="V128" s="1264"/>
      <c r="W128" s="1264"/>
      <c r="X128" s="1264"/>
      <c r="Y128" s="1264"/>
      <c r="Z128" s="43"/>
    </row>
    <row r="129" spans="3:26" ht="15" customHeight="1" x14ac:dyDescent="0.3">
      <c r="C129" s="1273"/>
      <c r="D129" s="1284"/>
      <c r="E129" s="1284"/>
      <c r="F129" s="1284"/>
      <c r="G129" s="1284"/>
      <c r="H129" s="1284"/>
      <c r="I129" s="1284"/>
      <c r="J129" s="1284"/>
      <c r="K129" s="1284"/>
      <c r="L129" s="1284"/>
      <c r="M129" s="1284"/>
      <c r="N129" s="1284"/>
      <c r="O129" s="1317"/>
      <c r="P129" s="68" t="s">
        <v>1785</v>
      </c>
      <c r="Q129" s="68"/>
      <c r="R129" s="68"/>
      <c r="S129" s="68"/>
      <c r="T129" s="68"/>
      <c r="U129" s="68"/>
      <c r="V129" s="68"/>
      <c r="W129" s="68"/>
      <c r="X129" s="68"/>
      <c r="Y129" s="68"/>
      <c r="Z129" s="68"/>
    </row>
    <row r="130" spans="3:26" ht="15" customHeight="1" x14ac:dyDescent="0.3">
      <c r="C130" s="68" t="s">
        <v>1786</v>
      </c>
      <c r="D130" s="1273"/>
      <c r="E130" s="1273"/>
      <c r="F130" s="1273"/>
      <c r="G130" s="1273"/>
      <c r="H130" s="1285"/>
      <c r="I130" s="1285"/>
      <c r="J130" s="1285"/>
      <c r="K130" s="1285"/>
      <c r="L130" s="1285"/>
      <c r="M130" s="1285"/>
      <c r="N130" s="1285"/>
      <c r="O130" s="298"/>
      <c r="P130" s="68" t="s">
        <v>1787</v>
      </c>
      <c r="Q130" s="68"/>
      <c r="R130" s="68"/>
      <c r="S130" s="68"/>
      <c r="T130" s="68"/>
      <c r="U130" s="68"/>
      <c r="V130" s="68"/>
      <c r="W130" s="68"/>
      <c r="X130" s="68"/>
      <c r="Y130" s="68"/>
      <c r="Z130" s="68"/>
    </row>
    <row r="131" spans="3:26" ht="15" customHeight="1" x14ac:dyDescent="0.3">
      <c r="C131" s="1273"/>
      <c r="D131" s="432" t="s">
        <v>1788</v>
      </c>
      <c r="E131" s="1273"/>
      <c r="F131" s="1273"/>
      <c r="G131" s="1273"/>
      <c r="H131" s="1285"/>
      <c r="I131" s="1285"/>
      <c r="J131" s="1285"/>
      <c r="K131" s="1285"/>
      <c r="L131" s="1285"/>
      <c r="M131" s="1285"/>
      <c r="N131" s="1285"/>
      <c r="O131" s="298"/>
      <c r="P131" s="43"/>
      <c r="Q131" s="43"/>
      <c r="R131" s="43"/>
      <c r="S131" s="43"/>
      <c r="T131" s="43"/>
      <c r="U131" s="43"/>
      <c r="V131" s="1264"/>
      <c r="W131" s="1264"/>
      <c r="X131" s="1264"/>
      <c r="Y131" s="1264"/>
      <c r="Z131" s="43"/>
    </row>
    <row r="132" spans="3:26" ht="15" customHeight="1" x14ac:dyDescent="0.3">
      <c r="C132" s="1273"/>
      <c r="D132" s="70" t="s">
        <v>1789</v>
      </c>
      <c r="E132" s="1273"/>
      <c r="F132" s="1273"/>
      <c r="G132" s="1257"/>
      <c r="H132" s="1257"/>
      <c r="I132" s="1285"/>
      <c r="J132" s="1285"/>
      <c r="K132" s="1285"/>
      <c r="L132" s="1285"/>
      <c r="M132" s="1320"/>
      <c r="N132" s="1285"/>
      <c r="O132" s="298"/>
      <c r="P132" s="43"/>
      <c r="Q132" s="415" t="s">
        <v>74</v>
      </c>
      <c r="R132" s="247"/>
      <c r="S132" s="43"/>
      <c r="T132" s="43" t="s">
        <v>866</v>
      </c>
      <c r="U132" s="1264"/>
      <c r="V132" s="1264"/>
      <c r="W132" s="1264"/>
      <c r="X132" s="1264"/>
      <c r="Y132" s="1264"/>
      <c r="Z132" s="43"/>
    </row>
    <row r="133" spans="3:26" ht="15" customHeight="1" x14ac:dyDescent="0.3">
      <c r="C133" s="1273"/>
      <c r="D133" s="1273"/>
      <c r="E133" s="1273"/>
      <c r="F133" s="1273"/>
      <c r="G133" s="1273"/>
      <c r="H133" s="1285"/>
      <c r="I133" s="1285"/>
      <c r="J133" s="1285"/>
      <c r="K133" s="1285"/>
      <c r="L133" s="1285"/>
      <c r="M133" s="1285"/>
      <c r="N133" s="1285"/>
      <c r="O133" s="298"/>
      <c r="P133" s="43"/>
      <c r="Q133" s="43"/>
      <c r="R133" s="43"/>
      <c r="S133" s="43"/>
      <c r="T133" s="43"/>
      <c r="U133" s="43"/>
      <c r="V133" s="1264"/>
      <c r="W133" s="1264"/>
      <c r="X133" s="1264"/>
      <c r="Y133" s="1264"/>
      <c r="Z133" s="43"/>
    </row>
    <row r="134" spans="3:26" ht="15" customHeight="1" x14ac:dyDescent="0.3">
      <c r="C134" s="1273"/>
      <c r="D134" s="1273"/>
      <c r="E134" s="1257" t="s">
        <v>1031</v>
      </c>
      <c r="F134" s="1273"/>
      <c r="G134" s="1273"/>
      <c r="H134" s="1285"/>
      <c r="I134" s="1285"/>
      <c r="J134" s="1285"/>
      <c r="K134" s="1285"/>
      <c r="L134" s="1285"/>
      <c r="M134" s="1285"/>
      <c r="N134" s="1285"/>
      <c r="O134" s="298"/>
      <c r="P134" s="43"/>
      <c r="Q134" s="43"/>
      <c r="R134" s="43"/>
      <c r="S134" s="43"/>
      <c r="T134" s="1233" t="s">
        <v>1790</v>
      </c>
      <c r="U134" s="247"/>
      <c r="V134" s="1264"/>
      <c r="W134" s="1264"/>
      <c r="X134" s="1264"/>
      <c r="Y134" s="1264"/>
      <c r="Z134" s="43"/>
    </row>
    <row r="135" spans="3:26" ht="15" customHeight="1" x14ac:dyDescent="0.3">
      <c r="C135" s="1273"/>
      <c r="D135" s="1273"/>
      <c r="E135" s="1273"/>
      <c r="F135" s="1273"/>
      <c r="G135" s="1273"/>
      <c r="H135" s="1285"/>
      <c r="I135" s="1285"/>
      <c r="J135" s="1285"/>
      <c r="K135" s="1285"/>
      <c r="L135" s="1285"/>
      <c r="M135" s="1285"/>
      <c r="N135" s="1285"/>
      <c r="O135" s="298"/>
      <c r="P135" s="43"/>
      <c r="Q135" s="43"/>
      <c r="R135" s="43"/>
      <c r="S135" s="43"/>
      <c r="T135" s="1233" t="s">
        <v>671</v>
      </c>
      <c r="U135" s="247"/>
      <c r="V135" s="1264"/>
      <c r="W135" s="1264"/>
      <c r="X135" s="1264"/>
      <c r="Y135" s="1264"/>
      <c r="Z135" s="43"/>
    </row>
    <row r="136" spans="3:26" ht="15" customHeight="1" x14ac:dyDescent="0.3">
      <c r="C136" s="1273"/>
      <c r="D136" s="1273"/>
      <c r="E136" s="247"/>
      <c r="F136" s="208" t="s">
        <v>1791</v>
      </c>
      <c r="G136" s="1273"/>
      <c r="H136" s="1285"/>
      <c r="I136" s="1285"/>
      <c r="J136" s="1285"/>
      <c r="K136" s="1285"/>
      <c r="L136" s="1285"/>
      <c r="M136" s="1285"/>
      <c r="N136" s="1285"/>
      <c r="O136" s="298"/>
      <c r="P136" s="43"/>
      <c r="Q136" s="1321" t="s">
        <v>671</v>
      </c>
      <c r="R136" s="247"/>
      <c r="S136" s="43"/>
      <c r="T136" s="43"/>
      <c r="U136" s="43"/>
      <c r="V136" s="1264"/>
      <c r="W136" s="1264"/>
      <c r="X136" s="1264"/>
      <c r="Y136" s="1264"/>
      <c r="Z136" s="43"/>
    </row>
    <row r="137" spans="3:26" ht="15" customHeight="1" x14ac:dyDescent="0.3">
      <c r="C137" s="1273"/>
      <c r="D137" s="1273"/>
      <c r="E137" s="247"/>
      <c r="F137" s="208" t="s">
        <v>1792</v>
      </c>
      <c r="G137" s="1273"/>
      <c r="H137" s="1285"/>
      <c r="I137" s="1285"/>
      <c r="J137" s="1285"/>
      <c r="K137" s="1285"/>
      <c r="L137" s="1285"/>
      <c r="M137" s="1285"/>
      <c r="N137" s="1285"/>
      <c r="O137" s="298"/>
      <c r="P137" s="43"/>
      <c r="Q137" s="43"/>
      <c r="R137" s="43"/>
      <c r="S137" s="43"/>
      <c r="T137" s="43"/>
      <c r="U137" s="863" t="s">
        <v>867</v>
      </c>
      <c r="V137" s="1264"/>
      <c r="W137" s="1264"/>
      <c r="X137" s="1264"/>
      <c r="Y137" s="1264"/>
      <c r="Z137" s="43"/>
    </row>
    <row r="138" spans="3:26" ht="15" customHeight="1" x14ac:dyDescent="0.3">
      <c r="C138" s="1273"/>
      <c r="D138" s="1273"/>
      <c r="E138" s="247"/>
      <c r="F138" s="208" t="s">
        <v>1793</v>
      </c>
      <c r="G138" s="1273"/>
      <c r="H138" s="1285"/>
      <c r="I138" s="1285"/>
      <c r="J138" s="1285"/>
      <c r="K138" s="1285"/>
      <c r="L138" s="1285"/>
      <c r="M138" s="1285"/>
      <c r="N138" s="1285"/>
      <c r="O138" s="298"/>
      <c r="P138" s="43"/>
      <c r="Q138" s="43"/>
      <c r="R138" s="1273"/>
      <c r="S138" s="43"/>
      <c r="T138" s="43"/>
      <c r="U138" s="1301" t="s">
        <v>1031</v>
      </c>
      <c r="V138" s="1264"/>
      <c r="W138" s="1264"/>
      <c r="X138" s="1264"/>
      <c r="Y138" s="1264"/>
      <c r="Z138" s="43"/>
    </row>
    <row r="139" spans="3:26" ht="15" customHeight="1" x14ac:dyDescent="0.3">
      <c r="C139" s="1273"/>
      <c r="D139" s="1273"/>
      <c r="E139" s="247"/>
      <c r="F139" s="208" t="s">
        <v>1794</v>
      </c>
      <c r="G139" s="1273"/>
      <c r="H139" s="1285"/>
      <c r="I139" s="1285"/>
      <c r="J139" s="1285"/>
      <c r="K139" s="1285"/>
      <c r="L139" s="1285"/>
      <c r="M139" s="1285"/>
      <c r="N139" s="1285"/>
      <c r="O139" s="298"/>
      <c r="P139" s="43"/>
      <c r="Q139" s="43"/>
      <c r="R139" s="43"/>
      <c r="S139" s="43"/>
      <c r="T139" s="1264"/>
      <c r="U139" s="247"/>
      <c r="V139" s="1322" t="s">
        <v>1795</v>
      </c>
      <c r="W139" s="1264"/>
      <c r="X139" s="1264"/>
      <c r="Y139" s="1264"/>
      <c r="Z139" s="43"/>
    </row>
    <row r="140" spans="3:26" ht="15" customHeight="1" x14ac:dyDescent="0.3">
      <c r="C140" s="1273"/>
      <c r="D140" s="1273"/>
      <c r="E140" s="247"/>
      <c r="F140" s="208" t="s">
        <v>852</v>
      </c>
      <c r="G140" s="1273"/>
      <c r="H140" s="1285"/>
      <c r="I140" s="1285"/>
      <c r="J140" s="1285"/>
      <c r="K140" s="1285"/>
      <c r="L140" s="1285"/>
      <c r="M140" s="1285"/>
      <c r="N140" s="1285"/>
      <c r="O140" s="298"/>
      <c r="P140" s="43"/>
      <c r="Q140" s="43"/>
      <c r="R140" s="43"/>
      <c r="S140" s="43"/>
      <c r="T140" s="1264"/>
      <c r="U140" s="247"/>
      <c r="V140" s="1322" t="s">
        <v>1796</v>
      </c>
      <c r="W140" s="1264"/>
      <c r="X140" s="1264"/>
      <c r="Y140" s="1264"/>
      <c r="Z140" s="43"/>
    </row>
    <row r="141" spans="3:26" ht="15" customHeight="1" x14ac:dyDescent="0.3">
      <c r="C141" s="1273"/>
      <c r="D141" s="1273"/>
      <c r="E141" s="247"/>
      <c r="F141" s="208" t="s">
        <v>1797</v>
      </c>
      <c r="G141" s="1273"/>
      <c r="H141" s="1285"/>
      <c r="I141" s="1285"/>
      <c r="J141" s="1285"/>
      <c r="K141" s="1285"/>
      <c r="L141" s="1285"/>
      <c r="M141" s="1285"/>
      <c r="N141" s="1285"/>
      <c r="O141" s="298"/>
      <c r="P141" s="43"/>
      <c r="Q141" s="43"/>
      <c r="R141" s="43"/>
      <c r="S141" s="43"/>
      <c r="T141" s="43"/>
      <c r="U141" s="247"/>
      <c r="V141" s="1322" t="s">
        <v>1798</v>
      </c>
      <c r="W141" s="1264"/>
      <c r="X141" s="1264"/>
      <c r="Y141" s="1264"/>
      <c r="Z141" s="43"/>
    </row>
    <row r="142" spans="3:26" ht="15" customHeight="1" x14ac:dyDescent="0.3">
      <c r="C142" s="1273"/>
      <c r="D142" s="1273"/>
      <c r="E142" s="1273"/>
      <c r="F142" s="1273"/>
      <c r="G142" s="1273"/>
      <c r="H142" s="1285"/>
      <c r="I142" s="1285"/>
      <c r="J142" s="1285"/>
      <c r="K142" s="1285"/>
      <c r="L142" s="1285"/>
      <c r="M142" s="1285"/>
      <c r="N142" s="1285"/>
      <c r="O142" s="298"/>
      <c r="P142" s="43"/>
      <c r="Q142" s="43"/>
      <c r="R142" s="43"/>
      <c r="S142" s="43"/>
      <c r="T142" s="43"/>
      <c r="U142" s="247"/>
      <c r="V142" s="1322" t="s">
        <v>1799</v>
      </c>
      <c r="W142" s="1264"/>
      <c r="X142" s="1264"/>
      <c r="Y142" s="1264"/>
      <c r="Z142" s="43"/>
    </row>
    <row r="143" spans="3:26" ht="15" customHeight="1" x14ac:dyDescent="0.3">
      <c r="C143" s="68" t="s">
        <v>1800</v>
      </c>
      <c r="D143" s="1273"/>
      <c r="E143" s="1273"/>
      <c r="F143" s="1273"/>
      <c r="G143" s="1273"/>
      <c r="H143" s="1285"/>
      <c r="I143" s="1285"/>
      <c r="J143" s="1285"/>
      <c r="K143" s="1285"/>
      <c r="L143" s="1285"/>
      <c r="M143" s="1285"/>
      <c r="N143" s="1285"/>
      <c r="O143" s="298"/>
      <c r="P143" s="43"/>
      <c r="Q143" s="43"/>
      <c r="R143" s="43"/>
      <c r="S143" s="43"/>
      <c r="T143" s="863"/>
      <c r="U143" s="247"/>
      <c r="V143" s="1322" t="s">
        <v>1801</v>
      </c>
      <c r="W143" s="2175"/>
      <c r="X143" s="2175"/>
      <c r="Y143" s="2176"/>
      <c r="Z143" s="43"/>
    </row>
    <row r="144" spans="3:26" ht="15" customHeight="1" x14ac:dyDescent="0.3">
      <c r="C144" s="1273"/>
      <c r="D144" s="432"/>
      <c r="E144" s="1273"/>
      <c r="F144" s="1273"/>
      <c r="G144" s="1273"/>
      <c r="H144" s="1285"/>
      <c r="I144" s="1285"/>
      <c r="J144" s="1285"/>
      <c r="K144" s="1285"/>
      <c r="L144" s="1285"/>
      <c r="M144" s="1285"/>
      <c r="N144" s="1285"/>
      <c r="O144" s="298"/>
      <c r="P144" s="43"/>
      <c r="Q144" s="43"/>
      <c r="R144" s="43"/>
      <c r="S144" s="43"/>
      <c r="T144" s="620"/>
      <c r="U144" s="620"/>
      <c r="V144" s="620"/>
      <c r="W144" s="620"/>
      <c r="X144" s="620"/>
      <c r="Y144" s="620"/>
      <c r="Z144" s="43"/>
    </row>
    <row r="145" spans="3:26" ht="15" customHeight="1" x14ac:dyDescent="0.3">
      <c r="C145" s="1273"/>
      <c r="D145" s="1273"/>
      <c r="E145" s="1257" t="s">
        <v>1031</v>
      </c>
      <c r="F145" s="1273"/>
      <c r="G145" s="1273"/>
      <c r="H145" s="1285"/>
      <c r="I145" s="1285"/>
      <c r="J145" s="1285"/>
      <c r="K145" s="1285"/>
      <c r="L145" s="1285"/>
      <c r="M145" s="1285"/>
      <c r="N145" s="1285"/>
      <c r="O145" s="298"/>
      <c r="P145" s="68" t="s">
        <v>1802</v>
      </c>
      <c r="Q145" s="68"/>
      <c r="R145" s="68"/>
      <c r="S145" s="68"/>
      <c r="T145" s="68"/>
      <c r="U145" s="68"/>
      <c r="V145" s="68"/>
      <c r="W145" s="68"/>
      <c r="X145" s="68"/>
      <c r="Y145" s="68"/>
      <c r="Z145" s="68"/>
    </row>
    <row r="146" spans="3:26" ht="15" customHeight="1" x14ac:dyDescent="0.3">
      <c r="C146" s="1273"/>
      <c r="D146" s="1273"/>
      <c r="E146" s="1273"/>
      <c r="F146" s="1273"/>
      <c r="G146" s="1273"/>
      <c r="H146" s="1285"/>
      <c r="I146" s="1285"/>
      <c r="J146" s="1285"/>
      <c r="K146" s="1285"/>
      <c r="L146" s="1285"/>
      <c r="M146" s="1285"/>
      <c r="N146" s="1285"/>
      <c r="O146" s="298"/>
      <c r="P146" s="68" t="s">
        <v>1803</v>
      </c>
      <c r="Q146" s="68"/>
      <c r="R146" s="68"/>
      <c r="S146" s="68"/>
      <c r="T146" s="68"/>
      <c r="U146" s="68"/>
      <c r="V146" s="68"/>
      <c r="W146" s="68"/>
      <c r="X146" s="68"/>
      <c r="Y146" s="68"/>
      <c r="Z146" s="68"/>
    </row>
    <row r="147" spans="3:26" ht="15" customHeight="1" x14ac:dyDescent="0.3">
      <c r="C147" s="1273"/>
      <c r="D147" s="1273"/>
      <c r="E147" s="247"/>
      <c r="F147" s="208" t="s">
        <v>1804</v>
      </c>
      <c r="G147" s="1273"/>
      <c r="H147" s="1285"/>
      <c r="I147" s="1285"/>
      <c r="J147" s="1285"/>
      <c r="K147" s="1285"/>
      <c r="L147" s="1285"/>
      <c r="M147" s="1285"/>
      <c r="N147" s="1285"/>
      <c r="O147" s="298"/>
      <c r="P147" s="227"/>
      <c r="Q147" s="43"/>
      <c r="R147" s="43"/>
      <c r="S147" s="2177"/>
      <c r="T147" s="2177"/>
      <c r="U147" s="43"/>
      <c r="V147" s="1264"/>
      <c r="W147" s="1264"/>
      <c r="X147" s="1264"/>
      <c r="Y147" s="1264"/>
      <c r="Z147" s="43"/>
    </row>
    <row r="148" spans="3:26" ht="15" customHeight="1" x14ac:dyDescent="0.3">
      <c r="C148" s="1273"/>
      <c r="D148" s="1273"/>
      <c r="E148" s="247"/>
      <c r="F148" s="208" t="s">
        <v>853</v>
      </c>
      <c r="G148" s="1273"/>
      <c r="H148" s="1285"/>
      <c r="I148" s="1285"/>
      <c r="J148" s="1285"/>
      <c r="K148" s="1285"/>
      <c r="L148" s="1285"/>
      <c r="M148" s="1285"/>
      <c r="N148" s="1285"/>
      <c r="O148" s="298"/>
      <c r="P148" s="227"/>
      <c r="Q148" s="1273"/>
      <c r="R148" s="1323" t="s">
        <v>1805</v>
      </c>
      <c r="S148" s="43"/>
      <c r="T148" s="43"/>
      <c r="U148" s="43"/>
      <c r="V148" s="1264"/>
      <c r="W148" s="1264"/>
      <c r="X148" s="1264"/>
      <c r="Y148" s="1264"/>
      <c r="Z148" s="43"/>
    </row>
    <row r="149" spans="3:26" ht="15" customHeight="1" x14ac:dyDescent="0.3">
      <c r="C149" s="1273"/>
      <c r="D149" s="1273"/>
      <c r="E149" s="247"/>
      <c r="F149" s="208" t="s">
        <v>854</v>
      </c>
      <c r="G149" s="1273"/>
      <c r="H149" s="1285"/>
      <c r="I149" s="1285"/>
      <c r="J149" s="1285"/>
      <c r="K149" s="1285"/>
      <c r="L149" s="1285"/>
      <c r="M149" s="1285"/>
      <c r="N149" s="1285"/>
      <c r="O149" s="298"/>
      <c r="P149" s="227"/>
      <c r="Q149" s="43"/>
      <c r="R149" s="247"/>
      <c r="S149" s="229" t="s">
        <v>883</v>
      </c>
      <c r="T149" s="43"/>
      <c r="U149" s="43"/>
      <c r="V149" s="1264"/>
      <c r="W149" s="1264"/>
      <c r="X149" s="1264"/>
      <c r="Y149" s="1264"/>
      <c r="Z149" s="43"/>
    </row>
    <row r="150" spans="3:26" ht="15" customHeight="1" x14ac:dyDescent="0.3">
      <c r="C150" s="1273"/>
      <c r="D150" s="1273"/>
      <c r="E150" s="247"/>
      <c r="F150" s="208" t="s">
        <v>1806</v>
      </c>
      <c r="G150" s="1273"/>
      <c r="H150" s="1285"/>
      <c r="I150" s="1285"/>
      <c r="J150" s="1285"/>
      <c r="K150" s="1285"/>
      <c r="L150" s="1285"/>
      <c r="M150" s="1285"/>
      <c r="N150" s="1285"/>
      <c r="O150" s="298"/>
      <c r="P150" s="227"/>
      <c r="Q150" s="167"/>
      <c r="R150" s="247"/>
      <c r="S150" s="229" t="s">
        <v>884</v>
      </c>
      <c r="T150" s="43"/>
      <c r="U150" s="43"/>
      <c r="V150" s="1264"/>
      <c r="W150" s="1264"/>
      <c r="X150" s="1264"/>
      <c r="Y150" s="1264"/>
      <c r="Z150" s="43"/>
    </row>
    <row r="151" spans="3:26" ht="15" customHeight="1" x14ac:dyDescent="0.3">
      <c r="C151" s="1273"/>
      <c r="D151" s="1273"/>
      <c r="E151" s="247"/>
      <c r="F151" s="208" t="s">
        <v>855</v>
      </c>
      <c r="G151" s="1273"/>
      <c r="H151" s="1285"/>
      <c r="I151" s="1285"/>
      <c r="J151" s="1285"/>
      <c r="K151" s="1285"/>
      <c r="L151" s="1285"/>
      <c r="M151" s="1285"/>
      <c r="N151" s="1285"/>
      <c r="O151" s="298"/>
      <c r="P151" s="227"/>
      <c r="Q151" s="167"/>
      <c r="R151" s="247"/>
      <c r="S151" s="229" t="s">
        <v>885</v>
      </c>
      <c r="T151" s="43"/>
      <c r="U151" s="43"/>
      <c r="V151" s="1264"/>
      <c r="W151" s="1264"/>
      <c r="X151" s="1264"/>
      <c r="Y151" s="1264"/>
      <c r="Z151" s="43"/>
    </row>
    <row r="152" spans="3:26" ht="15" customHeight="1" x14ac:dyDescent="0.3">
      <c r="C152" s="1273"/>
      <c r="D152" s="1273"/>
      <c r="E152" s="247"/>
      <c r="F152" s="208" t="s">
        <v>350</v>
      </c>
      <c r="G152" s="1273"/>
      <c r="H152" s="2178"/>
      <c r="I152" s="2178"/>
      <c r="J152" s="2178"/>
      <c r="K152" s="2179"/>
      <c r="L152" s="1285"/>
      <c r="M152" s="1285"/>
      <c r="N152" s="1285"/>
      <c r="O152" s="298"/>
      <c r="P152" s="227"/>
      <c r="Q152" s="167"/>
      <c r="R152" s="247"/>
      <c r="S152" s="229" t="s">
        <v>886</v>
      </c>
      <c r="T152" s="43"/>
      <c r="U152" s="43"/>
      <c r="V152" s="1264"/>
      <c r="W152" s="1264"/>
      <c r="X152" s="1264"/>
      <c r="Y152" s="1264"/>
      <c r="Z152" s="43"/>
    </row>
    <row r="153" spans="3:26" x14ac:dyDescent="0.3">
      <c r="C153" s="1324"/>
      <c r="D153" s="1324"/>
      <c r="E153" s="1324"/>
      <c r="F153" s="1324"/>
      <c r="G153" s="1324"/>
      <c r="H153" s="1325"/>
      <c r="I153" s="1325"/>
      <c r="J153" s="1325"/>
      <c r="K153" s="1325"/>
      <c r="L153" s="1325"/>
      <c r="M153" s="1325"/>
      <c r="N153" s="1325"/>
      <c r="O153" s="307"/>
      <c r="P153" s="227"/>
      <c r="Q153" s="167"/>
      <c r="R153" s="247"/>
      <c r="S153" s="1326" t="s">
        <v>1807</v>
      </c>
      <c r="T153" s="43"/>
      <c r="U153" s="43"/>
      <c r="V153" s="1264"/>
      <c r="W153" s="1264"/>
      <c r="X153" s="1264"/>
      <c r="Y153" s="1264"/>
      <c r="Z153" s="43"/>
    </row>
    <row r="154" spans="3:26" x14ac:dyDescent="0.3">
      <c r="C154" s="68" t="s">
        <v>1808</v>
      </c>
      <c r="D154" s="1273"/>
      <c r="E154" s="1273"/>
      <c r="F154" s="1273"/>
      <c r="G154" s="1273"/>
      <c r="H154" s="1285"/>
      <c r="I154" s="1285"/>
      <c r="J154" s="1285"/>
      <c r="K154" s="1285"/>
      <c r="L154" s="1285"/>
      <c r="M154" s="1285"/>
      <c r="N154" s="1285"/>
      <c r="O154" s="298"/>
      <c r="P154" s="227"/>
      <c r="Q154" s="167"/>
      <c r="R154" s="43"/>
      <c r="S154" s="43"/>
      <c r="T154" s="1326"/>
      <c r="U154" s="43" t="s">
        <v>1809</v>
      </c>
      <c r="V154" s="1264"/>
      <c r="W154" s="1264"/>
      <c r="X154" s="1264"/>
      <c r="Y154" s="1264"/>
      <c r="Z154" s="43"/>
    </row>
    <row r="155" spans="3:26" ht="15" customHeight="1" x14ac:dyDescent="0.3">
      <c r="C155" s="1273"/>
      <c r="D155" s="432" t="s">
        <v>1810</v>
      </c>
      <c r="E155" s="1273"/>
      <c r="F155" s="1273"/>
      <c r="G155" s="1273"/>
      <c r="H155" s="1273"/>
      <c r="I155" s="1285"/>
      <c r="J155" s="1257"/>
      <c r="K155" s="1273"/>
      <c r="L155" s="1285"/>
      <c r="M155" s="1285"/>
      <c r="N155" s="1285"/>
      <c r="O155" s="298"/>
      <c r="P155" s="43"/>
      <c r="Q155" s="43"/>
      <c r="R155" s="43"/>
      <c r="S155" s="43"/>
      <c r="T155" s="43"/>
      <c r="U155" s="1301" t="s">
        <v>1031</v>
      </c>
      <c r="V155" s="1264"/>
      <c r="W155" s="1264"/>
      <c r="X155" s="1264"/>
      <c r="Y155" s="1264"/>
      <c r="Z155" s="43"/>
    </row>
    <row r="156" spans="3:26" ht="15" customHeight="1" x14ac:dyDescent="0.3">
      <c r="C156" s="1273"/>
      <c r="D156" s="1273"/>
      <c r="E156" s="1273"/>
      <c r="F156" s="1273"/>
      <c r="G156" s="1273"/>
      <c r="H156" s="1285"/>
      <c r="I156" s="1285"/>
      <c r="J156" s="1285"/>
      <c r="K156" s="1285"/>
      <c r="L156" s="1285"/>
      <c r="M156" s="1285"/>
      <c r="N156" s="1285"/>
      <c r="O156" s="298"/>
      <c r="P156" s="43"/>
      <c r="Q156" s="43"/>
      <c r="R156" s="43"/>
      <c r="S156" s="43"/>
      <c r="T156" s="620"/>
      <c r="U156" s="247"/>
      <c r="V156" s="836" t="s">
        <v>868</v>
      </c>
      <c r="W156" s="1264"/>
      <c r="X156" s="1264"/>
      <c r="Y156" s="1264"/>
      <c r="Z156" s="43"/>
    </row>
    <row r="157" spans="3:26" ht="15" customHeight="1" x14ac:dyDescent="0.3">
      <c r="C157" s="1273"/>
      <c r="D157" s="1273"/>
      <c r="E157" s="1257" t="s">
        <v>1805</v>
      </c>
      <c r="F157" s="1273"/>
      <c r="G157" s="1273"/>
      <c r="H157" s="1285"/>
      <c r="I157" s="1285"/>
      <c r="J157" s="1285"/>
      <c r="K157" s="1285"/>
      <c r="L157" s="1285"/>
      <c r="M157" s="1285"/>
      <c r="N157" s="1285"/>
      <c r="O157" s="298"/>
      <c r="P157" s="43"/>
      <c r="Q157" s="43"/>
      <c r="R157" s="43"/>
      <c r="S157" s="43"/>
      <c r="T157" s="620"/>
      <c r="U157" s="1327"/>
      <c r="V157" s="836" t="s">
        <v>1811</v>
      </c>
      <c r="W157" s="1264"/>
      <c r="X157" s="1264"/>
      <c r="Y157" s="1264"/>
      <c r="Z157" s="43"/>
    </row>
    <row r="158" spans="3:26" ht="15" customHeight="1" x14ac:dyDescent="0.3">
      <c r="C158" s="1273"/>
      <c r="D158" s="1273"/>
      <c r="E158" s="1273"/>
      <c r="F158" s="1273"/>
      <c r="G158" s="1273"/>
      <c r="H158" s="1285"/>
      <c r="I158" s="1285"/>
      <c r="J158" s="1285"/>
      <c r="K158" s="1285"/>
      <c r="L158" s="1285"/>
      <c r="M158" s="1285"/>
      <c r="N158" s="1285"/>
      <c r="O158" s="298"/>
      <c r="P158" s="43"/>
      <c r="Q158" s="43"/>
      <c r="R158" s="43"/>
      <c r="S158" s="43"/>
      <c r="T158" s="620"/>
      <c r="U158" s="247"/>
      <c r="V158" s="836" t="s">
        <v>869</v>
      </c>
      <c r="W158" s="1264"/>
      <c r="X158" s="1264"/>
      <c r="Y158" s="1264"/>
      <c r="Z158" s="43"/>
    </row>
    <row r="159" spans="3:26" ht="15" customHeight="1" x14ac:dyDescent="0.3">
      <c r="C159" s="1273"/>
      <c r="D159" s="1273"/>
      <c r="E159" s="247"/>
      <c r="F159" s="208" t="s">
        <v>1812</v>
      </c>
      <c r="G159" s="1273"/>
      <c r="H159" s="1285"/>
      <c r="I159" s="1285"/>
      <c r="J159" s="1285"/>
      <c r="K159" s="1285"/>
      <c r="L159" s="247"/>
      <c r="M159" s="1285"/>
      <c r="N159" s="1285"/>
      <c r="O159" s="298"/>
      <c r="P159" s="43"/>
      <c r="Q159" s="43"/>
      <c r="R159" s="43"/>
      <c r="S159" s="43"/>
      <c r="T159" s="620"/>
      <c r="U159" s="247"/>
      <c r="V159" s="1274" t="s">
        <v>870</v>
      </c>
      <c r="W159" s="1264"/>
      <c r="X159" s="1264"/>
      <c r="Y159" s="1264"/>
      <c r="Z159" s="43"/>
    </row>
    <row r="160" spans="3:26" ht="15" customHeight="1" x14ac:dyDescent="0.3">
      <c r="C160" s="1273"/>
      <c r="D160" s="1273"/>
      <c r="E160" s="247"/>
      <c r="F160" s="208" t="s">
        <v>1813</v>
      </c>
      <c r="G160" s="1273"/>
      <c r="H160" s="1285"/>
      <c r="I160" s="1285"/>
      <c r="J160" s="1285"/>
      <c r="K160" s="1285"/>
      <c r="L160" s="247"/>
      <c r="M160" s="1285"/>
      <c r="N160" s="1285"/>
      <c r="O160" s="298"/>
      <c r="P160" s="43"/>
      <c r="Q160" s="43"/>
      <c r="R160" s="43"/>
      <c r="S160" s="43"/>
      <c r="T160" s="620"/>
      <c r="U160" s="247"/>
      <c r="V160" s="836" t="s">
        <v>813</v>
      </c>
      <c r="W160" s="2180"/>
      <c r="X160" s="2180"/>
      <c r="Y160" s="2181"/>
      <c r="Z160" s="43"/>
    </row>
    <row r="161" spans="3:26" ht="15.75" customHeight="1" x14ac:dyDescent="0.3">
      <c r="C161" s="1324"/>
      <c r="D161" s="1324"/>
      <c r="E161" s="1324"/>
      <c r="F161" s="1328"/>
      <c r="G161" s="1324"/>
      <c r="H161" s="1325"/>
      <c r="I161" s="1325"/>
      <c r="J161" s="1325"/>
      <c r="K161" s="1325"/>
      <c r="L161" s="1325"/>
      <c r="M161" s="1325"/>
      <c r="N161" s="1325"/>
      <c r="O161" s="307"/>
      <c r="P161" s="43"/>
      <c r="Q161" s="43"/>
      <c r="R161" s="43"/>
      <c r="S161" s="43"/>
      <c r="T161" s="620"/>
      <c r="U161" s="620"/>
      <c r="V161" s="620"/>
      <c r="W161" s="620"/>
      <c r="X161" s="620"/>
      <c r="Y161" s="620"/>
      <c r="Z161" s="43"/>
    </row>
    <row r="162" spans="3:26" ht="15" customHeight="1" x14ac:dyDescent="0.3">
      <c r="C162" s="68" t="s">
        <v>1814</v>
      </c>
      <c r="D162" s="1273"/>
      <c r="E162" s="1273"/>
      <c r="F162" s="1273"/>
      <c r="G162" s="1273"/>
      <c r="H162" s="1285"/>
      <c r="I162" s="1285"/>
      <c r="J162" s="1285"/>
      <c r="K162" s="1285"/>
      <c r="L162" s="1285"/>
      <c r="M162" s="1285"/>
      <c r="N162" s="1285"/>
      <c r="O162" s="298"/>
      <c r="P162" s="301" t="s">
        <v>1815</v>
      </c>
      <c r="Q162" s="68"/>
      <c r="R162" s="68"/>
      <c r="S162" s="68"/>
      <c r="T162" s="68"/>
      <c r="U162" s="68"/>
      <c r="V162" s="68"/>
      <c r="W162" s="68"/>
      <c r="X162" s="68"/>
      <c r="Y162" s="68"/>
      <c r="Z162" s="43"/>
    </row>
    <row r="163" spans="3:26" ht="15" customHeight="1" x14ac:dyDescent="0.3">
      <c r="C163" s="1273"/>
      <c r="D163" s="68" t="s">
        <v>1816</v>
      </c>
      <c r="E163" s="1273"/>
      <c r="F163" s="1273"/>
      <c r="G163" s="1273"/>
      <c r="H163" s="1285"/>
      <c r="I163" s="1285"/>
      <c r="J163" s="1285"/>
      <c r="K163" s="1285"/>
      <c r="L163" s="1285"/>
      <c r="M163" s="1285"/>
      <c r="N163" s="1285"/>
      <c r="O163" s="298"/>
      <c r="P163" s="173"/>
      <c r="Q163" s="68" t="s">
        <v>1817</v>
      </c>
      <c r="R163" s="68"/>
      <c r="S163" s="68"/>
      <c r="T163" s="68"/>
      <c r="U163" s="68"/>
      <c r="V163" s="68"/>
      <c r="W163" s="68"/>
      <c r="X163" s="68"/>
      <c r="Y163" s="68"/>
      <c r="Z163" s="43"/>
    </row>
    <row r="164" spans="3:26" ht="15" customHeight="1" x14ac:dyDescent="0.3">
      <c r="C164" s="1273"/>
      <c r="D164" s="1273"/>
      <c r="E164" s="1257"/>
      <c r="F164" s="1273"/>
      <c r="G164" s="1273"/>
      <c r="H164" s="1285"/>
      <c r="I164" s="1285"/>
      <c r="J164" s="1285"/>
      <c r="K164" s="1285"/>
      <c r="L164" s="1285"/>
      <c r="M164" s="1285"/>
      <c r="N164" s="1285"/>
      <c r="O164" s="298"/>
      <c r="P164" s="227"/>
      <c r="Q164" s="43"/>
      <c r="R164" s="43"/>
      <c r="S164" s="43"/>
      <c r="T164" s="43"/>
      <c r="U164" s="43"/>
      <c r="V164" s="1264"/>
      <c r="W164" s="1264"/>
      <c r="X164" s="1264"/>
      <c r="Y164" s="1264"/>
      <c r="Z164" s="43"/>
    </row>
    <row r="165" spans="3:26" ht="15" customHeight="1" x14ac:dyDescent="0.3">
      <c r="C165" s="1273"/>
      <c r="D165" s="1273"/>
      <c r="E165" s="1257" t="s">
        <v>1805</v>
      </c>
      <c r="F165" s="1273"/>
      <c r="G165" s="1273"/>
      <c r="H165" s="1285"/>
      <c r="I165" s="1285"/>
      <c r="J165" s="1285"/>
      <c r="K165" s="1285"/>
      <c r="L165" s="1285"/>
      <c r="M165" s="1285"/>
      <c r="N165" s="1285"/>
      <c r="O165" s="298"/>
      <c r="P165" s="227"/>
      <c r="Q165" s="415" t="s">
        <v>74</v>
      </c>
      <c r="R165" s="247"/>
      <c r="S165" s="43"/>
      <c r="T165" s="1233" t="s">
        <v>671</v>
      </c>
      <c r="U165" s="247"/>
      <c r="V165" s="1264"/>
      <c r="W165" s="1329" t="s">
        <v>1818</v>
      </c>
      <c r="X165" s="1264"/>
      <c r="Y165" s="1264"/>
      <c r="Z165" s="43"/>
    </row>
    <row r="166" spans="3:26" ht="15" customHeight="1" x14ac:dyDescent="0.3">
      <c r="C166" s="1273"/>
      <c r="D166" s="1273"/>
      <c r="E166" s="1273"/>
      <c r="F166" s="1273"/>
      <c r="G166" s="1273"/>
      <c r="H166" s="1285"/>
      <c r="I166" s="1285"/>
      <c r="J166" s="1285"/>
      <c r="K166" s="1285"/>
      <c r="L166" s="1285"/>
      <c r="M166" s="1285"/>
      <c r="N166" s="1285"/>
      <c r="O166" s="298"/>
      <c r="P166" s="227"/>
      <c r="Q166" s="43"/>
      <c r="R166" s="43"/>
      <c r="S166" s="43"/>
      <c r="T166" s="43"/>
      <c r="U166" s="43"/>
      <c r="V166" s="1264"/>
      <c r="W166" s="1264"/>
      <c r="X166" s="1264"/>
      <c r="Y166" s="1264"/>
      <c r="Z166" s="43"/>
    </row>
    <row r="167" spans="3:26" ht="15" customHeight="1" x14ac:dyDescent="0.3">
      <c r="C167" s="1273"/>
      <c r="D167" s="1273"/>
      <c r="E167" s="247"/>
      <c r="F167" s="208" t="s">
        <v>856</v>
      </c>
      <c r="G167" s="1273"/>
      <c r="H167" s="1285"/>
      <c r="I167" s="1285"/>
      <c r="J167" s="1285"/>
      <c r="K167" s="1285"/>
      <c r="L167" s="1285"/>
      <c r="M167" s="1285"/>
      <c r="N167" s="1285"/>
      <c r="O167" s="298"/>
      <c r="P167" s="43"/>
      <c r="Q167" s="43"/>
      <c r="R167" s="43"/>
      <c r="S167" s="1330" t="s">
        <v>1031</v>
      </c>
      <c r="T167" s="43"/>
      <c r="U167" s="43"/>
      <c r="V167" s="43"/>
      <c r="W167" s="43"/>
      <c r="X167" s="43"/>
      <c r="Y167" s="43"/>
      <c r="Z167" s="863"/>
    </row>
    <row r="168" spans="3:26" ht="15" customHeight="1" x14ac:dyDescent="0.3">
      <c r="C168" s="1273"/>
      <c r="D168" s="1273"/>
      <c r="E168" s="247"/>
      <c r="F168" s="208" t="s">
        <v>857</v>
      </c>
      <c r="G168" s="1273"/>
      <c r="H168" s="1285"/>
      <c r="I168" s="1285"/>
      <c r="J168" s="1285"/>
      <c r="K168" s="1285"/>
      <c r="L168" s="1285"/>
      <c r="M168" s="1285"/>
      <c r="N168" s="1285"/>
      <c r="O168" s="298"/>
      <c r="P168" s="43"/>
      <c r="Q168" s="43"/>
      <c r="R168" s="247"/>
      <c r="S168" s="1326" t="s">
        <v>1819</v>
      </c>
      <c r="T168" s="43"/>
      <c r="U168" s="43"/>
      <c r="V168" s="43"/>
      <c r="W168" s="43"/>
      <c r="X168" s="43"/>
      <c r="Y168" s="43"/>
      <c r="Z168" s="863"/>
    </row>
    <row r="169" spans="3:26" ht="15" customHeight="1" x14ac:dyDescent="0.3">
      <c r="C169" s="1273"/>
      <c r="D169" s="1273"/>
      <c r="E169" s="247"/>
      <c r="F169" s="208" t="s">
        <v>858</v>
      </c>
      <c r="G169" s="1273"/>
      <c r="H169" s="1285"/>
      <c r="I169" s="1285"/>
      <c r="J169" s="1285"/>
      <c r="K169" s="1285"/>
      <c r="L169" s="1285"/>
      <c r="M169" s="1285"/>
      <c r="N169" s="1285"/>
      <c r="O169" s="298"/>
      <c r="P169" s="43"/>
      <c r="Q169" s="43"/>
      <c r="R169" s="247"/>
      <c r="S169" s="1326" t="s">
        <v>1820</v>
      </c>
      <c r="T169" s="43"/>
      <c r="U169" s="43"/>
      <c r="V169" s="43"/>
      <c r="W169" s="43"/>
      <c r="X169" s="43" t="s">
        <v>926</v>
      </c>
      <c r="Y169" s="43"/>
      <c r="Z169" s="863"/>
    </row>
    <row r="170" spans="3:26" ht="15" customHeight="1" x14ac:dyDescent="0.3">
      <c r="C170" s="1273"/>
      <c r="D170" s="1273"/>
      <c r="E170" s="247"/>
      <c r="F170" s="208" t="s">
        <v>859</v>
      </c>
      <c r="G170" s="1273"/>
      <c r="H170" s="1285"/>
      <c r="I170" s="1285"/>
      <c r="J170" s="1285"/>
      <c r="K170" s="1331" t="s">
        <v>1821</v>
      </c>
      <c r="L170" s="1331"/>
      <c r="M170" s="1285"/>
      <c r="N170" s="1285"/>
      <c r="O170" s="298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68"/>
    </row>
    <row r="171" spans="3:26" ht="15" customHeight="1" x14ac:dyDescent="0.3">
      <c r="C171" s="1324"/>
      <c r="D171" s="1324"/>
      <c r="E171" s="1324"/>
      <c r="F171" s="1324"/>
      <c r="G171" s="1324"/>
      <c r="H171" s="1325"/>
      <c r="I171" s="1325"/>
      <c r="J171" s="1325"/>
      <c r="K171" s="1325"/>
      <c r="L171" s="1325"/>
      <c r="M171" s="1325"/>
      <c r="N171" s="1325"/>
      <c r="O171" s="307"/>
      <c r="P171" s="301" t="s">
        <v>1822</v>
      </c>
      <c r="Q171" s="68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3:26" ht="15" customHeight="1" x14ac:dyDescent="0.3">
      <c r="C172" s="68" t="s">
        <v>1823</v>
      </c>
      <c r="D172" s="1273"/>
      <c r="E172" s="1273"/>
      <c r="F172" s="1273"/>
      <c r="G172" s="1273"/>
      <c r="H172" s="1285"/>
      <c r="I172" s="1285"/>
      <c r="J172" s="1285"/>
      <c r="K172" s="1285"/>
      <c r="L172" s="1285"/>
      <c r="M172" s="1285"/>
      <c r="N172" s="1285"/>
      <c r="O172" s="298"/>
      <c r="P172" s="173"/>
      <c r="Q172" s="68" t="s">
        <v>1824</v>
      </c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3:26" ht="15" customHeight="1" x14ac:dyDescent="0.3">
      <c r="C173" s="1273"/>
      <c r="D173" s="280"/>
      <c r="E173" s="1273"/>
      <c r="F173" s="1273"/>
      <c r="G173" s="1273"/>
      <c r="H173" s="1285"/>
      <c r="I173" s="1285"/>
      <c r="J173" s="1285"/>
      <c r="K173" s="1285"/>
      <c r="L173" s="1285"/>
      <c r="M173" s="1285"/>
      <c r="N173" s="1285"/>
      <c r="O173" s="298"/>
      <c r="P173" s="43"/>
      <c r="Q173" s="43"/>
      <c r="R173" s="1283" t="s">
        <v>1825</v>
      </c>
      <c r="S173" s="43"/>
      <c r="T173" s="43"/>
      <c r="U173" s="43"/>
      <c r="V173" s="43"/>
      <c r="W173" s="43"/>
      <c r="X173" s="43"/>
      <c r="Y173" s="43"/>
      <c r="Z173" s="43"/>
    </row>
    <row r="174" spans="3:26" ht="15" customHeight="1" x14ac:dyDescent="0.3">
      <c r="C174" s="1273"/>
      <c r="D174" s="1273"/>
      <c r="E174" s="1257" t="s">
        <v>1805</v>
      </c>
      <c r="F174" s="1273"/>
      <c r="G174" s="1273"/>
      <c r="H174" s="1285"/>
      <c r="I174" s="1285"/>
      <c r="J174" s="1285"/>
      <c r="K174" s="1285"/>
      <c r="L174" s="1285"/>
      <c r="M174" s="1285"/>
      <c r="N174" s="1285"/>
      <c r="O174" s="298"/>
      <c r="P174" s="43"/>
      <c r="Q174" s="43"/>
      <c r="R174" s="247"/>
      <c r="S174" s="836" t="s">
        <v>1826</v>
      </c>
      <c r="T174" s="43"/>
      <c r="U174" s="43"/>
      <c r="V174" s="43"/>
      <c r="W174" s="43"/>
      <c r="X174" s="43"/>
      <c r="Y174" s="43"/>
      <c r="Z174" s="43"/>
    </row>
    <row r="175" spans="3:26" ht="15" customHeight="1" x14ac:dyDescent="0.3">
      <c r="C175" s="1273"/>
      <c r="D175" s="1273"/>
      <c r="E175" s="1273"/>
      <c r="F175" s="1273"/>
      <c r="G175" s="1273"/>
      <c r="H175" s="1285"/>
      <c r="I175" s="1285"/>
      <c r="J175" s="1285"/>
      <c r="K175" s="1285"/>
      <c r="L175" s="1285"/>
      <c r="M175" s="1285"/>
      <c r="N175" s="1285"/>
      <c r="O175" s="298"/>
      <c r="P175" s="43"/>
      <c r="Q175" s="43"/>
      <c r="R175" s="247"/>
      <c r="S175" s="836" t="s">
        <v>1827</v>
      </c>
      <c r="T175" s="43"/>
      <c r="U175" s="43"/>
      <c r="V175" s="43"/>
      <c r="W175" s="43"/>
      <c r="X175" s="43"/>
      <c r="Y175" s="43"/>
      <c r="Z175" s="43"/>
    </row>
    <row r="176" spans="3:26" ht="15" customHeight="1" x14ac:dyDescent="0.3">
      <c r="C176" s="1273"/>
      <c r="D176" s="1273"/>
      <c r="E176" s="247"/>
      <c r="F176" s="208" t="s">
        <v>860</v>
      </c>
      <c r="G176" s="1273"/>
      <c r="H176" s="1285"/>
      <c r="I176" s="1285"/>
      <c r="J176" s="1285"/>
      <c r="K176" s="1285"/>
      <c r="L176" s="1285"/>
      <c r="M176" s="1285"/>
      <c r="N176" s="1285"/>
      <c r="O176" s="298"/>
      <c r="P176" s="43"/>
      <c r="Q176" s="43"/>
      <c r="R176" s="247"/>
      <c r="S176" s="836" t="s">
        <v>1828</v>
      </c>
      <c r="T176" s="43"/>
      <c r="U176" s="43"/>
      <c r="V176" s="43"/>
      <c r="W176" s="43"/>
      <c r="X176" s="43"/>
      <c r="Y176" s="43"/>
      <c r="Z176" s="43"/>
    </row>
    <row r="177" spans="3:26" ht="15" customHeight="1" x14ac:dyDescent="0.3">
      <c r="C177" s="43"/>
      <c r="D177" s="43"/>
      <c r="E177" s="247"/>
      <c r="F177" s="208" t="s">
        <v>861</v>
      </c>
      <c r="G177" s="43"/>
      <c r="H177" s="43"/>
      <c r="I177" s="43"/>
      <c r="J177" s="43"/>
      <c r="K177" s="43"/>
      <c r="L177" s="43"/>
      <c r="M177" s="43"/>
      <c r="N177" s="43"/>
      <c r="O177" s="298"/>
      <c r="P177" s="43"/>
      <c r="Q177" s="43"/>
      <c r="R177" s="247"/>
      <c r="S177" s="836" t="s">
        <v>1829</v>
      </c>
      <c r="T177" s="43"/>
      <c r="U177" s="43"/>
      <c r="V177" s="43"/>
      <c r="W177" s="43"/>
      <c r="X177" s="43"/>
      <c r="Y177" s="43"/>
      <c r="Z177" s="43"/>
    </row>
    <row r="178" spans="3:26" ht="15" customHeight="1" x14ac:dyDescent="0.3">
      <c r="C178" s="43"/>
      <c r="D178" s="43"/>
      <c r="E178" s="247"/>
      <c r="F178" s="208" t="s">
        <v>862</v>
      </c>
      <c r="G178" s="43"/>
      <c r="H178" s="43"/>
      <c r="I178" s="43"/>
      <c r="J178" s="43"/>
      <c r="K178" s="43"/>
      <c r="L178" s="43"/>
      <c r="M178" s="43"/>
      <c r="N178" s="43"/>
      <c r="O178" s="238"/>
      <c r="P178" s="43"/>
      <c r="Q178" s="43"/>
      <c r="R178" s="247"/>
      <c r="S178" s="836" t="s">
        <v>1830</v>
      </c>
      <c r="T178" s="43"/>
      <c r="U178" s="43"/>
      <c r="V178" s="43"/>
      <c r="W178" s="43"/>
      <c r="X178" s="43"/>
      <c r="Y178" s="43"/>
      <c r="Z178" s="43"/>
    </row>
    <row r="179" spans="3:26" ht="15" customHeight="1" x14ac:dyDescent="0.3">
      <c r="C179" s="43"/>
      <c r="D179" s="43"/>
      <c r="E179" s="247"/>
      <c r="F179" s="208" t="s">
        <v>863</v>
      </c>
      <c r="G179" s="43"/>
      <c r="H179" s="43"/>
      <c r="I179" s="43"/>
      <c r="J179" s="43"/>
      <c r="K179" s="43"/>
      <c r="L179" s="43"/>
      <c r="M179" s="43"/>
      <c r="N179" s="43"/>
      <c r="O179" s="238"/>
      <c r="P179" s="43"/>
      <c r="Q179" s="43"/>
      <c r="R179" s="247"/>
      <c r="S179" s="836" t="s">
        <v>1831</v>
      </c>
      <c r="T179" s="43"/>
      <c r="U179" s="43"/>
      <c r="V179" s="43"/>
      <c r="W179" s="43"/>
      <c r="X179" s="43"/>
      <c r="Y179" s="43"/>
      <c r="Z179" s="43"/>
    </row>
    <row r="180" spans="3:26" ht="15" customHeight="1" x14ac:dyDescent="0.3">
      <c r="C180" s="43"/>
      <c r="D180" s="43"/>
      <c r="E180" s="247"/>
      <c r="F180" s="208" t="s">
        <v>859</v>
      </c>
      <c r="G180" s="43"/>
      <c r="H180" s="43"/>
      <c r="I180" s="43"/>
      <c r="J180" s="43"/>
      <c r="K180" s="43"/>
      <c r="L180" s="43"/>
      <c r="M180" s="43"/>
      <c r="N180" s="43"/>
      <c r="O180" s="238"/>
      <c r="P180" s="43"/>
      <c r="Q180" s="43"/>
      <c r="R180" s="247"/>
      <c r="S180" s="836" t="s">
        <v>1832</v>
      </c>
      <c r="T180" s="43"/>
      <c r="U180" s="43"/>
      <c r="V180" s="43"/>
      <c r="W180" s="43"/>
      <c r="X180" s="43"/>
      <c r="Y180" s="43"/>
      <c r="Z180" s="43"/>
    </row>
    <row r="181" spans="3:26" ht="15" customHeight="1" x14ac:dyDescent="0.3">
      <c r="C181" s="1273"/>
      <c r="D181" s="43"/>
      <c r="E181" s="43"/>
      <c r="F181" s="43"/>
      <c r="G181" s="43"/>
      <c r="H181" s="1332"/>
      <c r="I181" s="1332"/>
      <c r="J181" s="1332"/>
      <c r="K181" s="1332"/>
      <c r="L181" s="1285"/>
      <c r="M181" s="1285"/>
      <c r="N181" s="1285"/>
      <c r="O181" s="298"/>
      <c r="P181" s="43"/>
      <c r="Q181" s="43"/>
      <c r="R181" s="247"/>
      <c r="S181" s="836" t="s">
        <v>1833</v>
      </c>
      <c r="T181" s="43"/>
      <c r="U181" s="43"/>
      <c r="V181" s="43"/>
      <c r="W181" s="43"/>
      <c r="X181" s="43"/>
      <c r="Y181" s="43"/>
      <c r="Z181" s="43"/>
    </row>
    <row r="182" spans="3:26" ht="15" customHeight="1" x14ac:dyDescent="0.3">
      <c r="C182" s="1273"/>
      <c r="D182" s="43"/>
      <c r="E182" s="43"/>
      <c r="F182" s="43"/>
      <c r="G182" s="43"/>
      <c r="H182" s="1285"/>
      <c r="I182" s="1285"/>
      <c r="J182" s="1285"/>
      <c r="K182" s="1285"/>
      <c r="L182" s="1285"/>
      <c r="M182" s="1285"/>
      <c r="N182" s="1285"/>
      <c r="O182" s="298"/>
      <c r="P182" s="43"/>
      <c r="Q182" s="43"/>
      <c r="R182" s="247"/>
      <c r="S182" s="836" t="s">
        <v>350</v>
      </c>
      <c r="T182" s="2180"/>
      <c r="U182" s="2180"/>
      <c r="V182" s="2180"/>
      <c r="W182" s="2181"/>
      <c r="X182" s="43"/>
      <c r="Y182" s="43"/>
      <c r="Z182" s="43"/>
    </row>
    <row r="183" spans="3:26" ht="15" customHeight="1" thickBot="1" x14ac:dyDescent="0.35">
      <c r="C183" s="1333"/>
      <c r="D183" s="1333"/>
      <c r="E183" s="1333"/>
      <c r="F183" s="1333"/>
      <c r="G183" s="1333"/>
      <c r="H183" s="1334"/>
      <c r="I183" s="1334"/>
      <c r="J183" s="1334"/>
      <c r="K183" s="1334"/>
      <c r="L183" s="1334"/>
      <c r="M183" s="1334"/>
      <c r="N183" s="1334"/>
      <c r="O183" s="1335"/>
      <c r="P183" s="1267"/>
      <c r="Q183" s="1267"/>
      <c r="R183" s="1267"/>
      <c r="S183" s="1267"/>
      <c r="T183" s="1267"/>
      <c r="U183" s="1267"/>
      <c r="V183" s="1267"/>
      <c r="W183" s="1267"/>
      <c r="X183" s="1267"/>
      <c r="Y183" s="1267"/>
      <c r="Z183" s="1267"/>
    </row>
    <row r="184" spans="3:26" ht="10" customHeight="1" x14ac:dyDescent="0.3"/>
    <row r="185" spans="3:26" ht="23.15" customHeight="1" x14ac:dyDescent="0.3">
      <c r="C185" s="171" t="s">
        <v>1834</v>
      </c>
      <c r="D185" s="171"/>
      <c r="E185" s="171"/>
      <c r="F185" s="171"/>
      <c r="G185" s="171"/>
      <c r="H185" s="171"/>
      <c r="I185" s="171"/>
      <c r="J185" s="171"/>
      <c r="K185" s="171"/>
      <c r="L185" s="171"/>
      <c r="M185" s="1316"/>
      <c r="N185" s="1316"/>
      <c r="O185" s="1271"/>
      <c r="P185" s="1336" t="s">
        <v>1835</v>
      </c>
      <c r="Q185" s="1337"/>
      <c r="R185" s="1337"/>
      <c r="S185" s="1337"/>
      <c r="T185" s="1338"/>
      <c r="U185" s="1339"/>
      <c r="V185" s="1339"/>
      <c r="W185" s="1339"/>
      <c r="X185" s="1337"/>
      <c r="Y185" s="1337"/>
      <c r="Z185" s="1339"/>
    </row>
    <row r="186" spans="3:26" ht="15" customHeight="1" x14ac:dyDescent="0.3">
      <c r="C186" s="68" t="s">
        <v>1836</v>
      </c>
      <c r="D186" s="68"/>
      <c r="E186" s="68"/>
      <c r="F186" s="68"/>
      <c r="G186" s="68"/>
      <c r="H186" s="68"/>
      <c r="I186" s="1257"/>
      <c r="J186" s="68"/>
      <c r="K186" s="68"/>
      <c r="L186" s="68"/>
      <c r="M186" s="1285"/>
      <c r="N186" s="1285"/>
      <c r="O186" s="43"/>
      <c r="P186" s="1340" t="s">
        <v>1837</v>
      </c>
      <c r="Q186" s="43"/>
      <c r="R186" s="43"/>
      <c r="S186" s="43"/>
      <c r="T186" s="43"/>
      <c r="U186" s="43"/>
      <c r="V186" s="1264"/>
      <c r="W186" s="1264"/>
      <c r="X186" s="1264"/>
      <c r="Y186" s="1264"/>
      <c r="Z186" s="1264"/>
    </row>
    <row r="187" spans="3:26" ht="15" customHeight="1" x14ac:dyDescent="0.3">
      <c r="C187" s="68"/>
      <c r="D187" s="68"/>
      <c r="E187" s="68"/>
      <c r="F187" s="68"/>
      <c r="G187" s="68"/>
      <c r="H187" s="68"/>
      <c r="I187" s="1257"/>
      <c r="J187" s="68"/>
      <c r="K187" s="68"/>
      <c r="L187" s="68"/>
      <c r="M187" s="1285"/>
      <c r="N187" s="1285"/>
      <c r="O187" s="43"/>
      <c r="P187" s="1340"/>
      <c r="Q187" s="43"/>
      <c r="R187" s="43"/>
      <c r="S187" s="43"/>
      <c r="T187" s="43"/>
      <c r="U187" s="43"/>
      <c r="V187" s="1264"/>
      <c r="W187" s="1264"/>
      <c r="X187" s="1264"/>
      <c r="Y187" s="1264"/>
      <c r="Z187" s="1264"/>
    </row>
    <row r="188" spans="3:26" ht="15" customHeight="1" x14ac:dyDescent="0.3">
      <c r="C188" s="68"/>
      <c r="D188" s="415" t="s">
        <v>74</v>
      </c>
      <c r="E188" s="247"/>
      <c r="F188" s="43"/>
      <c r="G188" s="43"/>
      <c r="H188" s="43"/>
      <c r="I188" s="1233" t="s">
        <v>671</v>
      </c>
      <c r="J188" s="247"/>
      <c r="K188" s="68"/>
      <c r="L188" s="68"/>
      <c r="M188" s="1285"/>
      <c r="N188" s="1285"/>
      <c r="O188" s="43"/>
      <c r="P188" s="1341"/>
      <c r="Q188" s="415" t="s">
        <v>74</v>
      </c>
      <c r="R188" s="247"/>
      <c r="S188" s="43"/>
      <c r="T188" s="1233" t="s">
        <v>671</v>
      </c>
      <c r="U188" s="247"/>
      <c r="V188" s="1264"/>
      <c r="W188" s="1264"/>
      <c r="X188" s="1264"/>
      <c r="Y188" s="1264"/>
      <c r="Z188" s="43"/>
    </row>
    <row r="189" spans="3:26" ht="15" customHeight="1" x14ac:dyDescent="0.3">
      <c r="C189" s="43"/>
      <c r="D189" s="1273"/>
      <c r="E189" s="1273"/>
      <c r="F189" s="43"/>
      <c r="G189" s="43"/>
      <c r="H189" s="43"/>
      <c r="I189" s="1264"/>
      <c r="J189" s="1264"/>
      <c r="K189" s="1264"/>
      <c r="L189" s="1264"/>
      <c r="M189" s="1284"/>
      <c r="N189" s="1284"/>
      <c r="O189" s="43"/>
      <c r="P189" s="1341"/>
      <c r="Q189" s="43"/>
      <c r="R189" s="43"/>
      <c r="S189" s="43"/>
      <c r="T189" s="43"/>
      <c r="U189" s="43"/>
      <c r="V189" s="1264"/>
      <c r="W189" s="1264"/>
      <c r="X189" s="1264"/>
      <c r="Y189" s="1264"/>
      <c r="Z189" s="43"/>
    </row>
    <row r="190" spans="3:26" ht="15" customHeight="1" x14ac:dyDescent="0.3">
      <c r="C190" s="43"/>
      <c r="D190" s="1257"/>
      <c r="E190" s="1273"/>
      <c r="F190" s="1301" t="s">
        <v>939</v>
      </c>
      <c r="G190" s="43"/>
      <c r="H190" s="43"/>
      <c r="I190" s="1264"/>
      <c r="J190" s="1264"/>
      <c r="K190" s="1264"/>
      <c r="L190" s="1264"/>
      <c r="M190" s="1284"/>
      <c r="N190" s="1284"/>
      <c r="O190" s="43"/>
      <c r="P190" s="1341"/>
      <c r="Q190" s="43"/>
      <c r="R190" s="43"/>
      <c r="S190" s="43"/>
      <c r="T190" s="43"/>
      <c r="U190" s="43"/>
      <c r="V190" s="1264"/>
      <c r="W190" s="1264"/>
      <c r="X190" s="1264"/>
      <c r="Y190" s="1264"/>
      <c r="Z190" s="43"/>
    </row>
    <row r="191" spans="3:26" ht="15" customHeight="1" x14ac:dyDescent="0.3">
      <c r="C191" s="43"/>
      <c r="D191" s="43"/>
      <c r="E191" s="43"/>
      <c r="F191" s="1342" t="s">
        <v>1838</v>
      </c>
      <c r="G191" s="1343"/>
      <c r="H191" s="1343"/>
      <c r="I191" s="1343"/>
      <c r="J191" s="1344"/>
      <c r="K191" s="1345" t="s">
        <v>1839</v>
      </c>
      <c r="L191" s="43"/>
      <c r="M191" s="1284"/>
      <c r="N191" s="1284"/>
      <c r="O191" s="43"/>
      <c r="P191" s="1341"/>
      <c r="Q191" s="43"/>
      <c r="R191" s="1346" t="s">
        <v>1840</v>
      </c>
      <c r="S191" s="43"/>
      <c r="T191" s="43"/>
      <c r="U191" s="43"/>
      <c r="V191" s="1264"/>
      <c r="W191" s="1264"/>
      <c r="X191" s="1264"/>
      <c r="Y191" s="1264"/>
      <c r="Z191" s="43"/>
    </row>
    <row r="192" spans="3:26" ht="15" customHeight="1" thickBot="1" x14ac:dyDescent="0.35">
      <c r="C192" s="43"/>
      <c r="D192" s="43"/>
      <c r="E192" s="43"/>
      <c r="F192" s="1347" t="s">
        <v>1841</v>
      </c>
      <c r="G192" s="1348"/>
      <c r="H192" s="1348"/>
      <c r="I192" s="1348"/>
      <c r="J192" s="1348"/>
      <c r="K192" s="1349"/>
      <c r="L192" s="1264"/>
      <c r="M192" s="1284"/>
      <c r="N192" s="1284"/>
      <c r="O192" s="43"/>
      <c r="P192" s="1341"/>
      <c r="Q192" s="1301" t="s">
        <v>1842</v>
      </c>
      <c r="R192" s="1257"/>
      <c r="S192" s="43"/>
      <c r="T192" s="43"/>
      <c r="U192" s="43"/>
      <c r="V192" s="1264"/>
      <c r="W192" s="1264"/>
      <c r="X192" s="1264"/>
      <c r="Y192" s="1264"/>
      <c r="Z192" s="43"/>
    </row>
    <row r="193" spans="3:26" ht="15" customHeight="1" x14ac:dyDescent="0.3">
      <c r="C193" s="43"/>
      <c r="D193" s="43"/>
      <c r="E193" s="43"/>
      <c r="F193" s="1350" t="s">
        <v>1843</v>
      </c>
      <c r="G193" s="319"/>
      <c r="H193" s="319"/>
      <c r="I193" s="319"/>
      <c r="J193" s="319"/>
      <c r="K193" s="1351"/>
      <c r="L193" s="43"/>
      <c r="M193" s="1284"/>
      <c r="N193" s="1284"/>
      <c r="O193" s="43"/>
      <c r="P193" s="1341"/>
      <c r="Q193" s="2182" t="s">
        <v>1844</v>
      </c>
      <c r="R193" s="2183"/>
      <c r="S193" s="2184"/>
      <c r="T193" s="2191" t="s">
        <v>888</v>
      </c>
      <c r="U193" s="2192"/>
      <c r="V193" s="2193"/>
      <c r="W193" s="2194" t="s">
        <v>1845</v>
      </c>
      <c r="X193" s="2195"/>
      <c r="Y193" s="2196"/>
      <c r="Z193" s="43"/>
    </row>
    <row r="194" spans="3:26" ht="15" customHeight="1" x14ac:dyDescent="0.3">
      <c r="C194" s="43"/>
      <c r="D194" s="43"/>
      <c r="E194" s="43"/>
      <c r="F194" s="1352" t="s">
        <v>350</v>
      </c>
      <c r="G194" s="1353"/>
      <c r="H194" s="2197"/>
      <c r="I194" s="2198"/>
      <c r="J194" s="2199"/>
      <c r="K194" s="1354"/>
      <c r="L194" s="1264"/>
      <c r="M194" s="1284"/>
      <c r="N194" s="1284"/>
      <c r="O194" s="43"/>
      <c r="P194" s="1341"/>
      <c r="Q194" s="2185"/>
      <c r="R194" s="2186"/>
      <c r="S194" s="2187"/>
      <c r="T194" s="2200" t="s">
        <v>889</v>
      </c>
      <c r="U194" s="2202" t="s">
        <v>890</v>
      </c>
      <c r="V194" s="2200" t="s">
        <v>891</v>
      </c>
      <c r="W194" s="2204" t="s">
        <v>1846</v>
      </c>
      <c r="X194" s="2206" t="s">
        <v>892</v>
      </c>
      <c r="Y194" s="2208" t="s">
        <v>891</v>
      </c>
      <c r="Z194" s="43"/>
    </row>
    <row r="195" spans="3:26" ht="15" customHeight="1" x14ac:dyDescent="0.3"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1341"/>
      <c r="Q195" s="2185"/>
      <c r="R195" s="2186"/>
      <c r="S195" s="2187"/>
      <c r="T195" s="2201"/>
      <c r="U195" s="2202"/>
      <c r="V195" s="2201"/>
      <c r="W195" s="2205"/>
      <c r="X195" s="2206"/>
      <c r="Y195" s="2209"/>
      <c r="Z195" s="43"/>
    </row>
    <row r="196" spans="3:26" ht="15" customHeight="1" x14ac:dyDescent="0.3">
      <c r="C196" s="1355" t="s">
        <v>1847</v>
      </c>
      <c r="D196" s="1337"/>
      <c r="E196" s="1337"/>
      <c r="F196" s="1337"/>
      <c r="G196" s="1338"/>
      <c r="H196" s="1339"/>
      <c r="I196" s="1339"/>
      <c r="J196" s="1339"/>
      <c r="K196" s="1337"/>
      <c r="L196" s="1337"/>
      <c r="M196" s="1356"/>
      <c r="N196" s="1356"/>
      <c r="O196" s="1357"/>
      <c r="P196" s="1341"/>
      <c r="Q196" s="2185"/>
      <c r="R196" s="2186"/>
      <c r="S196" s="2187"/>
      <c r="T196" s="2201"/>
      <c r="U196" s="2202"/>
      <c r="V196" s="2201"/>
      <c r="W196" s="2205"/>
      <c r="X196" s="2206"/>
      <c r="Y196" s="2209"/>
      <c r="Z196" s="43"/>
    </row>
    <row r="197" spans="3:26" ht="15" customHeight="1" x14ac:dyDescent="0.3">
      <c r="C197" s="400" t="s">
        <v>1848</v>
      </c>
      <c r="D197" s="43"/>
      <c r="E197" s="43"/>
      <c r="F197" s="43"/>
      <c r="G197" s="43"/>
      <c r="H197" s="43"/>
      <c r="I197" s="1264"/>
      <c r="J197" s="1264"/>
      <c r="K197" s="1264"/>
      <c r="L197" s="1264"/>
      <c r="M197" s="1284"/>
      <c r="N197" s="1284"/>
      <c r="O197" s="43"/>
      <c r="P197" s="1341"/>
      <c r="Q197" s="2188"/>
      <c r="R197" s="2189"/>
      <c r="S197" s="2190"/>
      <c r="T197" s="359" t="s">
        <v>1849</v>
      </c>
      <c r="U197" s="2203"/>
      <c r="V197" s="359" t="s">
        <v>1849</v>
      </c>
      <c r="W197" s="1358" t="s">
        <v>1849</v>
      </c>
      <c r="X197" s="2207"/>
      <c r="Y197" s="1359" t="s">
        <v>1849</v>
      </c>
      <c r="Z197" s="43"/>
    </row>
    <row r="198" spans="3:26" ht="15" customHeight="1" x14ac:dyDescent="0.3"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1360" t="s">
        <v>681</v>
      </c>
      <c r="Q198" s="1361" t="s">
        <v>1850</v>
      </c>
      <c r="R198" s="1362"/>
      <c r="S198" s="1362"/>
      <c r="T198" s="1363"/>
      <c r="U198" s="1364"/>
      <c r="V198" s="1365"/>
      <c r="W198" s="1366"/>
      <c r="X198" s="1367"/>
      <c r="Y198" s="1368"/>
      <c r="Z198" s="306"/>
    </row>
    <row r="199" spans="3:26" ht="15" customHeight="1" x14ac:dyDescent="0.3">
      <c r="C199" s="43"/>
      <c r="D199" s="415" t="s">
        <v>74</v>
      </c>
      <c r="E199" s="247"/>
      <c r="F199" s="43"/>
      <c r="G199" s="43"/>
      <c r="H199" s="43"/>
      <c r="I199" s="1233" t="s">
        <v>671</v>
      </c>
      <c r="J199" s="247"/>
      <c r="K199" s="1264"/>
      <c r="L199" s="1264"/>
      <c r="M199" s="1284"/>
      <c r="N199" s="1284"/>
      <c r="O199" s="43"/>
      <c r="P199" s="1360" t="s">
        <v>682</v>
      </c>
      <c r="Q199" s="1361" t="s">
        <v>931</v>
      </c>
      <c r="R199" s="319"/>
      <c r="S199" s="319"/>
      <c r="T199" s="1369"/>
      <c r="U199" s="1370"/>
      <c r="V199" s="1371"/>
      <c r="W199" s="1372"/>
      <c r="X199" s="1373"/>
      <c r="Y199" s="1374"/>
      <c r="Z199" s="306"/>
    </row>
    <row r="200" spans="3:26" ht="15" customHeight="1" x14ac:dyDescent="0.3">
      <c r="C200" s="43"/>
      <c r="D200" s="43"/>
      <c r="E200" s="43"/>
      <c r="F200" s="43"/>
      <c r="G200" s="43"/>
      <c r="H200" s="43"/>
      <c r="I200" s="1264"/>
      <c r="J200" s="1264"/>
      <c r="K200" s="1264"/>
      <c r="L200" s="1264"/>
      <c r="M200" s="1284"/>
      <c r="N200" s="1284"/>
      <c r="O200" s="43"/>
      <c r="P200" s="1360" t="s">
        <v>683</v>
      </c>
      <c r="Q200" s="1361" t="s">
        <v>932</v>
      </c>
      <c r="R200" s="319"/>
      <c r="S200" s="319"/>
      <c r="T200" s="1369"/>
      <c r="U200" s="1370"/>
      <c r="V200" s="1371"/>
      <c r="W200" s="1372"/>
      <c r="X200" s="1373"/>
      <c r="Y200" s="1374"/>
      <c r="Z200" s="306"/>
    </row>
    <row r="201" spans="3:26" ht="15" customHeight="1" thickBot="1" x14ac:dyDescent="0.35">
      <c r="C201" s="43"/>
      <c r="D201" s="43"/>
      <c r="E201" s="43"/>
      <c r="F201" s="1375" t="s">
        <v>1851</v>
      </c>
      <c r="G201" s="43"/>
      <c r="H201" s="43"/>
      <c r="I201" s="1264"/>
      <c r="J201" s="1264"/>
      <c r="K201" s="1264"/>
      <c r="L201" s="43"/>
      <c r="M201" s="1284"/>
      <c r="N201" s="1284"/>
      <c r="O201" s="43"/>
      <c r="P201" s="1360" t="s">
        <v>684</v>
      </c>
      <c r="Q201" s="1376" t="s">
        <v>893</v>
      </c>
      <c r="R201" s="2154"/>
      <c r="S201" s="2155"/>
      <c r="T201" s="1377"/>
      <c r="U201" s="1378"/>
      <c r="V201" s="1379"/>
      <c r="W201" s="1380"/>
      <c r="X201" s="1381"/>
      <c r="Y201" s="1382"/>
      <c r="Z201" s="306"/>
    </row>
    <row r="202" spans="3:26" ht="15" customHeight="1" x14ac:dyDescent="0.3"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1383" t="s">
        <v>683</v>
      </c>
      <c r="Q202" s="1264"/>
      <c r="R202" s="1264"/>
      <c r="S202" s="1264"/>
      <c r="T202" s="1384">
        <f>COUNTIF(T198:T201,"SI")+COUNTIF(T198:T201,"NO")</f>
        <v>0</v>
      </c>
      <c r="U202" s="1264"/>
      <c r="V202" s="1264"/>
      <c r="W202" s="1384">
        <f>COUNTIF(W198:W201,"SI")+COUNTIF(W198:W201,"NO")</f>
        <v>0</v>
      </c>
      <c r="X202" s="1264" t="s">
        <v>672</v>
      </c>
      <c r="Y202" s="1264" t="s">
        <v>672</v>
      </c>
      <c r="Z202" s="1264"/>
    </row>
    <row r="203" spans="3:26" ht="15" customHeight="1" x14ac:dyDescent="0.3">
      <c r="C203" s="43"/>
      <c r="D203" s="43"/>
      <c r="E203" s="43"/>
      <c r="F203" s="2156" t="s">
        <v>871</v>
      </c>
      <c r="G203" s="2157"/>
      <c r="H203" s="2157"/>
      <c r="I203" s="2157"/>
      <c r="J203" s="2157"/>
      <c r="K203" s="2160" t="s">
        <v>1852</v>
      </c>
      <c r="L203" s="43"/>
      <c r="M203" s="1284"/>
      <c r="N203" s="1284"/>
      <c r="O203" s="43"/>
      <c r="P203" s="1336" t="s">
        <v>1853</v>
      </c>
      <c r="Q203" s="1337"/>
      <c r="R203" s="1337"/>
      <c r="S203" s="1337"/>
      <c r="T203" s="1338"/>
      <c r="U203" s="1339"/>
      <c r="V203" s="1339"/>
      <c r="W203" s="1339"/>
      <c r="X203" s="1337"/>
      <c r="Y203" s="1337"/>
      <c r="Z203" s="1339"/>
    </row>
    <row r="204" spans="3:26" ht="15" customHeight="1" x14ac:dyDescent="0.3">
      <c r="C204" s="43"/>
      <c r="D204" s="43"/>
      <c r="E204" s="43"/>
      <c r="F204" s="2158"/>
      <c r="G204" s="2159"/>
      <c r="H204" s="2159"/>
      <c r="I204" s="2159"/>
      <c r="J204" s="2159"/>
      <c r="K204" s="2161"/>
      <c r="L204" s="43"/>
      <c r="M204" s="1284"/>
      <c r="N204" s="1284"/>
      <c r="O204" s="43"/>
      <c r="P204" s="1340" t="s">
        <v>1854</v>
      </c>
      <c r="Q204" s="43"/>
      <c r="R204" s="43"/>
      <c r="S204" s="43"/>
      <c r="T204" s="43"/>
      <c r="U204" s="43"/>
      <c r="V204" s="1264"/>
      <c r="W204" s="1264"/>
      <c r="X204" s="1264"/>
      <c r="Y204" s="1264"/>
      <c r="Z204" s="1264"/>
    </row>
    <row r="205" spans="3:26" ht="15" customHeight="1" thickBot="1" x14ac:dyDescent="0.35">
      <c r="C205" s="43"/>
      <c r="D205" s="43"/>
      <c r="E205" s="43"/>
      <c r="F205" s="667" t="s">
        <v>872</v>
      </c>
      <c r="G205" s="421"/>
      <c r="H205" s="421"/>
      <c r="I205" s="421"/>
      <c r="J205" s="421"/>
      <c r="K205" s="1385"/>
      <c r="L205" s="43"/>
      <c r="M205" s="1284"/>
      <c r="N205" s="1284"/>
      <c r="O205" s="43"/>
      <c r="P205" s="1341"/>
      <c r="Q205" s="1257" t="s">
        <v>1031</v>
      </c>
      <c r="R205" s="1257"/>
      <c r="S205" s="43"/>
      <c r="T205" s="43"/>
      <c r="U205" s="43"/>
      <c r="V205" s="1264"/>
      <c r="W205" s="1264"/>
      <c r="X205" s="1264"/>
      <c r="Y205" s="1264"/>
      <c r="Z205" s="43"/>
    </row>
    <row r="206" spans="3:26" ht="15" customHeight="1" x14ac:dyDescent="0.3">
      <c r="C206" s="43"/>
      <c r="D206" s="43"/>
      <c r="E206" s="43"/>
      <c r="F206" s="670" t="s">
        <v>873</v>
      </c>
      <c r="G206" s="319"/>
      <c r="H206" s="319"/>
      <c r="I206" s="319"/>
      <c r="J206" s="319"/>
      <c r="K206" s="1386"/>
      <c r="L206" s="43"/>
      <c r="M206" s="1284"/>
      <c r="N206" s="1284"/>
      <c r="O206" s="43"/>
      <c r="P206" s="1341"/>
      <c r="Q206" s="2162" t="s">
        <v>1855</v>
      </c>
      <c r="R206" s="2163"/>
      <c r="S206" s="2163"/>
      <c r="T206" s="2163"/>
      <c r="U206" s="2163"/>
      <c r="V206" s="1387" t="s">
        <v>1856</v>
      </c>
      <c r="W206" s="1264"/>
      <c r="X206" s="1264"/>
      <c r="Y206" s="1264"/>
      <c r="Z206" s="43"/>
    </row>
    <row r="207" spans="3:26" ht="15" customHeight="1" x14ac:dyDescent="0.3">
      <c r="C207" s="43"/>
      <c r="D207" s="43"/>
      <c r="E207" s="43"/>
      <c r="F207" s="670" t="s">
        <v>874</v>
      </c>
      <c r="G207" s="319"/>
      <c r="H207" s="319"/>
      <c r="I207" s="319"/>
      <c r="J207" s="319"/>
      <c r="K207" s="1386"/>
      <c r="L207" s="43"/>
      <c r="M207" s="1284"/>
      <c r="N207" s="1284"/>
      <c r="O207" s="43"/>
      <c r="P207" s="1388"/>
      <c r="Q207" s="1389" t="s">
        <v>894</v>
      </c>
      <c r="R207" s="1362"/>
      <c r="S207" s="1362"/>
      <c r="T207" s="1362"/>
      <c r="U207" s="1362"/>
      <c r="V207" s="1390"/>
      <c r="W207" s="1264"/>
      <c r="X207" s="1264"/>
      <c r="Y207" s="1264"/>
      <c r="Z207" s="43"/>
    </row>
    <row r="208" spans="3:26" ht="15" customHeight="1" x14ac:dyDescent="0.3">
      <c r="C208" s="43"/>
      <c r="D208" s="43"/>
      <c r="E208" s="43"/>
      <c r="F208" s="670" t="s">
        <v>875</v>
      </c>
      <c r="G208" s="319"/>
      <c r="H208" s="319"/>
      <c r="I208" s="319"/>
      <c r="J208" s="319"/>
      <c r="K208" s="1391"/>
      <c r="L208" s="43"/>
      <c r="M208" s="1284"/>
      <c r="N208" s="1284"/>
      <c r="O208" s="43"/>
      <c r="P208" s="1388"/>
      <c r="Q208" s="349" t="s">
        <v>895</v>
      </c>
      <c r="R208" s="319"/>
      <c r="S208" s="319"/>
      <c r="T208" s="319"/>
      <c r="U208" s="319"/>
      <c r="V208" s="1392"/>
      <c r="W208" s="1264"/>
      <c r="X208" s="1264"/>
      <c r="Y208" s="1264"/>
      <c r="Z208" s="43"/>
    </row>
    <row r="209" spans="3:26" ht="15" customHeight="1" x14ac:dyDescent="0.3">
      <c r="C209" s="43"/>
      <c r="D209" s="43"/>
      <c r="E209" s="43"/>
      <c r="F209" s="674" t="s">
        <v>350</v>
      </c>
      <c r="G209" s="428"/>
      <c r="H209" s="2164"/>
      <c r="I209" s="2124"/>
      <c r="J209" s="2125"/>
      <c r="K209" s="1393"/>
      <c r="L209" s="43"/>
      <c r="M209" s="1284"/>
      <c r="N209" s="1284"/>
      <c r="O209" s="43"/>
      <c r="P209" s="1388"/>
      <c r="Q209" s="349" t="s">
        <v>896</v>
      </c>
      <c r="R209" s="319"/>
      <c r="S209" s="319"/>
      <c r="T209" s="319"/>
      <c r="U209" s="319"/>
      <c r="V209" s="1392"/>
      <c r="W209" s="1264"/>
      <c r="X209" s="1264"/>
      <c r="Y209" s="1264"/>
      <c r="Z209" s="43"/>
    </row>
    <row r="210" spans="3:26" ht="15" customHeight="1" x14ac:dyDescent="0.3">
      <c r="C210" s="43"/>
      <c r="D210" s="43"/>
      <c r="E210" s="43"/>
      <c r="F210" s="43"/>
      <c r="G210" s="43"/>
      <c r="H210" s="43"/>
      <c r="I210" s="1264"/>
      <c r="J210" s="1264"/>
      <c r="K210" s="1264"/>
      <c r="L210" s="43"/>
      <c r="M210" s="1284"/>
      <c r="N210" s="1284"/>
      <c r="O210" s="43"/>
      <c r="P210" s="1388"/>
      <c r="Q210" s="349" t="s">
        <v>205</v>
      </c>
      <c r="R210" s="319"/>
      <c r="S210" s="319"/>
      <c r="T210" s="319"/>
      <c r="U210" s="319"/>
      <c r="V210" s="1392"/>
      <c r="W210" s="1264"/>
      <c r="X210" s="1264"/>
      <c r="Y210" s="1264"/>
      <c r="Z210" s="43"/>
    </row>
    <row r="211" spans="3:26" ht="15" customHeight="1" x14ac:dyDescent="0.3"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1388"/>
      <c r="Q211" s="349" t="s">
        <v>897</v>
      </c>
      <c r="R211" s="319"/>
      <c r="S211" s="319"/>
      <c r="T211" s="319"/>
      <c r="U211" s="319"/>
      <c r="V211" s="1392"/>
      <c r="W211" s="1264"/>
      <c r="X211" s="1264"/>
      <c r="Y211" s="1264"/>
      <c r="Z211" s="43"/>
    </row>
    <row r="212" spans="3:26" ht="15" customHeight="1" thickBot="1" x14ac:dyDescent="0.35">
      <c r="C212" s="1355" t="s">
        <v>2018</v>
      </c>
      <c r="D212" s="1337"/>
      <c r="E212" s="1337"/>
      <c r="F212" s="1337"/>
      <c r="G212" s="1338"/>
      <c r="H212" s="1339"/>
      <c r="I212" s="1339"/>
      <c r="J212" s="1339"/>
      <c r="K212" s="1337"/>
      <c r="L212" s="1337"/>
      <c r="M212" s="1339"/>
      <c r="N212" s="1339"/>
      <c r="O212" s="1339"/>
      <c r="P212" s="1388"/>
      <c r="Q212" s="350" t="s">
        <v>350</v>
      </c>
      <c r="R212" s="351"/>
      <c r="S212" s="2154"/>
      <c r="T212" s="2165"/>
      <c r="U212" s="2166"/>
      <c r="V212" s="1394"/>
      <c r="W212" s="1264"/>
      <c r="X212" s="1264"/>
      <c r="Y212" s="1264"/>
      <c r="Z212" s="43"/>
    </row>
    <row r="213" spans="3:26" ht="15" customHeight="1" x14ac:dyDescent="0.3">
      <c r="C213" s="400"/>
      <c r="D213" s="42" t="s">
        <v>1857</v>
      </c>
      <c r="E213" s="43"/>
      <c r="F213" s="43"/>
      <c r="G213" s="43"/>
      <c r="H213" s="43"/>
      <c r="I213" s="1264"/>
      <c r="J213" s="1264"/>
      <c r="K213" s="1264"/>
      <c r="L213" s="1264"/>
      <c r="M213" s="1264"/>
      <c r="N213" s="1264"/>
      <c r="O213" s="1264"/>
      <c r="P213" s="1341"/>
      <c r="Q213" s="43"/>
      <c r="R213" s="43"/>
      <c r="S213" s="43"/>
      <c r="T213" s="43"/>
      <c r="U213" s="43"/>
      <c r="V213" s="1264"/>
      <c r="W213" s="1264"/>
      <c r="X213" s="1264"/>
      <c r="Y213" s="1264"/>
      <c r="Z213" s="43"/>
    </row>
    <row r="214" spans="3:26" ht="15" customHeight="1" x14ac:dyDescent="0.3">
      <c r="C214" s="43"/>
      <c r="D214" s="43"/>
      <c r="E214" s="43"/>
      <c r="F214" s="43"/>
      <c r="G214" s="43"/>
      <c r="H214" s="43"/>
      <c r="I214" s="1264"/>
      <c r="J214" s="1264"/>
      <c r="K214" s="1264"/>
      <c r="L214" s="1264"/>
      <c r="M214" s="43"/>
      <c r="N214" s="43"/>
      <c r="O214" s="43"/>
      <c r="P214" s="1336" t="s">
        <v>1858</v>
      </c>
      <c r="Q214" s="1337"/>
      <c r="R214" s="1337"/>
      <c r="S214" s="1337"/>
      <c r="T214" s="1338"/>
      <c r="U214" s="1339"/>
      <c r="V214" s="1339"/>
      <c r="W214" s="1339"/>
      <c r="X214" s="1337"/>
      <c r="Y214" s="1337"/>
      <c r="Z214" s="1339"/>
    </row>
    <row r="215" spans="3:26" ht="15" customHeight="1" x14ac:dyDescent="0.3">
      <c r="C215" s="43"/>
      <c r="D215" s="415" t="s">
        <v>74</v>
      </c>
      <c r="E215" s="247"/>
      <c r="F215" s="43"/>
      <c r="G215" s="43"/>
      <c r="H215" s="43"/>
      <c r="I215" s="1233" t="s">
        <v>671</v>
      </c>
      <c r="J215" s="247"/>
      <c r="K215" s="43"/>
      <c r="L215" s="43"/>
      <c r="M215" s="43"/>
      <c r="N215" s="43"/>
      <c r="O215" s="43"/>
      <c r="P215" s="1340" t="s">
        <v>1859</v>
      </c>
      <c r="Q215" s="43"/>
      <c r="R215" s="43"/>
      <c r="S215" s="43"/>
      <c r="T215" s="43"/>
      <c r="U215" s="43"/>
      <c r="V215" s="1264"/>
      <c r="W215" s="1264"/>
      <c r="X215" s="1264"/>
      <c r="Y215" s="1264"/>
      <c r="Z215" s="1264"/>
    </row>
    <row r="216" spans="3:26" ht="15" customHeight="1" x14ac:dyDescent="0.3">
      <c r="C216" s="43"/>
      <c r="D216" s="43"/>
      <c r="E216" s="43"/>
      <c r="F216" s="43"/>
      <c r="G216" s="43"/>
      <c r="H216" s="43"/>
      <c r="I216" s="1264"/>
      <c r="J216" s="43"/>
      <c r="K216" s="43"/>
      <c r="L216" s="43"/>
      <c r="M216" s="43"/>
      <c r="N216" s="43"/>
      <c r="O216" s="43"/>
      <c r="P216" s="1341"/>
      <c r="Q216" s="43"/>
      <c r="R216" s="43"/>
      <c r="S216" s="43"/>
      <c r="T216" s="43"/>
      <c r="U216" s="43"/>
      <c r="V216" s="1264"/>
      <c r="W216" s="1264"/>
      <c r="X216" s="1264"/>
      <c r="Y216" s="1264"/>
      <c r="Z216" s="43"/>
    </row>
    <row r="217" spans="3:26" ht="15" customHeight="1" x14ac:dyDescent="0.3">
      <c r="C217" s="43"/>
      <c r="D217" s="43"/>
      <c r="E217" s="43"/>
      <c r="F217" s="43"/>
      <c r="G217" s="43"/>
      <c r="H217" s="43"/>
      <c r="I217" s="1264"/>
      <c r="J217" s="43"/>
      <c r="K217" s="43"/>
      <c r="L217" s="43"/>
      <c r="M217" s="43"/>
      <c r="N217" s="43"/>
      <c r="O217" s="43"/>
      <c r="P217" s="1341"/>
      <c r="Q217" s="415" t="s">
        <v>74</v>
      </c>
      <c r="R217" s="247"/>
      <c r="S217" s="43"/>
      <c r="T217" s="1233" t="s">
        <v>671</v>
      </c>
      <c r="U217" s="247"/>
      <c r="V217" s="1264"/>
      <c r="W217" s="1264"/>
      <c r="X217" s="1264"/>
      <c r="Y217" s="1264"/>
      <c r="Z217" s="43"/>
    </row>
    <row r="218" spans="3:26" ht="15" customHeight="1" x14ac:dyDescent="0.3">
      <c r="C218" s="43"/>
      <c r="D218" s="43"/>
      <c r="E218" s="43"/>
      <c r="F218" s="1375"/>
      <c r="G218" s="43" t="s">
        <v>1860</v>
      </c>
      <c r="H218" s="43"/>
      <c r="I218" s="1264"/>
      <c r="J218" s="1264"/>
      <c r="K218" s="2130"/>
      <c r="L218" s="2131"/>
      <c r="M218" s="43"/>
      <c r="N218" s="43"/>
      <c r="O218" s="43"/>
      <c r="P218" s="1341"/>
      <c r="Q218" s="43"/>
      <c r="R218" s="43"/>
      <c r="S218" s="43"/>
      <c r="T218" s="43"/>
      <c r="U218" s="43"/>
      <c r="V218" s="1264"/>
      <c r="W218" s="1264"/>
      <c r="X218" s="1264"/>
      <c r="Y218" s="1264"/>
      <c r="Z218" s="43"/>
    </row>
    <row r="219" spans="3:26" ht="15" customHeight="1" x14ac:dyDescent="0.3">
      <c r="C219" s="43"/>
      <c r="D219" s="43"/>
      <c r="E219" s="43"/>
      <c r="F219" s="43"/>
      <c r="G219" s="43"/>
      <c r="H219" s="43"/>
      <c r="I219" s="1264"/>
      <c r="J219" s="1264"/>
      <c r="K219" s="1264"/>
      <c r="L219" s="43"/>
      <c r="M219" s="43"/>
      <c r="N219" s="43"/>
      <c r="O219" s="43"/>
      <c r="P219" s="1341"/>
      <c r="Q219" s="43"/>
      <c r="R219" s="43"/>
      <c r="S219" s="43"/>
      <c r="T219" s="43"/>
      <c r="U219" s="43"/>
      <c r="V219" s="1264"/>
      <c r="W219" s="1264"/>
      <c r="X219" s="1264"/>
      <c r="Y219" s="1264"/>
      <c r="Z219" s="43"/>
    </row>
    <row r="220" spans="3:26" ht="15" customHeight="1" x14ac:dyDescent="0.3">
      <c r="C220" s="43"/>
      <c r="D220" s="43"/>
      <c r="E220" s="43"/>
      <c r="F220" s="1375"/>
      <c r="G220" s="43" t="s">
        <v>1861</v>
      </c>
      <c r="H220" s="43"/>
      <c r="I220" s="43"/>
      <c r="J220" s="1395" t="s">
        <v>667</v>
      </c>
      <c r="K220" s="1396" t="s">
        <v>668</v>
      </c>
      <c r="L220" s="1397" t="s">
        <v>887</v>
      </c>
      <c r="M220" s="43"/>
      <c r="N220" s="43"/>
      <c r="O220" s="43"/>
      <c r="P220" s="1341"/>
      <c r="Q220" s="43"/>
      <c r="R220" s="43"/>
      <c r="S220" s="43"/>
      <c r="T220" s="43"/>
      <c r="U220" s="43" t="s">
        <v>1862</v>
      </c>
      <c r="V220" s="1264"/>
      <c r="W220" s="1264"/>
      <c r="X220" s="1264"/>
      <c r="Y220" s="1264"/>
      <c r="Z220" s="43"/>
    </row>
    <row r="221" spans="3:26" ht="15" customHeight="1" thickBot="1" x14ac:dyDescent="0.35">
      <c r="C221" s="43"/>
      <c r="D221" s="43"/>
      <c r="E221" s="43"/>
      <c r="F221" s="43"/>
      <c r="G221" s="43"/>
      <c r="H221" s="43"/>
      <c r="I221" s="43"/>
      <c r="J221" s="1398"/>
      <c r="K221" s="1399"/>
      <c r="L221" s="1400"/>
      <c r="M221" s="43"/>
      <c r="N221" s="43"/>
      <c r="O221" s="43"/>
      <c r="P221" s="1341"/>
      <c r="Q221" s="43"/>
      <c r="R221" s="43"/>
      <c r="S221" s="43"/>
      <c r="T221" s="1257" t="s">
        <v>1031</v>
      </c>
      <c r="U221" s="43"/>
      <c r="V221" s="1264"/>
      <c r="W221" s="1264"/>
      <c r="X221" s="1264"/>
      <c r="Y221" s="1264"/>
      <c r="Z221" s="43"/>
    </row>
    <row r="222" spans="3:26" ht="15" customHeight="1" x14ac:dyDescent="0.3">
      <c r="C222" s="43"/>
      <c r="D222" s="43"/>
      <c r="E222" s="43"/>
      <c r="F222" s="43"/>
      <c r="G222" s="43"/>
      <c r="H222" s="43"/>
      <c r="I222" s="1264"/>
      <c r="J222" s="1264"/>
      <c r="K222" s="1264"/>
      <c r="L222" s="43"/>
      <c r="M222" s="43"/>
      <c r="N222" s="43"/>
      <c r="O222" s="43"/>
      <c r="P222" s="1341"/>
      <c r="Q222" s="43"/>
      <c r="R222" s="43"/>
      <c r="S222" s="43"/>
      <c r="T222" s="2167" t="s">
        <v>1863</v>
      </c>
      <c r="U222" s="2168"/>
      <c r="V222" s="2168"/>
      <c r="W222" s="2168"/>
      <c r="X222" s="2168"/>
      <c r="Y222" s="358" t="s">
        <v>1856</v>
      </c>
      <c r="Z222" s="43"/>
    </row>
    <row r="223" spans="3:26" ht="15" customHeight="1" x14ac:dyDescent="0.3">
      <c r="C223" s="1264"/>
      <c r="D223" s="1264"/>
      <c r="E223" s="1264"/>
      <c r="F223" s="1264"/>
      <c r="G223" s="1264"/>
      <c r="H223" s="1264"/>
      <c r="I223" s="1264"/>
      <c r="J223" s="1264"/>
      <c r="K223" s="1264"/>
      <c r="L223" s="1264"/>
      <c r="M223" s="1264"/>
      <c r="N223" s="1264"/>
      <c r="O223" s="1264"/>
      <c r="P223" s="1341"/>
      <c r="Q223" s="43"/>
      <c r="R223" s="43"/>
      <c r="S223" s="306"/>
      <c r="T223" s="1401" t="s">
        <v>898</v>
      </c>
      <c r="U223" s="421"/>
      <c r="V223" s="421"/>
      <c r="W223" s="421"/>
      <c r="X223" s="421"/>
      <c r="Y223" s="1402"/>
      <c r="Z223" s="43"/>
    </row>
    <row r="224" spans="3:26" ht="18" customHeight="1" x14ac:dyDescent="0.3">
      <c r="C224" s="1355" t="s">
        <v>1864</v>
      </c>
      <c r="D224" s="1337"/>
      <c r="E224" s="1337"/>
      <c r="F224" s="1337"/>
      <c r="G224" s="1338"/>
      <c r="H224" s="1339"/>
      <c r="I224" s="1339"/>
      <c r="J224" s="1339"/>
      <c r="K224" s="1337"/>
      <c r="L224" s="1337"/>
      <c r="M224" s="1339"/>
      <c r="N224" s="1337"/>
      <c r="O224" s="1357"/>
      <c r="P224" s="1341"/>
      <c r="Q224" s="43"/>
      <c r="R224" s="43"/>
      <c r="S224" s="306"/>
      <c r="T224" s="349" t="s">
        <v>1865</v>
      </c>
      <c r="U224" s="319"/>
      <c r="V224" s="319"/>
      <c r="W224" s="319"/>
      <c r="X224" s="319"/>
      <c r="Y224" s="1392"/>
      <c r="Z224" s="43"/>
    </row>
    <row r="225" spans="3:26" ht="15" customHeight="1" x14ac:dyDescent="0.3">
      <c r="C225" s="400" t="s">
        <v>1866</v>
      </c>
      <c r="D225" s="43"/>
      <c r="E225" s="43"/>
      <c r="F225" s="43"/>
      <c r="G225" s="43"/>
      <c r="H225" s="43"/>
      <c r="I225" s="1264"/>
      <c r="J225" s="1264"/>
      <c r="K225" s="1264"/>
      <c r="L225" s="1264"/>
      <c r="M225" s="1264"/>
      <c r="N225" s="43"/>
      <c r="O225" s="43"/>
      <c r="P225" s="1341"/>
      <c r="Q225" s="43"/>
      <c r="R225" s="43"/>
      <c r="S225" s="306"/>
      <c r="T225" s="349" t="s">
        <v>899</v>
      </c>
      <c r="U225" s="319"/>
      <c r="V225" s="319"/>
      <c r="W225" s="319"/>
      <c r="X225" s="319"/>
      <c r="Y225" s="1392"/>
      <c r="Z225" s="43"/>
    </row>
    <row r="226" spans="3:26" ht="15" customHeight="1" thickBot="1" x14ac:dyDescent="0.35"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1341"/>
      <c r="Q226" s="43"/>
      <c r="R226" s="43"/>
      <c r="S226" s="306"/>
      <c r="T226" s="350" t="s">
        <v>288</v>
      </c>
      <c r="U226" s="351"/>
      <c r="V226" s="2154"/>
      <c r="W226" s="2165"/>
      <c r="X226" s="2166"/>
      <c r="Y226" s="1394"/>
      <c r="Z226" s="43"/>
    </row>
    <row r="227" spans="3:26" ht="15" customHeight="1" x14ac:dyDescent="0.3">
      <c r="C227" s="43"/>
      <c r="D227" s="415" t="s">
        <v>74</v>
      </c>
      <c r="E227" s="247"/>
      <c r="F227" s="43"/>
      <c r="G227" s="43"/>
      <c r="H227" s="43"/>
      <c r="I227" s="1233" t="s">
        <v>671</v>
      </c>
      <c r="J227" s="247"/>
      <c r="K227" s="1264"/>
      <c r="L227" s="1264"/>
      <c r="M227" s="43"/>
      <c r="N227" s="43"/>
      <c r="O227" s="43"/>
      <c r="P227" s="1341"/>
      <c r="Q227" s="43"/>
      <c r="R227" s="43"/>
      <c r="S227" s="43"/>
      <c r="T227" s="43"/>
      <c r="U227" s="43"/>
      <c r="V227" s="1264"/>
      <c r="W227" s="1264"/>
      <c r="X227" s="1264"/>
      <c r="Y227" s="1264"/>
      <c r="Z227" s="43"/>
    </row>
    <row r="228" spans="3:26" ht="15" customHeight="1" x14ac:dyDescent="0.3">
      <c r="C228" s="43"/>
      <c r="D228" s="43"/>
      <c r="E228" s="43"/>
      <c r="F228" s="43"/>
      <c r="G228" s="43"/>
      <c r="H228" s="43"/>
      <c r="I228" s="1264"/>
      <c r="J228" s="1264"/>
      <c r="K228" s="1264"/>
      <c r="L228" s="43"/>
      <c r="M228" s="43"/>
      <c r="N228" s="43"/>
      <c r="O228" s="43"/>
      <c r="P228" s="1336" t="s">
        <v>1867</v>
      </c>
      <c r="Q228" s="1337"/>
      <c r="R228" s="1337"/>
      <c r="S228" s="1337"/>
      <c r="T228" s="1338"/>
      <c r="U228" s="1339"/>
      <c r="V228" s="1339"/>
      <c r="W228" s="1339"/>
      <c r="X228" s="1337"/>
      <c r="Y228" s="1337"/>
      <c r="Z228" s="1339"/>
    </row>
    <row r="229" spans="3:26" ht="15" customHeight="1" thickBot="1" x14ac:dyDescent="0.35"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1340" t="s">
        <v>1868</v>
      </c>
      <c r="Q229" s="43"/>
      <c r="R229" s="43"/>
      <c r="S229" s="43"/>
      <c r="T229" s="43"/>
      <c r="U229" s="43"/>
      <c r="V229" s="1264"/>
      <c r="W229" s="1264"/>
      <c r="X229" s="1264"/>
      <c r="Y229" s="1264"/>
      <c r="Z229" s="1264"/>
    </row>
    <row r="230" spans="3:26" ht="15" customHeight="1" x14ac:dyDescent="0.3">
      <c r="C230" s="43"/>
      <c r="D230" s="43"/>
      <c r="E230" s="43"/>
      <c r="F230" s="43"/>
      <c r="G230" s="2135" t="s">
        <v>1869</v>
      </c>
      <c r="H230" s="2136"/>
      <c r="I230" s="2137"/>
      <c r="J230" s="2144" t="s">
        <v>876</v>
      </c>
      <c r="K230" s="2145"/>
      <c r="L230" s="2145"/>
      <c r="M230" s="2146"/>
      <c r="N230" s="43"/>
      <c r="O230" s="43"/>
      <c r="P230" s="1403"/>
      <c r="Q230" s="1264"/>
      <c r="R230" s="1264"/>
      <c r="S230" s="1264"/>
      <c r="T230" s="1264"/>
      <c r="U230" s="1264"/>
      <c r="V230" s="1264"/>
      <c r="W230" s="1264"/>
      <c r="X230" s="1264"/>
      <c r="Y230" s="1264"/>
      <c r="Z230" s="1264"/>
    </row>
    <row r="231" spans="3:26" ht="15" customHeight="1" x14ac:dyDescent="0.3">
      <c r="C231" s="43"/>
      <c r="D231" s="43"/>
      <c r="E231" s="43"/>
      <c r="F231" s="43"/>
      <c r="G231" s="2138"/>
      <c r="H231" s="2139"/>
      <c r="I231" s="2140"/>
      <c r="J231" s="2147" t="s">
        <v>1870</v>
      </c>
      <c r="K231" s="2169" t="s">
        <v>877</v>
      </c>
      <c r="L231" s="2169" t="s">
        <v>1871</v>
      </c>
      <c r="M231" s="2172" t="s">
        <v>1872</v>
      </c>
      <c r="N231" s="43"/>
      <c r="O231" s="43"/>
      <c r="P231" s="1341"/>
      <c r="Q231" s="415" t="s">
        <v>74</v>
      </c>
      <c r="R231" s="247"/>
      <c r="S231" s="43"/>
      <c r="T231" s="1233" t="s">
        <v>671</v>
      </c>
      <c r="U231" s="247"/>
      <c r="V231" s="1264"/>
      <c r="W231" s="1264"/>
      <c r="X231" s="1264"/>
      <c r="Y231" s="1264"/>
      <c r="Z231" s="43"/>
    </row>
    <row r="232" spans="3:26" ht="15" customHeight="1" x14ac:dyDescent="0.3">
      <c r="C232" s="43"/>
      <c r="D232" s="43"/>
      <c r="E232" s="43"/>
      <c r="F232" s="43"/>
      <c r="G232" s="2138"/>
      <c r="H232" s="2139"/>
      <c r="I232" s="2140"/>
      <c r="J232" s="2148"/>
      <c r="K232" s="2170"/>
      <c r="L232" s="2170"/>
      <c r="M232" s="2173"/>
      <c r="N232" s="43"/>
      <c r="O232" s="43"/>
      <c r="P232" s="1403"/>
      <c r="Q232" s="1264"/>
      <c r="R232" s="1264"/>
      <c r="S232" s="1264"/>
      <c r="T232" s="1264"/>
      <c r="U232" s="1264"/>
      <c r="V232" s="1264"/>
      <c r="W232" s="1264"/>
      <c r="X232" s="1264"/>
      <c r="Y232" s="1264"/>
      <c r="Z232" s="1264"/>
    </row>
    <row r="233" spans="3:26" ht="15" customHeight="1" x14ac:dyDescent="0.3">
      <c r="C233" s="43"/>
      <c r="D233" s="43"/>
      <c r="E233" s="43"/>
      <c r="F233" s="43"/>
      <c r="G233" s="2141"/>
      <c r="H233" s="2142"/>
      <c r="I233" s="2143"/>
      <c r="J233" s="2149"/>
      <c r="K233" s="2171"/>
      <c r="L233" s="2171"/>
      <c r="M233" s="2174"/>
      <c r="N233" s="43"/>
      <c r="O233" s="43"/>
      <c r="P233" s="1403"/>
      <c r="Q233" s="1264"/>
      <c r="R233" s="1264"/>
      <c r="S233" s="1264"/>
      <c r="T233" s="1257" t="s">
        <v>1031</v>
      </c>
      <c r="U233" s="1264"/>
      <c r="V233" s="1264"/>
      <c r="W233" s="1264"/>
      <c r="X233" s="1264"/>
      <c r="Y233" s="1264"/>
      <c r="Z233" s="1264"/>
    </row>
    <row r="234" spans="3:26" ht="15" customHeight="1" thickBot="1" x14ac:dyDescent="0.35">
      <c r="C234" s="43"/>
      <c r="D234" s="43"/>
      <c r="E234" s="43"/>
      <c r="F234" s="1404" t="s">
        <v>681</v>
      </c>
      <c r="G234" s="1389" t="s">
        <v>878</v>
      </c>
      <c r="H234" s="1362"/>
      <c r="I234" s="1362"/>
      <c r="J234" s="574"/>
      <c r="K234" s="1405"/>
      <c r="L234" s="1405"/>
      <c r="M234" s="1406"/>
      <c r="N234" s="1407">
        <f>SUM(J234:M234)</f>
        <v>0</v>
      </c>
      <c r="O234" s="43"/>
      <c r="P234" s="1403"/>
      <c r="Q234" s="1264"/>
      <c r="R234" s="1257"/>
      <c r="S234" s="1257"/>
      <c r="T234" s="1264"/>
      <c r="U234" s="1264"/>
      <c r="V234" s="1264"/>
      <c r="W234" s="1264"/>
      <c r="X234" s="1264"/>
      <c r="Y234" s="1264"/>
      <c r="Z234" s="1264"/>
    </row>
    <row r="235" spans="3:26" ht="20.149999999999999" customHeight="1" x14ac:dyDescent="0.3">
      <c r="C235" s="43"/>
      <c r="D235" s="43"/>
      <c r="E235" s="43"/>
      <c r="F235" s="1404" t="s">
        <v>682</v>
      </c>
      <c r="G235" s="349" t="s">
        <v>879</v>
      </c>
      <c r="H235" s="319"/>
      <c r="I235" s="319"/>
      <c r="J235" s="1408"/>
      <c r="K235" s="1409"/>
      <c r="L235" s="1409"/>
      <c r="M235" s="1410"/>
      <c r="N235" s="1407">
        <f t="shared" ref="N235:N239" si="0">SUM(J235:M235)</f>
        <v>0</v>
      </c>
      <c r="O235" s="43"/>
      <c r="P235" s="1403"/>
      <c r="Q235" s="1264"/>
      <c r="R235" s="43"/>
      <c r="S235" s="43"/>
      <c r="T235" s="1411" t="s">
        <v>1863</v>
      </c>
      <c r="U235" s="1412"/>
      <c r="V235" s="1412"/>
      <c r="W235" s="360" t="s">
        <v>1856</v>
      </c>
      <c r="X235" s="1264"/>
      <c r="Y235" s="1264"/>
      <c r="Z235" s="1264"/>
    </row>
    <row r="236" spans="3:26" ht="15" customHeight="1" x14ac:dyDescent="0.3">
      <c r="C236" s="43"/>
      <c r="D236" s="43"/>
      <c r="E236" s="43"/>
      <c r="F236" s="1404" t="s">
        <v>683</v>
      </c>
      <c r="G236" s="349" t="s">
        <v>880</v>
      </c>
      <c r="H236" s="319"/>
      <c r="I236" s="319"/>
      <c r="J236" s="1408"/>
      <c r="K236" s="1409"/>
      <c r="L236" s="1409"/>
      <c r="M236" s="1410"/>
      <c r="N236" s="1407">
        <f t="shared" si="0"/>
        <v>0</v>
      </c>
      <c r="O236" s="43"/>
      <c r="P236" s="1403"/>
      <c r="Q236" s="1264"/>
      <c r="R236" s="43"/>
      <c r="S236" s="43"/>
      <c r="T236" s="1401" t="s">
        <v>1873</v>
      </c>
      <c r="U236" s="421"/>
      <c r="V236" s="421"/>
      <c r="W236" s="1413"/>
      <c r="X236" s="1264"/>
      <c r="Y236" s="1264"/>
      <c r="Z236" s="1264"/>
    </row>
    <row r="237" spans="3:26" ht="15" customHeight="1" x14ac:dyDescent="0.3">
      <c r="C237" s="43"/>
      <c r="D237" s="43"/>
      <c r="E237" s="43"/>
      <c r="F237" s="1404" t="s">
        <v>684</v>
      </c>
      <c r="G237" s="349" t="s">
        <v>881</v>
      </c>
      <c r="H237" s="319"/>
      <c r="I237" s="319"/>
      <c r="J237" s="1408"/>
      <c r="K237" s="1409"/>
      <c r="L237" s="1409"/>
      <c r="M237" s="1410"/>
      <c r="N237" s="1407">
        <f t="shared" si="0"/>
        <v>0</v>
      </c>
      <c r="O237" s="43"/>
      <c r="P237" s="1403"/>
      <c r="Q237" s="1264"/>
      <c r="R237" s="43"/>
      <c r="S237" s="43"/>
      <c r="T237" s="349" t="s">
        <v>1874</v>
      </c>
      <c r="U237" s="319"/>
      <c r="V237" s="319"/>
      <c r="W237" s="1414"/>
      <c r="X237" s="1264"/>
      <c r="Y237" s="1264"/>
      <c r="Z237" s="1264"/>
    </row>
    <row r="238" spans="3:26" ht="15" customHeight="1" x14ac:dyDescent="0.3">
      <c r="C238" s="43"/>
      <c r="D238" s="43"/>
      <c r="E238" s="43"/>
      <c r="F238" s="1404" t="s">
        <v>685</v>
      </c>
      <c r="G238" s="349" t="s">
        <v>882</v>
      </c>
      <c r="H238" s="319"/>
      <c r="I238" s="319"/>
      <c r="J238" s="1408"/>
      <c r="K238" s="1409"/>
      <c r="L238" s="1409"/>
      <c r="M238" s="1410"/>
      <c r="N238" s="1407">
        <f t="shared" si="0"/>
        <v>0</v>
      </c>
      <c r="O238" s="43"/>
      <c r="P238" s="1403"/>
      <c r="Q238" s="1264"/>
      <c r="R238" s="43"/>
      <c r="S238" s="43"/>
      <c r="T238" s="349" t="s">
        <v>1875</v>
      </c>
      <c r="U238" s="319"/>
      <c r="V238" s="319"/>
      <c r="W238" s="1414"/>
      <c r="X238" s="1264"/>
      <c r="Y238" s="1264"/>
      <c r="Z238" s="1264"/>
    </row>
    <row r="239" spans="3:26" ht="15" customHeight="1" thickBot="1" x14ac:dyDescent="0.35">
      <c r="C239" s="43"/>
      <c r="D239" s="43"/>
      <c r="E239" s="43"/>
      <c r="F239" s="1404" t="s">
        <v>686</v>
      </c>
      <c r="G239" s="350" t="s">
        <v>288</v>
      </c>
      <c r="H239" s="2154"/>
      <c r="I239" s="2155"/>
      <c r="J239" s="1415"/>
      <c r="K239" s="1416"/>
      <c r="L239" s="1416"/>
      <c r="M239" s="1417"/>
      <c r="N239" s="1407">
        <f t="shared" si="0"/>
        <v>0</v>
      </c>
      <c r="O239" s="43"/>
      <c r="P239" s="1403"/>
      <c r="Q239" s="1264"/>
      <c r="R239" s="43"/>
      <c r="S239" s="43"/>
      <c r="T239" s="350" t="s">
        <v>1876</v>
      </c>
      <c r="U239" s="351"/>
      <c r="V239" s="351"/>
      <c r="W239" s="1418"/>
      <c r="X239" s="1264"/>
      <c r="Y239" s="1264"/>
      <c r="Z239" s="1264"/>
    </row>
    <row r="240" spans="3:26" ht="15" customHeight="1" thickBot="1" x14ac:dyDescent="0.35">
      <c r="C240" s="1419"/>
      <c r="D240" s="1419"/>
      <c r="E240" s="1419"/>
      <c r="F240" s="1419"/>
      <c r="G240" s="1419"/>
      <c r="H240" s="1419"/>
      <c r="I240" s="1419"/>
      <c r="J240" s="1419"/>
      <c r="K240" s="1419"/>
      <c r="L240" s="1420"/>
      <c r="M240" s="1421">
        <f>SUM(J234:M239)</f>
        <v>0</v>
      </c>
      <c r="N240" s="1422"/>
      <c r="O240" s="1423"/>
      <c r="P240" s="1424"/>
      <c r="Q240" s="1267"/>
      <c r="R240" s="1267"/>
      <c r="S240" s="1267"/>
      <c r="T240" s="1267"/>
      <c r="U240" s="1267"/>
      <c r="V240" s="1267"/>
      <c r="W240" s="1267"/>
      <c r="X240" s="1270"/>
      <c r="Y240" s="1270"/>
      <c r="Z240" s="1270"/>
    </row>
    <row r="241" spans="3:26" ht="10" customHeight="1" x14ac:dyDescent="0.3"/>
    <row r="242" spans="3:26" ht="20.149999999999999" customHeight="1" x14ac:dyDescent="0.3">
      <c r="C242" s="366" t="s">
        <v>1877</v>
      </c>
      <c r="D242" s="1271"/>
      <c r="E242" s="1271"/>
      <c r="F242" s="1271"/>
      <c r="G242" s="1425"/>
      <c r="H242" s="1426"/>
      <c r="I242" s="1426"/>
      <c r="J242" s="1426"/>
      <c r="K242" s="1271"/>
      <c r="L242" s="1271"/>
      <c r="M242" s="1426"/>
      <c r="N242" s="1271"/>
      <c r="O242" s="1271"/>
      <c r="P242" s="1336" t="s">
        <v>1878</v>
      </c>
      <c r="Q242" s="1426"/>
      <c r="R242" s="1426"/>
      <c r="S242" s="1426"/>
      <c r="T242" s="1426"/>
      <c r="U242" s="1426"/>
      <c r="V242" s="1426"/>
      <c r="W242" s="1426"/>
      <c r="X242" s="1426"/>
      <c r="Y242" s="1426"/>
      <c r="Z242" s="1426"/>
    </row>
    <row r="243" spans="3:26" ht="15" customHeight="1" x14ac:dyDescent="0.3">
      <c r="C243" s="400" t="s">
        <v>1879</v>
      </c>
      <c r="D243" s="43"/>
      <c r="E243" s="43"/>
      <c r="F243" s="43"/>
      <c r="G243" s="43"/>
      <c r="H243" s="43"/>
      <c r="I243" s="1264"/>
      <c r="J243" s="1264"/>
      <c r="K243" s="1264"/>
      <c r="L243" s="1264"/>
      <c r="M243" s="1264"/>
      <c r="N243" s="43"/>
      <c r="O243" s="43"/>
      <c r="P243" s="1403"/>
      <c r="Q243" s="68" t="s">
        <v>1880</v>
      </c>
      <c r="R243" s="1264"/>
      <c r="S243" s="1264"/>
      <c r="T243" s="1264"/>
      <c r="U243" s="1264"/>
      <c r="V243" s="1264"/>
      <c r="W243" s="1264"/>
      <c r="X243" s="1264"/>
      <c r="Y243" s="1264"/>
      <c r="Z243" s="1264"/>
    </row>
    <row r="244" spans="3:26" ht="15" customHeight="1" x14ac:dyDescent="0.3">
      <c r="C244" s="400" t="s">
        <v>1881</v>
      </c>
      <c r="D244" s="43"/>
      <c r="E244" s="43"/>
      <c r="F244" s="43"/>
      <c r="G244" s="43"/>
      <c r="H244" s="43"/>
      <c r="I244" s="1264"/>
      <c r="J244" s="1264"/>
      <c r="K244" s="1264"/>
      <c r="L244" s="1264"/>
      <c r="M244" s="43"/>
      <c r="N244" s="43"/>
      <c r="O244" s="43"/>
      <c r="P244" s="1403"/>
      <c r="Q244" s="68"/>
      <c r="R244" s="1264"/>
      <c r="S244" s="1264"/>
      <c r="T244" s="1264"/>
      <c r="U244" s="1264"/>
      <c r="V244" s="1264"/>
      <c r="W244" s="1264"/>
      <c r="X244" s="1264"/>
      <c r="Y244" s="1264"/>
      <c r="Z244" s="1264"/>
    </row>
    <row r="245" spans="3:26" ht="15" customHeight="1" x14ac:dyDescent="0.3">
      <c r="C245" s="43"/>
      <c r="D245" s="43"/>
      <c r="E245" s="43"/>
      <c r="F245" s="43"/>
      <c r="G245" s="43"/>
      <c r="H245" s="43"/>
      <c r="I245" s="1264"/>
      <c r="J245" s="1264"/>
      <c r="K245" s="1264"/>
      <c r="L245" s="1264"/>
      <c r="M245" s="43"/>
      <c r="N245" s="43"/>
      <c r="O245" s="43"/>
      <c r="P245" s="1403"/>
      <c r="Q245" s="415" t="s">
        <v>74</v>
      </c>
      <c r="R245" s="247"/>
      <c r="S245" s="43"/>
      <c r="T245" s="1233" t="s">
        <v>671</v>
      </c>
      <c r="U245" s="247"/>
      <c r="V245" s="1264"/>
      <c r="W245" s="1264"/>
      <c r="X245" s="1264"/>
      <c r="Y245" s="1264"/>
      <c r="Z245" s="1264"/>
    </row>
    <row r="246" spans="3:26" ht="15" customHeight="1" x14ac:dyDescent="0.3">
      <c r="C246" s="43"/>
      <c r="D246" s="415" t="s">
        <v>74</v>
      </c>
      <c r="E246" s="247"/>
      <c r="F246" s="43"/>
      <c r="G246" s="43"/>
      <c r="H246" s="43"/>
      <c r="I246" s="1233" t="s">
        <v>671</v>
      </c>
      <c r="J246" s="247"/>
      <c r="K246" s="1264"/>
      <c r="L246" s="1264"/>
      <c r="M246" s="43"/>
      <c r="N246" s="43"/>
      <c r="O246" s="43"/>
      <c r="P246" s="1403"/>
      <c r="Q246" s="1264"/>
      <c r="R246" s="1264"/>
      <c r="S246" s="1264"/>
      <c r="T246" s="1264"/>
      <c r="U246" s="1264"/>
      <c r="V246" s="1264"/>
      <c r="W246" s="1264"/>
      <c r="X246" s="1264"/>
      <c r="Y246" s="1264"/>
      <c r="Z246" s="1264"/>
    </row>
    <row r="247" spans="3:26" x14ac:dyDescent="0.3">
      <c r="C247" s="43"/>
      <c r="D247" s="43"/>
      <c r="E247" s="43"/>
      <c r="F247" s="43"/>
      <c r="G247" s="43"/>
      <c r="H247" s="43"/>
      <c r="I247" s="1264"/>
      <c r="J247" s="1264"/>
      <c r="K247" s="1264"/>
      <c r="L247" s="1264"/>
      <c r="M247" s="43"/>
      <c r="N247" s="43"/>
      <c r="O247" s="43"/>
      <c r="P247" s="1403"/>
      <c r="Q247" s="1264"/>
      <c r="R247" s="1264"/>
      <c r="S247" s="1264"/>
      <c r="T247" s="1264"/>
      <c r="U247" s="1264"/>
      <c r="V247" s="1264"/>
      <c r="W247" s="1264"/>
      <c r="X247" s="1264"/>
      <c r="Y247" s="1264"/>
      <c r="Z247" s="1264"/>
    </row>
    <row r="248" spans="3:26" ht="15" customHeight="1" x14ac:dyDescent="0.3">
      <c r="C248" s="43"/>
      <c r="D248" s="43"/>
      <c r="E248" s="43"/>
      <c r="F248" s="43"/>
      <c r="G248" s="43" t="s">
        <v>1882</v>
      </c>
      <c r="H248" s="43"/>
      <c r="I248" s="1264"/>
      <c r="J248" s="1264"/>
      <c r="K248" s="1264"/>
      <c r="L248" s="1264"/>
      <c r="M248" s="43"/>
      <c r="N248" s="43"/>
      <c r="O248" s="43"/>
      <c r="P248" s="1403"/>
      <c r="Q248" s="1264"/>
      <c r="R248" s="1264"/>
      <c r="S248" s="1427" t="s">
        <v>1883</v>
      </c>
      <c r="T248" s="1264"/>
      <c r="U248" s="247"/>
      <c r="V248" s="1428" t="s">
        <v>804</v>
      </c>
      <c r="W248" s="1264"/>
      <c r="X248" s="1264"/>
      <c r="Y248" s="1264"/>
      <c r="Z248" s="1264"/>
    </row>
    <row r="249" spans="3:26" ht="15" customHeight="1" x14ac:dyDescent="0.3">
      <c r="C249" s="43"/>
      <c r="D249" s="43"/>
      <c r="E249" s="1257"/>
      <c r="F249" s="43"/>
      <c r="G249" s="1301" t="s">
        <v>940</v>
      </c>
      <c r="H249" s="43"/>
      <c r="I249" s="1264"/>
      <c r="J249" s="1264"/>
      <c r="K249" s="1264"/>
      <c r="L249" s="1264"/>
      <c r="M249" s="43"/>
      <c r="N249" s="43"/>
      <c r="O249" s="43"/>
      <c r="P249" s="1403"/>
      <c r="Q249" s="1264"/>
      <c r="R249" s="1264"/>
      <c r="S249" s="1264"/>
      <c r="T249" s="1264"/>
      <c r="U249" s="247"/>
      <c r="V249" s="1428" t="s">
        <v>638</v>
      </c>
      <c r="W249" s="1264"/>
      <c r="X249" s="1264"/>
      <c r="Y249" s="1264"/>
      <c r="Z249" s="1264"/>
    </row>
    <row r="250" spans="3:26" ht="15" customHeight="1" x14ac:dyDescent="0.3">
      <c r="C250" s="43"/>
      <c r="D250" s="43"/>
      <c r="E250" s="1257"/>
      <c r="F250" s="43"/>
      <c r="G250" s="1301"/>
      <c r="H250" s="43"/>
      <c r="I250" s="1264"/>
      <c r="J250" s="1264"/>
      <c r="K250" s="1264"/>
      <c r="L250" s="1264"/>
      <c r="M250" s="43"/>
      <c r="N250" s="43"/>
      <c r="O250" s="43"/>
      <c r="P250" s="1403"/>
      <c r="Q250" s="1264"/>
      <c r="R250" s="1264"/>
      <c r="S250" s="1264"/>
      <c r="T250" s="1264"/>
      <c r="U250" s="1264"/>
      <c r="V250" s="1264"/>
      <c r="W250" s="1264"/>
      <c r="X250" s="1264"/>
      <c r="Y250" s="1264"/>
      <c r="Z250" s="1264"/>
    </row>
    <row r="251" spans="3:26" ht="18" customHeight="1" x14ac:dyDescent="0.3">
      <c r="C251" s="43"/>
      <c r="D251" s="43"/>
      <c r="E251" s="43"/>
      <c r="F251" s="43"/>
      <c r="G251" s="1429" t="s">
        <v>1863</v>
      </c>
      <c r="H251" s="1430"/>
      <c r="I251" s="1430"/>
      <c r="J251" s="1431"/>
      <c r="K251" s="1431"/>
      <c r="L251" s="1431"/>
      <c r="M251" s="1432" t="s">
        <v>1856</v>
      </c>
      <c r="N251" s="43"/>
      <c r="O251" s="43"/>
      <c r="P251" s="1403"/>
      <c r="Q251" s="1264"/>
      <c r="R251" s="1264"/>
      <c r="S251" s="1264"/>
      <c r="T251" s="1264"/>
      <c r="U251" s="1264"/>
      <c r="V251" s="1264"/>
      <c r="W251" s="1264"/>
      <c r="X251" s="1264"/>
      <c r="Y251" s="1264"/>
      <c r="Z251" s="1264"/>
    </row>
    <row r="252" spans="3:26" ht="15" customHeight="1" x14ac:dyDescent="0.3">
      <c r="C252" s="43"/>
      <c r="D252" s="43"/>
      <c r="E252" s="43"/>
      <c r="F252" s="43"/>
      <c r="G252" s="386" t="s">
        <v>900</v>
      </c>
      <c r="H252" s="421"/>
      <c r="I252" s="421"/>
      <c r="J252" s="421"/>
      <c r="K252" s="421"/>
      <c r="L252" s="421"/>
      <c r="M252" s="1433"/>
      <c r="N252" s="43"/>
      <c r="O252" s="43"/>
      <c r="P252" s="1434" t="s">
        <v>1884</v>
      </c>
      <c r="Q252" s="1264"/>
      <c r="R252" s="1264"/>
      <c r="S252" s="1264"/>
      <c r="T252" s="1264"/>
      <c r="U252" s="1264"/>
      <c r="V252" s="1264"/>
      <c r="W252" s="1264"/>
      <c r="X252" s="1264"/>
      <c r="Y252" s="1264"/>
      <c r="Z252" s="1264"/>
    </row>
    <row r="253" spans="3:26" ht="15" customHeight="1" x14ac:dyDescent="0.3">
      <c r="C253" s="43"/>
      <c r="D253" s="43"/>
      <c r="E253" s="43"/>
      <c r="F253" s="43"/>
      <c r="G253" s="392" t="s">
        <v>901</v>
      </c>
      <c r="H253" s="319"/>
      <c r="I253" s="319"/>
      <c r="J253" s="319"/>
      <c r="K253" s="319"/>
      <c r="L253" s="319"/>
      <c r="M253" s="1435"/>
      <c r="N253" s="43"/>
      <c r="O253" s="43"/>
      <c r="P253" s="1403"/>
      <c r="Q253" s="68" t="s">
        <v>1885</v>
      </c>
      <c r="R253" s="1264"/>
      <c r="S253" s="1264"/>
      <c r="T253" s="1264"/>
      <c r="U253" s="1264"/>
      <c r="V253" s="1264"/>
      <c r="W253" s="1264"/>
      <c r="X253" s="1264"/>
      <c r="Y253" s="1264"/>
      <c r="Z253" s="1264"/>
    </row>
    <row r="254" spans="3:26" ht="15" customHeight="1" x14ac:dyDescent="0.3">
      <c r="C254" s="43"/>
      <c r="D254" s="43"/>
      <c r="E254" s="43"/>
      <c r="F254" s="43"/>
      <c r="G254" s="392" t="s">
        <v>902</v>
      </c>
      <c r="H254" s="319"/>
      <c r="I254" s="319"/>
      <c r="J254" s="319"/>
      <c r="K254" s="319"/>
      <c r="L254" s="319"/>
      <c r="M254" s="1435"/>
      <c r="N254" s="43"/>
      <c r="O254" s="43"/>
      <c r="P254" s="1403"/>
      <c r="Q254" s="68" t="s">
        <v>1886</v>
      </c>
      <c r="R254" s="1264"/>
      <c r="S254" s="1264"/>
      <c r="T254" s="1264"/>
      <c r="U254" s="1264"/>
      <c r="V254" s="1264"/>
      <c r="W254" s="1264"/>
      <c r="X254" s="1264"/>
      <c r="Y254" s="1264"/>
      <c r="Z254" s="1264"/>
    </row>
    <row r="255" spans="3:26" ht="15" customHeight="1" x14ac:dyDescent="0.3">
      <c r="C255" s="43"/>
      <c r="D255" s="43"/>
      <c r="E255" s="43"/>
      <c r="F255" s="43"/>
      <c r="G255" s="392" t="s">
        <v>1887</v>
      </c>
      <c r="H255" s="319"/>
      <c r="I255" s="319"/>
      <c r="J255" s="319"/>
      <c r="K255" s="319"/>
      <c r="L255" s="319"/>
      <c r="M255" s="1435"/>
      <c r="N255" s="43"/>
      <c r="O255" s="43"/>
      <c r="P255" s="1434"/>
      <c r="Q255" s="1264"/>
      <c r="R255" s="1264"/>
      <c r="S255" s="1264"/>
      <c r="T255" s="1264"/>
      <c r="U255" s="1264"/>
      <c r="V255" s="1264"/>
      <c r="W255" s="1264"/>
      <c r="X255" s="1264"/>
      <c r="Y255" s="1264"/>
      <c r="Z255" s="1264"/>
    </row>
    <row r="256" spans="3:26" ht="15" customHeight="1" x14ac:dyDescent="0.3">
      <c r="C256" s="43"/>
      <c r="D256" s="43"/>
      <c r="E256" s="43"/>
      <c r="F256" s="43"/>
      <c r="G256" s="396" t="s">
        <v>350</v>
      </c>
      <c r="H256" s="428"/>
      <c r="I256" s="2164"/>
      <c r="J256" s="2124"/>
      <c r="K256" s="2124"/>
      <c r="L256" s="2125"/>
      <c r="M256" s="1436"/>
      <c r="N256" s="43"/>
      <c r="O256" s="43"/>
      <c r="P256" s="1403"/>
      <c r="Q256" s="68"/>
      <c r="R256" s="1437" t="s">
        <v>1888</v>
      </c>
      <c r="S256" s="1438"/>
      <c r="T256" s="1438"/>
      <c r="U256" s="1438"/>
      <c r="V256" s="1439"/>
      <c r="W256" s="1264"/>
      <c r="X256" s="1264"/>
      <c r="Y256" s="1264"/>
      <c r="Z256" s="1264"/>
    </row>
    <row r="257" spans="3:26" ht="15" customHeight="1" x14ac:dyDescent="0.3">
      <c r="C257" s="43"/>
      <c r="D257" s="43"/>
      <c r="E257" s="43"/>
      <c r="F257" s="43"/>
      <c r="G257" s="43"/>
      <c r="H257" s="43"/>
      <c r="I257" s="43"/>
      <c r="J257" s="43"/>
      <c r="K257" s="43"/>
      <c r="L257" s="1264"/>
      <c r="M257" s="43"/>
      <c r="N257" s="43"/>
      <c r="O257" s="43"/>
      <c r="P257" s="1403"/>
      <c r="Q257" s="1264"/>
      <c r="R257" s="1264"/>
      <c r="S257" s="1264"/>
      <c r="T257" s="1264"/>
      <c r="U257" s="1264"/>
      <c r="V257" s="1264"/>
      <c r="W257" s="1264"/>
      <c r="X257" s="1264"/>
      <c r="Y257" s="1264"/>
      <c r="Z257" s="1264"/>
    </row>
    <row r="258" spans="3:26" ht="15" customHeight="1" x14ac:dyDescent="0.3">
      <c r="C258" s="43"/>
      <c r="D258" s="43"/>
      <c r="E258" s="43"/>
      <c r="F258" s="43"/>
      <c r="G258" s="43"/>
      <c r="H258" s="43"/>
      <c r="I258" s="43"/>
      <c r="J258" s="43"/>
      <c r="K258" s="43"/>
      <c r="L258" s="1264"/>
      <c r="M258" s="43"/>
      <c r="N258" s="43"/>
      <c r="O258" s="43"/>
      <c r="P258" s="1281"/>
      <c r="Q258" s="43"/>
      <c r="R258" s="43"/>
      <c r="S258" s="43"/>
      <c r="T258" s="43"/>
      <c r="U258" s="43"/>
      <c r="V258" s="43"/>
      <c r="W258" s="43"/>
      <c r="X258" s="1264"/>
      <c r="Y258" s="1264"/>
      <c r="Z258" s="1264"/>
    </row>
    <row r="259" spans="3:26" ht="15" customHeight="1" x14ac:dyDescent="0.3">
      <c r="C259" s="68" t="s">
        <v>1889</v>
      </c>
      <c r="D259" s="43"/>
      <c r="E259" s="43"/>
      <c r="F259" s="43"/>
      <c r="G259" s="1440"/>
      <c r="H259" s="1264"/>
      <c r="I259" s="1264"/>
      <c r="J259" s="1264"/>
      <c r="K259" s="43"/>
      <c r="L259" s="43"/>
      <c r="M259" s="1264"/>
      <c r="N259" s="43"/>
      <c r="O259" s="43"/>
      <c r="P259" s="1434" t="s">
        <v>1890</v>
      </c>
      <c r="Q259" s="1264"/>
      <c r="R259" s="1264"/>
      <c r="S259" s="1264"/>
      <c r="T259" s="1264"/>
      <c r="U259" s="1264"/>
      <c r="V259" s="1264"/>
      <c r="W259" s="1264"/>
      <c r="X259" s="1264"/>
      <c r="Y259" s="1264"/>
      <c r="Z259" s="1264"/>
    </row>
    <row r="260" spans="3:26" ht="15" customHeight="1" x14ac:dyDescent="0.3">
      <c r="C260" s="400"/>
      <c r="D260" s="43" t="s">
        <v>1891</v>
      </c>
      <c r="E260" s="43"/>
      <c r="F260" s="43"/>
      <c r="G260" s="43"/>
      <c r="H260" s="43"/>
      <c r="I260" s="1264"/>
      <c r="J260" s="1264"/>
      <c r="K260" s="1264"/>
      <c r="L260" s="1264"/>
      <c r="M260" s="1264"/>
      <c r="N260" s="43"/>
      <c r="O260" s="43"/>
      <c r="P260" s="1403"/>
      <c r="Q260" s="68" t="s">
        <v>1892</v>
      </c>
      <c r="R260" s="1264"/>
      <c r="S260" s="1264"/>
      <c r="T260" s="1264"/>
      <c r="U260" s="1264"/>
      <c r="V260" s="1264"/>
      <c r="W260" s="1264"/>
      <c r="X260" s="1264"/>
      <c r="Y260" s="1264"/>
      <c r="Z260" s="1264"/>
    </row>
    <row r="261" spans="3:26" ht="15" customHeight="1" x14ac:dyDescent="0.3">
      <c r="C261" s="400"/>
      <c r="D261" s="43"/>
      <c r="E261" s="43"/>
      <c r="F261" s="43"/>
      <c r="G261" s="43"/>
      <c r="H261" s="43"/>
      <c r="I261" s="1264"/>
      <c r="J261" s="1264"/>
      <c r="K261" s="1264"/>
      <c r="L261" s="1264"/>
      <c r="M261" s="1264"/>
      <c r="N261" s="43"/>
      <c r="O261" s="43"/>
      <c r="P261" s="1403"/>
      <c r="Q261" s="1264"/>
      <c r="R261" s="1264"/>
      <c r="S261" s="1264"/>
      <c r="T261" s="1264"/>
      <c r="U261" s="1264"/>
      <c r="V261" s="1264"/>
      <c r="W261" s="1264"/>
      <c r="X261" s="1264"/>
      <c r="Y261" s="1264"/>
      <c r="Z261" s="1264"/>
    </row>
    <row r="262" spans="3:26" ht="15" customHeight="1" x14ac:dyDescent="0.3">
      <c r="C262" s="400"/>
      <c r="D262" s="1283" t="s">
        <v>1893</v>
      </c>
      <c r="E262" s="43"/>
      <c r="F262" s="43"/>
      <c r="G262" s="43"/>
      <c r="H262" s="43"/>
      <c r="I262" s="1264"/>
      <c r="J262" s="1264"/>
      <c r="K262" s="1264"/>
      <c r="L262" s="1264"/>
      <c r="M262" s="43"/>
      <c r="N262" s="43"/>
      <c r="O262" s="43"/>
      <c r="P262" s="1403"/>
      <c r="Q262" s="1264"/>
      <c r="R262" s="1264"/>
      <c r="S262" s="1429" t="s">
        <v>871</v>
      </c>
      <c r="T262" s="1430"/>
      <c r="U262" s="1430"/>
      <c r="V262" s="1430"/>
      <c r="W262" s="1430"/>
      <c r="X262" s="1432" t="s">
        <v>1856</v>
      </c>
      <c r="Y262" s="1264"/>
      <c r="Z262" s="1264"/>
    </row>
    <row r="263" spans="3:26" ht="15" customHeight="1" x14ac:dyDescent="0.3">
      <c r="C263" s="400"/>
      <c r="D263" s="1283"/>
      <c r="E263" s="43"/>
      <c r="F263" s="43"/>
      <c r="G263" s="43"/>
      <c r="H263" s="43"/>
      <c r="I263" s="1264"/>
      <c r="J263" s="1264"/>
      <c r="K263" s="1264"/>
      <c r="L263" s="1264"/>
      <c r="M263" s="43"/>
      <c r="N263" s="43"/>
      <c r="O263" s="43"/>
      <c r="P263" s="1403"/>
      <c r="Q263" s="1264"/>
      <c r="R263" s="1264"/>
      <c r="S263" s="386" t="s">
        <v>872</v>
      </c>
      <c r="T263" s="421"/>
      <c r="U263" s="421"/>
      <c r="V263" s="421"/>
      <c r="W263" s="421"/>
      <c r="X263" s="1433"/>
      <c r="Y263" s="1264"/>
      <c r="Z263" s="1264"/>
    </row>
    <row r="264" spans="3:26" ht="15" customHeight="1" x14ac:dyDescent="0.3">
      <c r="C264" s="43"/>
      <c r="D264" s="1441" t="s">
        <v>903</v>
      </c>
      <c r="E264" s="1442"/>
      <c r="F264" s="1442"/>
      <c r="G264" s="1442"/>
      <c r="H264" s="1442"/>
      <c r="I264" s="1442"/>
      <c r="J264" s="1442"/>
      <c r="K264" s="2117" t="s">
        <v>1894</v>
      </c>
      <c r="L264" s="2150"/>
      <c r="M264" s="2118"/>
      <c r="N264" s="43"/>
      <c r="O264" s="43"/>
      <c r="P264" s="1403"/>
      <c r="Q264" s="1264"/>
      <c r="R264" s="1264"/>
      <c r="S264" s="392" t="s">
        <v>874</v>
      </c>
      <c r="T264" s="319"/>
      <c r="U264" s="319"/>
      <c r="V264" s="319"/>
      <c r="W264" s="319"/>
      <c r="X264" s="1435"/>
      <c r="Y264" s="1264"/>
      <c r="Z264" s="1264"/>
    </row>
    <row r="265" spans="3:26" ht="15" customHeight="1" x14ac:dyDescent="0.3">
      <c r="C265" s="43"/>
      <c r="D265" s="1443"/>
      <c r="E265" s="1444"/>
      <c r="F265" s="1444"/>
      <c r="G265" s="1444"/>
      <c r="H265" s="1444"/>
      <c r="I265" s="1444"/>
      <c r="J265" s="1444"/>
      <c r="K265" s="2151"/>
      <c r="L265" s="2152"/>
      <c r="M265" s="2153"/>
      <c r="N265" s="43"/>
      <c r="O265" s="43"/>
      <c r="P265" s="1403"/>
      <c r="Q265" s="1264"/>
      <c r="R265" s="1264"/>
      <c r="S265" s="392" t="s">
        <v>875</v>
      </c>
      <c r="T265" s="319"/>
      <c r="U265" s="319"/>
      <c r="V265" s="319"/>
      <c r="W265" s="319"/>
      <c r="X265" s="1435"/>
      <c r="Y265" s="1264"/>
      <c r="Z265" s="1264"/>
    </row>
    <row r="266" spans="3:26" ht="15" customHeight="1" x14ac:dyDescent="0.3">
      <c r="C266" s="43"/>
      <c r="D266" s="1443"/>
      <c r="E266" s="1444"/>
      <c r="F266" s="1444"/>
      <c r="G266" s="1444"/>
      <c r="H266" s="1444"/>
      <c r="I266" s="1444"/>
      <c r="J266" s="1444"/>
      <c r="K266" s="2115" t="s">
        <v>1849</v>
      </c>
      <c r="L266" s="2117" t="s">
        <v>927</v>
      </c>
      <c r="M266" s="2118"/>
      <c r="N266" s="43"/>
      <c r="O266" s="43"/>
      <c r="P266" s="1434"/>
      <c r="Q266" s="1264"/>
      <c r="R266" s="1264"/>
      <c r="S266" s="392" t="s">
        <v>873</v>
      </c>
      <c r="T266" s="319"/>
      <c r="U266" s="319"/>
      <c r="V266" s="319"/>
      <c r="W266" s="319"/>
      <c r="X266" s="1435"/>
      <c r="Y266" s="1264"/>
      <c r="Z266" s="1264"/>
    </row>
    <row r="267" spans="3:26" ht="15" customHeight="1" x14ac:dyDescent="0.3">
      <c r="C267" s="43"/>
      <c r="D267" s="1445"/>
      <c r="E267" s="1446"/>
      <c r="F267" s="1446"/>
      <c r="G267" s="1446"/>
      <c r="H267" s="1446"/>
      <c r="I267" s="1446"/>
      <c r="J267" s="1446"/>
      <c r="K267" s="2116"/>
      <c r="L267" s="2119"/>
      <c r="M267" s="2120"/>
      <c r="N267" s="43"/>
      <c r="O267" s="43"/>
      <c r="P267" s="1403"/>
      <c r="Q267" s="68"/>
      <c r="R267" s="1264"/>
      <c r="S267" s="392" t="s">
        <v>1895</v>
      </c>
      <c r="T267" s="319"/>
      <c r="U267" s="319"/>
      <c r="V267" s="319"/>
      <c r="W267" s="319"/>
      <c r="X267" s="1435"/>
      <c r="Y267" s="1264"/>
      <c r="Z267" s="1264"/>
    </row>
    <row r="268" spans="3:26" ht="15" customHeight="1" x14ac:dyDescent="0.3">
      <c r="C268" s="43"/>
      <c r="D268" s="1447" t="s">
        <v>1896</v>
      </c>
      <c r="E268" s="352"/>
      <c r="F268" s="352"/>
      <c r="G268" s="352"/>
      <c r="H268" s="352"/>
      <c r="I268" s="352"/>
      <c r="J268" s="352"/>
      <c r="K268" s="1448"/>
      <c r="L268" s="2121"/>
      <c r="M268" s="2122"/>
      <c r="N268" s="43"/>
      <c r="O268" s="43"/>
      <c r="P268" s="1403"/>
      <c r="Q268" s="68"/>
      <c r="R268" s="1264"/>
      <c r="S268" s="396" t="s">
        <v>1897</v>
      </c>
      <c r="T268" s="428"/>
      <c r="U268" s="2123"/>
      <c r="V268" s="2124"/>
      <c r="W268" s="2125"/>
      <c r="X268" s="1436"/>
      <c r="Y268" s="1264"/>
      <c r="Z268" s="1264"/>
    </row>
    <row r="269" spans="3:26" ht="15" customHeight="1" x14ac:dyDescent="0.3">
      <c r="C269" s="43"/>
      <c r="D269" s="392" t="s">
        <v>904</v>
      </c>
      <c r="E269" s="319"/>
      <c r="F269" s="319"/>
      <c r="G269" s="319"/>
      <c r="H269" s="319"/>
      <c r="I269" s="319"/>
      <c r="J269" s="319"/>
      <c r="K269" s="1449"/>
      <c r="L269" s="2126"/>
      <c r="M269" s="2127"/>
      <c r="N269" s="43"/>
      <c r="O269" s="43"/>
      <c r="P269" s="1403"/>
      <c r="Q269" s="1264"/>
      <c r="R269" s="1264"/>
      <c r="S269" s="1264"/>
      <c r="T269" s="1264"/>
      <c r="U269" s="1264"/>
      <c r="V269" s="1264"/>
      <c r="W269" s="1264"/>
      <c r="X269" s="1264"/>
      <c r="Y269" s="1264"/>
      <c r="Z269" s="1264"/>
    </row>
    <row r="270" spans="3:26" ht="15" customHeight="1" x14ac:dyDescent="0.3">
      <c r="C270" s="43"/>
      <c r="D270" s="396" t="s">
        <v>1898</v>
      </c>
      <c r="E270" s="428"/>
      <c r="F270" s="428"/>
      <c r="G270" s="428"/>
      <c r="H270" s="428"/>
      <c r="I270" s="428"/>
      <c r="J270" s="428"/>
      <c r="K270" s="1450"/>
      <c r="L270" s="2128"/>
      <c r="M270" s="2129"/>
      <c r="N270" s="43"/>
      <c r="O270" s="43"/>
      <c r="P270" s="1281"/>
      <c r="Q270" s="43"/>
      <c r="R270" s="43"/>
      <c r="S270" s="43"/>
      <c r="T270" s="43"/>
      <c r="U270" s="43"/>
      <c r="V270" s="43"/>
      <c r="W270" s="43"/>
      <c r="X270" s="1264"/>
      <c r="Y270" s="1264"/>
      <c r="Z270" s="1264"/>
    </row>
    <row r="271" spans="3:26" ht="15" customHeight="1" x14ac:dyDescent="0.3">
      <c r="C271" s="43"/>
      <c r="D271" s="43"/>
      <c r="E271" s="43"/>
      <c r="F271" s="43"/>
      <c r="G271" s="43"/>
      <c r="H271" s="43"/>
      <c r="I271" s="1264"/>
      <c r="J271" s="1264"/>
      <c r="K271" s="1451">
        <f>COUNTIF(K268:K270,"SI")+COUNTIF(K268:K270,"NO")</f>
        <v>0</v>
      </c>
      <c r="L271" s="1264"/>
      <c r="M271" s="1264"/>
      <c r="N271" s="43"/>
      <c r="O271" s="43"/>
      <c r="P271" s="1434" t="s">
        <v>1899</v>
      </c>
      <c r="Q271" s="1264"/>
      <c r="R271" s="1264"/>
      <c r="S271" s="1264"/>
      <c r="T271" s="1264"/>
      <c r="U271" s="1264"/>
      <c r="V271" s="1264"/>
      <c r="W271" s="1264"/>
      <c r="X271" s="1264"/>
      <c r="Y271" s="1264"/>
      <c r="Z271" s="1264"/>
    </row>
    <row r="272" spans="3:26" ht="15" customHeight="1" x14ac:dyDescent="0.3">
      <c r="C272" s="68" t="s">
        <v>1900</v>
      </c>
      <c r="D272" s="1264"/>
      <c r="E272" s="1264"/>
      <c r="F272" s="1264"/>
      <c r="G272" s="1264"/>
      <c r="H272" s="1264"/>
      <c r="I272" s="1264"/>
      <c r="J272" s="1264"/>
      <c r="K272" s="1264"/>
      <c r="L272" s="1264"/>
      <c r="M272" s="1264"/>
      <c r="N272" s="43"/>
      <c r="O272" s="43"/>
      <c r="P272" s="1403"/>
      <c r="Q272" s="1264"/>
      <c r="R272" s="1452" t="s">
        <v>1901</v>
      </c>
      <c r="S272" s="1264"/>
      <c r="T272" s="1264"/>
      <c r="U272" s="1264"/>
      <c r="V272" s="1264"/>
      <c r="W272" s="1264"/>
      <c r="X272" s="1264"/>
      <c r="Y272" s="1264"/>
      <c r="Z272" s="1264"/>
    </row>
    <row r="273" spans="3:26" ht="15" customHeight="1" x14ac:dyDescent="0.3">
      <c r="C273" s="43"/>
      <c r="D273" s="1264"/>
      <c r="E273" s="1264"/>
      <c r="F273" s="1264"/>
      <c r="G273" s="1264"/>
      <c r="H273" s="1264"/>
      <c r="I273" s="1264"/>
      <c r="J273" s="1264"/>
      <c r="K273" s="1264"/>
      <c r="L273" s="1264"/>
      <c r="M273" s="1264"/>
      <c r="N273" s="43"/>
      <c r="O273" s="43"/>
      <c r="P273" s="1403"/>
      <c r="Q273" s="1264"/>
      <c r="R273" s="247"/>
      <c r="S273" s="1428" t="s">
        <v>482</v>
      </c>
      <c r="T273" s="1264"/>
      <c r="U273" s="1264"/>
      <c r="V273" s="1264"/>
      <c r="W273" s="1264"/>
      <c r="X273" s="1264"/>
      <c r="Y273" s="1264"/>
      <c r="Z273" s="1264"/>
    </row>
    <row r="274" spans="3:26" ht="15" customHeight="1" x14ac:dyDescent="0.3">
      <c r="C274" s="43"/>
      <c r="D274" s="1264"/>
      <c r="E274" s="1322" t="s">
        <v>1902</v>
      </c>
      <c r="F274" s="1264"/>
      <c r="G274" s="1264"/>
      <c r="H274" s="1264"/>
      <c r="I274" s="1264"/>
      <c r="J274" s="1264"/>
      <c r="K274" s="1264"/>
      <c r="L274" s="1264"/>
      <c r="M274" s="1264"/>
      <c r="N274" s="43"/>
      <c r="O274" s="43"/>
      <c r="P274" s="1403"/>
      <c r="Q274" s="1264"/>
      <c r="R274" s="247"/>
      <c r="S274" s="1428" t="s">
        <v>481</v>
      </c>
      <c r="T274" s="1264"/>
      <c r="U274" s="1264"/>
      <c r="V274" s="1264"/>
      <c r="W274" s="1264"/>
      <c r="X274" s="1264"/>
      <c r="Y274" s="1264"/>
      <c r="Z274" s="1264"/>
    </row>
    <row r="275" spans="3:26" ht="15" customHeight="1" x14ac:dyDescent="0.3">
      <c r="C275" s="43"/>
      <c r="D275" s="1264"/>
      <c r="E275" s="1322" t="s">
        <v>1903</v>
      </c>
      <c r="F275" s="1264"/>
      <c r="G275" s="1264"/>
      <c r="H275" s="1264"/>
      <c r="I275" s="1264"/>
      <c r="J275" s="1264"/>
      <c r="K275" s="1264"/>
      <c r="L275" s="1264"/>
      <c r="M275" s="1264"/>
      <c r="N275" s="43"/>
      <c r="O275" s="43"/>
      <c r="P275" s="1403"/>
      <c r="Q275" s="1264"/>
      <c r="R275" s="247"/>
      <c r="S275" s="1428" t="s">
        <v>1904</v>
      </c>
      <c r="T275" s="1264"/>
      <c r="U275" s="1264"/>
      <c r="V275" s="1264"/>
      <c r="W275" s="1264"/>
      <c r="X275" s="1264"/>
      <c r="Y275" s="1264"/>
      <c r="Z275" s="1264"/>
    </row>
    <row r="276" spans="3:26" ht="15" customHeight="1" x14ac:dyDescent="0.3">
      <c r="C276" s="43"/>
      <c r="D276" s="1264"/>
      <c r="E276" s="1322" t="s">
        <v>1905</v>
      </c>
      <c r="F276" s="1264"/>
      <c r="G276" s="1264"/>
      <c r="H276" s="1264"/>
      <c r="I276" s="1264"/>
      <c r="J276" s="1264"/>
      <c r="K276" s="1264"/>
      <c r="L276" s="1264"/>
      <c r="M276" s="1264"/>
      <c r="N276" s="43"/>
      <c r="O276" s="43"/>
      <c r="P276" s="1403"/>
      <c r="Q276" s="1264"/>
      <c r="R276" s="247"/>
      <c r="S276" s="1428" t="s">
        <v>1906</v>
      </c>
      <c r="T276" s="1264"/>
      <c r="U276" s="1264"/>
      <c r="V276" s="1264"/>
      <c r="W276" s="1264"/>
      <c r="X276" s="1264"/>
      <c r="Y276" s="1264"/>
      <c r="Z276" s="1264"/>
    </row>
    <row r="277" spans="3:26" ht="15" customHeight="1" x14ac:dyDescent="0.3">
      <c r="C277" s="43"/>
      <c r="D277" s="1264"/>
      <c r="E277" s="1264"/>
      <c r="F277" s="1264"/>
      <c r="G277" s="1264"/>
      <c r="H277" s="1264"/>
      <c r="I277" s="1264"/>
      <c r="J277" s="1264"/>
      <c r="K277" s="1264"/>
      <c r="L277" s="1264"/>
      <c r="M277" s="1264"/>
      <c r="N277" s="43"/>
      <c r="O277" s="43"/>
      <c r="P277" s="1403"/>
      <c r="Q277" s="1264"/>
      <c r="R277" s="1264"/>
      <c r="S277" s="1264"/>
      <c r="T277" s="1264"/>
      <c r="U277" s="1264"/>
      <c r="V277" s="1264"/>
      <c r="W277" s="1264"/>
      <c r="X277" s="1264"/>
      <c r="Y277" s="1264"/>
      <c r="Z277" s="1264"/>
    </row>
    <row r="278" spans="3:26" ht="15" customHeight="1" x14ac:dyDescent="0.3">
      <c r="C278" s="43"/>
      <c r="D278" s="1264"/>
      <c r="E278" s="1264"/>
      <c r="F278" s="247"/>
      <c r="G278" s="1453" t="s">
        <v>1907</v>
      </c>
      <c r="H278" s="1264"/>
      <c r="I278" s="1264"/>
      <c r="J278" s="1264"/>
      <c r="K278" s="1264"/>
      <c r="L278" s="1264"/>
      <c r="M278" s="1264"/>
      <c r="N278" s="43"/>
      <c r="O278" s="43"/>
      <c r="P278" s="1281"/>
      <c r="Q278" s="43"/>
      <c r="R278" s="43"/>
      <c r="S278" s="43"/>
      <c r="T278" s="43"/>
      <c r="U278" s="43"/>
      <c r="V278" s="43"/>
      <c r="W278" s="43"/>
      <c r="X278" s="1264"/>
      <c r="Y278" s="1264"/>
      <c r="Z278" s="1264"/>
    </row>
    <row r="279" spans="3:26" ht="15" customHeight="1" x14ac:dyDescent="0.3">
      <c r="C279" s="43"/>
      <c r="D279" s="1264"/>
      <c r="E279" s="1264"/>
      <c r="F279" s="247"/>
      <c r="G279" s="1453" t="s">
        <v>1908</v>
      </c>
      <c r="H279" s="1264"/>
      <c r="I279" s="1264"/>
      <c r="J279" s="1264"/>
      <c r="K279" s="1264"/>
      <c r="L279" s="1264"/>
      <c r="M279" s="1264"/>
      <c r="N279" s="43"/>
      <c r="O279" s="43"/>
      <c r="P279" s="1434" t="s">
        <v>1909</v>
      </c>
      <c r="Q279" s="1264"/>
      <c r="R279" s="1264"/>
      <c r="S279" s="1264"/>
      <c r="T279" s="1264"/>
      <c r="U279" s="1264"/>
      <c r="V279" s="1264"/>
      <c r="W279" s="1264"/>
      <c r="X279" s="1264"/>
      <c r="Y279" s="1264"/>
      <c r="Z279" s="1264"/>
    </row>
    <row r="280" spans="3:26" ht="15" customHeight="1" x14ac:dyDescent="0.3">
      <c r="C280" s="43"/>
      <c r="D280" s="1264"/>
      <c r="E280" s="1264"/>
      <c r="F280" s="247"/>
      <c r="G280" s="1453" t="s">
        <v>1910</v>
      </c>
      <c r="H280" s="1264"/>
      <c r="I280" s="1264"/>
      <c r="J280" s="1264"/>
      <c r="K280" s="1264"/>
      <c r="L280" s="1264"/>
      <c r="M280" s="1264"/>
      <c r="N280" s="43"/>
      <c r="O280" s="43"/>
      <c r="P280" s="1403"/>
      <c r="Q280" s="68" t="s">
        <v>1911</v>
      </c>
      <c r="R280" s="1264"/>
      <c r="S280" s="1264"/>
      <c r="T280" s="1264"/>
      <c r="U280" s="1264"/>
      <c r="V280" s="1264"/>
      <c r="W280" s="1264"/>
      <c r="X280" s="1264"/>
      <c r="Y280" s="1264"/>
      <c r="Z280" s="1264"/>
    </row>
    <row r="281" spans="3:26" ht="15" customHeight="1" x14ac:dyDescent="0.3">
      <c r="C281" s="43"/>
      <c r="D281" s="1264"/>
      <c r="E281" s="1264"/>
      <c r="F281" s="247"/>
      <c r="G281" s="1453" t="s">
        <v>1912</v>
      </c>
      <c r="H281" s="1264"/>
      <c r="I281" s="1264"/>
      <c r="J281" s="1264"/>
      <c r="K281" s="1264"/>
      <c r="L281" s="1264"/>
      <c r="M281" s="1264"/>
      <c r="N281" s="43"/>
      <c r="O281" s="43"/>
      <c r="P281" s="1403"/>
      <c r="Q281" s="1264"/>
      <c r="R281" s="1264"/>
      <c r="S281" s="1264"/>
      <c r="T281" s="1264"/>
      <c r="U281" s="1264"/>
      <c r="V281" s="1264"/>
      <c r="W281" s="1264"/>
      <c r="X281" s="1264"/>
      <c r="Y281" s="1264"/>
      <c r="Z281" s="1264"/>
    </row>
    <row r="282" spans="3:26" ht="15" customHeight="1" x14ac:dyDescent="0.3">
      <c r="C282" s="43"/>
      <c r="D282" s="1264"/>
      <c r="E282" s="1264"/>
      <c r="F282" s="247"/>
      <c r="G282" s="1453" t="s">
        <v>1913</v>
      </c>
      <c r="H282" s="1264"/>
      <c r="I282" s="1264"/>
      <c r="J282" s="1264"/>
      <c r="K282" s="1264"/>
      <c r="L282" s="1264"/>
      <c r="M282" s="1264"/>
      <c r="N282" s="43"/>
      <c r="O282" s="43"/>
      <c r="P282" s="1403"/>
      <c r="Q282" s="415" t="s">
        <v>74</v>
      </c>
      <c r="R282" s="247"/>
      <c r="S282" s="43"/>
      <c r="T282" s="1233" t="s">
        <v>671</v>
      </c>
      <c r="U282" s="247"/>
      <c r="V282" s="1264"/>
      <c r="W282" s="1264"/>
      <c r="X282" s="1264"/>
      <c r="Y282" s="1264"/>
      <c r="Z282" s="1264"/>
    </row>
    <row r="283" spans="3:26" ht="15" customHeight="1" x14ac:dyDescent="0.3">
      <c r="C283" s="43"/>
      <c r="D283" s="1264"/>
      <c r="E283" s="1264"/>
      <c r="F283" s="247"/>
      <c r="G283" s="1453" t="s">
        <v>1914</v>
      </c>
      <c r="H283" s="1264"/>
      <c r="I283" s="1264"/>
      <c r="J283" s="1264"/>
      <c r="K283" s="1264"/>
      <c r="L283" s="1264"/>
      <c r="M283" s="1264"/>
      <c r="N283" s="43"/>
      <c r="O283" s="43"/>
      <c r="P283" s="1403"/>
      <c r="Q283" s="1264"/>
      <c r="R283" s="1264"/>
      <c r="S283" s="1264"/>
      <c r="T283" s="1264"/>
      <c r="U283" s="1264"/>
      <c r="V283" s="1264"/>
      <c r="W283" s="1264"/>
      <c r="X283" s="1264"/>
      <c r="Y283" s="1264"/>
      <c r="Z283" s="1264"/>
    </row>
    <row r="284" spans="3:26" ht="15" customHeight="1" x14ac:dyDescent="0.3">
      <c r="C284" s="43"/>
      <c r="D284" s="1264"/>
      <c r="E284" s="1264"/>
      <c r="F284" s="247"/>
      <c r="G284" s="1453" t="s">
        <v>80</v>
      </c>
      <c r="H284" s="1264"/>
      <c r="I284" s="1264"/>
      <c r="J284" s="1264"/>
      <c r="K284" s="1264"/>
      <c r="L284" s="1264"/>
      <c r="M284" s="1264"/>
      <c r="N284" s="43"/>
      <c r="O284" s="43"/>
      <c r="P284" s="1403"/>
      <c r="Q284" s="1264"/>
      <c r="R284" s="1264"/>
      <c r="S284" s="1264"/>
      <c r="T284" s="1264"/>
      <c r="U284" s="1264"/>
      <c r="V284" s="1264"/>
      <c r="W284" s="1264"/>
      <c r="X284" s="1264"/>
      <c r="Y284" s="1264"/>
      <c r="Z284" s="1264"/>
    </row>
    <row r="285" spans="3:26" ht="15" customHeight="1" x14ac:dyDescent="0.3">
      <c r="C285" s="43"/>
      <c r="D285" s="1264"/>
      <c r="E285" s="1264"/>
      <c r="F285" s="247"/>
      <c r="G285" s="1453" t="s">
        <v>409</v>
      </c>
      <c r="H285" s="1264"/>
      <c r="I285" s="1264"/>
      <c r="J285" s="1264"/>
      <c r="K285" s="1264"/>
      <c r="L285" s="1264"/>
      <c r="M285" s="1264"/>
      <c r="N285" s="43"/>
      <c r="O285" s="43"/>
      <c r="P285" s="1403"/>
      <c r="Q285" s="1427" t="s">
        <v>1915</v>
      </c>
      <c r="R285" s="1264"/>
      <c r="S285" s="1264"/>
      <c r="T285" s="1264"/>
      <c r="U285" s="1264"/>
      <c r="V285" s="1264"/>
      <c r="W285" s="1264"/>
      <c r="X285" s="1264"/>
      <c r="Y285" s="1264"/>
      <c r="Z285" s="1264"/>
    </row>
    <row r="286" spans="3:26" ht="15" customHeight="1" x14ac:dyDescent="0.3">
      <c r="C286" s="43"/>
      <c r="D286" s="1264"/>
      <c r="E286" s="1264"/>
      <c r="F286" s="1264"/>
      <c r="G286" s="1264"/>
      <c r="H286" s="1264"/>
      <c r="I286" s="1264"/>
      <c r="J286" s="1264"/>
      <c r="K286" s="1264"/>
      <c r="L286" s="1264"/>
      <c r="M286" s="1264"/>
      <c r="N286" s="43"/>
      <c r="O286" s="43"/>
      <c r="P286" s="1403"/>
      <c r="Q286" s="1427" t="s">
        <v>1916</v>
      </c>
      <c r="R286" s="1264"/>
      <c r="S286" s="1264"/>
      <c r="T286" s="1264"/>
      <c r="U286" s="1264"/>
      <c r="V286" s="1264"/>
      <c r="W286" s="1264"/>
      <c r="X286" s="1264"/>
      <c r="Y286" s="1264"/>
      <c r="Z286" s="1264"/>
    </row>
    <row r="287" spans="3:26" ht="15" customHeight="1" x14ac:dyDescent="0.3">
      <c r="C287" s="68" t="s">
        <v>1917</v>
      </c>
      <c r="D287" s="1264"/>
      <c r="E287" s="1264"/>
      <c r="F287" s="1264"/>
      <c r="G287" s="1264"/>
      <c r="H287" s="1264"/>
      <c r="I287" s="1264"/>
      <c r="J287" s="1264"/>
      <c r="K287" s="1264"/>
      <c r="L287" s="1264"/>
      <c r="M287" s="1264"/>
      <c r="N287" s="43"/>
      <c r="O287" s="43"/>
      <c r="P287" s="1403"/>
      <c r="Q287" s="1322"/>
      <c r="R287" s="1264"/>
      <c r="S287" s="1264"/>
      <c r="T287" s="1264"/>
      <c r="U287" s="1264"/>
      <c r="V287" s="1264"/>
      <c r="W287" s="1264"/>
      <c r="X287" s="1264"/>
      <c r="Y287" s="1264"/>
      <c r="Z287" s="1264"/>
    </row>
    <row r="288" spans="3:26" ht="15" customHeight="1" x14ac:dyDescent="0.3">
      <c r="C288" s="43"/>
      <c r="D288" s="42" t="s">
        <v>1918</v>
      </c>
      <c r="E288" s="1264"/>
      <c r="F288" s="1264"/>
      <c r="G288" s="1264"/>
      <c r="H288" s="1264"/>
      <c r="I288" s="1264"/>
      <c r="J288" s="1264"/>
      <c r="K288" s="1264"/>
      <c r="L288" s="1264"/>
      <c r="M288" s="1264"/>
      <c r="N288" s="43"/>
      <c r="O288" s="43"/>
      <c r="P288" s="1403"/>
      <c r="Q288" s="415" t="s">
        <v>74</v>
      </c>
      <c r="R288" s="247"/>
      <c r="S288" s="43"/>
      <c r="T288" s="1233" t="s">
        <v>671</v>
      </c>
      <c r="U288" s="247"/>
      <c r="V288" s="1264"/>
      <c r="W288" s="1264"/>
      <c r="X288" s="1264"/>
      <c r="Y288" s="1264"/>
      <c r="Z288" s="1264"/>
    </row>
    <row r="289" spans="3:26" ht="15" customHeight="1" x14ac:dyDescent="0.3">
      <c r="C289" s="43"/>
      <c r="D289" s="1264"/>
      <c r="E289" s="1264"/>
      <c r="F289" s="1264"/>
      <c r="G289" s="1264"/>
      <c r="H289" s="1264"/>
      <c r="I289" s="1264"/>
      <c r="J289" s="1264"/>
      <c r="K289" s="1264"/>
      <c r="L289" s="1264"/>
      <c r="M289" s="1264"/>
      <c r="N289" s="43"/>
      <c r="O289" s="43"/>
      <c r="P289" s="1454"/>
      <c r="Q289" s="1264"/>
      <c r="R289" s="1264"/>
      <c r="S289" s="1264"/>
      <c r="T289" s="1264"/>
      <c r="U289" s="1264"/>
      <c r="V289" s="1264"/>
      <c r="W289" s="1264"/>
      <c r="X289" s="1264"/>
      <c r="Y289" s="1264"/>
      <c r="Z289" s="1264"/>
    </row>
    <row r="290" spans="3:26" ht="15" customHeight="1" x14ac:dyDescent="0.3">
      <c r="C290" s="43"/>
      <c r="D290" s="415" t="s">
        <v>74</v>
      </c>
      <c r="E290" s="247"/>
      <c r="F290" s="43"/>
      <c r="G290" s="43"/>
      <c r="H290" s="43"/>
      <c r="I290" s="1233" t="s">
        <v>671</v>
      </c>
      <c r="J290" s="247"/>
      <c r="K290" s="1285"/>
      <c r="L290" s="1331" t="s">
        <v>2012</v>
      </c>
      <c r="M290" s="1285"/>
      <c r="N290" s="1331"/>
      <c r="O290" s="43"/>
      <c r="P290" s="1281"/>
      <c r="Q290" s="43"/>
      <c r="R290" s="43"/>
      <c r="S290" s="43"/>
      <c r="T290" s="43"/>
      <c r="U290" s="43"/>
      <c r="V290" s="43"/>
      <c r="W290" s="43"/>
      <c r="X290" s="1264"/>
      <c r="Y290" s="1264"/>
      <c r="Z290" s="1264"/>
    </row>
    <row r="291" spans="3:26" ht="15" customHeight="1" x14ac:dyDescent="0.3">
      <c r="C291" s="43"/>
      <c r="D291" s="1264"/>
      <c r="E291" s="1264"/>
      <c r="F291" s="1264"/>
      <c r="G291" s="1264"/>
      <c r="H291" s="1264"/>
      <c r="I291" s="1264"/>
      <c r="J291" s="1264"/>
      <c r="K291" s="1264"/>
      <c r="L291" s="1264"/>
      <c r="M291" s="1264"/>
      <c r="N291" s="43"/>
      <c r="O291" s="43"/>
      <c r="P291" s="1434" t="s">
        <v>1919</v>
      </c>
      <c r="Q291" s="1264"/>
      <c r="R291" s="1264"/>
      <c r="S291" s="1264"/>
      <c r="T291" s="1264"/>
      <c r="U291" s="1264"/>
      <c r="V291" s="1264"/>
      <c r="W291" s="1264"/>
      <c r="X291" s="1264"/>
      <c r="Y291" s="1264"/>
      <c r="Z291" s="1264"/>
    </row>
    <row r="292" spans="3:26" ht="15" customHeight="1" x14ac:dyDescent="0.3">
      <c r="C292" s="43"/>
      <c r="D292" s="1264"/>
      <c r="E292" s="1264"/>
      <c r="F292" s="1264"/>
      <c r="G292" s="1264"/>
      <c r="H292" s="1264"/>
      <c r="I292" s="1264"/>
      <c r="J292" s="1264"/>
      <c r="K292" s="1264"/>
      <c r="L292" s="1264"/>
      <c r="M292" s="1264"/>
      <c r="N292" s="43"/>
      <c r="O292" s="43"/>
      <c r="P292" s="1403"/>
      <c r="Q292" s="68" t="s">
        <v>1920</v>
      </c>
      <c r="R292" s="1264"/>
      <c r="S292" s="1264"/>
      <c r="T292" s="1264"/>
      <c r="U292" s="1264"/>
      <c r="V292" s="1264"/>
      <c r="W292" s="1264"/>
      <c r="X292" s="1264"/>
      <c r="Y292" s="1264"/>
      <c r="Z292" s="1264"/>
    </row>
    <row r="293" spans="3:26" ht="15" customHeight="1" x14ac:dyDescent="0.3">
      <c r="C293" s="43"/>
      <c r="D293" s="1264"/>
      <c r="E293" s="1264"/>
      <c r="F293" s="1455" t="s">
        <v>1921</v>
      </c>
      <c r="G293" s="1264"/>
      <c r="H293" s="1264"/>
      <c r="I293" s="1264"/>
      <c r="J293" s="247"/>
      <c r="K293" s="1453" t="s">
        <v>1922</v>
      </c>
      <c r="L293" s="1264"/>
      <c r="M293" s="1264"/>
      <c r="N293" s="43"/>
      <c r="O293" s="43"/>
      <c r="P293" s="1403"/>
      <c r="Q293" s="68" t="s">
        <v>1923</v>
      </c>
      <c r="R293" s="1264"/>
      <c r="S293" s="1264"/>
      <c r="T293" s="1264"/>
      <c r="U293" s="1264"/>
      <c r="V293" s="1264"/>
      <c r="W293" s="1264"/>
      <c r="X293" s="1264"/>
      <c r="Y293" s="1264"/>
      <c r="Z293" s="1264"/>
    </row>
    <row r="294" spans="3:26" ht="15" customHeight="1" x14ac:dyDescent="0.3">
      <c r="C294" s="43"/>
      <c r="D294" s="1264"/>
      <c r="E294" s="1264"/>
      <c r="F294" s="1456"/>
      <c r="G294" s="1456"/>
      <c r="H294" s="1264"/>
      <c r="I294" s="1264"/>
      <c r="J294" s="247"/>
      <c r="K294" s="1453" t="s">
        <v>288</v>
      </c>
      <c r="L294" s="1677"/>
      <c r="M294" s="1678"/>
      <c r="N294" s="43"/>
      <c r="O294" s="43"/>
      <c r="P294" s="1403"/>
      <c r="Q294" s="1264"/>
      <c r="R294" s="1264"/>
      <c r="S294" s="1264"/>
      <c r="T294" s="1264"/>
      <c r="U294" s="1264"/>
      <c r="V294" s="1264"/>
      <c r="W294" s="1264"/>
      <c r="X294" s="1264"/>
      <c r="Y294" s="1264"/>
      <c r="Z294" s="1264"/>
    </row>
    <row r="295" spans="3:26" ht="15" customHeight="1" x14ac:dyDescent="0.3">
      <c r="C295" s="43"/>
      <c r="D295" s="1264"/>
      <c r="E295" s="1264"/>
      <c r="F295" s="1264"/>
      <c r="G295" s="1264"/>
      <c r="H295" s="1264"/>
      <c r="I295" s="1264"/>
      <c r="J295" s="1264"/>
      <c r="K295" s="1264"/>
      <c r="L295" s="1264"/>
      <c r="M295" s="1264"/>
      <c r="N295" s="43"/>
      <c r="O295" s="43"/>
      <c r="P295" s="1403"/>
      <c r="Q295" s="415" t="s">
        <v>74</v>
      </c>
      <c r="R295" s="247"/>
      <c r="S295" s="43"/>
      <c r="T295" s="1233" t="s">
        <v>671</v>
      </c>
      <c r="U295" s="247"/>
      <c r="V295" s="1285"/>
      <c r="W295" s="1331" t="s">
        <v>1924</v>
      </c>
      <c r="X295" s="1264"/>
      <c r="Y295" s="1264"/>
      <c r="Z295" s="1264"/>
    </row>
    <row r="296" spans="3:26" ht="15" customHeight="1" x14ac:dyDescent="0.3">
      <c r="C296" s="43"/>
      <c r="D296" s="1264"/>
      <c r="E296" s="1264"/>
      <c r="F296" s="1457" t="s">
        <v>1925</v>
      </c>
      <c r="G296" s="1322"/>
      <c r="H296" s="1322"/>
      <c r="I296" s="1322"/>
      <c r="J296" s="2130"/>
      <c r="K296" s="2131"/>
      <c r="L296" s="1264"/>
      <c r="M296" s="1264"/>
      <c r="N296" s="43"/>
      <c r="O296" s="43"/>
      <c r="P296" s="1403"/>
      <c r="Q296" s="1264"/>
      <c r="R296" s="1264"/>
      <c r="S296" s="1264"/>
      <c r="T296" s="1264"/>
      <c r="U296" s="1264"/>
      <c r="V296" s="1264"/>
      <c r="W296" s="1264"/>
      <c r="X296" s="1264"/>
      <c r="Y296" s="1264"/>
      <c r="Z296" s="1264"/>
    </row>
    <row r="297" spans="3:26" ht="15" customHeight="1" x14ac:dyDescent="0.3">
      <c r="C297" s="43"/>
      <c r="D297" s="1264"/>
      <c r="E297" s="1264"/>
      <c r="F297" s="1322"/>
      <c r="G297" s="1322"/>
      <c r="H297" s="1322"/>
      <c r="I297" s="1322"/>
      <c r="J297" s="1264"/>
      <c r="K297" s="1264"/>
      <c r="L297" s="1264"/>
      <c r="M297" s="1264"/>
      <c r="N297" s="43"/>
      <c r="O297" s="43"/>
      <c r="P297" s="1403"/>
      <c r="Q297" s="1264"/>
      <c r="R297" s="1264"/>
      <c r="S297" s="1264"/>
      <c r="T297" s="1264"/>
      <c r="U297" s="1264"/>
      <c r="V297" s="1264"/>
      <c r="W297" s="1264"/>
      <c r="X297" s="1264"/>
      <c r="Y297" s="1264"/>
      <c r="Z297" s="1264"/>
    </row>
    <row r="298" spans="3:26" ht="15" customHeight="1" x14ac:dyDescent="0.3">
      <c r="C298" s="43"/>
      <c r="D298" s="1264"/>
      <c r="E298" s="1264"/>
      <c r="F298" s="1322"/>
      <c r="G298" s="1322"/>
      <c r="H298" s="1322"/>
      <c r="I298" s="1322"/>
      <c r="J298" s="1458" t="s">
        <v>1926</v>
      </c>
      <c r="K298" s="1459" t="s">
        <v>1927</v>
      </c>
      <c r="L298" s="1458" t="s">
        <v>1928</v>
      </c>
      <c r="M298" s="1460" t="s">
        <v>1927</v>
      </c>
      <c r="N298" s="43"/>
      <c r="O298" s="43"/>
      <c r="P298" s="1434" t="s">
        <v>1929</v>
      </c>
      <c r="Q298" s="1264"/>
      <c r="R298" s="1264"/>
      <c r="S298" s="1264"/>
      <c r="T298" s="1264"/>
      <c r="U298" s="1264"/>
      <c r="V298" s="1264"/>
      <c r="W298" s="1264"/>
      <c r="X298" s="1264"/>
      <c r="Y298" s="1264"/>
      <c r="Z298" s="1264"/>
    </row>
    <row r="299" spans="3:26" ht="15" customHeight="1" x14ac:dyDescent="0.3">
      <c r="C299" s="43"/>
      <c r="D299" s="1264"/>
      <c r="E299" s="1264"/>
      <c r="F299" s="1457" t="s">
        <v>1930</v>
      </c>
      <c r="G299" s="1322"/>
      <c r="H299" s="1322"/>
      <c r="I299" s="1322"/>
      <c r="J299" s="2132"/>
      <c r="K299" s="2133"/>
      <c r="L299" s="2132"/>
      <c r="M299" s="2134"/>
      <c r="N299" s="43"/>
      <c r="O299" s="43"/>
      <c r="P299" s="1403"/>
      <c r="Q299" s="68" t="s">
        <v>1931</v>
      </c>
      <c r="R299" s="1264"/>
      <c r="S299" s="1264"/>
      <c r="T299" s="1264"/>
      <c r="U299" s="1264"/>
      <c r="V299" s="1264"/>
      <c r="W299" s="1264"/>
      <c r="X299" s="1264"/>
      <c r="Y299" s="1264"/>
      <c r="Z299" s="1264"/>
    </row>
    <row r="300" spans="3:26" ht="15" customHeight="1" x14ac:dyDescent="0.3"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1403"/>
      <c r="Q300" s="1264"/>
      <c r="R300" s="1264"/>
      <c r="S300" s="1264"/>
      <c r="T300" s="1264"/>
      <c r="U300" s="1264"/>
      <c r="V300" s="1264"/>
      <c r="W300" s="1264"/>
      <c r="X300" s="1264"/>
      <c r="Y300" s="1264"/>
      <c r="Z300" s="1264"/>
    </row>
    <row r="301" spans="3:26" ht="15" customHeight="1" x14ac:dyDescent="0.3">
      <c r="C301" s="68" t="s">
        <v>1932</v>
      </c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1403"/>
      <c r="Q301" s="1264"/>
      <c r="R301" s="1257" t="s">
        <v>1193</v>
      </c>
      <c r="S301" s="1264"/>
      <c r="T301" s="1264"/>
      <c r="U301" s="1264"/>
      <c r="V301" s="1264"/>
      <c r="W301" s="1264"/>
      <c r="X301" s="1264"/>
      <c r="Y301" s="1264"/>
      <c r="Z301" s="1264"/>
    </row>
    <row r="302" spans="3:26" ht="15" customHeight="1" x14ac:dyDescent="0.3">
      <c r="C302" s="43"/>
      <c r="D302" s="42" t="s">
        <v>1933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1403"/>
      <c r="Q302" s="1264"/>
      <c r="R302" s="1264"/>
      <c r="S302" s="1264"/>
      <c r="T302" s="1264"/>
      <c r="U302" s="1264"/>
      <c r="V302" s="1264"/>
      <c r="W302" s="1264"/>
      <c r="X302" s="1264"/>
      <c r="Y302" s="1264"/>
      <c r="Z302" s="1264"/>
    </row>
    <row r="303" spans="3:26" ht="15" customHeight="1" x14ac:dyDescent="0.3"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1403"/>
      <c r="Q303" s="1264"/>
      <c r="R303" s="626"/>
      <c r="S303" s="1461" t="s">
        <v>212</v>
      </c>
      <c r="T303" s="547"/>
      <c r="U303" s="547"/>
      <c r="V303" s="547"/>
      <c r="W303" s="547"/>
      <c r="X303" s="547"/>
      <c r="Y303" s="547"/>
      <c r="Z303" s="1264"/>
    </row>
    <row r="304" spans="3:26" ht="15" customHeight="1" x14ac:dyDescent="0.3">
      <c r="C304" s="43"/>
      <c r="D304" s="415" t="s">
        <v>74</v>
      </c>
      <c r="E304" s="247"/>
      <c r="F304" s="43"/>
      <c r="G304" s="1264"/>
      <c r="H304" s="1264"/>
      <c r="I304" s="1233" t="s">
        <v>671</v>
      </c>
      <c r="J304" s="247"/>
      <c r="K304" s="1264"/>
      <c r="L304" s="43"/>
      <c r="M304" s="43"/>
      <c r="N304" s="43"/>
      <c r="O304" s="43"/>
      <c r="P304" s="1281"/>
      <c r="Q304" s="43"/>
      <c r="R304" s="626"/>
      <c r="S304" s="1461" t="s">
        <v>1934</v>
      </c>
      <c r="T304" s="547"/>
      <c r="U304" s="547"/>
      <c r="V304" s="547"/>
      <c r="W304" s="547"/>
      <c r="X304" s="547"/>
      <c r="Y304" s="547"/>
      <c r="Z304" s="1264"/>
    </row>
    <row r="305" spans="2:35" ht="15" customHeight="1" x14ac:dyDescent="0.3">
      <c r="C305" s="43"/>
      <c r="D305" s="1264"/>
      <c r="E305" s="1264"/>
      <c r="F305" s="1264"/>
      <c r="G305" s="1264"/>
      <c r="H305" s="1264"/>
      <c r="I305" s="1264"/>
      <c r="J305" s="1264"/>
      <c r="K305" s="1264"/>
      <c r="L305" s="43"/>
      <c r="M305" s="43"/>
      <c r="N305" s="43"/>
      <c r="O305" s="43"/>
      <c r="P305" s="1281"/>
      <c r="Q305" s="43"/>
      <c r="R305" s="626"/>
      <c r="S305" s="1461" t="s">
        <v>1935</v>
      </c>
      <c r="T305" s="504"/>
      <c r="U305" s="547"/>
      <c r="V305" s="547"/>
      <c r="W305" s="547"/>
      <c r="X305" s="547"/>
      <c r="Y305" s="547"/>
      <c r="Z305" s="1264"/>
    </row>
    <row r="306" spans="2:35" ht="15" customHeight="1" x14ac:dyDescent="0.3">
      <c r="C306" s="43"/>
      <c r="D306" s="1264"/>
      <c r="E306" s="1264"/>
      <c r="F306" s="1427" t="s">
        <v>1936</v>
      </c>
      <c r="G306" s="1264"/>
      <c r="H306" s="1264"/>
      <c r="I306" s="1264"/>
      <c r="J306" s="1264"/>
      <c r="K306" s="1462"/>
      <c r="L306" s="1463"/>
      <c r="M306" s="1464"/>
      <c r="N306" s="43"/>
      <c r="O306" s="43"/>
      <c r="P306" s="1281"/>
      <c r="Q306" s="43"/>
      <c r="R306" s="626"/>
      <c r="S306" s="1461" t="s">
        <v>1937</v>
      </c>
      <c r="T306" s="504"/>
      <c r="U306" s="547"/>
      <c r="V306" s="547"/>
      <c r="W306" s="547"/>
      <c r="X306" s="547"/>
      <c r="Y306" s="547"/>
      <c r="Z306" s="1264"/>
    </row>
    <row r="307" spans="2:35" ht="15" customHeight="1" x14ac:dyDescent="0.3">
      <c r="C307" s="43"/>
      <c r="D307" s="1264"/>
      <c r="E307" s="1264"/>
      <c r="F307" s="1427" t="s">
        <v>1938</v>
      </c>
      <c r="G307" s="1264"/>
      <c r="H307" s="1264"/>
      <c r="I307" s="1264"/>
      <c r="J307" s="1264"/>
      <c r="K307" s="1462"/>
      <c r="L307" s="1463"/>
      <c r="M307" s="1464"/>
      <c r="N307" s="43"/>
      <c r="O307" s="43"/>
      <c r="P307" s="1281"/>
      <c r="Q307" s="43"/>
      <c r="R307" s="1465"/>
      <c r="S307" s="1461" t="s">
        <v>288</v>
      </c>
      <c r="T307" s="2112"/>
      <c r="U307" s="2112"/>
      <c r="V307" s="2112"/>
      <c r="W307" s="2113"/>
      <c r="X307" s="1264"/>
      <c r="Y307" s="1264"/>
      <c r="Z307" s="1264"/>
    </row>
    <row r="308" spans="2:35" ht="15" customHeight="1" x14ac:dyDescent="0.3">
      <c r="C308" s="43"/>
      <c r="D308" s="1264"/>
      <c r="E308" s="1264"/>
      <c r="F308" s="1427" t="s">
        <v>1883</v>
      </c>
      <c r="G308" s="1264"/>
      <c r="H308" s="1264"/>
      <c r="I308" s="1264"/>
      <c r="J308" s="1264"/>
      <c r="K308" s="1264"/>
      <c r="L308" s="43"/>
      <c r="M308" s="43"/>
      <c r="N308" s="43"/>
      <c r="O308" s="43"/>
      <c r="P308" s="1281"/>
      <c r="Q308" s="43"/>
      <c r="R308" s="43"/>
      <c r="S308" s="43"/>
      <c r="T308" s="43"/>
      <c r="U308" s="43"/>
      <c r="V308" s="43"/>
      <c r="W308" s="43"/>
      <c r="X308" s="1264"/>
      <c r="Y308" s="1264"/>
      <c r="Z308" s="1264"/>
    </row>
    <row r="309" spans="2:35" ht="15" customHeight="1" x14ac:dyDescent="0.3">
      <c r="C309" s="43"/>
      <c r="D309" s="1264"/>
      <c r="E309" s="1264"/>
      <c r="F309" s="1264"/>
      <c r="G309" s="1264"/>
      <c r="H309" s="1264"/>
      <c r="I309" s="1264"/>
      <c r="J309" s="247"/>
      <c r="K309" s="1428" t="s">
        <v>804</v>
      </c>
      <c r="L309" s="43"/>
      <c r="M309" s="43"/>
      <c r="N309" s="43"/>
      <c r="O309" s="43"/>
      <c r="P309" s="1281"/>
      <c r="Q309" s="43"/>
      <c r="R309" s="43"/>
      <c r="S309" s="43"/>
      <c r="T309" s="43"/>
      <c r="U309" s="43"/>
      <c r="V309" s="43"/>
      <c r="W309" s="43"/>
      <c r="X309" s="1264"/>
      <c r="Y309" s="1264"/>
      <c r="Z309" s="1264"/>
    </row>
    <row r="310" spans="2:35" ht="15" customHeight="1" x14ac:dyDescent="0.3">
      <c r="C310" s="43"/>
      <c r="D310" s="1264"/>
      <c r="E310" s="1264"/>
      <c r="F310" s="1264"/>
      <c r="G310" s="1264"/>
      <c r="H310" s="1264"/>
      <c r="I310" s="1264"/>
      <c r="J310" s="247"/>
      <c r="K310" s="1428" t="s">
        <v>638</v>
      </c>
      <c r="L310" s="43"/>
      <c r="M310" s="43"/>
      <c r="N310" s="43"/>
      <c r="O310" s="43"/>
      <c r="P310" s="1281"/>
      <c r="Q310" s="43"/>
      <c r="R310" s="43"/>
      <c r="S310" s="43"/>
      <c r="T310" s="43"/>
      <c r="U310" s="43"/>
      <c r="V310" s="43"/>
      <c r="W310" s="43"/>
      <c r="X310" s="1264"/>
      <c r="Y310" s="1264"/>
      <c r="Z310" s="1264"/>
    </row>
    <row r="311" spans="2:35" ht="15" customHeight="1" thickBot="1" x14ac:dyDescent="0.35">
      <c r="C311" s="1267"/>
      <c r="D311" s="1267"/>
      <c r="E311" s="1267"/>
      <c r="F311" s="1267"/>
      <c r="G311" s="1267"/>
      <c r="H311" s="1267"/>
      <c r="I311" s="1267"/>
      <c r="J311" s="1267"/>
      <c r="K311" s="1267"/>
      <c r="L311" s="1267"/>
      <c r="M311" s="1267"/>
      <c r="N311" s="1267"/>
      <c r="O311" s="1267"/>
      <c r="P311" s="1314"/>
      <c r="Q311" s="1267"/>
      <c r="R311" s="1267"/>
      <c r="S311" s="1267"/>
      <c r="T311" s="1267"/>
      <c r="U311" s="1267"/>
      <c r="V311" s="1267"/>
      <c r="W311" s="1267"/>
      <c r="X311" s="1270"/>
      <c r="Y311" s="1270"/>
      <c r="Z311" s="1270"/>
    </row>
    <row r="312" spans="2:35" ht="8.25" customHeight="1" x14ac:dyDescent="0.3"/>
    <row r="313" spans="2:35" s="25" customFormat="1" ht="30" customHeight="1" thickBot="1" x14ac:dyDescent="0.35">
      <c r="B313" s="26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6"/>
      <c r="AB313" s="26"/>
      <c r="AC313" s="26"/>
      <c r="AD313" s="26"/>
      <c r="AE313" s="26"/>
      <c r="AF313" s="26"/>
      <c r="AG313" s="26"/>
      <c r="AH313" s="26"/>
      <c r="AI313" s="26"/>
    </row>
  </sheetData>
  <sheetProtection algorithmName="SHA-512" hashValue="lHKyMUTqxKd4u2nEEp45poCHoHtBqW1qtinJ6XOSH2qEl7ETPvFZRWPOX6BU3mU/+2VhyFdCkhRCGDfn19kh6g==" saltValue="HlEou5WDeAEc/4kIVVzjCg==" spinCount="100000" sheet="1" objects="1" scenarios="1"/>
  <mergeCells count="93">
    <mergeCell ref="Q17:W17"/>
    <mergeCell ref="X17:X18"/>
    <mergeCell ref="Q18:W18"/>
    <mergeCell ref="E32:F35"/>
    <mergeCell ref="Q12:W12"/>
    <mergeCell ref="Q13:W13"/>
    <mergeCell ref="X13:X14"/>
    <mergeCell ref="Q14:W14"/>
    <mergeCell ref="Q15:W15"/>
    <mergeCell ref="X15:X16"/>
    <mergeCell ref="X19:X20"/>
    <mergeCell ref="X21:X22"/>
    <mergeCell ref="E23:F23"/>
    <mergeCell ref="X23:X25"/>
    <mergeCell ref="E24:F31"/>
    <mergeCell ref="H24:L25"/>
    <mergeCell ref="M24:M25"/>
    <mergeCell ref="H26:L27"/>
    <mergeCell ref="M26:M27"/>
    <mergeCell ref="H28:L29"/>
    <mergeCell ref="M28:M29"/>
    <mergeCell ref="M30:M31"/>
    <mergeCell ref="T31:V31"/>
    <mergeCell ref="E49:F53"/>
    <mergeCell ref="H49:L50"/>
    <mergeCell ref="M49:M51"/>
    <mergeCell ref="H52:L53"/>
    <mergeCell ref="M52:M53"/>
    <mergeCell ref="M32:M33"/>
    <mergeCell ref="E36:F37"/>
    <mergeCell ref="E38:F48"/>
    <mergeCell ref="M38:M39"/>
    <mergeCell ref="T40:V40"/>
    <mergeCell ref="M42:M43"/>
    <mergeCell ref="M45:M46"/>
    <mergeCell ref="M47:M48"/>
    <mergeCell ref="W59:Y59"/>
    <mergeCell ref="T72:W72"/>
    <mergeCell ref="Q87:T89"/>
    <mergeCell ref="U87:U89"/>
    <mergeCell ref="V87:W88"/>
    <mergeCell ref="X87:Y88"/>
    <mergeCell ref="V89:V90"/>
    <mergeCell ref="W89:W90"/>
    <mergeCell ref="X89:X90"/>
    <mergeCell ref="Y89:Y90"/>
    <mergeCell ref="T182:W182"/>
    <mergeCell ref="Q193:S197"/>
    <mergeCell ref="T193:V193"/>
    <mergeCell ref="W193:Y193"/>
    <mergeCell ref="H194:J194"/>
    <mergeCell ref="T194:T196"/>
    <mergeCell ref="U194:U197"/>
    <mergeCell ref="V194:V196"/>
    <mergeCell ref="W194:W196"/>
    <mergeCell ref="X194:X197"/>
    <mergeCell ref="Y194:Y196"/>
    <mergeCell ref="I101:K101"/>
    <mergeCell ref="W143:Y143"/>
    <mergeCell ref="S147:T147"/>
    <mergeCell ref="H152:K152"/>
    <mergeCell ref="W160:Y160"/>
    <mergeCell ref="K264:M265"/>
    <mergeCell ref="R201:S201"/>
    <mergeCell ref="F203:J204"/>
    <mergeCell ref="K203:K204"/>
    <mergeCell ref="Q206:U206"/>
    <mergeCell ref="H209:J209"/>
    <mergeCell ref="S212:U212"/>
    <mergeCell ref="K218:L218"/>
    <mergeCell ref="T222:X222"/>
    <mergeCell ref="V226:X226"/>
    <mergeCell ref="K231:K233"/>
    <mergeCell ref="L231:L233"/>
    <mergeCell ref="M231:M233"/>
    <mergeCell ref="H239:I239"/>
    <mergeCell ref="I256:L256"/>
    <mergeCell ref="T307:W307"/>
    <mergeCell ref="H2:W2"/>
    <mergeCell ref="H3:W3"/>
    <mergeCell ref="K266:K267"/>
    <mergeCell ref="L266:M267"/>
    <mergeCell ref="L268:M268"/>
    <mergeCell ref="U268:W268"/>
    <mergeCell ref="L269:M269"/>
    <mergeCell ref="L270:M270"/>
    <mergeCell ref="L294:M294"/>
    <mergeCell ref="J296:K296"/>
    <mergeCell ref="J299:K299"/>
    <mergeCell ref="L299:M299"/>
    <mergeCell ref="G230:I233"/>
    <mergeCell ref="J230:M230"/>
    <mergeCell ref="J231:J233"/>
  </mergeCells>
  <phoneticPr fontId="0" type="noConversion"/>
  <conditionalFormatting sqref="T40">
    <cfRule type="expression" dxfId="27" priority="13" stopIfTrue="1">
      <formula>$R$40="X"</formula>
    </cfRule>
  </conditionalFormatting>
  <conditionalFormatting sqref="W59">
    <cfRule type="expression" dxfId="26" priority="12" stopIfTrue="1">
      <formula>$U$59="X"</formula>
    </cfRule>
  </conditionalFormatting>
  <conditionalFormatting sqref="H152">
    <cfRule type="expression" dxfId="25" priority="11" stopIfTrue="1">
      <formula>$E$152="X"</formula>
    </cfRule>
  </conditionalFormatting>
  <conditionalFormatting sqref="V226">
    <cfRule type="expression" dxfId="24" priority="10" stopIfTrue="1">
      <formula>$Y$226="X"</formula>
    </cfRule>
  </conditionalFormatting>
  <conditionalFormatting sqref="S212">
    <cfRule type="expression" dxfId="23" priority="9" stopIfTrue="1">
      <formula>$V$212="X"</formula>
    </cfRule>
  </conditionalFormatting>
  <conditionalFormatting sqref="H209">
    <cfRule type="expression" dxfId="22" priority="8" stopIfTrue="1">
      <formula>$K$209="X"</formula>
    </cfRule>
  </conditionalFormatting>
  <conditionalFormatting sqref="I101:K101">
    <cfRule type="expression" dxfId="21" priority="14" stopIfTrue="1">
      <formula>$E$101="X"</formula>
    </cfRule>
  </conditionalFormatting>
  <conditionalFormatting sqref="W143">
    <cfRule type="expression" dxfId="20" priority="15" stopIfTrue="1">
      <formula>$U$143="X"</formula>
    </cfRule>
  </conditionalFormatting>
  <conditionalFormatting sqref="W160">
    <cfRule type="expression" dxfId="19" priority="16" stopIfTrue="1">
      <formula>$U$160="X"</formula>
    </cfRule>
  </conditionalFormatting>
  <conditionalFormatting sqref="T182">
    <cfRule type="expression" dxfId="18" priority="7" stopIfTrue="1">
      <formula>$R$182="X"</formula>
    </cfRule>
  </conditionalFormatting>
  <conditionalFormatting sqref="H239">
    <cfRule type="expression" dxfId="17" priority="17" stopIfTrue="1">
      <formula>OR($J239&gt;0,$K239&gt;0,$L239&gt;0,$M239&gt;0)</formula>
    </cfRule>
  </conditionalFormatting>
  <conditionalFormatting sqref="T307">
    <cfRule type="expression" dxfId="16" priority="6" stopIfTrue="1">
      <formula>$R$307="X"</formula>
    </cfRule>
  </conditionalFormatting>
  <conditionalFormatting sqref="R201">
    <cfRule type="expression" dxfId="15" priority="18" stopIfTrue="1">
      <formula>OR($T201="SI",$W201="SI")</formula>
    </cfRule>
  </conditionalFormatting>
  <conditionalFormatting sqref="L294:M294">
    <cfRule type="expression" dxfId="14" priority="5">
      <formula>$J$294&lt;&gt;""</formula>
    </cfRule>
  </conditionalFormatting>
  <conditionalFormatting sqref="U268:W268">
    <cfRule type="expression" dxfId="13" priority="4">
      <formula>$X$268&lt;&gt;""</formula>
    </cfRule>
  </conditionalFormatting>
  <conditionalFormatting sqref="I256:L256">
    <cfRule type="expression" dxfId="12" priority="3">
      <formula>$M$256&lt;&gt;""</formula>
    </cfRule>
  </conditionalFormatting>
  <conditionalFormatting sqref="H194:J194">
    <cfRule type="expression" dxfId="11" priority="2">
      <formula>$K$194="X"</formula>
    </cfRule>
  </conditionalFormatting>
  <conditionalFormatting sqref="T72:W72">
    <cfRule type="expression" dxfId="10" priority="1">
      <formula>$R$72="X"</formula>
    </cfRule>
  </conditionalFormatting>
  <dataValidations count="25">
    <dataValidation type="list" allowBlank="1" showInputMessage="1" showErrorMessage="1" sqref="AE243 AE245 AE241 X15 X17 X19 X21 X23 X13 X91:X97 Y198:Y201 T198:T201 V198:W201 K268:K270 U91:V97" xr:uid="{00000000-0002-0000-0800-000000000000}">
      <formula1>"SI,NO"</formula1>
    </dataValidation>
    <dataValidation type="custom" allowBlank="1" showInputMessage="1" showErrorMessage="1" errorTitle="ERROR" error="Solo se permiten letras" sqref="AG241:AG242 AF242" xr:uid="{00000000-0002-0000-0800-000001000000}">
      <formula1>" =SUMAPRODUCTO(((ESERR(ENCONTRAR((EXTRAE(MAYUSC(Q241); FILA(INDIRECTO(""1:"" &amp; LARGO(Q241)));1)); ""AÁBCDEÉFGHIÍJKLMNÑOÓPQRSTUÚVWXYZ ""))))* 1) = 0"</formula1>
    </dataValidation>
    <dataValidation type="custom" allowBlank="1" showInputMessage="1" showErrorMessage="1" errorTitle="ERROR" error="Solo se permiten letras" sqref="AF245:AG246" xr:uid="{00000000-0002-0000-0800-000002000000}">
      <formula1>"  =SUMAPRODUCTO(((ESERR(ENCONTRAR((EXTRAE(MAYUSC(Q245); FILA(INDIRECTO(""1:"" &amp; LARGO(Q245)));1)); ""AÁBCDEÉFGHIÍJKLMNÑOÓPQRSTUÚVWXYZ ""))))* 1) = 0"</formula1>
    </dataValidation>
    <dataValidation type="custom" allowBlank="1" showInputMessage="1" showErrorMessage="1" errorTitle="ERROR" error="Solo se permiten letras" sqref="AF243:AG244" xr:uid="{00000000-0002-0000-0800-000003000000}">
      <formula1>SUMPRODUCT(((ISERR(FIND((MID(UPPER(AF243), ROW(INDIRECT("1:" &amp; LEN(AF243))),1)), "AÁBCDEÉFGHIÍJKLMNÑOÓPQRSTUÚVWXYZ "))))* 1) = 0</formula1>
    </dataValidation>
    <dataValidation type="whole" allowBlank="1" showInputMessage="1" showErrorMessage="1" errorTitle="ERROR" error="Solo se permiten letras" sqref="AF241" xr:uid="{00000000-0002-0000-0800-000004000000}">
      <formula1>4</formula1>
      <formula2>15</formula2>
    </dataValidation>
    <dataValidation type="date" allowBlank="1" showInputMessage="1" showErrorMessage="1" sqref="L299:M299" xr:uid="{00000000-0002-0000-0800-000005000000}">
      <formula1>44562</formula1>
      <formula2>45657</formula2>
    </dataValidation>
    <dataValidation type="date" allowBlank="1" showInputMessage="1" showErrorMessage="1" sqref="J299:K299" xr:uid="{00000000-0002-0000-0800-000006000000}">
      <formula1>44562</formula1>
      <formula2>TODAY()</formula2>
    </dataValidation>
    <dataValidation type="whole" allowBlank="1" showInputMessage="1" showErrorMessage="1" errorTitle="Error" error="Valores entre 2010 y 2023" sqref="X198:X201 U198:U201" xr:uid="{00000000-0002-0000-0800-000007000000}">
      <formula1>2010</formula1>
      <formula2>2023</formula2>
    </dataValidation>
    <dataValidation type="whole" allowBlank="1" showInputMessage="1" showErrorMessage="1" errorTitle="Error" error="Valores entre 0 y 50" sqref="J234:M239" xr:uid="{00000000-0002-0000-0800-000008000000}">
      <formula1>0</formula1>
      <formula2>50</formula2>
    </dataValidation>
    <dataValidation type="whole" allowBlank="1" showInputMessage="1" showErrorMessage="1" errorTitle="Error" error="VAlores entre 2000 y 2022" sqref="L221" xr:uid="{00000000-0002-0000-0800-000009000000}">
      <formula1>2000</formula1>
      <formula2>2023</formula2>
    </dataValidation>
    <dataValidation type="whole" allowBlank="1" showInputMessage="1" showErrorMessage="1" errorTitle="Error" error="Valores entre 1 y 12" sqref="K221" xr:uid="{00000000-0002-0000-0800-00000A000000}">
      <formula1>1</formula1>
      <formula2>12</formula2>
    </dataValidation>
    <dataValidation type="whole" allowBlank="1" showInputMessage="1" showErrorMessage="1" errorTitle="Error" error="Valores entre 1 y 31" sqref="J221" xr:uid="{00000000-0002-0000-0800-00000B000000}">
      <formula1>1</formula1>
      <formula2>31</formula2>
    </dataValidation>
    <dataValidation type="custom" allowBlank="1" showInputMessage="1" showErrorMessage="1" errorTitle="Error" error="Solo se permiten números" sqref="K218:L218 J296:K296" xr:uid="{00000000-0002-0000-0800-00000C000000}">
      <formula1>SUMPRODUCT(((ISERR(FIND((MID(UPPER(J218), ROW(INDIRECT("1:" &amp; LEN(J218))),1)), "1234567890"))))*1)=0</formula1>
    </dataValidation>
    <dataValidation type="whole" allowBlank="1" showInputMessage="1" showErrorMessage="1" errorTitle="Error" error="Valores entre 1 y 99" sqref="L159:L160" xr:uid="{00000000-0002-0000-0800-00000D000000}">
      <formula1>1</formula1>
      <formula2>99</formula2>
    </dataValidation>
    <dataValidation type="whole" allowBlank="1" showInputMessage="1" showErrorMessage="1" errorTitle="Error" error="Valores entre 1 y 999" sqref="Y91:Y97" xr:uid="{00000000-0002-0000-0800-00000E000000}">
      <formula1>1</formula1>
      <formula2>999</formula2>
    </dataValidation>
    <dataValidation type="whole" allowBlank="1" showInputMessage="1" showErrorMessage="1" errorTitle="Error" error="Valores entre 1 y 200" sqref="W91:W97 X249:X250 V256 M306:M307" xr:uid="{00000000-0002-0000-0800-00000F000000}">
      <formula1>1</formula1>
      <formula2>200</formula2>
    </dataValidation>
    <dataValidation type="custom" allowBlank="1" showInputMessage="1" showErrorMessage="1" errorTitle="Error" error="Solo se permiten letras" sqref="I101:K101 H239:I239 T72:T73 W143:Y143 W160:Y160 H209:J209 R201:S201 S212:U212 V226:X226 H152 I256 H194 L268:L270 T307" xr:uid="{00000000-0002-0000-0800-000010000000}">
      <formula1>SUMPRODUCT(((ISERR(FIND((MID(UPPER(H72), ROW(INDIRECT("1:" &amp; LEN(H72))),1)), "AÁBCDEÉFGHIÍJKLMNÑOÓPQRSTUÚVWXYZ "))))* 1) = 0</formula1>
    </dataValidation>
    <dataValidation type="custom" allowBlank="1" showInputMessage="1" showErrorMessage="1" errorTitle="Error" error="Solo se permiten letras" sqref="T40:V40 T182:W182 W59" xr:uid="{00000000-0002-0000-0800-000011000000}">
      <formula1>SUMPRODUCT(((ISERR(FIND((MID(UPPER(T40),ROW(INDIRECT("1:"&amp; LEN(T40))),1)),"AÁBCDEÉFGHIÍJKLMNÑOÓPQRSTUÚVWXYZ "))))* 1) = 0</formula1>
    </dataValidation>
    <dataValidation type="custom" allowBlank="1" showInputMessage="1" showErrorMessage="1" errorTitle="Error" error="Canal especificado no es válido" sqref="I189:L190 V61:X62 W164 W166 X164:Y166 V164:V166 V154:V155 K208:K210 I210:J210 U185:W185 M212:M213 H212:J212 I222:K222 M224:M225 H224:J224 I216:I219 W206:Y213 Z203:Z204 U203:W203 V213 Z214:Z215 U214:W214 V227:Y227 U228:W228 Z228:Z229 X240 M242:M243 H242:J242 H259:J259 M259:M261 I260:L263 L257:L258 Y60:Y62 V147:Y153 V126:Y128 V131:Y134 U132 V135:V143 W135:Y142 W154:Y159 L192 V204:Y205 V215:Y221 V229:Y231 X307:Y311 I228:J228 K219 J220:L220 J217:J219 I213:L214 H196:J196 K191:K194 L194 L199:L200 I197:L197 K199:K201 I200:J201 K227:K228 L227 I225:L225 I243:J245 K243:L250 L271:M271 I247:J250 I276:J289 J291:J292 J295 J297:J298 V246:V247 V272:V275 V242:V244 I291:I299 W242:Y245 W260:X261 V296:W302 I300:J303 V309:W311 I311:J311 V291:W294 Y260:Y269 Z185:Z187 W271:X275 Y271:Y277 Y279:Y289 X291:Y302 W284:X289 V279:V289 Y235:Z240 V186:Y192 X268:X269 V269:W269" xr:uid="{00000000-0002-0000-0800-000012000000}">
      <formula1>SUMPRODUCT(((ISERR(FIND((MID(UPPER(H60),ROW(INDIRECT("1:"&amp; LEN(H60))),1)),"AÁBCDEÉFGHIÍJKLMNÑOÓPQRSTUÚVWXYZ "))))* 1) = 0</formula1>
    </dataValidation>
    <dataValidation type="custom" allowBlank="1" showInputMessage="1" showErrorMessage="1" errorTitle="Error" error="Lema registrado no es válido" sqref="W47" xr:uid="{00000000-0002-0000-0800-000013000000}">
      <formula1>SUMPRODUCT(((ISERR(FIND((MID(UPPER(W47),ROW(INDIRECT("1:"&amp; LEN(W47))),1)),"AÁBCDEÉFGHIÍJKLMNÑOÓPQRSTUÚVWXYZ "))))* 1) = 0</formula1>
    </dataValidation>
    <dataValidation type="custom" allowBlank="1" showInputMessage="1" showErrorMessage="1" errorTitle="Error" error="Sólo debe registrar una palabra" sqref="T31:V31" xr:uid="{00000000-0002-0000-0800-000014000000}">
      <formula1>SUMPRODUCT(((ISERR(FIND((MID(UPPER(T31),ROW(INDIRECT("1:"&amp; LEN(T31))),1)),"AÁBCDEÉFGHIÍJKLMNÑOÓPQRSTUÚVWXYZ"))))* 1) = 0</formula1>
    </dataValidation>
    <dataValidation type="whole" allowBlank="1" showInputMessage="1" showErrorMessage="1" errorTitle="Error" error="Valores entre 1 y 1000" sqref="V36" xr:uid="{00000000-0002-0000-0800-000015000000}">
      <formula1>1</formula1>
      <formula2>1000</formula2>
    </dataValidation>
    <dataValidation type="list" allowBlank="1" showInputMessage="1" showErrorMessage="1" sqref="M28 M49 M44:M45 M30 M47 M24 M32 M52 M26 M34:M38 M40:M42" xr:uid="{00000000-0002-0000-0800-000016000000}">
      <formula1>$C$13:$C$17</formula1>
    </dataValidation>
    <dataValidation type="whole" allowBlank="1" showInputMessage="1" showErrorMessage="1" sqref="H15:I15" xr:uid="{00000000-0002-0000-0800-000017000000}">
      <formula1>0</formula1>
      <formula2>200</formula2>
    </dataValidation>
    <dataValidation type="whole" allowBlank="1" showInputMessage="1" showErrorMessage="1" error="Debe ingresar valores numéricos" sqref="T35" xr:uid="{00000000-0002-0000-0800-000018000000}">
      <formula1>1</formula1>
      <formula2>60</formula2>
    </dataValidation>
  </dataValidations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5" r:id="rId4" name="Button 127">
              <controlPr defaultSize="0" print="0" autoFill="0" autoPict="0" macro="[0]!Hoja7.C700_Back_Click">
                <anchor moveWithCells="1">
                  <from>
                    <xdr:col>10</xdr:col>
                    <xdr:colOff>984250</xdr:colOff>
                    <xdr:row>4</xdr:row>
                    <xdr:rowOff>38100</xdr:rowOff>
                  </from>
                  <to>
                    <xdr:col>12</xdr:col>
                    <xdr:colOff>647700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5" name="Button 128">
              <controlPr defaultSize="0" print="0" autoFill="0" autoPict="0" macro="[0]!Validacion_Hoja_C700">
                <anchor moveWithCells="1">
                  <from>
                    <xdr:col>12</xdr:col>
                    <xdr:colOff>857250</xdr:colOff>
                    <xdr:row>4</xdr:row>
                    <xdr:rowOff>38100</xdr:rowOff>
                  </from>
                  <to>
                    <xdr:col>16</xdr:col>
                    <xdr:colOff>361950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" name="Button 129">
              <controlPr defaultSize="0" print="0" autoFill="0" autoPict="0" macro="[0]!Hoja7.C700_Next_Click">
                <anchor moveWithCells="1">
                  <from>
                    <xdr:col>17</xdr:col>
                    <xdr:colOff>57150</xdr:colOff>
                    <xdr:row>4</xdr:row>
                    <xdr:rowOff>38100</xdr:rowOff>
                  </from>
                  <to>
                    <xdr:col>19</xdr:col>
                    <xdr:colOff>165100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7" name="Button 130">
              <controlPr defaultSize="0" print="0" autoFill="0" autoPict="0" macro="[0]!Hoja7.C700_Back_Click">
                <anchor moveWithCells="1">
                  <from>
                    <xdr:col>10</xdr:col>
                    <xdr:colOff>1022350</xdr:colOff>
                    <xdr:row>312</xdr:row>
                    <xdr:rowOff>38100</xdr:rowOff>
                  </from>
                  <to>
                    <xdr:col>12</xdr:col>
                    <xdr:colOff>685800</xdr:colOff>
                    <xdr:row>312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8" name="Button 131">
              <controlPr defaultSize="0" print="0" autoFill="0" autoPict="0" macro="[0]!Validacion_Hoja_C700">
                <anchor moveWithCells="1">
                  <from>
                    <xdr:col>12</xdr:col>
                    <xdr:colOff>895350</xdr:colOff>
                    <xdr:row>312</xdr:row>
                    <xdr:rowOff>38100</xdr:rowOff>
                  </from>
                  <to>
                    <xdr:col>16</xdr:col>
                    <xdr:colOff>400050</xdr:colOff>
                    <xdr:row>312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9" name="Button 132">
              <controlPr defaultSize="0" print="0" autoFill="0" autoPict="0" macro="[0]!Hoja7.C700_Next_Click">
                <anchor moveWithCells="1">
                  <from>
                    <xdr:col>17</xdr:col>
                    <xdr:colOff>95250</xdr:colOff>
                    <xdr:row>312</xdr:row>
                    <xdr:rowOff>38100</xdr:rowOff>
                  </from>
                  <to>
                    <xdr:col>19</xdr:col>
                    <xdr:colOff>203200</xdr:colOff>
                    <xdr:row>312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AB123"/>
  <sheetViews>
    <sheetView showGridLines="0" showRowColHeaders="0" topLeftCell="A25" zoomScale="98" zoomScaleNormal="98" workbookViewId="0">
      <selection activeCell="P33" sqref="P33"/>
    </sheetView>
  </sheetViews>
  <sheetFormatPr baseColWidth="10" defaultColWidth="11.453125" defaultRowHeight="14" x14ac:dyDescent="0.3"/>
  <cols>
    <col min="1" max="1" width="3.453125" style="26" customWidth="1"/>
    <col min="2" max="2" width="5.7265625" style="26" customWidth="1"/>
    <col min="3" max="3" width="4.26953125" style="26" customWidth="1"/>
    <col min="4" max="4" width="9.7265625" style="26" customWidth="1"/>
    <col min="5" max="5" width="4.7265625" style="26" customWidth="1"/>
    <col min="6" max="6" width="17" style="26" customWidth="1"/>
    <col min="7" max="7" width="4.26953125" style="26" customWidth="1"/>
    <col min="8" max="8" width="8.453125" style="26" customWidth="1"/>
    <col min="9" max="9" width="4.7265625" style="26" customWidth="1"/>
    <col min="10" max="10" width="12.7265625" style="26" customWidth="1"/>
    <col min="11" max="11" width="4.26953125" style="26" customWidth="1"/>
    <col min="12" max="12" width="9.7265625" style="26" customWidth="1"/>
    <col min="13" max="13" width="4.26953125" style="26" customWidth="1"/>
    <col min="14" max="14" width="10.81640625" style="26" customWidth="1"/>
    <col min="15" max="15" width="4.26953125" style="26" customWidth="1"/>
    <col min="16" max="16" width="9.7265625" style="26" customWidth="1"/>
    <col min="17" max="17" width="4.26953125" style="26" customWidth="1"/>
    <col min="18" max="18" width="10.7265625" style="26" customWidth="1"/>
    <col min="19" max="19" width="8" style="26" customWidth="1"/>
    <col min="20" max="20" width="6.7265625" style="26" customWidth="1"/>
    <col min="21" max="16384" width="11.453125" style="26"/>
  </cols>
  <sheetData>
    <row r="1" spans="1:20" ht="18.75" customHeight="1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1:20" ht="22.5" customHeight="1" x14ac:dyDescent="0.45">
      <c r="A2" s="25"/>
      <c r="B2" s="36"/>
      <c r="C2" s="36"/>
      <c r="D2" s="36"/>
      <c r="F2" s="1106" t="s">
        <v>945</v>
      </c>
      <c r="G2" s="1106"/>
      <c r="H2" s="1106"/>
      <c r="I2" s="1106"/>
      <c r="J2" s="1106"/>
      <c r="K2" s="1106"/>
      <c r="L2" s="1106"/>
      <c r="M2" s="1106"/>
      <c r="N2" s="1106"/>
      <c r="O2" s="1106"/>
      <c r="P2" s="1106"/>
      <c r="Q2" s="1106"/>
      <c r="R2" s="36"/>
    </row>
    <row r="3" spans="1:20" ht="18" customHeight="1" x14ac:dyDescent="0.35">
      <c r="A3" s="38" t="s">
        <v>670</v>
      </c>
      <c r="B3" s="312"/>
      <c r="C3" s="312"/>
      <c r="D3" s="312"/>
      <c r="F3" s="1107" t="s">
        <v>421</v>
      </c>
      <c r="G3" s="1107"/>
      <c r="H3" s="1107"/>
      <c r="I3" s="1107"/>
      <c r="J3" s="1107"/>
      <c r="K3" s="1107"/>
      <c r="L3" s="1107"/>
      <c r="M3" s="1107"/>
      <c r="N3" s="1107"/>
      <c r="O3" s="1107"/>
      <c r="P3" s="1107"/>
      <c r="Q3" s="1107"/>
      <c r="R3" s="312"/>
    </row>
    <row r="4" spans="1:20" x14ac:dyDescent="0.3">
      <c r="A4" s="39" t="s">
        <v>671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</row>
    <row r="5" spans="1:20" ht="30" customHeight="1" thickBot="1" x14ac:dyDescent="0.35">
      <c r="A5" s="38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</row>
    <row r="6" spans="1:20" ht="7" customHeight="1" x14ac:dyDescent="0.3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</row>
    <row r="7" spans="1:20" ht="25" customHeight="1" x14ac:dyDescent="0.3">
      <c r="A7" s="25"/>
      <c r="B7" s="242" t="s">
        <v>476</v>
      </c>
      <c r="C7" s="243"/>
      <c r="D7" s="243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4"/>
    </row>
    <row r="8" spans="1:20" ht="7" customHeight="1" x14ac:dyDescent="0.3"/>
    <row r="9" spans="1:20" ht="22.5" customHeight="1" x14ac:dyDescent="0.3">
      <c r="A9" s="287"/>
      <c r="B9" s="356" t="s">
        <v>1939</v>
      </c>
      <c r="C9" s="356"/>
      <c r="D9" s="1271"/>
      <c r="E9" s="1271"/>
      <c r="F9" s="1271"/>
      <c r="G9" s="1271"/>
      <c r="H9" s="1271"/>
      <c r="I9" s="1271"/>
      <c r="J9" s="1271"/>
      <c r="K9" s="233" t="s">
        <v>1940</v>
      </c>
      <c r="L9" s="1271"/>
      <c r="M9" s="1271"/>
      <c r="N9" s="1271"/>
      <c r="O9" s="1271"/>
      <c r="P9" s="1271"/>
      <c r="Q9" s="1271"/>
      <c r="R9" s="1271"/>
      <c r="S9" s="1271"/>
      <c r="T9" s="1271"/>
    </row>
    <row r="10" spans="1:20" x14ac:dyDescent="0.3">
      <c r="A10" s="287"/>
      <c r="B10" s="42"/>
      <c r="C10" s="60" t="s">
        <v>1941</v>
      </c>
      <c r="D10" s="43"/>
      <c r="E10" s="43"/>
      <c r="F10" s="43"/>
      <c r="G10" s="43"/>
      <c r="H10" s="43"/>
      <c r="I10" s="43"/>
      <c r="J10" s="43"/>
      <c r="K10" s="227"/>
      <c r="L10" s="60" t="s">
        <v>1942</v>
      </c>
      <c r="M10" s="43"/>
      <c r="N10" s="43"/>
      <c r="O10" s="43"/>
      <c r="P10" s="43"/>
      <c r="Q10" s="43"/>
      <c r="R10" s="43"/>
      <c r="S10" s="43"/>
      <c r="T10" s="43"/>
    </row>
    <row r="11" spans="1:20" x14ac:dyDescent="0.3">
      <c r="A11" s="287"/>
      <c r="B11" s="42"/>
      <c r="C11" s="43"/>
      <c r="D11" s="43"/>
      <c r="E11" s="43"/>
      <c r="F11" s="43"/>
      <c r="G11" s="43"/>
      <c r="H11" s="43"/>
      <c r="I11" s="43"/>
      <c r="J11" s="43"/>
      <c r="K11" s="227"/>
      <c r="L11" s="60" t="s">
        <v>1943</v>
      </c>
      <c r="M11" s="43"/>
      <c r="N11" s="43"/>
      <c r="O11" s="43"/>
      <c r="P11" s="43"/>
      <c r="Q11" s="43"/>
      <c r="R11" s="43"/>
      <c r="S11" s="43"/>
      <c r="T11" s="43"/>
    </row>
    <row r="12" spans="1:20" ht="15" customHeight="1" x14ac:dyDescent="0.3">
      <c r="A12" s="287"/>
      <c r="B12" s="43"/>
      <c r="C12" s="43"/>
      <c r="D12" s="438" t="s">
        <v>284</v>
      </c>
      <c r="E12" s="437"/>
      <c r="F12" s="438" t="s">
        <v>42</v>
      </c>
      <c r="G12" s="437"/>
      <c r="H12" s="43"/>
      <c r="I12" s="43"/>
      <c r="J12" s="43"/>
      <c r="K12" s="227" t="s">
        <v>672</v>
      </c>
      <c r="L12" s="43"/>
      <c r="M12" s="43"/>
      <c r="N12" s="43"/>
      <c r="O12" s="43"/>
      <c r="P12" s="43"/>
      <c r="Q12" s="43"/>
      <c r="R12" s="43"/>
      <c r="S12" s="43"/>
      <c r="T12" s="43"/>
    </row>
    <row r="13" spans="1:20" ht="15" customHeight="1" x14ac:dyDescent="0.3">
      <c r="A13" s="287"/>
      <c r="B13" s="41"/>
      <c r="C13" s="43"/>
      <c r="D13" s="168"/>
      <c r="E13" s="43"/>
      <c r="F13" s="43"/>
      <c r="G13" s="43"/>
      <c r="H13" s="43"/>
      <c r="I13" s="1466"/>
      <c r="J13" s="43"/>
      <c r="K13" s="227" t="s">
        <v>672</v>
      </c>
      <c r="L13" s="842" t="s">
        <v>1673</v>
      </c>
      <c r="M13" s="43"/>
      <c r="N13" s="43"/>
      <c r="O13" s="43"/>
      <c r="P13" s="43"/>
      <c r="Q13" s="43"/>
      <c r="R13" s="43"/>
      <c r="S13" s="41"/>
      <c r="T13" s="41"/>
    </row>
    <row r="14" spans="1:20" ht="15" customHeight="1" x14ac:dyDescent="0.3">
      <c r="A14" s="287"/>
      <c r="B14" s="42" t="s">
        <v>1944</v>
      </c>
      <c r="C14" s="43"/>
      <c r="D14" s="168"/>
      <c r="E14" s="43"/>
      <c r="F14" s="43"/>
      <c r="G14" s="43"/>
      <c r="H14" s="43"/>
      <c r="I14" s="43"/>
      <c r="J14" s="43"/>
      <c r="K14" s="227" t="s">
        <v>672</v>
      </c>
      <c r="L14" s="43"/>
      <c r="M14" s="437"/>
      <c r="N14" s="836" t="s">
        <v>1945</v>
      </c>
      <c r="O14" s="43"/>
      <c r="P14" s="43"/>
      <c r="Q14" s="43"/>
      <c r="R14" s="43"/>
      <c r="S14" s="43"/>
      <c r="T14" s="43"/>
    </row>
    <row r="15" spans="1:20" ht="15" customHeight="1" x14ac:dyDescent="0.3">
      <c r="A15" s="287"/>
      <c r="B15" s="43"/>
      <c r="C15" s="60" t="s">
        <v>1946</v>
      </c>
      <c r="D15" s="168"/>
      <c r="E15" s="43"/>
      <c r="F15" s="43"/>
      <c r="G15" s="43"/>
      <c r="H15" s="43"/>
      <c r="I15" s="43"/>
      <c r="J15" s="43"/>
      <c r="K15" s="227"/>
      <c r="L15" s="43"/>
      <c r="M15" s="437"/>
      <c r="N15" s="836" t="s">
        <v>1947</v>
      </c>
      <c r="O15" s="43"/>
      <c r="P15" s="43"/>
      <c r="Q15" s="43"/>
      <c r="R15" s="43"/>
      <c r="S15" s="43"/>
      <c r="T15" s="43"/>
    </row>
    <row r="16" spans="1:20" ht="15" customHeight="1" x14ac:dyDescent="0.3">
      <c r="A16" s="287"/>
      <c r="B16" s="43"/>
      <c r="C16" s="43"/>
      <c r="D16" s="168"/>
      <c r="E16" s="43"/>
      <c r="F16" s="43"/>
      <c r="G16" s="43"/>
      <c r="H16" s="43"/>
      <c r="I16" s="1574" t="s">
        <v>2014</v>
      </c>
      <c r="J16" s="43"/>
      <c r="K16" s="227"/>
      <c r="L16" s="43"/>
      <c r="M16" s="437"/>
      <c r="N16" s="836" t="s">
        <v>1948</v>
      </c>
      <c r="O16" s="43"/>
      <c r="P16" s="43"/>
      <c r="Q16" s="43"/>
      <c r="R16" s="43"/>
      <c r="S16" s="43"/>
      <c r="T16" s="43"/>
    </row>
    <row r="17" spans="1:20" ht="15" customHeight="1" x14ac:dyDescent="0.3">
      <c r="A17" s="287"/>
      <c r="B17" s="43"/>
      <c r="C17" s="43"/>
      <c r="D17" s="438" t="s">
        <v>284</v>
      </c>
      <c r="E17" s="437"/>
      <c r="F17" s="438" t="s">
        <v>42</v>
      </c>
      <c r="G17" s="437"/>
      <c r="H17" s="43"/>
      <c r="I17" s="1574" t="s">
        <v>2015</v>
      </c>
      <c r="J17" s="43"/>
      <c r="K17" s="227"/>
      <c r="L17" s="43"/>
      <c r="M17" s="437"/>
      <c r="N17" s="836" t="s">
        <v>1949</v>
      </c>
      <c r="O17" s="43"/>
      <c r="P17" s="43"/>
      <c r="Q17" s="43"/>
      <c r="R17" s="43"/>
      <c r="S17" s="43"/>
      <c r="T17" s="43"/>
    </row>
    <row r="18" spans="1:20" ht="15" customHeight="1" x14ac:dyDescent="0.3">
      <c r="A18" s="287"/>
      <c r="B18" s="43"/>
      <c r="C18" s="43"/>
      <c r="D18" s="168"/>
      <c r="E18" s="43"/>
      <c r="F18" s="251"/>
      <c r="G18" s="230"/>
      <c r="H18" s="43"/>
      <c r="I18" s="55"/>
      <c r="J18" s="43"/>
      <c r="K18" s="227"/>
      <c r="L18" s="43"/>
      <c r="M18" s="437"/>
      <c r="N18" s="836" t="s">
        <v>288</v>
      </c>
      <c r="O18" s="2296"/>
      <c r="P18" s="2296"/>
      <c r="Q18" s="2296"/>
      <c r="R18" s="2297"/>
      <c r="S18" s="43"/>
      <c r="T18" s="43"/>
    </row>
    <row r="19" spans="1:20" ht="15" customHeight="1" x14ac:dyDescent="0.3">
      <c r="A19" s="287"/>
      <c r="B19" s="231" t="s">
        <v>1950</v>
      </c>
      <c r="C19" s="232"/>
      <c r="D19" s="232"/>
      <c r="E19" s="232"/>
      <c r="F19" s="232"/>
      <c r="G19" s="232"/>
      <c r="H19" s="232"/>
      <c r="I19" s="232"/>
      <c r="J19" s="232"/>
      <c r="K19" s="227"/>
      <c r="L19" s="43"/>
      <c r="M19" s="43"/>
      <c r="N19" s="43"/>
      <c r="O19" s="43"/>
      <c r="P19" s="43"/>
      <c r="Q19" s="43"/>
      <c r="R19" s="43"/>
      <c r="S19" s="43"/>
      <c r="T19" s="43"/>
    </row>
    <row r="20" spans="1:20" ht="15" customHeight="1" x14ac:dyDescent="0.3">
      <c r="A20" s="287"/>
      <c r="B20" s="43"/>
      <c r="C20" s="60" t="s">
        <v>1951</v>
      </c>
      <c r="D20" s="43"/>
      <c r="E20" s="43"/>
      <c r="F20" s="43"/>
      <c r="G20" s="43"/>
      <c r="H20" s="43"/>
      <c r="I20" s="43"/>
      <c r="J20" s="43"/>
      <c r="K20" s="233" t="s">
        <v>1952</v>
      </c>
      <c r="L20" s="232"/>
      <c r="M20" s="232"/>
      <c r="N20" s="232"/>
      <c r="O20" s="232"/>
      <c r="P20" s="232"/>
      <c r="Q20" s="232"/>
      <c r="R20" s="232"/>
      <c r="S20" s="232"/>
      <c r="T20" s="232"/>
    </row>
    <row r="21" spans="1:20" x14ac:dyDescent="0.3">
      <c r="A21" s="287"/>
      <c r="B21" s="43"/>
      <c r="C21" s="60" t="s">
        <v>1943</v>
      </c>
      <c r="D21" s="43"/>
      <c r="E21" s="43"/>
      <c r="F21" s="43"/>
      <c r="G21" s="43"/>
      <c r="H21" s="43"/>
      <c r="I21" s="43"/>
      <c r="J21" s="43"/>
      <c r="K21" s="227"/>
      <c r="L21" s="60" t="s">
        <v>1953</v>
      </c>
      <c r="M21" s="43"/>
      <c r="N21" s="43"/>
      <c r="O21" s="43"/>
      <c r="P21" s="43"/>
      <c r="Q21" s="43"/>
      <c r="R21" s="43"/>
      <c r="S21" s="43"/>
      <c r="T21" s="43"/>
    </row>
    <row r="22" spans="1:20" x14ac:dyDescent="0.3">
      <c r="A22" s="287"/>
      <c r="B22" s="43"/>
      <c r="C22" s="168"/>
      <c r="D22" s="168"/>
      <c r="E22" s="43"/>
      <c r="F22" s="43"/>
      <c r="G22" s="43"/>
      <c r="H22" s="43"/>
      <c r="I22" s="43"/>
      <c r="J22" s="43"/>
      <c r="K22" s="227"/>
      <c r="L22" s="60" t="s">
        <v>1954</v>
      </c>
      <c r="M22" s="43"/>
      <c r="N22" s="43"/>
      <c r="O22" s="43"/>
      <c r="P22" s="43"/>
      <c r="Q22" s="43"/>
      <c r="R22" s="43"/>
      <c r="S22" s="43"/>
      <c r="T22" s="43"/>
    </row>
    <row r="23" spans="1:20" x14ac:dyDescent="0.3">
      <c r="A23" s="287"/>
      <c r="B23" s="43"/>
      <c r="C23" s="842" t="s">
        <v>1673</v>
      </c>
      <c r="D23" s="168"/>
      <c r="E23" s="43"/>
      <c r="F23" s="43"/>
      <c r="G23" s="43"/>
      <c r="H23" s="43"/>
      <c r="I23" s="43"/>
      <c r="J23" s="43"/>
      <c r="K23" s="227"/>
      <c r="L23" s="167"/>
      <c r="M23" s="167"/>
      <c r="N23" s="167"/>
      <c r="O23" s="167"/>
      <c r="P23" s="167"/>
      <c r="Q23" s="167"/>
      <c r="R23" s="167"/>
      <c r="S23" s="43"/>
      <c r="T23" s="43"/>
    </row>
    <row r="24" spans="1:20" ht="15" customHeight="1" x14ac:dyDescent="0.3">
      <c r="A24" s="287"/>
      <c r="B24" s="270"/>
      <c r="C24" s="437"/>
      <c r="D24" s="836" t="s">
        <v>307</v>
      </c>
      <c r="E24" s="43"/>
      <c r="F24" s="43"/>
      <c r="G24" s="43"/>
      <c r="H24" s="43"/>
      <c r="I24" s="43"/>
      <c r="J24" s="43"/>
      <c r="K24" s="227"/>
      <c r="L24" s="842" t="s">
        <v>1901</v>
      </c>
      <c r="M24" s="167"/>
      <c r="N24" s="167"/>
      <c r="O24" s="167"/>
      <c r="P24" s="167"/>
      <c r="Q24" s="167"/>
      <c r="R24" s="167"/>
      <c r="S24" s="43"/>
      <c r="T24" s="43"/>
    </row>
    <row r="25" spans="1:20" ht="15" customHeight="1" x14ac:dyDescent="0.3">
      <c r="A25" s="287"/>
      <c r="B25" s="270"/>
      <c r="C25" s="437"/>
      <c r="D25" s="836" t="s">
        <v>1955</v>
      </c>
      <c r="E25" s="43"/>
      <c r="F25" s="43"/>
      <c r="G25" s="43"/>
      <c r="H25" s="43"/>
      <c r="I25" s="43"/>
      <c r="J25" s="43"/>
      <c r="K25" s="227"/>
      <c r="L25" s="167"/>
      <c r="M25" s="437"/>
      <c r="N25" s="836" t="s">
        <v>477</v>
      </c>
      <c r="O25" s="167"/>
      <c r="P25" s="167"/>
      <c r="Q25" s="167"/>
      <c r="R25" s="167"/>
      <c r="S25" s="43"/>
      <c r="T25" s="43"/>
    </row>
    <row r="26" spans="1:20" ht="15" customHeight="1" x14ac:dyDescent="0.3">
      <c r="A26" s="287"/>
      <c r="B26" s="270"/>
      <c r="C26" s="437"/>
      <c r="D26" s="836" t="s">
        <v>1956</v>
      </c>
      <c r="E26" s="43"/>
      <c r="F26" s="43"/>
      <c r="G26" s="43"/>
      <c r="H26" s="43"/>
      <c r="I26" s="43"/>
      <c r="J26" s="43"/>
      <c r="K26" s="227"/>
      <c r="L26" s="167"/>
      <c r="M26" s="437"/>
      <c r="N26" s="836" t="s">
        <v>478</v>
      </c>
      <c r="O26" s="167"/>
      <c r="P26" s="167"/>
      <c r="Q26" s="167"/>
      <c r="R26" s="167"/>
      <c r="S26" s="167"/>
      <c r="T26" s="167"/>
    </row>
    <row r="27" spans="1:20" ht="15" customHeight="1" x14ac:dyDescent="0.3">
      <c r="A27" s="287"/>
      <c r="B27" s="270"/>
      <c r="C27" s="437"/>
      <c r="D27" s="76" t="s">
        <v>1957</v>
      </c>
      <c r="E27" s="43"/>
      <c r="F27" s="43"/>
      <c r="G27" s="43"/>
      <c r="H27" s="43"/>
      <c r="I27" s="43"/>
      <c r="J27" s="43"/>
      <c r="K27" s="227"/>
      <c r="L27" s="167"/>
      <c r="M27" s="437"/>
      <c r="N27" s="836" t="s">
        <v>479</v>
      </c>
      <c r="O27" s="167"/>
      <c r="P27" s="167"/>
      <c r="Q27" s="167"/>
      <c r="R27" s="167"/>
      <c r="S27" s="43"/>
      <c r="T27" s="43"/>
    </row>
    <row r="28" spans="1:20" ht="15" customHeight="1" x14ac:dyDescent="0.3">
      <c r="A28" s="287"/>
      <c r="B28" s="270"/>
      <c r="C28" s="437"/>
      <c r="D28" s="836" t="s">
        <v>288</v>
      </c>
      <c r="E28" s="2294"/>
      <c r="F28" s="2294"/>
      <c r="G28" s="2294"/>
      <c r="H28" s="2295"/>
      <c r="I28" s="43"/>
      <c r="J28" s="43"/>
      <c r="K28" s="227"/>
      <c r="L28" s="167"/>
      <c r="M28" s="437"/>
      <c r="N28" s="836" t="s">
        <v>480</v>
      </c>
      <c r="O28" s="167"/>
      <c r="P28" s="167"/>
      <c r="Q28" s="167"/>
      <c r="R28" s="167"/>
      <c r="S28" s="43"/>
      <c r="T28" s="43"/>
    </row>
    <row r="29" spans="1:20" ht="15" customHeight="1" x14ac:dyDescent="0.3">
      <c r="A29" s="287"/>
      <c r="B29" s="270"/>
      <c r="C29" s="168"/>
      <c r="D29" s="168"/>
      <c r="E29" s="43"/>
      <c r="F29" s="191"/>
      <c r="G29" s="191"/>
      <c r="H29" s="43"/>
      <c r="I29" s="43"/>
      <c r="J29" s="43"/>
      <c r="K29" s="227"/>
      <c r="L29" s="167"/>
      <c r="M29" s="167"/>
      <c r="N29" s="167"/>
      <c r="O29" s="167"/>
      <c r="P29" s="167"/>
      <c r="Q29" s="167"/>
      <c r="R29" s="167"/>
      <c r="S29" s="43"/>
      <c r="T29" s="43"/>
    </row>
    <row r="30" spans="1:20" x14ac:dyDescent="0.3">
      <c r="A30" s="287"/>
      <c r="B30" s="356" t="s">
        <v>1958</v>
      </c>
      <c r="C30" s="1271"/>
      <c r="D30" s="232"/>
      <c r="E30" s="232"/>
      <c r="F30" s="232"/>
      <c r="G30" s="232"/>
      <c r="H30" s="232"/>
      <c r="I30" s="232"/>
      <c r="J30" s="232"/>
      <c r="K30" s="233" t="s">
        <v>1959</v>
      </c>
      <c r="L30" s="232"/>
      <c r="M30" s="232"/>
      <c r="N30" s="232"/>
      <c r="O30" s="232"/>
      <c r="P30" s="232"/>
      <c r="Q30" s="232"/>
      <c r="R30" s="232"/>
      <c r="S30" s="232"/>
      <c r="T30" s="232"/>
    </row>
    <row r="31" spans="1:20" x14ac:dyDescent="0.3">
      <c r="A31" s="287"/>
      <c r="B31" s="43"/>
      <c r="C31" s="60" t="s">
        <v>1960</v>
      </c>
      <c r="D31" s="43"/>
      <c r="E31" s="43"/>
      <c r="F31" s="43"/>
      <c r="G31" s="43"/>
      <c r="H31" s="43"/>
      <c r="I31" s="43"/>
      <c r="J31" s="43"/>
      <c r="K31" s="227"/>
      <c r="L31" s="60"/>
      <c r="M31" s="43"/>
      <c r="N31" s="43"/>
      <c r="O31" s="43"/>
      <c r="P31" s="43"/>
      <c r="Q31" s="43"/>
      <c r="R31" s="43"/>
      <c r="S31" s="43"/>
      <c r="T31" s="43"/>
    </row>
    <row r="32" spans="1:20" x14ac:dyDescent="0.3">
      <c r="A32" s="287"/>
      <c r="B32" s="43"/>
      <c r="C32" s="62"/>
      <c r="D32" s="43"/>
      <c r="E32" s="43"/>
      <c r="F32" s="43"/>
      <c r="G32" s="43"/>
      <c r="H32" s="43"/>
      <c r="I32" s="43"/>
      <c r="J32" s="43"/>
      <c r="K32" s="227"/>
      <c r="L32" s="73" t="s">
        <v>284</v>
      </c>
      <c r="M32" s="437"/>
      <c r="N32" s="73" t="s">
        <v>42</v>
      </c>
      <c r="O32" s="437"/>
      <c r="P32" s="43"/>
      <c r="Q32" s="207" t="s">
        <v>1961</v>
      </c>
      <c r="R32" s="43"/>
      <c r="S32" s="43"/>
      <c r="T32" s="43"/>
    </row>
    <row r="33" spans="1:20" ht="14.25" customHeight="1" x14ac:dyDescent="0.3">
      <c r="A33" s="287"/>
      <c r="B33" s="43"/>
      <c r="C33" s="842" t="s">
        <v>1673</v>
      </c>
      <c r="D33" s="43"/>
      <c r="E33" s="43"/>
      <c r="F33" s="43"/>
      <c r="G33" s="43"/>
      <c r="H33" s="43"/>
      <c r="I33" s="43"/>
      <c r="J33" s="43"/>
      <c r="K33" s="1467"/>
      <c r="L33" s="167"/>
      <c r="M33" s="167"/>
      <c r="N33" s="167"/>
      <c r="O33" s="167"/>
      <c r="P33" s="167"/>
      <c r="Q33" s="167"/>
      <c r="R33" s="167"/>
      <c r="S33" s="167"/>
      <c r="T33" s="167"/>
    </row>
    <row r="34" spans="1:20" ht="15" customHeight="1" x14ac:dyDescent="0.3">
      <c r="A34" s="287"/>
      <c r="B34" s="43"/>
      <c r="C34" s="437"/>
      <c r="D34" s="836" t="s">
        <v>1962</v>
      </c>
      <c r="E34" s="43"/>
      <c r="F34" s="43"/>
      <c r="G34" s="43"/>
      <c r="H34" s="43"/>
      <c r="I34" s="43"/>
      <c r="J34" s="43"/>
      <c r="K34" s="1467"/>
      <c r="L34" s="167"/>
      <c r="M34" s="167"/>
      <c r="N34" s="167"/>
      <c r="O34" s="167"/>
      <c r="P34" s="167"/>
      <c r="Q34" s="167"/>
      <c r="R34" s="167"/>
      <c r="S34" s="167"/>
      <c r="T34" s="167"/>
    </row>
    <row r="35" spans="1:20" ht="15" customHeight="1" x14ac:dyDescent="0.3">
      <c r="A35" s="287"/>
      <c r="B35" s="43"/>
      <c r="C35" s="437"/>
      <c r="D35" s="836" t="s">
        <v>1963</v>
      </c>
      <c r="E35" s="43"/>
      <c r="F35" s="43"/>
      <c r="G35" s="43"/>
      <c r="H35" s="1468"/>
      <c r="I35" s="43"/>
      <c r="J35" s="43"/>
      <c r="K35" s="1467"/>
      <c r="L35" s="167"/>
      <c r="M35" s="167"/>
      <c r="N35" s="167"/>
      <c r="O35" s="167" t="s">
        <v>1964</v>
      </c>
      <c r="P35" s="167"/>
      <c r="Q35" s="167"/>
      <c r="R35" s="167"/>
      <c r="S35" s="167"/>
      <c r="T35" s="167"/>
    </row>
    <row r="36" spans="1:20" ht="15" customHeight="1" x14ac:dyDescent="0.3">
      <c r="A36" s="287"/>
      <c r="B36" s="43"/>
      <c r="C36" s="437"/>
      <c r="D36" s="836" t="s">
        <v>1965</v>
      </c>
      <c r="E36" s="43"/>
      <c r="F36" s="43"/>
      <c r="G36" s="270" t="s">
        <v>942</v>
      </c>
      <c r="H36" s="43"/>
      <c r="I36" s="43"/>
      <c r="J36" s="43"/>
      <c r="K36" s="1467"/>
      <c r="L36" s="167"/>
      <c r="M36" s="167"/>
      <c r="N36" s="167"/>
      <c r="O36" s="842" t="s">
        <v>1673</v>
      </c>
      <c r="P36" s="167"/>
      <c r="Q36" s="167"/>
      <c r="R36" s="167"/>
      <c r="S36" s="167"/>
      <c r="T36" s="167"/>
    </row>
    <row r="37" spans="1:20" ht="15" customHeight="1" x14ac:dyDescent="0.3">
      <c r="A37" s="287"/>
      <c r="B37" s="43"/>
      <c r="C37" s="437"/>
      <c r="D37" s="836" t="s">
        <v>1966</v>
      </c>
      <c r="E37" s="43"/>
      <c r="F37" s="43"/>
      <c r="G37" s="270"/>
      <c r="H37" s="43"/>
      <c r="I37" s="43"/>
      <c r="J37" s="43"/>
      <c r="K37" s="1467"/>
      <c r="L37" s="167"/>
      <c r="M37" s="167"/>
      <c r="N37" s="167"/>
      <c r="O37" s="842"/>
      <c r="P37" s="167"/>
      <c r="Q37" s="167"/>
      <c r="R37" s="167"/>
      <c r="S37" s="167"/>
      <c r="T37" s="167"/>
    </row>
    <row r="38" spans="1:20" ht="15" customHeight="1" x14ac:dyDescent="0.3">
      <c r="A38" s="287"/>
      <c r="B38" s="43"/>
      <c r="C38" s="437"/>
      <c r="D38" s="836" t="s">
        <v>288</v>
      </c>
      <c r="E38" s="2294"/>
      <c r="F38" s="2294"/>
      <c r="G38" s="2294"/>
      <c r="H38" s="2295"/>
      <c r="I38" s="43"/>
      <c r="J38" s="43"/>
      <c r="K38" s="1467"/>
      <c r="L38" s="167"/>
      <c r="M38" s="167"/>
      <c r="N38" s="167"/>
      <c r="O38" s="437"/>
      <c r="P38" s="836" t="s">
        <v>1967</v>
      </c>
      <c r="Q38" s="167"/>
      <c r="R38" s="167"/>
      <c r="S38" s="167"/>
      <c r="T38" s="167"/>
    </row>
    <row r="39" spans="1:20" x14ac:dyDescent="0.3">
      <c r="A39" s="287"/>
      <c r="B39" s="43"/>
      <c r="C39" s="262"/>
      <c r="D39" s="43"/>
      <c r="E39" s="43"/>
      <c r="F39" s="43"/>
      <c r="G39" s="43"/>
      <c r="H39" s="43"/>
      <c r="I39" s="43"/>
      <c r="J39" s="43"/>
      <c r="K39" s="1467"/>
      <c r="L39" s="167"/>
      <c r="M39" s="167"/>
      <c r="N39" s="167"/>
      <c r="O39" s="437"/>
      <c r="P39" s="836" t="s">
        <v>1968</v>
      </c>
      <c r="Q39" s="167"/>
      <c r="R39" s="167"/>
      <c r="S39" s="167"/>
      <c r="T39" s="167"/>
    </row>
    <row r="40" spans="1:20" x14ac:dyDescent="0.3">
      <c r="A40" s="287"/>
      <c r="B40" s="356" t="s">
        <v>1969</v>
      </c>
      <c r="C40" s="263"/>
      <c r="D40" s="232"/>
      <c r="E40" s="232"/>
      <c r="F40" s="232"/>
      <c r="G40" s="232"/>
      <c r="H40" s="232"/>
      <c r="I40" s="232"/>
      <c r="J40" s="232"/>
      <c r="K40" s="1467"/>
      <c r="L40" s="167"/>
      <c r="M40" s="167"/>
      <c r="N40" s="167"/>
      <c r="O40" s="437"/>
      <c r="P40" s="836" t="s">
        <v>1970</v>
      </c>
      <c r="Q40" s="167"/>
      <c r="R40" s="167"/>
      <c r="S40" s="167"/>
      <c r="T40" s="167"/>
    </row>
    <row r="41" spans="1:20" ht="15" customHeight="1" x14ac:dyDescent="0.3">
      <c r="A41" s="287"/>
      <c r="B41" s="42"/>
      <c r="C41" s="60" t="s">
        <v>1971</v>
      </c>
      <c r="D41" s="43"/>
      <c r="E41" s="43"/>
      <c r="F41" s="43"/>
      <c r="G41" s="43"/>
      <c r="H41" s="43"/>
      <c r="I41" s="43"/>
      <c r="J41" s="43"/>
      <c r="K41" s="1467"/>
      <c r="L41" s="167"/>
      <c r="M41" s="167"/>
      <c r="N41" s="167"/>
      <c r="O41" s="437"/>
      <c r="P41" s="836" t="s">
        <v>350</v>
      </c>
      <c r="Q41" s="2296"/>
      <c r="R41" s="2296"/>
      <c r="S41" s="2297"/>
      <c r="T41" s="167"/>
    </row>
    <row r="42" spans="1:20" ht="15" customHeight="1" x14ac:dyDescent="0.3">
      <c r="A42" s="287"/>
      <c r="B42" s="43"/>
      <c r="C42" s="62"/>
      <c r="D42" s="43"/>
      <c r="E42" s="43"/>
      <c r="F42" s="43"/>
      <c r="G42" s="43"/>
      <c r="H42" s="43"/>
      <c r="I42" s="43"/>
      <c r="J42" s="43"/>
      <c r="K42" s="1467"/>
      <c r="L42" s="167"/>
      <c r="M42" s="167"/>
      <c r="N42" s="167"/>
      <c r="O42" s="167"/>
      <c r="P42" s="167"/>
      <c r="Q42" s="167"/>
      <c r="R42" s="167"/>
      <c r="S42" s="167"/>
      <c r="T42" s="167"/>
    </row>
    <row r="43" spans="1:20" ht="15" customHeight="1" x14ac:dyDescent="0.3">
      <c r="A43" s="287"/>
      <c r="B43" s="43"/>
      <c r="C43" s="842" t="s">
        <v>1673</v>
      </c>
      <c r="D43" s="43"/>
      <c r="E43" s="43"/>
      <c r="F43" s="43"/>
      <c r="G43" s="43"/>
      <c r="H43" s="43"/>
      <c r="I43" s="43"/>
      <c r="J43" s="43"/>
      <c r="K43" s="228" t="s">
        <v>1972</v>
      </c>
      <c r="L43" s="167"/>
      <c r="M43" s="167"/>
      <c r="N43" s="167"/>
      <c r="O43" s="167"/>
      <c r="P43" s="167"/>
      <c r="Q43" s="167"/>
      <c r="R43" s="167"/>
      <c r="S43" s="167"/>
      <c r="T43" s="167"/>
    </row>
    <row r="44" spans="1:20" ht="15" customHeight="1" x14ac:dyDescent="0.3">
      <c r="A44" s="287"/>
      <c r="B44" s="42"/>
      <c r="C44" s="842"/>
      <c r="D44" s="43"/>
      <c r="E44" s="43"/>
      <c r="F44" s="43"/>
      <c r="G44" s="43"/>
      <c r="H44" s="43"/>
      <c r="I44" s="43"/>
      <c r="J44" s="43"/>
      <c r="K44" s="1467"/>
      <c r="L44" s="167"/>
      <c r="M44" s="167"/>
      <c r="N44" s="167"/>
      <c r="O44" s="167"/>
      <c r="P44" s="167"/>
      <c r="Q44" s="167"/>
      <c r="R44" s="167"/>
      <c r="S44" s="167"/>
      <c r="T44" s="167"/>
    </row>
    <row r="45" spans="1:20" ht="15" customHeight="1" x14ac:dyDescent="0.3">
      <c r="A45" s="287"/>
      <c r="B45" s="43"/>
      <c r="C45" s="437"/>
      <c r="D45" s="836" t="s">
        <v>1973</v>
      </c>
      <c r="E45" s="43"/>
      <c r="F45" s="43"/>
      <c r="G45" s="43"/>
      <c r="H45" s="43"/>
      <c r="I45" s="43"/>
      <c r="J45" s="43"/>
      <c r="K45" s="1467"/>
      <c r="L45" s="842" t="s">
        <v>1673</v>
      </c>
      <c r="M45" s="167"/>
      <c r="N45" s="167"/>
      <c r="O45" s="167"/>
      <c r="P45" s="167"/>
      <c r="Q45" s="167"/>
      <c r="R45" s="167"/>
      <c r="S45" s="167"/>
      <c r="T45" s="167"/>
    </row>
    <row r="46" spans="1:20" x14ac:dyDescent="0.3">
      <c r="A46" s="287"/>
      <c r="B46" s="43"/>
      <c r="C46" s="437"/>
      <c r="D46" s="836" t="s">
        <v>1974</v>
      </c>
      <c r="E46" s="43"/>
      <c r="F46" s="43"/>
      <c r="G46" s="43"/>
      <c r="H46" s="43"/>
      <c r="I46" s="43"/>
      <c r="J46" s="43"/>
      <c r="K46" s="1467"/>
      <c r="L46" s="167"/>
      <c r="M46" s="437"/>
      <c r="N46" s="836" t="s">
        <v>1975</v>
      </c>
      <c r="O46" s="167"/>
      <c r="P46" s="167"/>
      <c r="Q46" s="167"/>
      <c r="R46" s="167"/>
      <c r="S46" s="167"/>
      <c r="T46" s="167"/>
    </row>
    <row r="47" spans="1:20" x14ac:dyDescent="0.3">
      <c r="A47" s="287"/>
      <c r="B47" s="43"/>
      <c r="C47" s="437"/>
      <c r="D47" s="836" t="s">
        <v>1976</v>
      </c>
      <c r="E47" s="43"/>
      <c r="F47" s="43"/>
      <c r="G47" s="43"/>
      <c r="H47" s="43"/>
      <c r="I47" s="43"/>
      <c r="J47" s="43"/>
      <c r="K47" s="1467"/>
      <c r="L47" s="167"/>
      <c r="M47" s="437"/>
      <c r="N47" s="836" t="s">
        <v>1977</v>
      </c>
      <c r="O47" s="167"/>
      <c r="P47" s="167"/>
      <c r="Q47" s="167"/>
      <c r="R47" s="167"/>
      <c r="S47" s="167"/>
      <c r="T47" s="167"/>
    </row>
    <row r="48" spans="1:20" x14ac:dyDescent="0.3">
      <c r="A48" s="287"/>
      <c r="B48" s="43"/>
      <c r="C48" s="437"/>
      <c r="D48" s="836" t="s">
        <v>288</v>
      </c>
      <c r="E48" s="2294"/>
      <c r="F48" s="2294"/>
      <c r="G48" s="2294"/>
      <c r="H48" s="2295"/>
      <c r="I48" s="43"/>
      <c r="J48" s="43"/>
      <c r="K48" s="1467"/>
      <c r="L48" s="167"/>
      <c r="M48" s="437"/>
      <c r="N48" s="836" t="s">
        <v>1978</v>
      </c>
      <c r="O48" s="167"/>
      <c r="P48" s="167"/>
      <c r="Q48" s="167"/>
      <c r="R48" s="167"/>
      <c r="S48" s="167"/>
      <c r="T48" s="167"/>
    </row>
    <row r="49" spans="1:28" x14ac:dyDescent="0.3">
      <c r="A49" s="287"/>
      <c r="B49" s="43"/>
      <c r="C49" s="43"/>
      <c r="D49" s="43"/>
      <c r="E49" s="43"/>
      <c r="F49" s="43"/>
      <c r="G49" s="43"/>
      <c r="H49" s="43"/>
      <c r="I49" s="43"/>
      <c r="J49" s="43"/>
      <c r="K49" s="1467"/>
      <c r="L49" s="167"/>
      <c r="M49" s="437"/>
      <c r="N49" s="836" t="s">
        <v>350</v>
      </c>
      <c r="O49" s="2296"/>
      <c r="P49" s="2296"/>
      <c r="Q49" s="2296"/>
      <c r="R49" s="2297"/>
      <c r="S49" s="167"/>
      <c r="T49" s="167"/>
    </row>
    <row r="50" spans="1:28" ht="15" customHeight="1" x14ac:dyDescent="0.3">
      <c r="A50" s="287"/>
      <c r="B50" s="356" t="s">
        <v>1979</v>
      </c>
      <c r="C50" s="239"/>
      <c r="D50" s="239"/>
      <c r="E50" s="232"/>
      <c r="F50" s="232"/>
      <c r="G50" s="232"/>
      <c r="H50" s="232"/>
      <c r="I50" s="232"/>
      <c r="J50" s="232"/>
      <c r="K50" s="1467"/>
      <c r="L50" s="167"/>
      <c r="M50" s="167"/>
      <c r="N50" s="167"/>
      <c r="O50" s="167"/>
      <c r="P50" s="167"/>
      <c r="Q50" s="167"/>
      <c r="R50" s="167"/>
      <c r="S50" s="167"/>
      <c r="T50" s="167"/>
    </row>
    <row r="51" spans="1:28" ht="15" customHeight="1" x14ac:dyDescent="0.3">
      <c r="A51" s="287"/>
      <c r="B51" s="42"/>
      <c r="C51" s="60" t="s">
        <v>1980</v>
      </c>
      <c r="D51" s="43"/>
      <c r="E51" s="43"/>
      <c r="F51" s="43"/>
      <c r="G51" s="43"/>
      <c r="H51" s="43"/>
      <c r="I51" s="43"/>
      <c r="J51" s="43"/>
      <c r="K51" s="1467"/>
      <c r="L51" s="167"/>
      <c r="M51" s="167"/>
      <c r="N51" s="167"/>
      <c r="O51" s="167"/>
      <c r="P51" s="167"/>
      <c r="Q51" s="167"/>
      <c r="R51" s="167"/>
      <c r="S51" s="167"/>
      <c r="T51" s="167"/>
    </row>
    <row r="52" spans="1:28" ht="15" customHeight="1" x14ac:dyDescent="0.3">
      <c r="A52" s="287"/>
      <c r="B52" s="43"/>
      <c r="C52" s="60" t="s">
        <v>1981</v>
      </c>
      <c r="D52" s="43"/>
      <c r="E52" s="43"/>
      <c r="F52" s="43"/>
      <c r="G52" s="43"/>
      <c r="H52" s="43"/>
      <c r="I52" s="43"/>
      <c r="J52" s="43"/>
      <c r="K52" s="228" t="s">
        <v>1982</v>
      </c>
      <c r="L52" s="167"/>
      <c r="M52" s="167"/>
      <c r="N52" s="167"/>
      <c r="O52" s="167"/>
      <c r="P52" s="167"/>
      <c r="Q52" s="167"/>
      <c r="R52" s="167"/>
      <c r="S52" s="167"/>
      <c r="T52" s="167"/>
    </row>
    <row r="53" spans="1:28" ht="15" customHeight="1" x14ac:dyDescent="0.3">
      <c r="A53" s="287"/>
      <c r="B53" s="43"/>
      <c r="C53" s="62"/>
      <c r="D53" s="43"/>
      <c r="E53" s="43"/>
      <c r="F53" s="43"/>
      <c r="G53" s="43"/>
      <c r="H53" s="43"/>
      <c r="I53" s="43"/>
      <c r="J53" s="43"/>
      <c r="K53" s="1467"/>
      <c r="L53" s="60" t="s">
        <v>1983</v>
      </c>
      <c r="M53" s="167"/>
      <c r="N53" s="167"/>
      <c r="O53" s="167"/>
      <c r="P53" s="167"/>
      <c r="Q53" s="167"/>
      <c r="R53" s="167"/>
      <c r="S53" s="167"/>
      <c r="T53" s="167"/>
    </row>
    <row r="54" spans="1:28" ht="15" customHeight="1" x14ac:dyDescent="0.3">
      <c r="A54" s="287"/>
      <c r="B54" s="43"/>
      <c r="C54" s="842" t="s">
        <v>1901</v>
      </c>
      <c r="D54" s="168"/>
      <c r="E54" s="43"/>
      <c r="F54" s="43"/>
      <c r="G54" s="43"/>
      <c r="H54" s="261" t="s">
        <v>206</v>
      </c>
      <c r="I54" s="43"/>
      <c r="J54" s="43"/>
      <c r="K54" s="1467"/>
      <c r="L54" s="167"/>
      <c r="M54" s="167"/>
      <c r="N54" s="167"/>
      <c r="O54" s="167"/>
      <c r="P54" s="167"/>
      <c r="Q54" s="167"/>
      <c r="R54" s="167"/>
      <c r="S54" s="167"/>
      <c r="T54" s="167"/>
    </row>
    <row r="55" spans="1:28" ht="15" customHeight="1" x14ac:dyDescent="0.3">
      <c r="A55" s="287"/>
      <c r="B55" s="43"/>
      <c r="C55" s="437"/>
      <c r="D55" s="836" t="s">
        <v>1984</v>
      </c>
      <c r="E55" s="43"/>
      <c r="F55" s="43"/>
      <c r="G55" s="43"/>
      <c r="H55" s="261" t="s">
        <v>207</v>
      </c>
      <c r="I55" s="43"/>
      <c r="J55" s="43"/>
      <c r="K55" s="1467"/>
      <c r="L55" s="842" t="s">
        <v>1673</v>
      </c>
      <c r="M55" s="167"/>
      <c r="N55" s="167"/>
      <c r="O55" s="167"/>
      <c r="P55" s="167"/>
      <c r="Q55" s="167"/>
      <c r="R55" s="167"/>
      <c r="S55" s="167"/>
      <c r="T55" s="167"/>
    </row>
    <row r="56" spans="1:28" ht="15" customHeight="1" x14ac:dyDescent="0.3">
      <c r="A56" s="287"/>
      <c r="B56" s="43"/>
      <c r="C56" s="437"/>
      <c r="D56" s="836" t="s">
        <v>1985</v>
      </c>
      <c r="E56" s="43"/>
      <c r="F56" s="43"/>
      <c r="G56" s="43"/>
      <c r="H56" s="261" t="s">
        <v>209</v>
      </c>
      <c r="I56" s="43"/>
      <c r="J56" s="43"/>
      <c r="K56" s="1467"/>
      <c r="L56" s="167"/>
      <c r="M56" s="437"/>
      <c r="N56" s="229" t="s">
        <v>1986</v>
      </c>
      <c r="O56" s="167"/>
      <c r="P56" s="167"/>
      <c r="Q56" s="167"/>
      <c r="R56" s="167"/>
      <c r="S56" s="167"/>
      <c r="T56" s="167"/>
    </row>
    <row r="57" spans="1:28" ht="15" customHeight="1" x14ac:dyDescent="0.3">
      <c r="A57" s="287"/>
      <c r="B57" s="43"/>
      <c r="C57" s="437"/>
      <c r="D57" s="836" t="s">
        <v>1987</v>
      </c>
      <c r="E57" s="43"/>
      <c r="F57" s="43"/>
      <c r="G57" s="43"/>
      <c r="H57" s="261" t="s">
        <v>210</v>
      </c>
      <c r="I57" s="43"/>
      <c r="J57" s="43"/>
      <c r="K57" s="1467"/>
      <c r="L57" s="167"/>
      <c r="M57" s="437"/>
      <c r="N57" s="229" t="s">
        <v>1988</v>
      </c>
      <c r="O57" s="167"/>
      <c r="P57" s="167"/>
      <c r="Q57" s="167"/>
      <c r="R57" s="167"/>
      <c r="S57" s="167"/>
      <c r="T57" s="167"/>
    </row>
    <row r="58" spans="1:28" ht="15" customHeight="1" x14ac:dyDescent="0.3">
      <c r="A58" s="287"/>
      <c r="B58" s="43"/>
      <c r="C58" s="437"/>
      <c r="D58" s="836" t="s">
        <v>1989</v>
      </c>
      <c r="E58" s="43"/>
      <c r="F58" s="43"/>
      <c r="G58" s="43"/>
      <c r="H58" s="261" t="s">
        <v>211</v>
      </c>
      <c r="I58" s="43"/>
      <c r="J58" s="43"/>
      <c r="K58" s="1467"/>
      <c r="L58" s="167"/>
      <c r="M58" s="437"/>
      <c r="N58" s="229" t="s">
        <v>1990</v>
      </c>
      <c r="O58" s="167"/>
      <c r="P58" s="167"/>
      <c r="Q58" s="167"/>
      <c r="R58" s="167"/>
      <c r="S58" s="167"/>
      <c r="T58" s="167"/>
    </row>
    <row r="59" spans="1:28" ht="15" customHeight="1" x14ac:dyDescent="0.3">
      <c r="A59" s="287"/>
      <c r="B59" s="43"/>
      <c r="C59" s="437"/>
      <c r="D59" s="836" t="s">
        <v>288</v>
      </c>
      <c r="E59" s="2294"/>
      <c r="F59" s="2294"/>
      <c r="G59" s="2294"/>
      <c r="H59" s="2295"/>
      <c r="I59" s="43"/>
      <c r="J59" s="43"/>
      <c r="K59" s="1467"/>
      <c r="L59" s="167"/>
      <c r="M59" s="437"/>
      <c r="N59" s="229" t="s">
        <v>350</v>
      </c>
      <c r="O59" s="2296"/>
      <c r="P59" s="2296"/>
      <c r="Q59" s="2296"/>
      <c r="R59" s="2297"/>
      <c r="S59" s="167"/>
      <c r="T59" s="167"/>
    </row>
    <row r="60" spans="1:28" x14ac:dyDescent="0.3">
      <c r="A60" s="287"/>
      <c r="B60" s="234"/>
      <c r="C60" s="236"/>
      <c r="D60" s="236"/>
      <c r="E60" s="234"/>
      <c r="F60" s="234"/>
      <c r="G60" s="234"/>
      <c r="H60" s="234"/>
      <c r="I60" s="234"/>
      <c r="J60" s="234"/>
      <c r="K60" s="237"/>
      <c r="L60" s="234"/>
      <c r="M60" s="234"/>
      <c r="N60" s="234"/>
      <c r="O60" s="234"/>
      <c r="P60" s="234"/>
      <c r="Q60" s="234"/>
      <c r="R60" s="234"/>
      <c r="S60" s="271"/>
      <c r="T60" s="271"/>
    </row>
    <row r="61" spans="1:28" ht="8.15" customHeight="1" x14ac:dyDescent="0.3"/>
    <row r="62" spans="1:28" s="21" customFormat="1" ht="20.149999999999999" customHeight="1" x14ac:dyDescent="0.25">
      <c r="A62" s="66"/>
      <c r="B62" s="67" t="s">
        <v>582</v>
      </c>
      <c r="C62" s="67"/>
      <c r="D62" s="67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264"/>
      <c r="V62" s="264"/>
      <c r="W62" s="264"/>
      <c r="X62" s="264"/>
      <c r="Y62" s="264"/>
      <c r="Z62" s="264"/>
      <c r="AA62" s="264"/>
      <c r="AB62" s="264"/>
    </row>
    <row r="63" spans="1:28" ht="14.5" thickBot="1" x14ac:dyDescent="0.35">
      <c r="B63" s="159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264"/>
      <c r="V63" s="264"/>
      <c r="W63" s="264"/>
    </row>
    <row r="64" spans="1:28" ht="20.149999999999999" customHeight="1" x14ac:dyDescent="0.3">
      <c r="B64" s="159"/>
      <c r="C64" s="1476"/>
      <c r="D64" s="2300" t="s">
        <v>100</v>
      </c>
      <c r="E64" s="2300"/>
      <c r="F64" s="2300"/>
      <c r="G64" s="1477"/>
      <c r="H64" s="2301" t="s">
        <v>101</v>
      </c>
      <c r="I64" s="2302"/>
      <c r="J64" s="2303"/>
      <c r="K64" s="2315" t="s">
        <v>102</v>
      </c>
      <c r="L64" s="2316"/>
      <c r="M64" s="2316"/>
      <c r="N64" s="2316"/>
      <c r="O64" s="2316"/>
      <c r="P64" s="2317"/>
      <c r="Q64" s="2315" t="s">
        <v>103</v>
      </c>
      <c r="R64" s="2316"/>
      <c r="S64" s="2324"/>
      <c r="T64" s="43"/>
    </row>
    <row r="65" spans="1:20" ht="16" customHeight="1" x14ac:dyDescent="0.3">
      <c r="B65" s="159"/>
      <c r="C65" s="2307"/>
      <c r="D65" s="2308"/>
      <c r="E65" s="2308"/>
      <c r="F65" s="2308"/>
      <c r="G65" s="2308"/>
      <c r="H65" s="2309"/>
      <c r="I65" s="2310"/>
      <c r="J65" s="2311"/>
      <c r="K65" s="2318"/>
      <c r="L65" s="2319"/>
      <c r="M65" s="2319"/>
      <c r="N65" s="2319"/>
      <c r="O65" s="2319"/>
      <c r="P65" s="2320"/>
      <c r="Q65" s="2325"/>
      <c r="R65" s="2326"/>
      <c r="S65" s="2327"/>
      <c r="T65" s="43"/>
    </row>
    <row r="66" spans="1:20" ht="16" customHeight="1" x14ac:dyDescent="0.3">
      <c r="B66" s="159"/>
      <c r="C66" s="2307"/>
      <c r="D66" s="2308"/>
      <c r="E66" s="2308"/>
      <c r="F66" s="2308"/>
      <c r="G66" s="2308"/>
      <c r="H66" s="2309"/>
      <c r="I66" s="2310"/>
      <c r="J66" s="2311"/>
      <c r="K66" s="2318"/>
      <c r="L66" s="2319"/>
      <c r="M66" s="2319"/>
      <c r="N66" s="2319"/>
      <c r="O66" s="2319"/>
      <c r="P66" s="2320"/>
      <c r="Q66" s="2325"/>
      <c r="R66" s="2326"/>
      <c r="S66" s="2327"/>
      <c r="T66" s="43"/>
    </row>
    <row r="67" spans="1:20" ht="16" customHeight="1" thickBot="1" x14ac:dyDescent="0.35">
      <c r="B67" s="159"/>
      <c r="C67" s="2298"/>
      <c r="D67" s="2299"/>
      <c r="E67" s="2299"/>
      <c r="F67" s="2299"/>
      <c r="G67" s="2299"/>
      <c r="H67" s="2304"/>
      <c r="I67" s="2305"/>
      <c r="J67" s="2306"/>
      <c r="K67" s="2321"/>
      <c r="L67" s="2322"/>
      <c r="M67" s="2322"/>
      <c r="N67" s="2322"/>
      <c r="O67" s="2322"/>
      <c r="P67" s="2323"/>
      <c r="Q67" s="2312"/>
      <c r="R67" s="2313"/>
      <c r="S67" s="2314"/>
      <c r="T67" s="43"/>
    </row>
    <row r="68" spans="1:20" x14ac:dyDescent="0.3"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</row>
    <row r="69" spans="1:20" ht="8.25" customHeight="1" x14ac:dyDescent="0.3"/>
    <row r="70" spans="1:20" s="25" customFormat="1" ht="30" customHeight="1" thickBot="1" x14ac:dyDescent="0.3"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</row>
    <row r="71" spans="1:20" x14ac:dyDescent="0.3">
      <c r="A71" s="170" t="s">
        <v>310</v>
      </c>
    </row>
    <row r="72" spans="1:20" x14ac:dyDescent="0.3">
      <c r="A72" s="1561" t="s">
        <v>310</v>
      </c>
      <c r="B72" s="196"/>
      <c r="C72" s="196"/>
      <c r="D72" s="196"/>
      <c r="E72" s="196"/>
      <c r="F72" s="196"/>
      <c r="G72" s="196"/>
    </row>
    <row r="73" spans="1:20" x14ac:dyDescent="0.3">
      <c r="A73" s="1561" t="s">
        <v>318</v>
      </c>
      <c r="B73" s="196"/>
      <c r="C73" s="196"/>
      <c r="D73" s="196"/>
      <c r="E73" s="196"/>
      <c r="F73" s="196"/>
      <c r="G73" s="196"/>
    </row>
    <row r="74" spans="1:20" x14ac:dyDescent="0.3">
      <c r="A74" s="1561" t="s">
        <v>315</v>
      </c>
      <c r="B74" s="196"/>
      <c r="C74" s="196"/>
      <c r="D74" s="196"/>
      <c r="E74" s="196"/>
      <c r="F74" s="196"/>
      <c r="G74" s="196"/>
    </row>
    <row r="75" spans="1:20" x14ac:dyDescent="0.3">
      <c r="A75" s="1561" t="s">
        <v>311</v>
      </c>
      <c r="B75" s="196"/>
      <c r="C75" s="196"/>
      <c r="D75" s="196"/>
      <c r="E75" s="196"/>
      <c r="F75" s="196"/>
      <c r="G75" s="196"/>
    </row>
    <row r="76" spans="1:20" x14ac:dyDescent="0.3">
      <c r="A76" s="1561" t="s">
        <v>319</v>
      </c>
      <c r="B76" s="196"/>
      <c r="C76" s="196"/>
      <c r="D76" s="196"/>
      <c r="E76" s="196"/>
      <c r="F76" s="196"/>
      <c r="G76" s="196"/>
    </row>
    <row r="77" spans="1:20" x14ac:dyDescent="0.3">
      <c r="A77" s="1561" t="s">
        <v>316</v>
      </c>
      <c r="B77" s="196"/>
      <c r="C77" s="196"/>
      <c r="D77" s="196"/>
      <c r="E77" s="196"/>
      <c r="F77" s="196"/>
      <c r="G77" s="196"/>
    </row>
    <row r="78" spans="1:20" x14ac:dyDescent="0.3">
      <c r="A78" s="1561" t="s">
        <v>312</v>
      </c>
      <c r="B78" s="196"/>
      <c r="C78" s="196"/>
      <c r="D78" s="196"/>
      <c r="E78" s="196"/>
      <c r="F78" s="196"/>
      <c r="G78" s="196"/>
    </row>
    <row r="79" spans="1:20" x14ac:dyDescent="0.3">
      <c r="A79" s="1561" t="s">
        <v>313</v>
      </c>
      <c r="B79" s="196"/>
      <c r="C79" s="196"/>
      <c r="D79" s="196"/>
      <c r="E79" s="196"/>
      <c r="F79" s="196"/>
      <c r="G79" s="196"/>
    </row>
    <row r="80" spans="1:20" x14ac:dyDescent="0.3">
      <c r="A80" s="1561" t="s">
        <v>317</v>
      </c>
      <c r="B80" s="196"/>
      <c r="C80" s="196"/>
      <c r="D80" s="196"/>
      <c r="E80" s="196"/>
      <c r="F80" s="196"/>
      <c r="G80" s="196"/>
    </row>
    <row r="81" spans="1:7" x14ac:dyDescent="0.3">
      <c r="A81" s="1561" t="s">
        <v>343</v>
      </c>
      <c r="B81" s="196"/>
      <c r="C81" s="196"/>
      <c r="D81" s="196"/>
      <c r="E81" s="196"/>
      <c r="F81" s="196"/>
      <c r="G81" s="196"/>
    </row>
    <row r="82" spans="1:7" x14ac:dyDescent="0.3">
      <c r="A82" s="1561" t="s">
        <v>320</v>
      </c>
      <c r="B82" s="196"/>
      <c r="C82" s="196"/>
      <c r="D82" s="196"/>
      <c r="E82" s="196"/>
      <c r="F82" s="196"/>
      <c r="G82" s="196"/>
    </row>
    <row r="83" spans="1:7" x14ac:dyDescent="0.3">
      <c r="A83" s="1561" t="s">
        <v>321</v>
      </c>
      <c r="B83" s="196"/>
      <c r="C83" s="196"/>
      <c r="D83" s="196"/>
      <c r="E83" s="196"/>
      <c r="F83" s="196"/>
      <c r="G83" s="196"/>
    </row>
    <row r="84" spans="1:7" x14ac:dyDescent="0.3">
      <c r="A84" s="1561" t="s">
        <v>322</v>
      </c>
      <c r="B84" s="196"/>
      <c r="C84" s="196"/>
      <c r="D84" s="196"/>
      <c r="E84" s="196"/>
      <c r="F84" s="196"/>
      <c r="G84" s="196"/>
    </row>
    <row r="85" spans="1:7" x14ac:dyDescent="0.3">
      <c r="A85" s="1561" t="s">
        <v>323</v>
      </c>
      <c r="B85" s="196"/>
      <c r="C85" s="196"/>
      <c r="D85" s="196"/>
      <c r="E85" s="196"/>
      <c r="F85" s="196"/>
      <c r="G85" s="196"/>
    </row>
    <row r="86" spans="1:7" x14ac:dyDescent="0.3">
      <c r="A86" s="1561" t="s">
        <v>324</v>
      </c>
      <c r="B86" s="196"/>
      <c r="C86" s="196"/>
      <c r="D86" s="196"/>
      <c r="E86" s="196"/>
      <c r="F86" s="196"/>
      <c r="G86" s="196"/>
    </row>
    <row r="87" spans="1:7" x14ac:dyDescent="0.3">
      <c r="A87" s="1561" t="s">
        <v>325</v>
      </c>
      <c r="B87" s="196"/>
      <c r="C87" s="196"/>
      <c r="D87" s="196"/>
      <c r="E87" s="196"/>
      <c r="F87" s="196"/>
      <c r="G87" s="196"/>
    </row>
    <row r="88" spans="1:7" x14ac:dyDescent="0.3">
      <c r="A88" s="1561" t="s">
        <v>326</v>
      </c>
      <c r="B88" s="196"/>
      <c r="C88" s="196"/>
      <c r="D88" s="196"/>
      <c r="E88" s="196"/>
      <c r="F88" s="196"/>
      <c r="G88" s="196"/>
    </row>
    <row r="89" spans="1:7" x14ac:dyDescent="0.3">
      <c r="A89" s="1561" t="s">
        <v>327</v>
      </c>
      <c r="B89" s="196"/>
      <c r="C89" s="196"/>
      <c r="D89" s="196"/>
      <c r="E89" s="196"/>
      <c r="F89" s="196"/>
      <c r="G89" s="196"/>
    </row>
    <row r="90" spans="1:7" x14ac:dyDescent="0.3">
      <c r="A90" s="1561" t="s">
        <v>328</v>
      </c>
      <c r="B90" s="196"/>
      <c r="C90" s="196"/>
      <c r="D90" s="196"/>
      <c r="E90" s="196"/>
      <c r="F90" s="196"/>
      <c r="G90" s="196"/>
    </row>
    <row r="91" spans="1:7" x14ac:dyDescent="0.3">
      <c r="A91" s="1561" t="s">
        <v>329</v>
      </c>
      <c r="B91" s="196"/>
      <c r="C91" s="196"/>
      <c r="D91" s="196"/>
      <c r="E91" s="196"/>
      <c r="F91" s="196"/>
      <c r="G91" s="196"/>
    </row>
    <row r="92" spans="1:7" x14ac:dyDescent="0.3">
      <c r="A92" s="1561" t="s">
        <v>2001</v>
      </c>
      <c r="B92" s="196"/>
      <c r="C92" s="196"/>
      <c r="D92" s="196"/>
      <c r="E92" s="196"/>
      <c r="F92" s="196"/>
      <c r="G92" s="196"/>
    </row>
    <row r="93" spans="1:7" x14ac:dyDescent="0.3">
      <c r="A93" s="1561" t="s">
        <v>330</v>
      </c>
      <c r="B93" s="196"/>
      <c r="C93" s="196"/>
      <c r="D93" s="196"/>
      <c r="E93" s="196"/>
      <c r="F93" s="196"/>
      <c r="G93" s="196"/>
    </row>
    <row r="94" spans="1:7" x14ac:dyDescent="0.3">
      <c r="A94" s="1561" t="s">
        <v>331</v>
      </c>
      <c r="B94" s="196"/>
      <c r="C94" s="196"/>
      <c r="D94" s="196"/>
      <c r="E94" s="196"/>
      <c r="F94" s="196"/>
      <c r="G94" s="196"/>
    </row>
    <row r="95" spans="1:7" x14ac:dyDescent="0.3">
      <c r="A95" s="1561" t="s">
        <v>332</v>
      </c>
      <c r="B95" s="196"/>
      <c r="C95" s="196"/>
      <c r="D95" s="196"/>
      <c r="E95" s="196"/>
      <c r="F95" s="196"/>
      <c r="G95" s="196"/>
    </row>
    <row r="96" spans="1:7" x14ac:dyDescent="0.3">
      <c r="A96" s="1561" t="s">
        <v>2002</v>
      </c>
      <c r="B96" s="196"/>
      <c r="C96" s="196"/>
      <c r="D96" s="196"/>
      <c r="E96" s="196"/>
      <c r="F96" s="196"/>
      <c r="G96" s="196"/>
    </row>
    <row r="97" spans="1:7" x14ac:dyDescent="0.3">
      <c r="A97" s="1561" t="s">
        <v>333</v>
      </c>
      <c r="B97" s="196"/>
      <c r="C97" s="196"/>
      <c r="D97" s="196"/>
      <c r="E97" s="196"/>
      <c r="F97" s="196"/>
      <c r="G97" s="196"/>
    </row>
    <row r="98" spans="1:7" x14ac:dyDescent="0.3">
      <c r="A98" s="1561" t="s">
        <v>334</v>
      </c>
      <c r="B98" s="196"/>
      <c r="C98" s="196"/>
      <c r="D98" s="196"/>
      <c r="E98" s="196"/>
      <c r="F98" s="196"/>
      <c r="G98" s="196"/>
    </row>
    <row r="99" spans="1:7" x14ac:dyDescent="0.3">
      <c r="A99" s="1561" t="s">
        <v>335</v>
      </c>
      <c r="B99" s="196"/>
      <c r="C99" s="196"/>
      <c r="D99" s="196"/>
      <c r="E99" s="196"/>
      <c r="F99" s="196"/>
      <c r="G99" s="196"/>
    </row>
    <row r="100" spans="1:7" x14ac:dyDescent="0.3">
      <c r="A100" s="1561" t="s">
        <v>336</v>
      </c>
      <c r="B100" s="196"/>
      <c r="C100" s="196"/>
      <c r="D100" s="196"/>
      <c r="E100" s="196"/>
      <c r="F100" s="196"/>
      <c r="G100" s="196"/>
    </row>
    <row r="101" spans="1:7" x14ac:dyDescent="0.3">
      <c r="A101" s="1561" t="s">
        <v>337</v>
      </c>
      <c r="B101" s="196"/>
      <c r="C101" s="196"/>
      <c r="D101" s="196"/>
      <c r="E101" s="196"/>
      <c r="F101" s="196"/>
      <c r="G101" s="196"/>
    </row>
    <row r="102" spans="1:7" x14ac:dyDescent="0.3">
      <c r="A102" s="1561" t="s">
        <v>338</v>
      </c>
      <c r="B102" s="196"/>
      <c r="C102" s="196"/>
      <c r="D102" s="196"/>
      <c r="E102" s="196"/>
      <c r="F102" s="196"/>
      <c r="G102" s="196"/>
    </row>
    <row r="103" spans="1:7" x14ac:dyDescent="0.3">
      <c r="A103" s="1561" t="s">
        <v>339</v>
      </c>
    </row>
    <row r="104" spans="1:7" x14ac:dyDescent="0.3">
      <c r="A104" s="1561" t="s">
        <v>2003</v>
      </c>
    </row>
    <row r="105" spans="1:7" x14ac:dyDescent="0.3">
      <c r="A105" s="1561" t="s">
        <v>340</v>
      </c>
    </row>
    <row r="106" spans="1:7" x14ac:dyDescent="0.3">
      <c r="A106" s="1561" t="s">
        <v>341</v>
      </c>
    </row>
    <row r="107" spans="1:7" x14ac:dyDescent="0.3">
      <c r="A107" s="1561" t="s">
        <v>342</v>
      </c>
    </row>
    <row r="108" spans="1:7" x14ac:dyDescent="0.3">
      <c r="A108" s="1561" t="s">
        <v>2004</v>
      </c>
    </row>
    <row r="109" spans="1:7" x14ac:dyDescent="0.3">
      <c r="A109" s="1561" t="s">
        <v>2005</v>
      </c>
    </row>
    <row r="110" spans="1:7" x14ac:dyDescent="0.3">
      <c r="A110" s="1561" t="s">
        <v>314</v>
      </c>
    </row>
    <row r="111" spans="1:7" x14ac:dyDescent="0.3">
      <c r="A111" s="1561" t="s">
        <v>2006</v>
      </c>
    </row>
    <row r="112" spans="1:7" x14ac:dyDescent="0.3">
      <c r="A112" s="265"/>
    </row>
    <row r="113" spans="1:1" x14ac:dyDescent="0.3">
      <c r="A113" s="265"/>
    </row>
    <row r="114" spans="1:1" x14ac:dyDescent="0.3">
      <c r="A114" s="265"/>
    </row>
    <row r="115" spans="1:1" x14ac:dyDescent="0.3">
      <c r="A115" s="265"/>
    </row>
    <row r="116" spans="1:1" x14ac:dyDescent="0.3">
      <c r="A116" s="265"/>
    </row>
    <row r="117" spans="1:1" x14ac:dyDescent="0.3">
      <c r="A117" s="265"/>
    </row>
    <row r="118" spans="1:1" x14ac:dyDescent="0.3">
      <c r="A118" s="265"/>
    </row>
    <row r="119" spans="1:1" x14ac:dyDescent="0.3">
      <c r="A119" s="265"/>
    </row>
    <row r="120" spans="1:1" x14ac:dyDescent="0.3">
      <c r="A120" s="265"/>
    </row>
    <row r="121" spans="1:1" x14ac:dyDescent="0.3">
      <c r="A121" s="265"/>
    </row>
    <row r="122" spans="1:1" x14ac:dyDescent="0.3">
      <c r="A122" s="265"/>
    </row>
    <row r="123" spans="1:1" x14ac:dyDescent="0.3">
      <c r="A123" s="265"/>
    </row>
  </sheetData>
  <sheetProtection algorithmName="SHA-512" hashValue="rTJoQYR7EgfHTQJePj1k2qmRBXJOErwm21iSLFSWXnz4ZhWCPXfrecOQ40n1a2gY30hAyNwHIqplVMdwRum0eg==" saltValue="wK/nY+gf6ysiaqCBsH4Piw==" spinCount="100000" sheet="1" objects="1" scenarios="1"/>
  <mergeCells count="24">
    <mergeCell ref="Q67:S67"/>
    <mergeCell ref="K64:P64"/>
    <mergeCell ref="K65:P65"/>
    <mergeCell ref="K66:P66"/>
    <mergeCell ref="K67:P67"/>
    <mergeCell ref="Q64:S64"/>
    <mergeCell ref="Q65:S65"/>
    <mergeCell ref="Q66:S66"/>
    <mergeCell ref="C67:G67"/>
    <mergeCell ref="D64:F64"/>
    <mergeCell ref="H64:J64"/>
    <mergeCell ref="H67:J67"/>
    <mergeCell ref="C65:G65"/>
    <mergeCell ref="C66:G66"/>
    <mergeCell ref="H65:J65"/>
    <mergeCell ref="H66:J66"/>
    <mergeCell ref="E59:H59"/>
    <mergeCell ref="O18:R18"/>
    <mergeCell ref="E28:H28"/>
    <mergeCell ref="E38:H38"/>
    <mergeCell ref="Q41:S41"/>
    <mergeCell ref="E48:H48"/>
    <mergeCell ref="O49:R49"/>
    <mergeCell ref="O59:R59"/>
  </mergeCells>
  <phoneticPr fontId="0" type="noConversion"/>
  <conditionalFormatting sqref="D68:I68 K68:L68">
    <cfRule type="expression" dxfId="9" priority="31" stopIfTrue="1">
      <formula>#REF!&lt;&gt;"X"</formula>
    </cfRule>
  </conditionalFormatting>
  <conditionalFormatting sqref="D68:I68 K68:L68">
    <cfRule type="expression" dxfId="8" priority="32" stopIfTrue="1">
      <formula>OR(#REF!="X",#REF!="X")</formula>
    </cfRule>
  </conditionalFormatting>
  <conditionalFormatting sqref="E59">
    <cfRule type="expression" dxfId="7" priority="8" stopIfTrue="1">
      <formula>$C$59="X"</formula>
    </cfRule>
  </conditionalFormatting>
  <conditionalFormatting sqref="E28">
    <cfRule type="expression" dxfId="6" priority="7" stopIfTrue="1">
      <formula>$C$28="X"</formula>
    </cfRule>
  </conditionalFormatting>
  <conditionalFormatting sqref="E38">
    <cfRule type="expression" dxfId="5" priority="6" stopIfTrue="1">
      <formula>$C$38="X"</formula>
    </cfRule>
  </conditionalFormatting>
  <conditionalFormatting sqref="E48">
    <cfRule type="expression" dxfId="4" priority="5" stopIfTrue="1">
      <formula>$C$48="X"</formula>
    </cfRule>
  </conditionalFormatting>
  <conditionalFormatting sqref="O18:R18">
    <cfRule type="expression" dxfId="3" priority="4">
      <formula>$M$18="X"</formula>
    </cfRule>
  </conditionalFormatting>
  <conditionalFormatting sqref="Q41:S41">
    <cfRule type="expression" dxfId="2" priority="3">
      <formula>$O$41&lt;&gt;""</formula>
    </cfRule>
  </conditionalFormatting>
  <conditionalFormatting sqref="O49:R49">
    <cfRule type="expression" dxfId="1" priority="2">
      <formula>$M$49&lt;&gt;""</formula>
    </cfRule>
  </conditionalFormatting>
  <conditionalFormatting sqref="O59:R59">
    <cfRule type="expression" dxfId="0" priority="1">
      <formula>$M$59&lt;&gt;""</formula>
    </cfRule>
  </conditionalFormatting>
  <dataValidations count="7">
    <dataValidation type="custom" allowBlank="1" showInputMessage="1" showErrorMessage="1" sqref="C65:C67" xr:uid="{00000000-0002-0000-0900-000000000000}">
      <formula1>SUMPRODUCT(((ISERR(FIND((MID(UPPER(C65),ROW(INDIRECT("1:"&amp;LEN(C65))),1)),"AÁBCDEÉFGHIÍJKLMNÑOÓPQRSTUÚVWXYZ "))))*1)=0</formula1>
    </dataValidation>
    <dataValidation type="whole" allowBlank="1" showInputMessage="1" showErrorMessage="1" error="Inreges valores enteros" sqref="J17:J24" xr:uid="{00000000-0002-0000-0900-000001000000}">
      <formula1>0</formula1>
      <formula2>500</formula2>
    </dataValidation>
    <dataValidation type="whole" allowBlank="1" showInputMessage="1" showErrorMessage="1" sqref="H60 Q20:Q23 H43 H50 H39:H41 H54:H58 Q25:Q29" xr:uid="{00000000-0002-0000-0900-000002000000}">
      <formula1>0</formula1>
      <formula2>1000</formula2>
    </dataValidation>
    <dataValidation type="list" allowBlank="1" showDropDown="1" showInputMessage="1" showErrorMessage="1" sqref="K60 J35 J43 J39:J41 J50 J54:J60" xr:uid="{00000000-0002-0000-0900-000003000000}">
      <formula1>"X,x"</formula1>
    </dataValidation>
    <dataValidation type="custom" allowBlank="1" showInputMessage="1" showErrorMessage="1" errorTitle="Error" error="Solo se permite letras" sqref="E59 E28 E38 E48" xr:uid="{00000000-0002-0000-0900-000004000000}">
      <formula1>SUMPRODUCT(((ISERR(FIND((MID(UPPER(E28), ROW(INDIRECT("1:" &amp; LEN(E28))),1)), "AÁBCDEÉFGHIÍJKLMNÑOÓPQRSTUÚVWXYZ "))))* 1) = 0</formula1>
    </dataValidation>
    <dataValidation type="list" allowBlank="1" showInputMessage="1" showErrorMessage="1" sqref="H66:J67" xr:uid="{00000000-0002-0000-0900-000005000000}">
      <formula1>$A$72:$A$103</formula1>
    </dataValidation>
    <dataValidation type="list" allowBlank="1" showInputMessage="1" showErrorMessage="1" sqref="H65:J65" xr:uid="{00000000-0002-0000-0900-000006000000}">
      <formula1>$A$72:$A$110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Hoja10.C800_Back_Click">
                <anchor moveWithCells="1">
                  <from>
                    <xdr:col>5</xdr:col>
                    <xdr:colOff>1022350</xdr:colOff>
                    <xdr:row>4</xdr:row>
                    <xdr:rowOff>38100</xdr:rowOff>
                  </from>
                  <to>
                    <xdr:col>9</xdr:col>
                    <xdr:colOff>19050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Validacion_Hoja_C800">
                <anchor moveWithCells="1">
                  <from>
                    <xdr:col>9</xdr:col>
                    <xdr:colOff>190500</xdr:colOff>
                    <xdr:row>4</xdr:row>
                    <xdr:rowOff>38100</xdr:rowOff>
                  </from>
                  <to>
                    <xdr:col>11</xdr:col>
                    <xdr:colOff>355600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Hoja10.C800_Next_Click">
                <anchor moveWithCells="1">
                  <from>
                    <xdr:col>11</xdr:col>
                    <xdr:colOff>514350</xdr:colOff>
                    <xdr:row>4</xdr:row>
                    <xdr:rowOff>38100</xdr:rowOff>
                  </from>
                  <to>
                    <xdr:col>14</xdr:col>
                    <xdr:colOff>152400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2" r:id="rId7" name="Button 956">
              <controlPr defaultSize="0" print="0" autoFill="0" autoPict="0" macro="[0]!Validacion_Hoja_C800">
                <anchor moveWithCells="1">
                  <from>
                    <xdr:col>9</xdr:col>
                    <xdr:colOff>203200</xdr:colOff>
                    <xdr:row>69</xdr:row>
                    <xdr:rowOff>38100</xdr:rowOff>
                  </from>
                  <to>
                    <xdr:col>11</xdr:col>
                    <xdr:colOff>361950</xdr:colOff>
                    <xdr:row>69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44" r:id="rId8" name="Button 2936">
              <controlPr defaultSize="0" print="0" autoFill="0" autoPict="0" macro="[0]!Hoja10.C800_Next_Click">
                <anchor moveWithCells="1">
                  <from>
                    <xdr:col>11</xdr:col>
                    <xdr:colOff>495300</xdr:colOff>
                    <xdr:row>69</xdr:row>
                    <xdr:rowOff>38100</xdr:rowOff>
                  </from>
                  <to>
                    <xdr:col>14</xdr:col>
                    <xdr:colOff>133350</xdr:colOff>
                    <xdr:row>69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45" r:id="rId9" name="Button 2937">
              <controlPr defaultSize="0" print="0" autoFill="0" autoPict="0" macro="[0]!Hoja10.C800_Back_Click">
                <anchor moveWithCells="1">
                  <from>
                    <xdr:col>5</xdr:col>
                    <xdr:colOff>1066800</xdr:colOff>
                    <xdr:row>69</xdr:row>
                    <xdr:rowOff>38100</xdr:rowOff>
                  </from>
                  <to>
                    <xdr:col>9</xdr:col>
                    <xdr:colOff>69850</xdr:colOff>
                    <xdr:row>69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8"/>
  <dimension ref="A1:F16"/>
  <sheetViews>
    <sheetView showGridLines="0" showRowColHeaders="0" workbookViewId="0">
      <selection activeCell="L9" sqref="L9"/>
    </sheetView>
  </sheetViews>
  <sheetFormatPr baseColWidth="10" defaultColWidth="11.453125" defaultRowHeight="12.5" x14ac:dyDescent="0.25"/>
  <cols>
    <col min="1" max="1" width="6.7265625" customWidth="1"/>
    <col min="2" max="2" width="19.1796875" customWidth="1"/>
    <col min="3" max="3" width="69.453125" customWidth="1"/>
    <col min="4" max="4" width="6.7265625" customWidth="1"/>
  </cols>
  <sheetData>
    <row r="1" spans="1:6" s="12" customFormat="1" ht="35.15" customHeight="1" x14ac:dyDescent="0.45">
      <c r="A1" s="2328" t="s">
        <v>945</v>
      </c>
      <c r="B1" s="2328"/>
      <c r="C1" s="2328"/>
      <c r="D1" s="2328"/>
      <c r="E1" s="11"/>
      <c r="F1" s="11"/>
    </row>
    <row r="2" spans="1:6" s="12" customFormat="1" ht="35.15" customHeight="1" x14ac:dyDescent="0.45">
      <c r="A2" s="2329" t="s">
        <v>421</v>
      </c>
      <c r="B2" s="2329"/>
      <c r="C2" s="2329"/>
      <c r="D2" s="2329"/>
      <c r="E2" s="11"/>
      <c r="F2" s="11"/>
    </row>
    <row r="3" spans="1:6" s="12" customFormat="1" ht="6.75" customHeight="1" x14ac:dyDescent="0.3">
      <c r="B3" s="13"/>
      <c r="C3" s="13"/>
      <c r="D3" s="13"/>
    </row>
    <row r="4" spans="1:6" s="12" customFormat="1" ht="14" x14ac:dyDescent="0.3">
      <c r="A4" s="14"/>
      <c r="B4" s="15"/>
      <c r="C4" s="15"/>
      <c r="D4" s="14"/>
    </row>
    <row r="5" spans="1:6" s="12" customFormat="1" ht="35.15" customHeight="1" x14ac:dyDescent="0.3">
      <c r="A5" s="14"/>
      <c r="B5" s="16" t="s">
        <v>649</v>
      </c>
      <c r="C5" s="17" t="s">
        <v>650</v>
      </c>
      <c r="D5" s="14"/>
    </row>
    <row r="6" spans="1:6" s="12" customFormat="1" ht="60" customHeight="1" x14ac:dyDescent="0.3">
      <c r="A6" s="14"/>
      <c r="B6" s="15"/>
      <c r="C6" s="15"/>
      <c r="D6" s="14"/>
    </row>
    <row r="7" spans="1:6" s="12" customFormat="1" ht="35.15" customHeight="1" x14ac:dyDescent="0.3">
      <c r="A7" s="14"/>
      <c r="B7" s="16" t="s">
        <v>651</v>
      </c>
      <c r="C7" s="17" t="s">
        <v>652</v>
      </c>
      <c r="D7" s="14"/>
    </row>
    <row r="8" spans="1:6" s="12" customFormat="1" ht="60" customHeight="1" x14ac:dyDescent="0.3">
      <c r="A8" s="14"/>
      <c r="B8" s="15"/>
      <c r="C8" s="15"/>
      <c r="D8" s="14"/>
    </row>
    <row r="9" spans="1:6" s="12" customFormat="1" ht="35.15" customHeight="1" x14ac:dyDescent="0.3">
      <c r="A9" s="14"/>
      <c r="B9" s="18" t="s">
        <v>653</v>
      </c>
      <c r="C9" s="19" t="s">
        <v>654</v>
      </c>
      <c r="D9" s="14"/>
    </row>
    <row r="10" spans="1:6" s="12" customFormat="1" ht="50.15" customHeight="1" x14ac:dyDescent="0.3">
      <c r="A10" s="14"/>
      <c r="B10" s="14"/>
      <c r="C10" s="15"/>
      <c r="D10" s="14"/>
    </row>
    <row r="11" spans="1:6" s="12" customFormat="1" ht="15" customHeight="1" x14ac:dyDescent="0.3">
      <c r="A11" s="14"/>
      <c r="B11" s="14"/>
      <c r="C11" s="15"/>
      <c r="D11" s="14"/>
    </row>
    <row r="12" spans="1:6" s="12" customFormat="1" ht="15" customHeight="1" x14ac:dyDescent="0.3">
      <c r="A12" s="14"/>
      <c r="B12" s="14"/>
      <c r="C12" s="15"/>
      <c r="D12" s="14"/>
    </row>
    <row r="13" spans="1:6" x14ac:dyDescent="0.25">
      <c r="A13" s="20"/>
      <c r="B13" s="20"/>
      <c r="C13" s="20"/>
      <c r="D13" s="20"/>
    </row>
    <row r="14" spans="1:6" x14ac:dyDescent="0.25">
      <c r="A14" s="20"/>
      <c r="B14" s="20"/>
      <c r="C14" s="20"/>
      <c r="D14" s="20"/>
    </row>
    <row r="15" spans="1:6" x14ac:dyDescent="0.25">
      <c r="A15" s="20"/>
      <c r="B15" s="20"/>
      <c r="C15" s="20"/>
      <c r="D15" s="20"/>
    </row>
    <row r="16" spans="1:6" x14ac:dyDescent="0.25">
      <c r="A16" s="20"/>
      <c r="B16" s="20"/>
      <c r="C16" s="20"/>
      <c r="D16" s="20"/>
    </row>
  </sheetData>
  <sheetProtection algorithmName="SHA-512" hashValue="4dfztDa7PWb2FLfCbP+JYUm+TIrD3OHTG5t1v9WSsr8ad0Hpc4lNdvlsBNMmPh7VP5ZTM2cOZrCnTiU+udFG4g==" saltValue="PC+XsYCj9SGEWnJE+ZsrCg==" spinCount="100000" sheet="1" objects="1" scenarios="1"/>
  <mergeCells count="2">
    <mergeCell ref="A1:D1"/>
    <mergeCell ref="A2:D2"/>
  </mergeCells>
  <phoneticPr fontId="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Hoja8.Enviar_Submit_Click">
                <anchor moveWithCells="1">
                  <from>
                    <xdr:col>2</xdr:col>
                    <xdr:colOff>622300</xdr:colOff>
                    <xdr:row>5</xdr:row>
                    <xdr:rowOff>190500</xdr:rowOff>
                  </from>
                  <to>
                    <xdr:col>2</xdr:col>
                    <xdr:colOff>3505200</xdr:colOff>
                    <xdr:row>5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Hoja8.Enviar_Tablero_Clic">
                <anchor moveWithCells="1">
                  <from>
                    <xdr:col>2</xdr:col>
                    <xdr:colOff>622300</xdr:colOff>
                    <xdr:row>7</xdr:row>
                    <xdr:rowOff>171450</xdr:rowOff>
                  </from>
                  <to>
                    <xdr:col>2</xdr:col>
                    <xdr:colOff>3505200</xdr:colOff>
                    <xdr:row>7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Hoja8.Enviar_Home_Clic">
                <anchor moveWithCells="1">
                  <from>
                    <xdr:col>2</xdr:col>
                    <xdr:colOff>622300</xdr:colOff>
                    <xdr:row>9</xdr:row>
                    <xdr:rowOff>323850</xdr:rowOff>
                  </from>
                  <to>
                    <xdr:col>2</xdr:col>
                    <xdr:colOff>1936750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Hoja8.Enviar_Back_Clic">
                <anchor moveWithCells="1">
                  <from>
                    <xdr:col>2</xdr:col>
                    <xdr:colOff>2190750</xdr:colOff>
                    <xdr:row>9</xdr:row>
                    <xdr:rowOff>323850</xdr:rowOff>
                  </from>
                  <to>
                    <xdr:col>2</xdr:col>
                    <xdr:colOff>3505200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C100</vt:lpstr>
      <vt:lpstr>C101</vt:lpstr>
      <vt:lpstr>C200</vt:lpstr>
      <vt:lpstr>C300</vt:lpstr>
      <vt:lpstr>C336</vt:lpstr>
      <vt:lpstr>C400</vt:lpstr>
      <vt:lpstr>C500</vt:lpstr>
      <vt:lpstr>C700</vt:lpstr>
      <vt:lpstr>C800</vt:lpstr>
      <vt:lpstr>Enviar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Pastor Toribio</dc:creator>
  <cp:lastModifiedBy>Angella Bruno</cp:lastModifiedBy>
  <cp:lastPrinted>2017-05-08T19:54:13Z</cp:lastPrinted>
  <dcterms:created xsi:type="dcterms:W3CDTF">2017-02-20T16:55:20Z</dcterms:created>
  <dcterms:modified xsi:type="dcterms:W3CDTF">2023-09-22T22:39:08Z</dcterms:modified>
</cp:coreProperties>
</file>