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Angel\OneDrive\Desktop\Data Analysis\Dashboards\"/>
    </mc:Choice>
  </mc:AlternateContent>
  <xr:revisionPtr revIDLastSave="0" documentId="13_ncr:1_{3C5FDA33-5FEB-4D00-913B-360E56840CD0}" xr6:coauthVersionLast="47" xr6:coauthVersionMax="47" xr10:uidLastSave="{00000000-0000-0000-0000-000000000000}"/>
  <bookViews>
    <workbookView xWindow="-108" yWindow="-108" windowWidth="23256" windowHeight="12456" activeTab="1" xr2:uid="{00000000-000D-0000-FFFF-FFFF00000000}"/>
  </bookViews>
  <sheets>
    <sheet name="Pivot Table" sheetId="20" r:id="rId1"/>
    <sheet name="Dashboard" sheetId="17" r:id="rId2"/>
    <sheet name="Sales Data" sheetId="12" state="hidden" r:id="rId3"/>
    <sheet name="SaleData" sheetId="14" state="hidden" r:id="rId4"/>
    <sheet name="Data" sheetId="21" r:id="rId5"/>
  </sheets>
  <definedNames>
    <definedName name="_xlnm._FilterDatabase" localSheetId="3" hidden="1">SaleData!$A$1:$H$44</definedName>
    <definedName name="_xlnm._FilterDatabase" localSheetId="2" hidden="1">'Sales Data'!$A$1:$H$46</definedName>
    <definedName name="_xlcn.WorksheetConnection_Sheet1D78E811" hidden="1">'Pivot Table'!$D$78:$E$81</definedName>
    <definedName name="NativeTimeline_OrderDate">#N/A</definedName>
    <definedName name="Slicer_Item">#N/A</definedName>
    <definedName name="Slicer_Manager">#N/A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FCE2AD5D-F65C-4FA6-A056-5C36A1767C68}">
      <x15:dataModel>
        <x15:modelTables>
          <x15:modelTable id="Range" name="Range" connection="WorksheetConnection_Sheet1!$D$78:$E$8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17" l="1"/>
  <c r="D7" i="17"/>
  <c r="D7" i="21"/>
  <c r="H16" i="12" l="1"/>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H10" i="14"/>
  <c r="H9" i="14"/>
  <c r="H8" i="14"/>
  <c r="H7" i="14"/>
  <c r="H6" i="14"/>
  <c r="H5" i="14"/>
  <c r="H4" i="14"/>
  <c r="H3" i="14"/>
  <c r="H2" i="14"/>
  <c r="F45" i="12"/>
  <c r="F46" i="12" s="1"/>
  <c r="G45" i="12"/>
  <c r="G46" i="12" s="1"/>
  <c r="H3" i="12"/>
  <c r="H4" i="12"/>
  <c r="H5" i="12"/>
  <c r="H6" i="12"/>
  <c r="H7" i="12"/>
  <c r="H8" i="12"/>
  <c r="H9" i="12"/>
  <c r="H10" i="12"/>
  <c r="H11" i="12"/>
  <c r="H12" i="12"/>
  <c r="H13" i="12"/>
  <c r="H14" i="12"/>
  <c r="H15"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2" i="12"/>
  <c r="F7" i="21"/>
  <c r="H7" i="21"/>
  <c r="H7" i="17"/>
  <c r="H45" i="12" l="1"/>
  <c r="H46"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5DB7C9-0539-4ADC-887A-227FC88DC08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BF87465-DF2B-42B1-AF74-54EC13F990C3}" name="WorksheetConnection_Sheet1!$D$78:$E$81" type="102" refreshedVersion="8" minRefreshableVersion="5">
    <extLst>
      <ext xmlns:x15="http://schemas.microsoft.com/office/spreadsheetml/2010/11/main" uri="{DE250136-89BD-433C-8126-D09CA5730AF9}">
        <x15:connection id="Range">
          <x15:rangePr sourceName="_xlcn.WorksheetConnection_Sheet1D78E811"/>
        </x15:connection>
      </ext>
    </extLst>
  </connection>
</connections>
</file>

<file path=xl/sharedStrings.xml><?xml version="1.0" encoding="utf-8"?>
<sst xmlns="http://schemas.openxmlformats.org/spreadsheetml/2006/main" count="473" uniqueCount="48">
  <si>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</si>
  <si>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</si>
  <si>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</si>
  <si>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</si>
  <si>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</si>
  <si>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</si>
  <si>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</si>
  <si>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</si>
  <si>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</si>
  <si>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</si>
  <si>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</si>
  <si>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</si>
  <si>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</si>
  <si>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</si>
  <si>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</si>
  <si>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</si>
  <si>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</si>
  <si>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</si>
  <si>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</si>
  <si>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</si>
  <si>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</si>
  <si>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</si>
  <si>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</si>
  <si>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</si>
  <si>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</si>
  <si>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</si>
  <si>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</si>
  <si>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</si>
  <si>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</si>
  <si>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</si>
  <si>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</si>
  <si>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Row Labels</t>
  </si>
  <si>
    <t>Grand Total</t>
  </si>
  <si>
    <t>Sum of Sale_amt</t>
  </si>
  <si>
    <t>2018</t>
  </si>
  <si>
    <t>Qtr1</t>
  </si>
  <si>
    <t>Qtr2</t>
  </si>
  <si>
    <t>Qtr3</t>
  </si>
  <si>
    <t>2019</t>
  </si>
  <si>
    <t>Column Labels</t>
  </si>
  <si>
    <t>Sum of Units</t>
  </si>
  <si>
    <t>Count of OrderDate</t>
  </si>
  <si>
    <t>Qtr4</t>
  </si>
  <si>
    <t xml:space="preserve">    Units Sold</t>
  </si>
  <si>
    <t xml:space="preserve">          # Of Customers</t>
  </si>
  <si>
    <t xml:space="preserve">     Total Sales</t>
  </si>
  <si>
    <t xml:space="preserve">              Units Sold</t>
  </si>
  <si>
    <t xml:space="preserve">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</si>
</sst>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m/d/yy;@"/>
    <numFmt numFmtId="167" formatCode="_(* #,##0_);_(* \(#,##0\);_(* &quot;-&quot;??_);_(@_)"/>
  </numFmts>
  <fonts count="10"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sz val="14"/>
      <name val="Calibri"/>
      <family val="2"/>
    </font>
    <font>
      <sz val="14"/>
      <color theme="0"/>
      <name val="Calibri"/>
      <family val="2"/>
    </font>
    <font>
      <b/>
      <sz val="16"/>
      <color theme="0"/>
      <name val="Calibri"/>
      <family val="2"/>
    </font>
  </fonts>
  <fills count="5">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0" tint="-4.9989318521683403E-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29">
    <xf numFmtId="0" fontId="0" fillId="0" borderId="0" xfId="0"/>
    <xf numFmtId="165"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164" fontId="0" fillId="0" borderId="0" xfId="0" applyNumberFormat="1"/>
    <xf numFmtId="0" fontId="0" fillId="0" borderId="0" xfId="0" pivotButton="1"/>
    <xf numFmtId="0" fontId="0" fillId="0" borderId="0" xfId="0" applyAlignment="1">
      <alignment horizontal="left"/>
    </xf>
    <xf numFmtId="0" fontId="0" fillId="4" borderId="0" xfId="0" applyFill="1"/>
    <xf numFmtId="164" fontId="0" fillId="4" borderId="0" xfId="1" applyFont="1" applyFill="1" applyAlignment="1">
      <alignment vertical="center"/>
    </xf>
    <xf numFmtId="0" fontId="0" fillId="3" borderId="0" xfId="0" applyFill="1"/>
    <xf numFmtId="164" fontId="7" fillId="3" borderId="0" xfId="1" applyFont="1" applyFill="1"/>
    <xf numFmtId="164" fontId="8" fillId="3" borderId="0" xfId="1" applyFont="1" applyFill="1"/>
    <xf numFmtId="0" fontId="9" fillId="3" borderId="0" xfId="0" applyFont="1" applyFill="1"/>
    <xf numFmtId="1" fontId="8" fillId="3" borderId="0" xfId="1" applyNumberFormat="1" applyFont="1" applyFill="1" applyAlignment="1">
      <alignment horizontal="center" vertical="center"/>
    </xf>
    <xf numFmtId="0" fontId="8" fillId="3" borderId="0" xfId="0" applyFont="1" applyFill="1" applyAlignment="1">
      <alignment horizontal="center"/>
    </xf>
    <xf numFmtId="0" fontId="0" fillId="3" borderId="0" xfId="0" applyFill="1" applyAlignment="1">
      <alignment horizontal="center"/>
    </xf>
    <xf numFmtId="0" fontId="0" fillId="0" borderId="0" xfId="0" applyNumberFormat="1"/>
    <xf numFmtId="167" fontId="8" fillId="3" borderId="0" xfId="1" applyNumberFormat="1" applyFont="1" applyFill="1" applyAlignment="1">
      <alignment horizontal="center" vertical="center"/>
    </xf>
    <xf numFmtId="164" fontId="0" fillId="0" borderId="0" xfId="0" applyNumberFormat="1" applyAlignment="1">
      <alignment horizontal="left"/>
    </xf>
    <xf numFmtId="41" fontId="0" fillId="0" borderId="0" xfId="0" applyNumberFormat="1"/>
    <xf numFmtId="167" fontId="8" fillId="3" borderId="0" xfId="1" applyNumberFormat="1" applyFont="1" applyFill="1"/>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89">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33" formatCode="_-* #,##0_-;\-* #,##0_-;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33" formatCode="_-* #,##0_-;\-* #,##0_-;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33" formatCode="_-* #,##0_-;\-* #,##0_-;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
      <numFmt numFmtId="164" formatCode="_(* #,##0.00_);_(* \(#,##0.00\);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10" Type="http://schemas.microsoft.com/office/2011/relationships/timelineCache" Target="timelineCaches/timelineCache1.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 Id="rId22"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Table!PivotTable1</c:name>
    <c:fmtId val="0"/>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US">
                <a:solidFill>
                  <a:schemeClr val="accent5">
                    <a:lumMod val="50000"/>
                  </a:schemeClr>
                </a:solidFill>
              </a:rPr>
              <a:t>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Table'!$D$3:$D$6</c:f>
              <c:strCache>
                <c:ptCount val="3"/>
                <c:pt idx="0">
                  <c:v>Central</c:v>
                </c:pt>
                <c:pt idx="1">
                  <c:v>East</c:v>
                </c:pt>
                <c:pt idx="2">
                  <c:v>West</c:v>
                </c:pt>
              </c:strCache>
            </c:strRef>
          </c:cat>
          <c:val>
            <c:numRef>
              <c:f>'Pivot Table'!$E$3:$E$6</c:f>
              <c:numCache>
                <c:formatCode>_(* #,##0_);_(* \(#,##0\);_(* "-"_);_(@_)</c:formatCode>
                <c:ptCount val="3"/>
                <c:pt idx="0">
                  <c:v>829769.5</c:v>
                </c:pt>
                <c:pt idx="1">
                  <c:v>321007</c:v>
                </c:pt>
                <c:pt idx="2">
                  <c:v>154899</c:v>
                </c:pt>
              </c:numCache>
            </c:numRef>
          </c:val>
          <c:extLst>
            <c:ext xmlns:c16="http://schemas.microsoft.com/office/drawing/2014/chart" uri="{C3380CC4-5D6E-409C-BE32-E72D297353CC}">
              <c16:uniqueId val="{00000000-184A-4F64-866D-8F7F6E64AB7E}"/>
            </c:ext>
          </c:extLst>
        </c:ser>
        <c:dLbls>
          <c:showLegendKey val="0"/>
          <c:showVal val="0"/>
          <c:showCatName val="0"/>
          <c:showSerName val="0"/>
          <c:showPercent val="0"/>
          <c:showBubbleSize val="0"/>
        </c:dLbls>
        <c:gapWidth val="100"/>
        <c:overlap val="-24"/>
        <c:axId val="1470549791"/>
        <c:axId val="1470551231"/>
      </c:barChart>
      <c:catAx>
        <c:axId val="1470549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0551231"/>
        <c:crosses val="autoZero"/>
        <c:auto val="1"/>
        <c:lblAlgn val="ctr"/>
        <c:lblOffset val="100"/>
        <c:noMultiLvlLbl val="0"/>
      </c:catAx>
      <c:valAx>
        <c:axId val="14705512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70549791"/>
        <c:crosses val="autoZero"/>
        <c:crossBetween val="between"/>
        <c:dispUnits>
          <c:builtInUnit val="thousand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Table!PivotTable2</c:name>
    <c:fmtId val="1"/>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PH">
                <a:solidFill>
                  <a:schemeClr val="accent5">
                    <a:lumMod val="50000"/>
                  </a:schemeClr>
                </a:solidFill>
              </a:rPr>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Table'!$J$2:$J$3</c:f>
              <c:strCache>
                <c:ptCount val="1"/>
                <c:pt idx="0">
                  <c:v>2018</c:v>
                </c:pt>
              </c:strCache>
            </c:strRef>
          </c:tx>
          <c:spPr>
            <a:ln w="31750" cap="rnd">
              <a:solidFill>
                <a:schemeClr val="accent5">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'Pivot Table'!$I$4:$I$8</c:f>
              <c:strCache>
                <c:ptCount val="4"/>
                <c:pt idx="0">
                  <c:v>Qtr1</c:v>
                </c:pt>
                <c:pt idx="1">
                  <c:v>Qtr2</c:v>
                </c:pt>
                <c:pt idx="2">
                  <c:v>Qtr3</c:v>
                </c:pt>
                <c:pt idx="3">
                  <c:v>Qtr4</c:v>
                </c:pt>
              </c:strCache>
            </c:strRef>
          </c:cat>
          <c:val>
            <c:numRef>
              <c:f>'Pivot Table'!$J$4:$J$8</c:f>
              <c:numCache>
                <c:formatCode>_(* #,##0_);_(* \(#,##0\);_(* "-"_);_(@_)</c:formatCode>
                <c:ptCount val="4"/>
                <c:pt idx="0">
                  <c:v>255101</c:v>
                </c:pt>
                <c:pt idx="1">
                  <c:v>403826</c:v>
                </c:pt>
                <c:pt idx="2">
                  <c:v>98116</c:v>
                </c:pt>
                <c:pt idx="3">
                  <c:v>121986</c:v>
                </c:pt>
              </c:numCache>
            </c:numRef>
          </c:val>
          <c:smooth val="0"/>
          <c:extLst>
            <c:ext xmlns:c16="http://schemas.microsoft.com/office/drawing/2014/chart" uri="{C3380CC4-5D6E-409C-BE32-E72D297353CC}">
              <c16:uniqueId val="{00000000-341A-42FC-89C6-814187B39757}"/>
            </c:ext>
          </c:extLst>
        </c:ser>
        <c:ser>
          <c:idx val="1"/>
          <c:order val="1"/>
          <c:tx>
            <c:strRef>
              <c:f>'Pivot Table'!$K$2:$K$3</c:f>
              <c:strCache>
                <c:ptCount val="1"/>
                <c:pt idx="0">
                  <c:v>2019</c:v>
                </c:pt>
              </c:strCache>
            </c:strRef>
          </c:tx>
          <c:spPr>
            <a:ln w="31750" cap="rnd">
              <a:solidFill>
                <a:schemeClr val="accent5">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'Pivot Table'!$I$4:$I$8</c:f>
              <c:strCache>
                <c:ptCount val="4"/>
                <c:pt idx="0">
                  <c:v>Qtr1</c:v>
                </c:pt>
                <c:pt idx="1">
                  <c:v>Qtr2</c:v>
                </c:pt>
                <c:pt idx="2">
                  <c:v>Qtr3</c:v>
                </c:pt>
                <c:pt idx="3">
                  <c:v>Qtr4</c:v>
                </c:pt>
              </c:strCache>
            </c:strRef>
          </c:cat>
          <c:val>
            <c:numRef>
              <c:f>'Pivot Table'!$K$4:$K$8</c:f>
              <c:numCache>
                <c:formatCode>_(* #,##0_);_(* \(#,##0\);_(* "-"_);_(@_)</c:formatCode>
                <c:ptCount val="4"/>
                <c:pt idx="0">
                  <c:v>74925</c:v>
                </c:pt>
                <c:pt idx="1">
                  <c:v>204787</c:v>
                </c:pt>
                <c:pt idx="2">
                  <c:v>35162.5</c:v>
                </c:pt>
                <c:pt idx="3">
                  <c:v>111772</c:v>
                </c:pt>
              </c:numCache>
            </c:numRef>
          </c:val>
          <c:smooth val="0"/>
          <c:extLst>
            <c:ext xmlns:c16="http://schemas.microsoft.com/office/drawing/2014/chart" uri="{C3380CC4-5D6E-409C-BE32-E72D297353CC}">
              <c16:uniqueId val="{00000002-697C-4A1C-8785-977480ED0EA7}"/>
            </c:ext>
          </c:extLst>
        </c:ser>
        <c:dLbls>
          <c:showLegendKey val="0"/>
          <c:showVal val="0"/>
          <c:showCatName val="0"/>
          <c:showSerName val="0"/>
          <c:showPercent val="0"/>
          <c:showBubbleSize val="0"/>
        </c:dLbls>
        <c:marker val="1"/>
        <c:smooth val="0"/>
        <c:axId val="617374975"/>
        <c:axId val="617385055"/>
      </c:lineChart>
      <c:catAx>
        <c:axId val="61737497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7385055"/>
        <c:crosses val="autoZero"/>
        <c:auto val="1"/>
        <c:lblAlgn val="ctr"/>
        <c:lblOffset val="100"/>
        <c:noMultiLvlLbl val="0"/>
      </c:catAx>
      <c:valAx>
        <c:axId val="617385055"/>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17374975"/>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1"/>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PH">
                <a:solidFill>
                  <a:schemeClr val="accent5">
                    <a:lumMod val="50000"/>
                  </a:schemeClr>
                </a:solidFill>
              </a:rPr>
              <a:t>Top Selling Items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5"/>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Table'!$C$27:$C$28</c:f>
              <c:strCache>
                <c:ptCount val="1"/>
                <c:pt idx="0">
                  <c:v>2018</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3-4F16-4BA4-AF46-EC9B975FC815}"/>
            </c:ext>
          </c:extLst>
        </c:ser>
        <c:dLbls>
          <c:showLegendKey val="0"/>
          <c:showVal val="0"/>
          <c:showCatName val="0"/>
          <c:showSerName val="0"/>
          <c:showPercent val="0"/>
          <c:showBubbleSize val="0"/>
        </c:dLbls>
        <c:gapWidth val="100"/>
        <c:axId val="1480085583"/>
        <c:axId val="1480087023"/>
      </c:barChart>
      <c:lineChart>
        <c:grouping val="standard"/>
        <c:varyColors val="0"/>
        <c:ser>
          <c:idx val="1"/>
          <c:order val="1"/>
          <c:tx>
            <c:strRef>
              <c:f>'Pivot Table'!$D$27:$D$28</c:f>
              <c:strCache>
                <c:ptCount val="1"/>
                <c:pt idx="0">
                  <c:v>2019</c:v>
                </c:pt>
              </c:strCache>
            </c:strRef>
          </c:tx>
          <c:spPr>
            <a:ln w="31750" cap="rnd">
              <a:solidFill>
                <a:schemeClr val="accent5">
                  <a:tint val="77000"/>
                </a:schemeClr>
              </a:solidFill>
              <a:round/>
            </a:ln>
            <a:effectLst>
              <a:outerShdw blurRad="40000" dist="23000" dir="5400000" rotWithShape="0">
                <a:srgbClr val="000000">
                  <a:alpha val="35000"/>
                </a:srgbClr>
              </a:outerShdw>
            </a:effectLst>
          </c:spPr>
          <c:marker>
            <c:symbol val="none"/>
          </c:marker>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smooth val="0"/>
          <c:extLst>
            <c:ext xmlns:c16="http://schemas.microsoft.com/office/drawing/2014/chart" uri="{C3380CC4-5D6E-409C-BE32-E72D297353CC}">
              <c16:uniqueId val="{00000000-846F-4095-BF8B-4107300E210C}"/>
            </c:ext>
          </c:extLst>
        </c:ser>
        <c:dLbls>
          <c:showLegendKey val="0"/>
          <c:showVal val="0"/>
          <c:showCatName val="0"/>
          <c:showSerName val="0"/>
          <c:showPercent val="0"/>
          <c:showBubbleSize val="0"/>
        </c:dLbls>
        <c:marker val="1"/>
        <c:smooth val="0"/>
        <c:axId val="1480085583"/>
        <c:axId val="1480087023"/>
      </c:lineChart>
      <c:catAx>
        <c:axId val="14800855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0087023"/>
        <c:crosses val="autoZero"/>
        <c:auto val="1"/>
        <c:lblAlgn val="ctr"/>
        <c:lblOffset val="100"/>
        <c:noMultiLvlLbl val="0"/>
      </c:catAx>
      <c:valAx>
        <c:axId val="1480087023"/>
        <c:scaling>
          <c:orientation val="minMax"/>
          <c:max val="900000"/>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80085583"/>
        <c:crosses val="autoZero"/>
        <c:crossBetween val="between"/>
        <c:dispUnits>
          <c:builtInUnit val="thousands"/>
        </c:dispUnits>
      </c:valAx>
      <c:spPr>
        <a:noFill/>
        <a:ln>
          <a:noFill/>
        </a:ln>
        <a:effectLst/>
      </c:spPr>
    </c:plotArea>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Table!PivotTable4</c:name>
    <c:fmtId val="4"/>
  </c:pivotSource>
  <c:chart>
    <c:title>
      <c:tx>
        <c:rich>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r>
              <a:rPr lang="en-PH" sz="1600" b="1">
                <a:solidFill>
                  <a:schemeClr val="accent5">
                    <a:lumMod val="50000"/>
                  </a:schemeClr>
                </a:solidFill>
              </a:rPr>
              <a:t>Product</a:t>
            </a:r>
            <a:r>
              <a:rPr lang="en-PH" sz="1600" b="1" baseline="0">
                <a:solidFill>
                  <a:schemeClr val="accent5">
                    <a:lumMod val="50000"/>
                  </a:schemeClr>
                </a:solidFill>
              </a:rPr>
              <a:t> Sales Trend</a:t>
            </a:r>
            <a:endParaRPr lang="en-PH" sz="16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endParaRPr lang="en-US"/>
        </a:p>
      </c:txPr>
    </c:title>
    <c:autoTitleDeleted val="0"/>
    <c:pivotFmts>
      <c:pivotFmt>
        <c:idx val="0"/>
        <c:spPr>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5"/>
            </a:solidFill>
            <a:round/>
          </a:ln>
          <a:effectLst/>
        </c:spPr>
        <c:marker>
          <c:symbol val="circle"/>
          <c:size val="4"/>
          <c:spPr>
            <a:solidFill>
              <a:schemeClr val="accent5">
                <a:tint val="54000"/>
              </a:schemeClr>
            </a:solidFill>
            <a:ln w="9525" cap="flat" cmpd="sng" algn="ctr">
              <a:solidFill>
                <a:schemeClr val="accent5">
                  <a:tint val="54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Table'!$T$25:$T$26</c:f>
              <c:strCache>
                <c:ptCount val="1"/>
                <c:pt idx="0">
                  <c:v>2018</c:v>
                </c:pt>
              </c:strCache>
            </c:strRef>
          </c:tx>
          <c:spPr>
            <a:ln w="22225" cap="rnd" cmpd="sng" algn="ctr">
              <a:solidFill>
                <a:schemeClr val="accent5">
                  <a:shade val="76000"/>
                </a:schemeClr>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Table'!$T$27:$T$32</c:f>
              <c:numCache>
                <c:formatCode>_(* #,##0_);_(* \(#,##0\);_(* "-"_);_(@_)</c:formatCode>
                <c:ptCount val="5"/>
                <c:pt idx="0">
                  <c:v>23850</c:v>
                </c:pt>
                <c:pt idx="1">
                  <c:v>250</c:v>
                </c:pt>
                <c:pt idx="2">
                  <c:v>154000</c:v>
                </c:pt>
                <c:pt idx="3">
                  <c:v>690048</c:v>
                </c:pt>
                <c:pt idx="4">
                  <c:v>10881</c:v>
                </c:pt>
              </c:numCache>
            </c:numRef>
          </c:val>
          <c:smooth val="1"/>
          <c:extLst>
            <c:ext xmlns:c16="http://schemas.microsoft.com/office/drawing/2014/chart" uri="{C3380CC4-5D6E-409C-BE32-E72D297353CC}">
              <c16:uniqueId val="{00000000-F2DB-43BA-99EF-0E6056B0ED06}"/>
            </c:ext>
          </c:extLst>
        </c:ser>
        <c:ser>
          <c:idx val="1"/>
          <c:order val="1"/>
          <c:tx>
            <c:strRef>
              <c:f>'Pivot Table'!$U$25:$U$26</c:f>
              <c:strCache>
                <c:ptCount val="1"/>
                <c:pt idx="0">
                  <c:v>2019</c:v>
                </c:pt>
              </c:strCache>
            </c:strRef>
          </c:tx>
          <c:spPr>
            <a:ln w="22225" cap="rnd" cmpd="sng" algn="ctr">
              <a:solidFill>
                <a:schemeClr val="accent5">
                  <a:tint val="77000"/>
                </a:schemeClr>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Table'!$U$27:$U$32</c:f>
              <c:numCache>
                <c:formatCode>_(* #,##0_);_(* \(#,##0\);_(* "-"_);_(@_)</c:formatCode>
                <c:ptCount val="5"/>
                <c:pt idx="0">
                  <c:v>38700</c:v>
                </c:pt>
                <c:pt idx="1">
                  <c:v>1000</c:v>
                </c:pt>
                <c:pt idx="2">
                  <c:v>207000</c:v>
                </c:pt>
                <c:pt idx="3">
                  <c:v>167720</c:v>
                </c:pt>
                <c:pt idx="4">
                  <c:v>12226.5</c:v>
                </c:pt>
              </c:numCache>
            </c:numRef>
          </c:val>
          <c:smooth val="0"/>
          <c:extLst>
            <c:ext xmlns:c16="http://schemas.microsoft.com/office/drawing/2014/chart" uri="{C3380CC4-5D6E-409C-BE32-E72D297353CC}">
              <c16:uniqueId val="{00000017-6091-42C5-825A-C3A5D38E6DA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17804591"/>
        <c:axId val="617806031"/>
      </c:lineChart>
      <c:catAx>
        <c:axId val="61780459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7806031"/>
        <c:crosses val="autoZero"/>
        <c:auto val="1"/>
        <c:lblAlgn val="ctr"/>
        <c:lblOffset val="100"/>
        <c:noMultiLvlLbl val="0"/>
      </c:catAx>
      <c:valAx>
        <c:axId val="6178060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5">
                    <a:lumMod val="50000"/>
                  </a:schemeClr>
                </a:solidFill>
                <a:latin typeface="+mn-lt"/>
                <a:ea typeface="+mn-ea"/>
                <a:cs typeface="+mn-cs"/>
              </a:defRPr>
            </a:pPr>
            <a:endParaRPr lang="en-US"/>
          </a:p>
        </c:txPr>
        <c:crossAx val="617804591"/>
        <c:crosses val="autoZero"/>
        <c:crossBetween val="between"/>
        <c:dispUnits>
          <c:builtInUnit val="thousands"/>
        </c:dispUnits>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4"/>
  </c:pivotSource>
  <c:chart>
    <c:autoTitleDeleted val="1"/>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2"/>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3"/>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4"/>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Table'!$C$27:$C$28</c:f>
              <c:strCache>
                <c:ptCount val="1"/>
                <c:pt idx="0">
                  <c:v>2018</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1-8758-4C72-839A-BE40640BA681}"/>
              </c:ext>
            </c:extLst>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8758-4C72-839A-BE40640BA681}"/>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5-8758-4C72-839A-BE40640BA681}"/>
              </c:ext>
            </c:extLst>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2-9898-424C-ADE7-312830851CBB}"/>
              </c:ext>
            </c:extLst>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9898-424C-ADE7-312830851C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0-9898-424C-ADE7-312830851CBB}"/>
            </c:ext>
          </c:extLst>
        </c:ser>
        <c:ser>
          <c:idx val="1"/>
          <c:order val="1"/>
          <c:tx>
            <c:strRef>
              <c:f>'Pivot Table'!$D$27:$D$28</c:f>
              <c:strCache>
                <c:ptCount val="1"/>
                <c:pt idx="0">
                  <c:v>2019</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extLst>
            <c:ext xmlns:c16="http://schemas.microsoft.com/office/drawing/2014/chart" uri="{C3380CC4-5D6E-409C-BE32-E72D297353CC}">
              <c16:uniqueId val="{0000000A-8758-4C72-839A-BE40640BA681}"/>
            </c:ext>
          </c:extLst>
        </c:ser>
        <c:dLbls>
          <c:dLblPos val="out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Table!PivotTable5</c:name>
    <c:fmtId val="1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Performing Managers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Table'!$F$50</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Table'!$E$51:$E$55</c:f>
              <c:strCache>
                <c:ptCount val="4"/>
                <c:pt idx="0">
                  <c:v>Timothy</c:v>
                </c:pt>
                <c:pt idx="1">
                  <c:v>Douglas</c:v>
                </c:pt>
                <c:pt idx="2">
                  <c:v>Hermann</c:v>
                </c:pt>
                <c:pt idx="3">
                  <c:v>Martha</c:v>
                </c:pt>
              </c:strCache>
            </c:strRef>
          </c:cat>
          <c:val>
            <c:numRef>
              <c:f>'Pivot Table'!$F$51:$F$55</c:f>
              <c:numCache>
                <c:formatCode>_(* #,##0_);_(* \(#,##0\);_(* "-"_);_(@_)</c:formatCode>
                <c:ptCount val="4"/>
                <c:pt idx="0">
                  <c:v>229018</c:v>
                </c:pt>
                <c:pt idx="1">
                  <c:v>239056</c:v>
                </c:pt>
                <c:pt idx="2">
                  <c:v>365108.5</c:v>
                </c:pt>
                <c:pt idx="3">
                  <c:v>472493</c:v>
                </c:pt>
              </c:numCache>
            </c:numRef>
          </c:val>
          <c:extLst>
            <c:ext xmlns:c16="http://schemas.microsoft.com/office/drawing/2014/chart" uri="{C3380CC4-5D6E-409C-BE32-E72D297353CC}">
              <c16:uniqueId val="{00000000-4CD2-4216-9B3A-9E1D247FE0A0}"/>
            </c:ext>
          </c:extLst>
        </c:ser>
        <c:dLbls>
          <c:showLegendKey val="0"/>
          <c:showVal val="0"/>
          <c:showCatName val="0"/>
          <c:showSerName val="0"/>
          <c:showPercent val="0"/>
          <c:showBubbleSize val="0"/>
        </c:dLbls>
        <c:gapWidth val="100"/>
        <c:axId val="622116271"/>
        <c:axId val="622123471"/>
      </c:barChart>
      <c:catAx>
        <c:axId val="62211627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23471"/>
        <c:crosses val="autoZero"/>
        <c:auto val="1"/>
        <c:lblAlgn val="ctr"/>
        <c:lblOffset val="100"/>
        <c:noMultiLvlLbl val="0"/>
      </c:catAx>
      <c:valAx>
        <c:axId val="622123471"/>
        <c:scaling>
          <c:orientation val="minMax"/>
        </c:scaling>
        <c:delete val="0"/>
        <c:axPos val="b"/>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16271"/>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Table!PivotTable1</c:name>
    <c:fmtId val="6"/>
  </c:pivotSource>
  <c:chart>
    <c:title>
      <c:tx>
        <c:rich>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r>
              <a:rPr lang="en-US" sz="1400">
                <a:solidFill>
                  <a:schemeClr val="accent5">
                    <a:lumMod val="50000"/>
                  </a:schemeClr>
                </a:solidFill>
              </a:rPr>
              <a:t>Sales by Region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Table'!$D$3:$D$6</c:f>
              <c:strCache>
                <c:ptCount val="3"/>
                <c:pt idx="0">
                  <c:v>Central</c:v>
                </c:pt>
                <c:pt idx="1">
                  <c:v>East</c:v>
                </c:pt>
                <c:pt idx="2">
                  <c:v>West</c:v>
                </c:pt>
              </c:strCache>
            </c:strRef>
          </c:cat>
          <c:val>
            <c:numRef>
              <c:f>'Pivot Table'!$E$3:$E$6</c:f>
              <c:numCache>
                <c:formatCode>_(* #,##0_);_(* \(#,##0\);_(* "-"_);_(@_)</c:formatCode>
                <c:ptCount val="3"/>
                <c:pt idx="0">
                  <c:v>829769.5</c:v>
                </c:pt>
                <c:pt idx="1">
                  <c:v>321007</c:v>
                </c:pt>
                <c:pt idx="2">
                  <c:v>154899</c:v>
                </c:pt>
              </c:numCache>
            </c:numRef>
          </c:val>
          <c:extLst>
            <c:ext xmlns:c16="http://schemas.microsoft.com/office/drawing/2014/chart" uri="{C3380CC4-5D6E-409C-BE32-E72D297353CC}">
              <c16:uniqueId val="{00000000-8E02-453B-920B-4F6402763490}"/>
            </c:ext>
          </c:extLst>
        </c:ser>
        <c:dLbls>
          <c:dLblPos val="outEnd"/>
          <c:showLegendKey val="0"/>
          <c:showVal val="1"/>
          <c:showCatName val="0"/>
          <c:showSerName val="0"/>
          <c:showPercent val="0"/>
          <c:showBubbleSize val="0"/>
        </c:dLbls>
        <c:gapWidth val="100"/>
        <c:overlap val="-24"/>
        <c:axId val="1470549791"/>
        <c:axId val="1470551231"/>
      </c:barChart>
      <c:catAx>
        <c:axId val="1470549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0551231"/>
        <c:crosses val="autoZero"/>
        <c:auto val="1"/>
        <c:lblAlgn val="ctr"/>
        <c:lblOffset val="100"/>
        <c:noMultiLvlLbl val="0"/>
      </c:catAx>
      <c:valAx>
        <c:axId val="14705512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70549791"/>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Table!PivotTable2</c:name>
    <c:fmtId val="6"/>
  </c:pivotSource>
  <c:chart>
    <c:title>
      <c:tx>
        <c:rich>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r>
              <a:rPr lang="en-PH" sz="1400">
                <a:solidFill>
                  <a:schemeClr val="accent5">
                    <a:lumMod val="50000"/>
                  </a:schemeClr>
                </a:solidFill>
              </a:rPr>
              <a:t>Total Sales Over Time</a:t>
            </a:r>
          </a:p>
        </c:rich>
      </c:tx>
      <c:layout>
        <c:manualLayout>
          <c:xMode val="edge"/>
          <c:yMode val="edge"/>
          <c:x val="0.30794973637144912"/>
          <c:y val="0.1293521155600230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95047964137226"/>
          <c:y val="0.25940656565656567"/>
          <c:w val="0.86360114277750677"/>
          <c:h val="0.47497862483098702"/>
        </c:manualLayout>
      </c:layout>
      <c:lineChart>
        <c:grouping val="standard"/>
        <c:varyColors val="0"/>
        <c:ser>
          <c:idx val="0"/>
          <c:order val="0"/>
          <c:tx>
            <c:strRef>
              <c:f>'Pivot Table'!$J$2:$J$3</c:f>
              <c:strCache>
                <c:ptCount val="1"/>
                <c:pt idx="0">
                  <c:v>2018</c:v>
                </c:pt>
              </c:strCache>
            </c:strRef>
          </c:tx>
          <c:spPr>
            <a:ln w="31750" cap="rnd">
              <a:solidFill>
                <a:schemeClr val="accent5">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Table'!$I$4:$I$8</c:f>
              <c:strCache>
                <c:ptCount val="4"/>
                <c:pt idx="0">
                  <c:v>Qtr1</c:v>
                </c:pt>
                <c:pt idx="1">
                  <c:v>Qtr2</c:v>
                </c:pt>
                <c:pt idx="2">
                  <c:v>Qtr3</c:v>
                </c:pt>
                <c:pt idx="3">
                  <c:v>Qtr4</c:v>
                </c:pt>
              </c:strCache>
            </c:strRef>
          </c:cat>
          <c:val>
            <c:numRef>
              <c:f>'Pivot Table'!$J$4:$J$8</c:f>
              <c:numCache>
                <c:formatCode>_(* #,##0_);_(* \(#,##0\);_(* "-"_);_(@_)</c:formatCode>
                <c:ptCount val="4"/>
                <c:pt idx="0">
                  <c:v>255101</c:v>
                </c:pt>
                <c:pt idx="1">
                  <c:v>403826</c:v>
                </c:pt>
                <c:pt idx="2">
                  <c:v>98116</c:v>
                </c:pt>
                <c:pt idx="3">
                  <c:v>121986</c:v>
                </c:pt>
              </c:numCache>
            </c:numRef>
          </c:val>
          <c:smooth val="0"/>
          <c:extLst>
            <c:ext xmlns:c16="http://schemas.microsoft.com/office/drawing/2014/chart" uri="{C3380CC4-5D6E-409C-BE32-E72D297353CC}">
              <c16:uniqueId val="{00000001-B74C-4624-8A4D-29C80C239CCA}"/>
            </c:ext>
          </c:extLst>
        </c:ser>
        <c:ser>
          <c:idx val="1"/>
          <c:order val="1"/>
          <c:tx>
            <c:strRef>
              <c:f>'Pivot Table'!$K$2:$K$3</c:f>
              <c:strCache>
                <c:ptCount val="1"/>
                <c:pt idx="0">
                  <c:v>2019</c:v>
                </c:pt>
              </c:strCache>
            </c:strRef>
          </c:tx>
          <c:spPr>
            <a:ln w="31750" cap="rnd">
              <a:solidFill>
                <a:schemeClr val="accent5">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Table'!$I$4:$I$8</c:f>
              <c:strCache>
                <c:ptCount val="4"/>
                <c:pt idx="0">
                  <c:v>Qtr1</c:v>
                </c:pt>
                <c:pt idx="1">
                  <c:v>Qtr2</c:v>
                </c:pt>
                <c:pt idx="2">
                  <c:v>Qtr3</c:v>
                </c:pt>
                <c:pt idx="3">
                  <c:v>Qtr4</c:v>
                </c:pt>
              </c:strCache>
            </c:strRef>
          </c:cat>
          <c:val>
            <c:numRef>
              <c:f>'Pivot Table'!$K$4:$K$8</c:f>
              <c:numCache>
                <c:formatCode>_(* #,##0_);_(* \(#,##0\);_(* "-"_);_(@_)</c:formatCode>
                <c:ptCount val="4"/>
                <c:pt idx="0">
                  <c:v>74925</c:v>
                </c:pt>
                <c:pt idx="1">
                  <c:v>204787</c:v>
                </c:pt>
                <c:pt idx="2">
                  <c:v>35162.5</c:v>
                </c:pt>
                <c:pt idx="3">
                  <c:v>111772</c:v>
                </c:pt>
              </c:numCache>
            </c:numRef>
          </c:val>
          <c:smooth val="0"/>
          <c:extLst>
            <c:ext xmlns:c16="http://schemas.microsoft.com/office/drawing/2014/chart" uri="{C3380CC4-5D6E-409C-BE32-E72D297353CC}">
              <c16:uniqueId val="{00000002-B090-41C5-9FE3-539B6A55D3D4}"/>
            </c:ext>
          </c:extLst>
        </c:ser>
        <c:dLbls>
          <c:dLblPos val="l"/>
          <c:showLegendKey val="0"/>
          <c:showVal val="1"/>
          <c:showCatName val="0"/>
          <c:showSerName val="0"/>
          <c:showPercent val="0"/>
          <c:showBubbleSize val="0"/>
        </c:dLbls>
        <c:marker val="1"/>
        <c:smooth val="0"/>
        <c:axId val="617374975"/>
        <c:axId val="617385055"/>
      </c:lineChart>
      <c:catAx>
        <c:axId val="61737497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7385055"/>
        <c:crosses val="autoZero"/>
        <c:auto val="1"/>
        <c:lblAlgn val="ctr"/>
        <c:lblOffset val="100"/>
        <c:noMultiLvlLbl val="0"/>
      </c:catAx>
      <c:valAx>
        <c:axId val="617385055"/>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17374975"/>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23"/>
  </c:pivotSource>
  <c:chart>
    <c:autoTitleDeleted val="1"/>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2"/>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5"/>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7"/>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8"/>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9"/>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1"/>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3"/>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4"/>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2627766041439942"/>
          <c:w val="1"/>
          <c:h val="0.6920514389383039"/>
        </c:manualLayout>
      </c:layout>
      <c:pie3DChart>
        <c:varyColors val="1"/>
        <c:ser>
          <c:idx val="0"/>
          <c:order val="0"/>
          <c:tx>
            <c:strRef>
              <c:f>'Pivot Table'!$C$27:$C$28</c:f>
              <c:strCache>
                <c:ptCount val="1"/>
                <c:pt idx="0">
                  <c:v>2018</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1-3F07-4F8A-A147-09724BDB79F7}"/>
              </c:ext>
            </c:extLst>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3F07-4F8A-A147-09724BDB79F7}"/>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5-3F07-4F8A-A147-09724BDB79F7}"/>
              </c:ext>
            </c:extLst>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7-3F07-4F8A-A147-09724BDB79F7}"/>
              </c:ext>
            </c:extLst>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9-3F07-4F8A-A147-09724BDB79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A-3F07-4F8A-A147-09724BDB79F7}"/>
            </c:ext>
          </c:extLst>
        </c:ser>
        <c:ser>
          <c:idx val="1"/>
          <c:order val="1"/>
          <c:tx>
            <c:strRef>
              <c:f>'Pivot Table'!$D$27:$D$28</c:f>
              <c:strCache>
                <c:ptCount val="1"/>
                <c:pt idx="0">
                  <c:v>2019</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extLst>
            <c:ext xmlns:c16="http://schemas.microsoft.com/office/drawing/2014/chart" uri="{C3380CC4-5D6E-409C-BE32-E72D297353CC}">
              <c16:uniqueId val="{0000000A-24F0-4F18-AE28-9A0FE63D1653}"/>
            </c:ext>
          </c:extLst>
        </c:ser>
        <c:dLbls>
          <c:dLblPos val="outEnd"/>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5.6701745477048003E-2"/>
          <c:y val="0.81418445022163199"/>
          <c:w val="0.89999991460623374"/>
          <c:h val="0.1063272672863635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26"/>
  </c:pivotSource>
  <c:chart>
    <c:title>
      <c:tx>
        <c:rich>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r>
              <a:rPr lang="en-PH" sz="1400">
                <a:solidFill>
                  <a:schemeClr val="accent5">
                    <a:lumMod val="50000"/>
                  </a:schemeClr>
                </a:solidFill>
              </a:rPr>
              <a:t>Top Selling Items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5"/>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05985501381145"/>
          <c:y val="0.17167293876154635"/>
          <c:w val="0.7335831253242362"/>
          <c:h val="0.65592194407105198"/>
        </c:manualLayout>
      </c:layout>
      <c:barChart>
        <c:barDir val="col"/>
        <c:grouping val="clustered"/>
        <c:varyColors val="0"/>
        <c:ser>
          <c:idx val="0"/>
          <c:order val="0"/>
          <c:tx>
            <c:strRef>
              <c:f>'Pivot Table'!$C$27:$C$28</c:f>
              <c:strCache>
                <c:ptCount val="1"/>
                <c:pt idx="0">
                  <c:v>2018</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0-AF9C-488E-AD79-3159E9021D55}"/>
            </c:ext>
          </c:extLst>
        </c:ser>
        <c:dLbls>
          <c:dLblPos val="outEnd"/>
          <c:showLegendKey val="0"/>
          <c:showVal val="0"/>
          <c:showCatName val="0"/>
          <c:showSerName val="0"/>
          <c:showPercent val="0"/>
          <c:showBubbleSize val="0"/>
        </c:dLbls>
        <c:gapWidth val="100"/>
        <c:axId val="1480085583"/>
        <c:axId val="1480087023"/>
      </c:barChart>
      <c:lineChart>
        <c:grouping val="standard"/>
        <c:varyColors val="0"/>
        <c:ser>
          <c:idx val="1"/>
          <c:order val="1"/>
          <c:tx>
            <c:strRef>
              <c:f>'Pivot Table'!$D$27:$D$28</c:f>
              <c:strCache>
                <c:ptCount val="1"/>
                <c:pt idx="0">
                  <c:v>2019</c:v>
                </c:pt>
              </c:strCache>
            </c:strRef>
          </c:tx>
          <c:spPr>
            <a:ln w="31750" cap="rnd">
              <a:solidFill>
                <a:schemeClr val="accent5">
                  <a:tint val="77000"/>
                </a:schemeClr>
              </a:solidFill>
              <a:round/>
            </a:ln>
            <a:effectLst>
              <a:outerShdw blurRad="40000" dist="23000" dir="5400000" rotWithShape="0">
                <a:srgbClr val="000000">
                  <a:alpha val="35000"/>
                </a:srgbClr>
              </a:outerShdw>
            </a:effectLst>
          </c:spPr>
          <c:marker>
            <c:symbol val="none"/>
          </c:marker>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smooth val="0"/>
          <c:extLst>
            <c:ext xmlns:c16="http://schemas.microsoft.com/office/drawing/2014/chart" uri="{C3380CC4-5D6E-409C-BE32-E72D297353CC}">
              <c16:uniqueId val="{00000000-3D03-4A42-BE18-CDF84AAC3D46}"/>
            </c:ext>
          </c:extLst>
        </c:ser>
        <c:dLbls>
          <c:showLegendKey val="0"/>
          <c:showVal val="0"/>
          <c:showCatName val="0"/>
          <c:showSerName val="0"/>
          <c:showPercent val="0"/>
          <c:showBubbleSize val="0"/>
        </c:dLbls>
        <c:marker val="1"/>
        <c:smooth val="0"/>
        <c:axId val="1480085583"/>
        <c:axId val="1480087023"/>
      </c:lineChart>
      <c:catAx>
        <c:axId val="14800855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0087023"/>
        <c:crosses val="autoZero"/>
        <c:auto val="1"/>
        <c:lblAlgn val="ctr"/>
        <c:lblOffset val="100"/>
        <c:noMultiLvlLbl val="0"/>
      </c:catAx>
      <c:valAx>
        <c:axId val="1480087023"/>
        <c:scaling>
          <c:orientation val="minMax"/>
          <c:max val="900000"/>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80085583"/>
        <c:crosses val="autoZero"/>
        <c:crossBetween val="between"/>
        <c:dispUnits>
          <c:builtInUnit val="thousand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Table!PivotTable4</c:name>
    <c:fmtId val="15"/>
  </c:pivotSource>
  <c:chart>
    <c:title>
      <c:tx>
        <c:rich>
          <a:bodyPr rot="0" spcFirstLastPara="1" vertOverflow="ellipsis" vert="horz" wrap="square" anchor="ctr" anchorCtr="1"/>
          <a:lstStyle/>
          <a:p>
            <a:pPr>
              <a:defRPr sz="1400" b="1" i="0" u="none" strike="noStrike" kern="1200" cap="none" spc="20" baseline="0">
                <a:solidFill>
                  <a:schemeClr val="accent5">
                    <a:lumMod val="50000"/>
                  </a:schemeClr>
                </a:solidFill>
                <a:latin typeface="+mn-lt"/>
                <a:ea typeface="+mn-ea"/>
                <a:cs typeface="+mn-cs"/>
              </a:defRPr>
            </a:pPr>
            <a:r>
              <a:rPr lang="en-PH" sz="1400" b="1">
                <a:solidFill>
                  <a:schemeClr val="accent5">
                    <a:lumMod val="50000"/>
                  </a:schemeClr>
                </a:solidFill>
              </a:rPr>
              <a:t>Product</a:t>
            </a:r>
            <a:r>
              <a:rPr lang="en-PH" sz="1400" b="1" baseline="0">
                <a:solidFill>
                  <a:schemeClr val="accent5">
                    <a:lumMod val="50000"/>
                  </a:schemeClr>
                </a:solidFill>
              </a:rPr>
              <a:t> Sales Trend</a:t>
            </a:r>
            <a:endParaRPr lang="en-PH" sz="14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54000"/>
              </a:schemeClr>
            </a:solidFill>
            <a:ln w="9525" cap="flat" cmpd="sng" algn="ctr">
              <a:solidFill>
                <a:schemeClr val="accent5">
                  <a:tint val="54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54000"/>
              </a:schemeClr>
            </a:solidFill>
            <a:ln w="9525" cap="flat" cmpd="sng" algn="ctr">
              <a:solidFill>
                <a:schemeClr val="accent5">
                  <a:tint val="54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cmpd="sng" algn="ctr">
            <a:solidFill>
              <a:schemeClr val="accent5"/>
            </a:solidFill>
            <a:round/>
          </a:ln>
          <a:effectLst/>
        </c:spPr>
        <c:marker>
          <c:symbol val="circle"/>
          <c:size val="4"/>
          <c:spPr>
            <a:solidFill>
              <a:schemeClr val="accent5">
                <a:tint val="54000"/>
              </a:schemeClr>
            </a:solidFill>
            <a:ln w="9525" cap="flat" cmpd="sng" algn="ctr">
              <a:solidFill>
                <a:schemeClr val="accent5">
                  <a:tint val="54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96237970253718"/>
          <c:y val="0.19506944444444449"/>
          <c:w val="0.84137776952929666"/>
          <c:h val="0.64377131119479625"/>
        </c:manualLayout>
      </c:layout>
      <c:lineChart>
        <c:grouping val="standard"/>
        <c:varyColors val="0"/>
        <c:ser>
          <c:idx val="0"/>
          <c:order val="0"/>
          <c:tx>
            <c:strRef>
              <c:f>'Pivot Table'!$T$25:$T$26</c:f>
              <c:strCache>
                <c:ptCount val="1"/>
                <c:pt idx="0">
                  <c:v>2018</c:v>
                </c:pt>
              </c:strCache>
            </c:strRef>
          </c:tx>
          <c:spPr>
            <a:ln w="22225" cap="rnd" cmpd="sng" algn="ctr">
              <a:solidFill>
                <a:schemeClr val="accent5">
                  <a:shade val="76000"/>
                </a:schemeClr>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Table'!$T$27:$T$32</c:f>
              <c:numCache>
                <c:formatCode>_(* #,##0_);_(* \(#,##0\);_(* "-"_);_(@_)</c:formatCode>
                <c:ptCount val="5"/>
                <c:pt idx="0">
                  <c:v>23850</c:v>
                </c:pt>
                <c:pt idx="1">
                  <c:v>250</c:v>
                </c:pt>
                <c:pt idx="2">
                  <c:v>154000</c:v>
                </c:pt>
                <c:pt idx="3">
                  <c:v>690048</c:v>
                </c:pt>
                <c:pt idx="4">
                  <c:v>10881</c:v>
                </c:pt>
              </c:numCache>
            </c:numRef>
          </c:val>
          <c:smooth val="1"/>
          <c:extLst>
            <c:ext xmlns:c16="http://schemas.microsoft.com/office/drawing/2014/chart" uri="{C3380CC4-5D6E-409C-BE32-E72D297353CC}">
              <c16:uniqueId val="{00000000-1A99-431F-8E21-330F97A88F91}"/>
            </c:ext>
          </c:extLst>
        </c:ser>
        <c:ser>
          <c:idx val="1"/>
          <c:order val="1"/>
          <c:tx>
            <c:strRef>
              <c:f>'Pivot Table'!$U$25:$U$26</c:f>
              <c:strCache>
                <c:ptCount val="1"/>
                <c:pt idx="0">
                  <c:v>2019</c:v>
                </c:pt>
              </c:strCache>
            </c:strRef>
          </c:tx>
          <c:spPr>
            <a:ln w="22225" cap="rnd" cmpd="sng" algn="ctr">
              <a:solidFill>
                <a:schemeClr val="accent5">
                  <a:tint val="77000"/>
                </a:schemeClr>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Table'!$U$27:$U$32</c:f>
              <c:numCache>
                <c:formatCode>_(* #,##0_);_(* \(#,##0\);_(* "-"_);_(@_)</c:formatCode>
                <c:ptCount val="5"/>
                <c:pt idx="0">
                  <c:v>38700</c:v>
                </c:pt>
                <c:pt idx="1">
                  <c:v>1000</c:v>
                </c:pt>
                <c:pt idx="2">
                  <c:v>207000</c:v>
                </c:pt>
                <c:pt idx="3">
                  <c:v>167720</c:v>
                </c:pt>
                <c:pt idx="4">
                  <c:v>12226.5</c:v>
                </c:pt>
              </c:numCache>
            </c:numRef>
          </c:val>
          <c:smooth val="0"/>
          <c:extLst>
            <c:ext xmlns:c16="http://schemas.microsoft.com/office/drawing/2014/chart" uri="{C3380CC4-5D6E-409C-BE32-E72D297353CC}">
              <c16:uniqueId val="{00000017-B89B-4546-A17B-6F47FC8B01D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17804591"/>
        <c:axId val="617806031"/>
      </c:lineChart>
      <c:catAx>
        <c:axId val="61780459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7806031"/>
        <c:crosses val="autoZero"/>
        <c:auto val="1"/>
        <c:lblAlgn val="ctr"/>
        <c:lblOffset val="100"/>
        <c:noMultiLvlLbl val="0"/>
      </c:catAx>
      <c:valAx>
        <c:axId val="6178060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5">
                    <a:lumMod val="50000"/>
                  </a:schemeClr>
                </a:solidFill>
                <a:latin typeface="+mn-lt"/>
                <a:ea typeface="+mn-ea"/>
                <a:cs typeface="+mn-cs"/>
              </a:defRPr>
            </a:pPr>
            <a:endParaRPr lang="en-US"/>
          </a:p>
        </c:txPr>
        <c:crossAx val="617804591"/>
        <c:crosses val="autoZero"/>
        <c:crossBetween val="between"/>
        <c:dispUnits>
          <c:builtInUnit val="thousands"/>
        </c:dispUnits>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4780665928243731"/>
          <c:y val="0.86173830879835678"/>
          <c:w val="0.30438668143512537"/>
          <c:h val="0.117392125984251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Table!PivotTable5</c:name>
    <c:fmtId val="22"/>
  </c:pivotSource>
  <c:chart>
    <c:title>
      <c:tx>
        <c:rich>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r>
              <a:rPr lang="en-US" sz="1400">
                <a:solidFill>
                  <a:schemeClr val="accent5">
                    <a:lumMod val="50000"/>
                  </a:schemeClr>
                </a:solidFill>
              </a:rPr>
              <a:t>Top Performing Managers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335669502439"/>
          <c:y val="0.19345730027548208"/>
          <c:w val="0.68636437201381995"/>
          <c:h val="0.64677501572634011"/>
        </c:manualLayout>
      </c:layout>
      <c:barChart>
        <c:barDir val="bar"/>
        <c:grouping val="clustered"/>
        <c:varyColors val="0"/>
        <c:ser>
          <c:idx val="0"/>
          <c:order val="0"/>
          <c:tx>
            <c:strRef>
              <c:f>'Pivot Table'!$F$50</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Table'!$E$51:$E$55</c:f>
              <c:strCache>
                <c:ptCount val="4"/>
                <c:pt idx="0">
                  <c:v>Timothy</c:v>
                </c:pt>
                <c:pt idx="1">
                  <c:v>Douglas</c:v>
                </c:pt>
                <c:pt idx="2">
                  <c:v>Hermann</c:v>
                </c:pt>
                <c:pt idx="3">
                  <c:v>Martha</c:v>
                </c:pt>
              </c:strCache>
            </c:strRef>
          </c:cat>
          <c:val>
            <c:numRef>
              <c:f>'Pivot Table'!$F$51:$F$55</c:f>
              <c:numCache>
                <c:formatCode>_(* #,##0_);_(* \(#,##0\);_(* "-"_);_(@_)</c:formatCode>
                <c:ptCount val="4"/>
                <c:pt idx="0">
                  <c:v>229018</c:v>
                </c:pt>
                <c:pt idx="1">
                  <c:v>239056</c:v>
                </c:pt>
                <c:pt idx="2">
                  <c:v>365108.5</c:v>
                </c:pt>
                <c:pt idx="3">
                  <c:v>472493</c:v>
                </c:pt>
              </c:numCache>
            </c:numRef>
          </c:val>
          <c:extLst>
            <c:ext xmlns:c16="http://schemas.microsoft.com/office/drawing/2014/chart" uri="{C3380CC4-5D6E-409C-BE32-E72D297353CC}">
              <c16:uniqueId val="{00000000-3D80-4B1B-8013-B477702C278E}"/>
            </c:ext>
          </c:extLst>
        </c:ser>
        <c:dLbls>
          <c:dLblPos val="outEnd"/>
          <c:showLegendKey val="0"/>
          <c:showVal val="1"/>
          <c:showCatName val="0"/>
          <c:showSerName val="0"/>
          <c:showPercent val="0"/>
          <c:showBubbleSize val="0"/>
        </c:dLbls>
        <c:gapWidth val="100"/>
        <c:axId val="622116271"/>
        <c:axId val="622123471"/>
      </c:barChart>
      <c:catAx>
        <c:axId val="62211627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23471"/>
        <c:crosses val="autoZero"/>
        <c:auto val="1"/>
        <c:lblAlgn val="ctr"/>
        <c:lblOffset val="100"/>
        <c:noMultiLvlLbl val="0"/>
      </c:catAx>
      <c:valAx>
        <c:axId val="622123471"/>
        <c:scaling>
          <c:orientation val="minMax"/>
          <c:min val="100000"/>
        </c:scaling>
        <c:delete val="0"/>
        <c:axPos val="b"/>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16271"/>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Table!PivotTable1</c:name>
    <c:fmtId val="27"/>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US">
                <a:solidFill>
                  <a:schemeClr val="accent5">
                    <a:lumMod val="50000"/>
                  </a:schemeClr>
                </a:solidFill>
              </a:rPr>
              <a:t>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Table'!$D$3:$D$6</c:f>
              <c:strCache>
                <c:ptCount val="3"/>
                <c:pt idx="0">
                  <c:v>Central</c:v>
                </c:pt>
                <c:pt idx="1">
                  <c:v>East</c:v>
                </c:pt>
                <c:pt idx="2">
                  <c:v>West</c:v>
                </c:pt>
              </c:strCache>
            </c:strRef>
          </c:cat>
          <c:val>
            <c:numRef>
              <c:f>'Pivot Table'!$E$3:$E$6</c:f>
              <c:numCache>
                <c:formatCode>_(* #,##0_);_(* \(#,##0\);_(* "-"_);_(@_)</c:formatCode>
                <c:ptCount val="3"/>
                <c:pt idx="0">
                  <c:v>829769.5</c:v>
                </c:pt>
                <c:pt idx="1">
                  <c:v>321007</c:v>
                </c:pt>
                <c:pt idx="2">
                  <c:v>154899</c:v>
                </c:pt>
              </c:numCache>
            </c:numRef>
          </c:val>
          <c:extLst>
            <c:ext xmlns:c16="http://schemas.microsoft.com/office/drawing/2014/chart" uri="{C3380CC4-5D6E-409C-BE32-E72D297353CC}">
              <c16:uniqueId val="{00000000-EBCE-46B6-AB24-87F410129BD1}"/>
            </c:ext>
          </c:extLst>
        </c:ser>
        <c:dLbls>
          <c:showLegendKey val="0"/>
          <c:showVal val="0"/>
          <c:showCatName val="0"/>
          <c:showSerName val="0"/>
          <c:showPercent val="0"/>
          <c:showBubbleSize val="0"/>
        </c:dLbls>
        <c:gapWidth val="100"/>
        <c:overlap val="-24"/>
        <c:axId val="1470549791"/>
        <c:axId val="1470551231"/>
      </c:barChart>
      <c:catAx>
        <c:axId val="1470549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0551231"/>
        <c:crosses val="autoZero"/>
        <c:auto val="1"/>
        <c:lblAlgn val="ctr"/>
        <c:lblOffset val="100"/>
        <c:noMultiLvlLbl val="0"/>
      </c:catAx>
      <c:valAx>
        <c:axId val="14705512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70549791"/>
        <c:crosses val="autoZero"/>
        <c:crossBetween val="between"/>
        <c:dispUnits>
          <c:builtInUnit val="thousand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Table!PivotTable2</c:name>
    <c:fmtId val="30"/>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PH">
                <a:solidFill>
                  <a:schemeClr val="accent5">
                    <a:lumMod val="50000"/>
                  </a:schemeClr>
                </a:solidFill>
              </a:rPr>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Table'!$J$2:$J$3</c:f>
              <c:strCache>
                <c:ptCount val="1"/>
                <c:pt idx="0">
                  <c:v>2018</c:v>
                </c:pt>
              </c:strCache>
            </c:strRef>
          </c:tx>
          <c:spPr>
            <a:ln w="31750" cap="rnd">
              <a:solidFill>
                <a:schemeClr val="accent5">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'Pivot Table'!$I$4:$I$8</c:f>
              <c:strCache>
                <c:ptCount val="4"/>
                <c:pt idx="0">
                  <c:v>Qtr1</c:v>
                </c:pt>
                <c:pt idx="1">
                  <c:v>Qtr2</c:v>
                </c:pt>
                <c:pt idx="2">
                  <c:v>Qtr3</c:v>
                </c:pt>
                <c:pt idx="3">
                  <c:v>Qtr4</c:v>
                </c:pt>
              </c:strCache>
            </c:strRef>
          </c:cat>
          <c:val>
            <c:numRef>
              <c:f>'Pivot Table'!$J$4:$J$8</c:f>
              <c:numCache>
                <c:formatCode>_(* #,##0_);_(* \(#,##0\);_(* "-"_);_(@_)</c:formatCode>
                <c:ptCount val="4"/>
                <c:pt idx="0">
                  <c:v>255101</c:v>
                </c:pt>
                <c:pt idx="1">
                  <c:v>403826</c:v>
                </c:pt>
                <c:pt idx="2">
                  <c:v>98116</c:v>
                </c:pt>
                <c:pt idx="3">
                  <c:v>121986</c:v>
                </c:pt>
              </c:numCache>
            </c:numRef>
          </c:val>
          <c:smooth val="0"/>
          <c:extLst>
            <c:ext xmlns:c16="http://schemas.microsoft.com/office/drawing/2014/chart" uri="{C3380CC4-5D6E-409C-BE32-E72D297353CC}">
              <c16:uniqueId val="{00000001-0B87-4111-A98C-5867A9E121A0}"/>
            </c:ext>
          </c:extLst>
        </c:ser>
        <c:ser>
          <c:idx val="1"/>
          <c:order val="1"/>
          <c:tx>
            <c:strRef>
              <c:f>'Pivot Table'!$K$2:$K$3</c:f>
              <c:strCache>
                <c:ptCount val="1"/>
                <c:pt idx="0">
                  <c:v>2019</c:v>
                </c:pt>
              </c:strCache>
            </c:strRef>
          </c:tx>
          <c:spPr>
            <a:ln w="31750" cap="rnd">
              <a:solidFill>
                <a:schemeClr val="accent5">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'Pivot Table'!$I$4:$I$8</c:f>
              <c:strCache>
                <c:ptCount val="4"/>
                <c:pt idx="0">
                  <c:v>Qtr1</c:v>
                </c:pt>
                <c:pt idx="1">
                  <c:v>Qtr2</c:v>
                </c:pt>
                <c:pt idx="2">
                  <c:v>Qtr3</c:v>
                </c:pt>
                <c:pt idx="3">
                  <c:v>Qtr4</c:v>
                </c:pt>
              </c:strCache>
            </c:strRef>
          </c:cat>
          <c:val>
            <c:numRef>
              <c:f>'Pivot Table'!$K$4:$K$8</c:f>
              <c:numCache>
                <c:formatCode>_(* #,##0_);_(* \(#,##0\);_(* "-"_);_(@_)</c:formatCode>
                <c:ptCount val="4"/>
                <c:pt idx="0">
                  <c:v>74925</c:v>
                </c:pt>
                <c:pt idx="1">
                  <c:v>204787</c:v>
                </c:pt>
                <c:pt idx="2">
                  <c:v>35162.5</c:v>
                </c:pt>
                <c:pt idx="3">
                  <c:v>111772</c:v>
                </c:pt>
              </c:numCache>
            </c:numRef>
          </c:val>
          <c:smooth val="0"/>
          <c:extLst>
            <c:ext xmlns:c16="http://schemas.microsoft.com/office/drawing/2014/chart" uri="{C3380CC4-5D6E-409C-BE32-E72D297353CC}">
              <c16:uniqueId val="{00000003-0B87-4111-A98C-5867A9E121A0}"/>
            </c:ext>
          </c:extLst>
        </c:ser>
        <c:dLbls>
          <c:showLegendKey val="0"/>
          <c:showVal val="0"/>
          <c:showCatName val="0"/>
          <c:showSerName val="0"/>
          <c:showPercent val="0"/>
          <c:showBubbleSize val="0"/>
        </c:dLbls>
        <c:marker val="1"/>
        <c:smooth val="0"/>
        <c:axId val="617374975"/>
        <c:axId val="617385055"/>
      </c:lineChart>
      <c:catAx>
        <c:axId val="61737497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7385055"/>
        <c:crosses val="autoZero"/>
        <c:auto val="1"/>
        <c:lblAlgn val="ctr"/>
        <c:lblOffset val="100"/>
        <c:noMultiLvlLbl val="0"/>
      </c:catAx>
      <c:valAx>
        <c:axId val="617385055"/>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17374975"/>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61"/>
  </c:pivotSource>
  <c:chart>
    <c:autoTitleDeleted val="1"/>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2"/>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3"/>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4"/>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8"/>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1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Table'!$C$27:$C$28</c:f>
              <c:strCache>
                <c:ptCount val="1"/>
                <c:pt idx="0">
                  <c:v>2018</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1-8C1A-4F3C-88F7-F214CF3D82FF}"/>
              </c:ext>
            </c:extLst>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8C1A-4F3C-88F7-F214CF3D82FF}"/>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5-8C1A-4F3C-88F7-F214CF3D82FF}"/>
              </c:ext>
            </c:extLst>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7-8C1A-4F3C-88F7-F214CF3D82FF}"/>
              </c:ext>
            </c:extLst>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9-8C1A-4F3C-88F7-F214CF3D82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A-8C1A-4F3C-88F7-F214CF3D82FF}"/>
            </c:ext>
          </c:extLst>
        </c:ser>
        <c:ser>
          <c:idx val="1"/>
          <c:order val="1"/>
          <c:tx>
            <c:strRef>
              <c:f>'Pivot Table'!$D$27:$D$28</c:f>
              <c:strCache>
                <c:ptCount val="1"/>
                <c:pt idx="0">
                  <c:v>2019</c:v>
                </c:pt>
              </c:strCache>
            </c:strRef>
          </c:tx>
          <c:dPt>
            <c:idx val="0"/>
            <c:bubble3D val="0"/>
            <c:spPr>
              <a:gradFill rotWithShape="1">
                <a:gsLst>
                  <a:gs pos="0">
                    <a:schemeClr val="accent5">
                      <a:shade val="53000"/>
                      <a:shade val="51000"/>
                      <a:satMod val="130000"/>
                    </a:schemeClr>
                  </a:gs>
                  <a:gs pos="80000">
                    <a:schemeClr val="accent5">
                      <a:shade val="53000"/>
                      <a:shade val="93000"/>
                      <a:satMod val="130000"/>
                    </a:schemeClr>
                  </a:gs>
                  <a:gs pos="100000">
                    <a:schemeClr val="accent5">
                      <a:shade val="53000"/>
                      <a:shade val="94000"/>
                      <a:satMod val="135000"/>
                    </a:schemeClr>
                  </a:gs>
                </a:gsLst>
                <a:lin ang="16200000" scaled="0"/>
              </a:gradFill>
              <a:ln>
                <a:noFill/>
              </a:ln>
              <a:effectLst>
                <a:outerShdw blurRad="40000" dist="23000" dir="5400000" rotWithShape="0">
                  <a:srgbClr val="000000">
                    <a:alpha val="35000"/>
                  </a:srgbClr>
                </a:outerShdw>
              </a:effectLst>
              <a:sp3d/>
            </c:spPr>
          </c:dPt>
          <c:dPt>
            <c:idx val="1"/>
            <c:bubble3D val="0"/>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p3d/>
            </c:spPr>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p3d/>
            </c:spPr>
          </c:dPt>
          <c:dPt>
            <c:idx val="3"/>
            <c:bubble3D val="0"/>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p3d/>
            </c:spPr>
          </c:dPt>
          <c:dPt>
            <c:idx val="4"/>
            <c:bubble3D val="0"/>
            <c:spPr>
              <a:gradFill rotWithShape="1">
                <a:gsLst>
                  <a:gs pos="0">
                    <a:schemeClr val="accent5">
                      <a:tint val="54000"/>
                      <a:shade val="51000"/>
                      <a:satMod val="130000"/>
                    </a:schemeClr>
                  </a:gs>
                  <a:gs pos="80000">
                    <a:schemeClr val="accent5">
                      <a:tint val="54000"/>
                      <a:shade val="93000"/>
                      <a:satMod val="130000"/>
                    </a:schemeClr>
                  </a:gs>
                  <a:gs pos="100000">
                    <a:schemeClr val="accent5">
                      <a:tint val="54000"/>
                      <a:shade val="94000"/>
                      <a:satMod val="135000"/>
                    </a:schemeClr>
                  </a:gs>
                </a:gsLst>
                <a:lin ang="16200000" scaled="0"/>
              </a:gradFill>
              <a:ln>
                <a:noFill/>
              </a:ln>
              <a:effectLst>
                <a:outerShdw blurRad="40000" dist="23000" dir="5400000" rotWithShape="0">
                  <a:srgbClr val="000000">
                    <a:alpha val="35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extLst>
            <c:ext xmlns:c16="http://schemas.microsoft.com/office/drawing/2014/chart" uri="{C3380CC4-5D6E-409C-BE32-E72D297353CC}">
              <c16:uniqueId val="{0000000B-8C1A-4F3C-88F7-F214CF3D82FF}"/>
            </c:ext>
          </c:extLst>
        </c:ser>
        <c:dLbls>
          <c:dLblPos val="outEnd"/>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Table!PivotTable3</c:name>
    <c:fmtId val="64"/>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PH">
                <a:solidFill>
                  <a:schemeClr val="accent5">
                    <a:lumMod val="50000"/>
                  </a:schemeClr>
                </a:solidFill>
              </a:rPr>
              <a:t>Top Selling Items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Table'!$C$27:$C$28</c:f>
              <c:strCache>
                <c:ptCount val="1"/>
                <c:pt idx="0">
                  <c:v>2018</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Table'!$B$29:$B$34</c:f>
              <c:strCache>
                <c:ptCount val="5"/>
                <c:pt idx="0">
                  <c:v>Television</c:v>
                </c:pt>
                <c:pt idx="1">
                  <c:v>Home Theater</c:v>
                </c:pt>
                <c:pt idx="2">
                  <c:v>Cell Phone</c:v>
                </c:pt>
                <c:pt idx="3">
                  <c:v>Video Games</c:v>
                </c:pt>
                <c:pt idx="4">
                  <c:v>Desk</c:v>
                </c:pt>
              </c:strCache>
            </c:strRef>
          </c:cat>
          <c:val>
            <c:numRef>
              <c:f>'Pivot Table'!$C$29:$C$34</c:f>
              <c:numCache>
                <c:formatCode>_(* #,##0_);_(* \(#,##0\);_(* "-"_);_(@_)</c:formatCode>
                <c:ptCount val="5"/>
                <c:pt idx="0">
                  <c:v>690048</c:v>
                </c:pt>
                <c:pt idx="1">
                  <c:v>154000</c:v>
                </c:pt>
                <c:pt idx="2">
                  <c:v>23850</c:v>
                </c:pt>
                <c:pt idx="3">
                  <c:v>10881</c:v>
                </c:pt>
                <c:pt idx="4">
                  <c:v>250</c:v>
                </c:pt>
              </c:numCache>
            </c:numRef>
          </c:val>
          <c:extLst>
            <c:ext xmlns:c16="http://schemas.microsoft.com/office/drawing/2014/chart" uri="{C3380CC4-5D6E-409C-BE32-E72D297353CC}">
              <c16:uniqueId val="{00000000-1A46-49C8-BA30-94CBD96F6986}"/>
            </c:ext>
          </c:extLst>
        </c:ser>
        <c:ser>
          <c:idx val="1"/>
          <c:order val="1"/>
          <c:tx>
            <c:strRef>
              <c:f>'Pivot Table'!$D$27:$D$28</c:f>
              <c:strCache>
                <c:ptCount val="1"/>
                <c:pt idx="0">
                  <c:v>2019</c:v>
                </c:pt>
              </c:strCache>
            </c:strRef>
          </c:tx>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Table'!$B$29:$B$34</c:f>
              <c:strCache>
                <c:ptCount val="5"/>
                <c:pt idx="0">
                  <c:v>Television</c:v>
                </c:pt>
                <c:pt idx="1">
                  <c:v>Home Theater</c:v>
                </c:pt>
                <c:pt idx="2">
                  <c:v>Cell Phone</c:v>
                </c:pt>
                <c:pt idx="3">
                  <c:v>Video Games</c:v>
                </c:pt>
                <c:pt idx="4">
                  <c:v>Desk</c:v>
                </c:pt>
              </c:strCache>
            </c:strRef>
          </c:cat>
          <c:val>
            <c:numRef>
              <c:f>'Pivot Table'!$D$29:$D$34</c:f>
              <c:numCache>
                <c:formatCode>_(* #,##0_);_(* \(#,##0\);_(* "-"_);_(@_)</c:formatCode>
                <c:ptCount val="5"/>
                <c:pt idx="0">
                  <c:v>167720</c:v>
                </c:pt>
                <c:pt idx="1">
                  <c:v>207000</c:v>
                </c:pt>
                <c:pt idx="2">
                  <c:v>38700</c:v>
                </c:pt>
                <c:pt idx="3">
                  <c:v>12226.5</c:v>
                </c:pt>
                <c:pt idx="4">
                  <c:v>1000</c:v>
                </c:pt>
              </c:numCache>
            </c:numRef>
          </c:val>
          <c:extLst>
            <c:ext xmlns:c16="http://schemas.microsoft.com/office/drawing/2014/chart" uri="{C3380CC4-5D6E-409C-BE32-E72D297353CC}">
              <c16:uniqueId val="{00000001-1A46-49C8-BA30-94CBD96F6986}"/>
            </c:ext>
          </c:extLst>
        </c:ser>
        <c:dLbls>
          <c:showLegendKey val="0"/>
          <c:showVal val="0"/>
          <c:showCatName val="0"/>
          <c:showSerName val="0"/>
          <c:showPercent val="0"/>
          <c:showBubbleSize val="0"/>
        </c:dLbls>
        <c:gapWidth val="100"/>
        <c:overlap val="-24"/>
        <c:axId val="1480085583"/>
        <c:axId val="1480087023"/>
      </c:barChart>
      <c:catAx>
        <c:axId val="14800855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0087023"/>
        <c:crosses val="autoZero"/>
        <c:auto val="1"/>
        <c:lblAlgn val="ctr"/>
        <c:lblOffset val="100"/>
        <c:noMultiLvlLbl val="0"/>
      </c:catAx>
      <c:valAx>
        <c:axId val="1480087023"/>
        <c:scaling>
          <c:orientation val="minMax"/>
          <c:max val="900000"/>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480085583"/>
        <c:crosses val="autoZero"/>
        <c:crossBetween val="between"/>
        <c:dispUnits>
          <c:builtInUnit val="thousands"/>
        </c:dispUnits>
      </c:valAx>
      <c:spPr>
        <a:noFill/>
        <a:ln>
          <a:noFill/>
        </a:ln>
        <a:effectLst/>
      </c:spPr>
    </c:plotArea>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Table!PivotTable4</c:name>
    <c:fmtId val="36"/>
  </c:pivotSource>
  <c:chart>
    <c:title>
      <c:tx>
        <c:rich>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r>
              <a:rPr lang="en-PH" sz="1600" b="1">
                <a:solidFill>
                  <a:schemeClr val="accent5">
                    <a:lumMod val="50000"/>
                  </a:schemeClr>
                </a:solidFill>
              </a:rPr>
              <a:t>Product</a:t>
            </a:r>
            <a:r>
              <a:rPr lang="en-PH" sz="1600" b="1" baseline="0">
                <a:solidFill>
                  <a:schemeClr val="accent5">
                    <a:lumMod val="50000"/>
                  </a:schemeClr>
                </a:solidFill>
              </a:rPr>
              <a:t> Sales Trend</a:t>
            </a:r>
            <a:endParaRPr lang="en-PH" sz="16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tint val="54000"/>
              </a:schemeClr>
            </a:solidFill>
            <a:ln w="9525" cap="flat" cmpd="sng" algn="ctr">
              <a:solidFill>
                <a:schemeClr val="accent5">
                  <a:tint val="54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5"/>
            </a:solidFill>
            <a:round/>
          </a:ln>
          <a:effectLst/>
        </c:spPr>
        <c:marker>
          <c:symbol val="circle"/>
          <c:size val="4"/>
          <c:spPr>
            <a:solidFill>
              <a:schemeClr val="accent5">
                <a:shade val="53000"/>
              </a:schemeClr>
            </a:solidFill>
            <a:ln w="9525" cap="flat" cmpd="sng" algn="ctr">
              <a:solidFill>
                <a:schemeClr val="accent5">
                  <a:shade val="53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cmpd="sng" algn="ctr">
            <a:solidFill>
              <a:schemeClr val="accent5"/>
            </a:solidFill>
            <a:round/>
          </a:ln>
          <a:effectLst/>
        </c:spPr>
        <c:marker>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5"/>
            </a:solidFill>
            <a:round/>
          </a:ln>
          <a:effectLst/>
        </c:spPr>
        <c:marker>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5"/>
            </a:solidFill>
            <a:round/>
          </a:ln>
          <a:effectLst/>
        </c:spPr>
        <c:marker>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5"/>
            </a:solidFill>
            <a:round/>
          </a:ln>
          <a:effectLst/>
        </c:spPr>
        <c:marker>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cmpd="sng" algn="ctr">
            <a:solidFill>
              <a:schemeClr val="accent5"/>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5"/>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Table'!$T$25:$T$26</c:f>
              <c:strCache>
                <c:ptCount val="1"/>
                <c:pt idx="0">
                  <c:v>2018</c:v>
                </c:pt>
              </c:strCache>
            </c:strRef>
          </c:tx>
          <c:spPr>
            <a:ln w="22225" cap="rnd" cmpd="sng" algn="ctr">
              <a:solidFill>
                <a:schemeClr val="accent5">
                  <a:shade val="76000"/>
                </a:schemeClr>
              </a:solidFill>
              <a:round/>
            </a:ln>
            <a:effectLst/>
          </c:spPr>
          <c:marker>
            <c:symbol val="circle"/>
            <c:size val="4"/>
            <c:spPr>
              <a:solidFill>
                <a:schemeClr val="accent5">
                  <a:shade val="76000"/>
                </a:schemeClr>
              </a:solidFill>
              <a:ln w="9525" cap="flat" cmpd="sng" algn="ctr">
                <a:solidFill>
                  <a:schemeClr val="accent5">
                    <a:shade val="76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Table'!$T$27:$T$32</c:f>
              <c:numCache>
                <c:formatCode>_(* #,##0_);_(* \(#,##0\);_(* "-"_);_(@_)</c:formatCode>
                <c:ptCount val="5"/>
                <c:pt idx="0">
                  <c:v>23850</c:v>
                </c:pt>
                <c:pt idx="1">
                  <c:v>250</c:v>
                </c:pt>
                <c:pt idx="2">
                  <c:v>154000</c:v>
                </c:pt>
                <c:pt idx="3">
                  <c:v>690048</c:v>
                </c:pt>
                <c:pt idx="4">
                  <c:v>10881</c:v>
                </c:pt>
              </c:numCache>
            </c:numRef>
          </c:val>
          <c:smooth val="1"/>
          <c:extLst>
            <c:ext xmlns:c16="http://schemas.microsoft.com/office/drawing/2014/chart" uri="{C3380CC4-5D6E-409C-BE32-E72D297353CC}">
              <c16:uniqueId val="{00000000-A63D-43C1-810C-624CD42BC468}"/>
            </c:ext>
          </c:extLst>
        </c:ser>
        <c:ser>
          <c:idx val="1"/>
          <c:order val="1"/>
          <c:tx>
            <c:strRef>
              <c:f>'Pivot Table'!$U$25:$U$26</c:f>
              <c:strCache>
                <c:ptCount val="1"/>
                <c:pt idx="0">
                  <c:v>2019</c:v>
                </c:pt>
              </c:strCache>
            </c:strRef>
          </c:tx>
          <c:spPr>
            <a:ln w="22225" cap="rnd" cmpd="sng" algn="ctr">
              <a:solidFill>
                <a:schemeClr val="accent5">
                  <a:tint val="77000"/>
                </a:schemeClr>
              </a:solidFill>
              <a:round/>
            </a:ln>
            <a:effectLst/>
          </c:spPr>
          <c:marker>
            <c:symbol val="circle"/>
            <c:size val="4"/>
            <c:spPr>
              <a:solidFill>
                <a:schemeClr val="accent5">
                  <a:tint val="77000"/>
                </a:schemeClr>
              </a:solidFill>
              <a:ln w="9525" cap="flat" cmpd="sng" algn="ctr">
                <a:solidFill>
                  <a:schemeClr val="accent5">
                    <a:tint val="77000"/>
                  </a:schemeClr>
                </a:solidFill>
                <a:round/>
              </a:ln>
              <a:effectLst/>
            </c:spPr>
          </c:marker>
          <c:cat>
            <c:strRef>
              <c:f>'Pivot Table'!$S$27:$S$32</c:f>
              <c:strCache>
                <c:ptCount val="5"/>
                <c:pt idx="0">
                  <c:v>Cell Phone</c:v>
                </c:pt>
                <c:pt idx="1">
                  <c:v>Desk</c:v>
                </c:pt>
                <c:pt idx="2">
                  <c:v>Home Theater</c:v>
                </c:pt>
                <c:pt idx="3">
                  <c:v>Television</c:v>
                </c:pt>
                <c:pt idx="4">
                  <c:v>Video Games</c:v>
                </c:pt>
              </c:strCache>
            </c:strRef>
          </c:cat>
          <c:val>
            <c:numRef>
              <c:f>'Pivot Table'!$U$27:$U$32</c:f>
              <c:numCache>
                <c:formatCode>_(* #,##0_);_(* \(#,##0\);_(* "-"_);_(@_)</c:formatCode>
                <c:ptCount val="5"/>
                <c:pt idx="0">
                  <c:v>38700</c:v>
                </c:pt>
                <c:pt idx="1">
                  <c:v>1000</c:v>
                </c:pt>
                <c:pt idx="2">
                  <c:v>207000</c:v>
                </c:pt>
                <c:pt idx="3">
                  <c:v>167720</c:v>
                </c:pt>
                <c:pt idx="4">
                  <c:v>12226.5</c:v>
                </c:pt>
              </c:numCache>
            </c:numRef>
          </c:val>
          <c:smooth val="0"/>
          <c:extLst>
            <c:ext xmlns:c16="http://schemas.microsoft.com/office/drawing/2014/chart" uri="{C3380CC4-5D6E-409C-BE32-E72D297353CC}">
              <c16:uniqueId val="{00000014-A63D-43C1-810C-624CD42BC46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17804591"/>
        <c:axId val="617806031"/>
      </c:lineChart>
      <c:catAx>
        <c:axId val="61780459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7806031"/>
        <c:crosses val="autoZero"/>
        <c:auto val="1"/>
        <c:lblAlgn val="ctr"/>
        <c:lblOffset val="100"/>
        <c:noMultiLvlLbl val="0"/>
      </c:catAx>
      <c:valAx>
        <c:axId val="617806031"/>
        <c:scaling>
          <c:orientation val="minMax"/>
        </c:scaling>
        <c:delete val="0"/>
        <c:axPos val="l"/>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5">
                    <a:lumMod val="50000"/>
                  </a:schemeClr>
                </a:solidFill>
                <a:latin typeface="+mn-lt"/>
                <a:ea typeface="+mn-ea"/>
                <a:cs typeface="+mn-cs"/>
              </a:defRPr>
            </a:pPr>
            <a:endParaRPr lang="en-US"/>
          </a:p>
        </c:txPr>
        <c:crossAx val="617804591"/>
        <c:crosses val="autoZero"/>
        <c:crossBetween val="between"/>
        <c:dispUnits>
          <c:builtInUnit val="thousands"/>
        </c:dispUnits>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[SaleData.xlsx]Pivot Table!PivotTable5</c:name>
    <c:fmtId val="43"/>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US">
                <a:solidFill>
                  <a:schemeClr val="accent5">
                    <a:lumMod val="50000"/>
                  </a:schemeClr>
                </a:solidFill>
              </a:rPr>
              <a:t>Top Performing Managers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Table'!$F$50</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Table'!$E$51:$E$55</c:f>
              <c:strCache>
                <c:ptCount val="4"/>
                <c:pt idx="0">
                  <c:v>Timothy</c:v>
                </c:pt>
                <c:pt idx="1">
                  <c:v>Douglas</c:v>
                </c:pt>
                <c:pt idx="2">
                  <c:v>Hermann</c:v>
                </c:pt>
                <c:pt idx="3">
                  <c:v>Martha</c:v>
                </c:pt>
              </c:strCache>
            </c:strRef>
          </c:cat>
          <c:val>
            <c:numRef>
              <c:f>'Pivot Table'!$F$51:$F$55</c:f>
              <c:numCache>
                <c:formatCode>_(* #,##0_);_(* \(#,##0\);_(* "-"_);_(@_)</c:formatCode>
                <c:ptCount val="4"/>
                <c:pt idx="0">
                  <c:v>229018</c:v>
                </c:pt>
                <c:pt idx="1">
                  <c:v>239056</c:v>
                </c:pt>
                <c:pt idx="2">
                  <c:v>365108.5</c:v>
                </c:pt>
                <c:pt idx="3">
                  <c:v>472493</c:v>
                </c:pt>
              </c:numCache>
            </c:numRef>
          </c:val>
          <c:extLst>
            <c:ext xmlns:c16="http://schemas.microsoft.com/office/drawing/2014/chart" uri="{C3380CC4-5D6E-409C-BE32-E72D297353CC}">
              <c16:uniqueId val="{00000000-EF42-4B18-91C7-5499056F1FF2}"/>
            </c:ext>
          </c:extLst>
        </c:ser>
        <c:dLbls>
          <c:showLegendKey val="0"/>
          <c:showVal val="0"/>
          <c:showCatName val="0"/>
          <c:showSerName val="0"/>
          <c:showPercent val="0"/>
          <c:showBubbleSize val="0"/>
        </c:dLbls>
        <c:gapWidth val="100"/>
        <c:axId val="622116271"/>
        <c:axId val="622123471"/>
      </c:barChart>
      <c:catAx>
        <c:axId val="62211627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23471"/>
        <c:crosses val="autoZero"/>
        <c:auto val="1"/>
        <c:lblAlgn val="ctr"/>
        <c:lblOffset val="100"/>
        <c:noMultiLvlLbl val="0"/>
      </c:catAx>
      <c:valAx>
        <c:axId val="622123471"/>
        <c:scaling>
          <c:orientation val="minMax"/>
        </c:scaling>
        <c:delete val="0"/>
        <c:axPos val="b"/>
        <c:numFmt formatCode="#,##0\ &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116271"/>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withinLinear" id="18">
  <a:schemeClr val="accent5"/>
</cs:colorStyle>
</file>

<file path=xl/charts/colors16.xml><?xml version="1.0" encoding="utf-8"?>
<cs:colorStyle xmlns:cs="http://schemas.microsoft.com/office/drawing/2012/chartStyle" xmlns:a="http://schemas.openxmlformats.org/drawingml/2006/main" meth="withinLinear" id="18">
  <a:schemeClr val="accent5"/>
</cs:colorStyle>
</file>

<file path=xl/charts/colors17.xml><?xml version="1.0" encoding="utf-8"?>
<cs:colorStyle xmlns:cs="http://schemas.microsoft.com/office/drawing/2012/chartStyle" xmlns:a="http://schemas.openxmlformats.org/drawingml/2006/main" meth="withinLinear" id="18">
  <a:schemeClr val="accent5"/>
</cs:colorStyle>
</file>

<file path=xl/charts/colors1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2.png"/><Relationship Id="rId7" Type="http://schemas.openxmlformats.org/officeDocument/2006/relationships/chart" Target="../charts/chart10.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image" Target="../media/image3.png"/><Relationship Id="rId5" Type="http://schemas.openxmlformats.org/officeDocument/2006/relationships/chart" Target="../charts/chart8.xml"/><Relationship Id="rId10" Type="http://schemas.openxmlformats.org/officeDocument/2006/relationships/hyperlink" Target="#Data!A1"/><Relationship Id="rId4" Type="http://schemas.openxmlformats.org/officeDocument/2006/relationships/chart" Target="../charts/chart7.xml"/><Relationship Id="rId9"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image" Target="../media/image2.png"/><Relationship Id="rId7" Type="http://schemas.openxmlformats.org/officeDocument/2006/relationships/chart" Target="../charts/chart14.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image" Target="../media/image3.png"/><Relationship Id="rId10" Type="http://schemas.openxmlformats.org/officeDocument/2006/relationships/chart" Target="../charts/chart17.xml"/><Relationship Id="rId4" Type="http://schemas.openxmlformats.org/officeDocument/2006/relationships/hyperlink" Target="#Data!A1"/><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838200</xdr:colOff>
      <xdr:row>9</xdr:row>
      <xdr:rowOff>7620</xdr:rowOff>
    </xdr:from>
    <xdr:to>
      <xdr:col>6</xdr:col>
      <xdr:colOff>426720</xdr:colOff>
      <xdr:row>21</xdr:row>
      <xdr:rowOff>175260</xdr:rowOff>
    </xdr:to>
    <xdr:graphicFrame macro="">
      <xdr:nvGraphicFramePr>
        <xdr:cNvPr id="2" name="Chart 1">
          <a:extLst>
            <a:ext uri="{FF2B5EF4-FFF2-40B4-BE49-F238E27FC236}">
              <a16:creationId xmlns:a16="http://schemas.microsoft.com/office/drawing/2014/main" id="{205A64FD-1198-0E86-ADAF-8E69745E35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510540</xdr:colOff>
      <xdr:row>8</xdr:row>
      <xdr:rowOff>179070</xdr:rowOff>
    </xdr:from>
    <xdr:to>
      <xdr:col>12</xdr:col>
      <xdr:colOff>99060</xdr:colOff>
      <xdr:row>21</xdr:row>
      <xdr:rowOff>175260</xdr:rowOff>
    </xdr:to>
    <xdr:graphicFrame macro="">
      <xdr:nvGraphicFramePr>
        <xdr:cNvPr id="3" name="Chart 2">
          <a:extLst>
            <a:ext uri="{FF2B5EF4-FFF2-40B4-BE49-F238E27FC236}">
              <a16:creationId xmlns:a16="http://schemas.microsoft.com/office/drawing/2014/main" id="{D70E4794-FB4D-011D-2626-D0DC26814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441960</xdr:colOff>
      <xdr:row>25</xdr:row>
      <xdr:rowOff>64770</xdr:rowOff>
    </xdr:from>
    <xdr:to>
      <xdr:col>10</xdr:col>
      <xdr:colOff>53340</xdr:colOff>
      <xdr:row>39</xdr:row>
      <xdr:rowOff>22860</xdr:rowOff>
    </xdr:to>
    <xdr:graphicFrame macro="">
      <xdr:nvGraphicFramePr>
        <xdr:cNvPr id="4" name="Chart 3">
          <a:extLst>
            <a:ext uri="{FF2B5EF4-FFF2-40B4-BE49-F238E27FC236}">
              <a16:creationId xmlns:a16="http://schemas.microsoft.com/office/drawing/2014/main" id="{E4B0518E-E4E3-F3D9-5260-409454866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350520</xdr:colOff>
      <xdr:row>33</xdr:row>
      <xdr:rowOff>34290</xdr:rowOff>
    </xdr:from>
    <xdr:to>
      <xdr:col>24</xdr:col>
      <xdr:colOff>129540</xdr:colOff>
      <xdr:row>46</xdr:row>
      <xdr:rowOff>152400</xdr:rowOff>
    </xdr:to>
    <xdr:graphicFrame macro="">
      <xdr:nvGraphicFramePr>
        <xdr:cNvPr id="5" name="Chart 4">
          <a:extLst>
            <a:ext uri="{FF2B5EF4-FFF2-40B4-BE49-F238E27FC236}">
              <a16:creationId xmlns:a16="http://schemas.microsoft.com/office/drawing/2014/main" id="{E70B4B4F-77E0-59AD-A688-ABA80A835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38100</xdr:colOff>
      <xdr:row>0</xdr:row>
      <xdr:rowOff>179070</xdr:rowOff>
    </xdr:from>
    <xdr:to>
      <xdr:col>17</xdr:col>
      <xdr:colOff>434340</xdr:colOff>
      <xdr:row>12</xdr:row>
      <xdr:rowOff>22860</xdr:rowOff>
    </xdr:to>
    <xdr:graphicFrame macro="">
      <xdr:nvGraphicFramePr>
        <xdr:cNvPr id="6" name="Chart 5">
          <a:extLst>
            <a:ext uri="{FF2B5EF4-FFF2-40B4-BE49-F238E27FC236}">
              <a16:creationId xmlns:a16="http://schemas.microsoft.com/office/drawing/2014/main" id="{F304CD84-A0A5-0449-327A-B871D093D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56</xdr:row>
      <xdr:rowOff>3810</xdr:rowOff>
    </xdr:from>
    <xdr:to>
      <xdr:col>7</xdr:col>
      <xdr:colOff>464820</xdr:colOff>
      <xdr:row>68</xdr:row>
      <xdr:rowOff>76200</xdr:rowOff>
    </xdr:to>
    <xdr:graphicFrame macro="">
      <xdr:nvGraphicFramePr>
        <xdr:cNvPr id="7" name="Chart 6">
          <a:extLst>
            <a:ext uri="{FF2B5EF4-FFF2-40B4-BE49-F238E27FC236}">
              <a16:creationId xmlns:a16="http://schemas.microsoft.com/office/drawing/2014/main" id="{A6A1040D-F6AA-540D-A3B3-4F773DD6F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106680</xdr:colOff>
      <xdr:row>0</xdr:row>
      <xdr:rowOff>68580</xdr:rowOff>
    </xdr:from>
    <xdr:to>
      <xdr:col>18</xdr:col>
      <xdr:colOff>68580</xdr:colOff>
      <xdr:row>4</xdr:row>
      <xdr:rowOff>144780</xdr:rowOff>
    </xdr:to>
    <xdr:sp macro="" textlink="">
      <xdr:nvSpPr>
        <xdr:cNvPr id="2" name="Rectangle: Rounded Corners 1">
          <a:extLst>
            <a:ext uri="{FF2B5EF4-FFF2-40B4-BE49-F238E27FC236}">
              <a16:creationId xmlns:a16="http://schemas.microsoft.com/office/drawing/2014/main" id="{2910D616-5A5F-E6F1-86E6-CF54764E348E}"/>
            </a:ext>
          </a:extLst>
        </xdr:cNvPr>
        <xdr:cNvSpPr/>
      </xdr:nvSpPr>
      <xdr:spPr>
        <a:xfrm>
          <a:off x="1325880" y="68580"/>
          <a:ext cx="12291060" cy="807720"/>
        </a:xfrm>
        <a:prstGeom prst="roundRect">
          <a:avLst>
            <a:gd name="adj" fmla="val 1195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2400" b="1">
              <a:solidFill>
                <a:schemeClr val="accent5">
                  <a:lumMod val="50000"/>
                </a:schemeClr>
              </a:solidFill>
            </a:rPr>
            <a:t>Sales Dashboard</a:t>
          </a:r>
        </a:p>
        <a:p>
          <a:pPr algn="l"/>
          <a:r>
            <a:rPr lang="en-PH" sz="1600" b="0">
              <a:solidFill>
                <a:schemeClr val="bg1">
                  <a:lumMod val="50000"/>
                </a:schemeClr>
              </a:solidFill>
            </a:rPr>
            <a:t>Comparative Analysis of 2018 and 2019 Performance</a:t>
          </a:r>
        </a:p>
      </xdr:txBody>
    </xdr:sp>
    <xdr:clientData/>
  </xdr:twoCellAnchor>
  <xdr:twoCellAnchor>
    <xdr:from>
      <xdr:col>3</xdr:col>
      <xdr:colOff>190500</xdr:colOff>
      <xdr:row>6</xdr:row>
      <xdr:rowOff>1</xdr:rowOff>
    </xdr:from>
    <xdr:to>
      <xdr:col>4</xdr:col>
      <xdr:colOff>228600</xdr:colOff>
      <xdr:row>7</xdr:row>
      <xdr:rowOff>45721</xdr:rowOff>
    </xdr:to>
    <xdr:sp macro="" textlink="">
      <xdr:nvSpPr>
        <xdr:cNvPr id="14" name="Rectangle: Rounded Corners 13">
          <a:extLst>
            <a:ext uri="{FF2B5EF4-FFF2-40B4-BE49-F238E27FC236}">
              <a16:creationId xmlns:a16="http://schemas.microsoft.com/office/drawing/2014/main" id="{5F0FF1E6-1483-4D35-BA47-A86E8D928782}"/>
            </a:ext>
          </a:extLst>
        </xdr:cNvPr>
        <xdr:cNvSpPr/>
      </xdr:nvSpPr>
      <xdr:spPr>
        <a:xfrm>
          <a:off x="2024063" y="1182689"/>
          <a:ext cx="1284287" cy="275907"/>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chemeClr val="bg1"/>
            </a:solidFill>
          </a:endParaRPr>
        </a:p>
      </xdr:txBody>
    </xdr:sp>
    <xdr:clientData/>
  </xdr:twoCellAnchor>
  <xdr:twoCellAnchor>
    <xdr:from>
      <xdr:col>5</xdr:col>
      <xdr:colOff>865187</xdr:colOff>
      <xdr:row>5</xdr:row>
      <xdr:rowOff>259081</xdr:rowOff>
    </xdr:from>
    <xdr:to>
      <xdr:col>6</xdr:col>
      <xdr:colOff>71438</xdr:colOff>
      <xdr:row>7</xdr:row>
      <xdr:rowOff>38101</xdr:rowOff>
    </xdr:to>
    <xdr:sp macro="" textlink="">
      <xdr:nvSpPr>
        <xdr:cNvPr id="15" name="Rectangle: Rounded Corners 14">
          <a:extLst>
            <a:ext uri="{FF2B5EF4-FFF2-40B4-BE49-F238E27FC236}">
              <a16:creationId xmlns:a16="http://schemas.microsoft.com/office/drawing/2014/main" id="{33907633-7780-45FB-8901-8263357BD398}"/>
            </a:ext>
          </a:extLst>
        </xdr:cNvPr>
        <xdr:cNvSpPr/>
      </xdr:nvSpPr>
      <xdr:spPr>
        <a:xfrm>
          <a:off x="4556125" y="1171894"/>
          <a:ext cx="769938" cy="279082"/>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853440</xdr:colOff>
      <xdr:row>8</xdr:row>
      <xdr:rowOff>68580</xdr:rowOff>
    </xdr:from>
    <xdr:to>
      <xdr:col>7</xdr:col>
      <xdr:colOff>495300</xdr:colOff>
      <xdr:row>18</xdr:row>
      <xdr:rowOff>15240</xdr:rowOff>
    </xdr:to>
    <xdr:sp macro="" textlink="">
      <xdr:nvSpPr>
        <xdr:cNvPr id="25" name="Rectangle: Rounded Corners 24">
          <a:extLst>
            <a:ext uri="{FF2B5EF4-FFF2-40B4-BE49-F238E27FC236}">
              <a16:creationId xmlns:a16="http://schemas.microsoft.com/office/drawing/2014/main" id="{E6033AA1-B838-4C8C-8C4F-459760519F17}"/>
            </a:ext>
          </a:extLst>
        </xdr:cNvPr>
        <xdr:cNvSpPr/>
      </xdr:nvSpPr>
      <xdr:spPr>
        <a:xfrm>
          <a:off x="2682240" y="1661160"/>
          <a:ext cx="3345180" cy="1775460"/>
        </a:xfrm>
        <a:prstGeom prst="roundRect">
          <a:avLst>
            <a:gd name="adj" fmla="val 629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7</xdr:col>
      <xdr:colOff>150813</xdr:colOff>
      <xdr:row>6</xdr:row>
      <xdr:rowOff>7621</xdr:rowOff>
    </xdr:from>
    <xdr:to>
      <xdr:col>7</xdr:col>
      <xdr:colOff>889001</xdr:colOff>
      <xdr:row>7</xdr:row>
      <xdr:rowOff>53341</xdr:rowOff>
    </xdr:to>
    <xdr:sp macro="" textlink="">
      <xdr:nvSpPr>
        <xdr:cNvPr id="34" name="Rectangle: Rounded Corners 33">
          <a:extLst>
            <a:ext uri="{FF2B5EF4-FFF2-40B4-BE49-F238E27FC236}">
              <a16:creationId xmlns:a16="http://schemas.microsoft.com/office/drawing/2014/main" id="{CA348296-8E85-4E00-AEEF-D2F2DFF36156}"/>
            </a:ext>
          </a:extLst>
        </xdr:cNvPr>
        <xdr:cNvSpPr/>
      </xdr:nvSpPr>
      <xdr:spPr>
        <a:xfrm>
          <a:off x="6016626" y="1190309"/>
          <a:ext cx="738188" cy="275907"/>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0</xdr:col>
      <xdr:colOff>198120</xdr:colOff>
      <xdr:row>0</xdr:row>
      <xdr:rowOff>68580</xdr:rowOff>
    </xdr:from>
    <xdr:to>
      <xdr:col>1</xdr:col>
      <xdr:colOff>403860</xdr:colOff>
      <xdr:row>4</xdr:row>
      <xdr:rowOff>152400</xdr:rowOff>
    </xdr:to>
    <xdr:pic>
      <xdr:nvPicPr>
        <xdr:cNvPr id="36" name="Picture 35">
          <a:extLst>
            <a:ext uri="{FF2B5EF4-FFF2-40B4-BE49-F238E27FC236}">
              <a16:creationId xmlns:a16="http://schemas.microsoft.com/office/drawing/2014/main" id="{F10336B7-FAB3-2D84-8A6A-B7E5CF2CC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 y="68580"/>
          <a:ext cx="815340" cy="815340"/>
        </a:xfrm>
        <a:prstGeom prst="rect">
          <a:avLst/>
        </a:prstGeom>
        <a:effectLst>
          <a:glow rad="63500">
            <a:schemeClr val="accent5">
              <a:satMod val="175000"/>
              <a:alpha val="40000"/>
            </a:schemeClr>
          </a:glow>
          <a:outerShdw blurRad="50800" dist="38100" dir="2700000" algn="tl" rotWithShape="0">
            <a:prstClr val="black">
              <a:alpha val="40000"/>
            </a:prstClr>
          </a:outerShdw>
        </a:effectLst>
      </xdr:spPr>
    </xdr:pic>
    <xdr:clientData/>
  </xdr:twoCellAnchor>
  <xdr:oneCellAnchor>
    <xdr:from>
      <xdr:col>0</xdr:col>
      <xdr:colOff>121920</xdr:colOff>
      <xdr:row>4</xdr:row>
      <xdr:rowOff>106680</xdr:rowOff>
    </xdr:from>
    <xdr:ext cx="998220" cy="280205"/>
    <xdr:sp macro="" textlink="">
      <xdr:nvSpPr>
        <xdr:cNvPr id="37" name="TextBox 36">
          <a:extLst>
            <a:ext uri="{FF2B5EF4-FFF2-40B4-BE49-F238E27FC236}">
              <a16:creationId xmlns:a16="http://schemas.microsoft.com/office/drawing/2014/main" id="{379BF8C7-5A16-94BC-8E8C-28A87A0A1086}"/>
            </a:ext>
          </a:extLst>
        </xdr:cNvPr>
        <xdr:cNvSpPr txBox="1"/>
      </xdr:nvSpPr>
      <xdr:spPr>
        <a:xfrm>
          <a:off x="121920" y="838200"/>
          <a:ext cx="9982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AE</a:t>
          </a:r>
          <a:r>
            <a:rPr lang="en-PH" sz="1200" b="1" baseline="0">
              <a:solidFill>
                <a:schemeClr val="bg1"/>
              </a:solidFill>
            </a:rPr>
            <a:t> Company</a:t>
          </a:r>
          <a:endParaRPr lang="en-PH" sz="1200" b="1">
            <a:solidFill>
              <a:schemeClr val="bg1"/>
            </a:solidFill>
          </a:endParaRPr>
        </a:p>
      </xdr:txBody>
    </xdr:sp>
    <xdr:clientData/>
  </xdr:oneCellAnchor>
  <xdr:twoCellAnchor editAs="oneCell">
    <xdr:from>
      <xdr:col>0</xdr:col>
      <xdr:colOff>243840</xdr:colOff>
      <xdr:row>5</xdr:row>
      <xdr:rowOff>259080</xdr:rowOff>
    </xdr:from>
    <xdr:to>
      <xdr:col>1</xdr:col>
      <xdr:colOff>274320</xdr:colOff>
      <xdr:row>9</xdr:row>
      <xdr:rowOff>38100</xdr:rowOff>
    </xdr:to>
    <xdr:pic>
      <xdr:nvPicPr>
        <xdr:cNvPr id="39" name="Picture 38">
          <a:hlinkClick xmlns:r="http://schemas.openxmlformats.org/officeDocument/2006/relationships" r:id="rId2"/>
          <a:extLst>
            <a:ext uri="{FF2B5EF4-FFF2-40B4-BE49-F238E27FC236}">
              <a16:creationId xmlns:a16="http://schemas.microsoft.com/office/drawing/2014/main" id="{9B2F02EB-24F3-DF3F-7DB6-82E3727E50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3840" y="1173480"/>
          <a:ext cx="640080" cy="640080"/>
        </a:xfrm>
        <a:prstGeom prst="rect">
          <a:avLst/>
        </a:prstGeom>
      </xdr:spPr>
    </xdr:pic>
    <xdr:clientData/>
  </xdr:twoCellAnchor>
  <xdr:oneCellAnchor>
    <xdr:from>
      <xdr:col>0</xdr:col>
      <xdr:colOff>358140</xdr:colOff>
      <xdr:row>9</xdr:row>
      <xdr:rowOff>0</xdr:rowOff>
    </xdr:from>
    <xdr:ext cx="533400" cy="280205"/>
    <xdr:sp macro="" textlink="">
      <xdr:nvSpPr>
        <xdr:cNvPr id="40" name="TextBox 39">
          <a:extLst>
            <a:ext uri="{FF2B5EF4-FFF2-40B4-BE49-F238E27FC236}">
              <a16:creationId xmlns:a16="http://schemas.microsoft.com/office/drawing/2014/main" id="{C58023FD-37A9-478D-8B92-68AAF3B188E6}"/>
            </a:ext>
          </a:extLst>
        </xdr:cNvPr>
        <xdr:cNvSpPr txBox="1"/>
      </xdr:nvSpPr>
      <xdr:spPr>
        <a:xfrm>
          <a:off x="358140" y="1775460"/>
          <a:ext cx="5334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Sales</a:t>
          </a:r>
        </a:p>
      </xdr:txBody>
    </xdr:sp>
    <xdr:clientData/>
  </xdr:oneCellAnchor>
  <xdr:oneCellAnchor>
    <xdr:from>
      <xdr:col>0</xdr:col>
      <xdr:colOff>350520</xdr:colOff>
      <xdr:row>14</xdr:row>
      <xdr:rowOff>45720</xdr:rowOff>
    </xdr:from>
    <xdr:ext cx="830580" cy="280205"/>
    <xdr:sp macro="" textlink="">
      <xdr:nvSpPr>
        <xdr:cNvPr id="43" name="TextBox 42">
          <a:extLst>
            <a:ext uri="{FF2B5EF4-FFF2-40B4-BE49-F238E27FC236}">
              <a16:creationId xmlns:a16="http://schemas.microsoft.com/office/drawing/2014/main" id="{37A24791-35D3-4788-8880-86B75A562995}"/>
            </a:ext>
          </a:extLst>
        </xdr:cNvPr>
        <xdr:cNvSpPr txBox="1"/>
      </xdr:nvSpPr>
      <xdr:spPr>
        <a:xfrm>
          <a:off x="350520" y="2735580"/>
          <a:ext cx="8305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Data</a:t>
          </a:r>
        </a:p>
      </xdr:txBody>
    </xdr:sp>
    <xdr:clientData/>
  </xdr:oneCellAnchor>
  <xdr:twoCellAnchor>
    <xdr:from>
      <xdr:col>7</xdr:col>
      <xdr:colOff>548640</xdr:colOff>
      <xdr:row>8</xdr:row>
      <xdr:rowOff>68580</xdr:rowOff>
    </xdr:from>
    <xdr:to>
      <xdr:col>13</xdr:col>
      <xdr:colOff>38100</xdr:colOff>
      <xdr:row>18</xdr:row>
      <xdr:rowOff>15240</xdr:rowOff>
    </xdr:to>
    <xdr:sp macro="" textlink="">
      <xdr:nvSpPr>
        <xdr:cNvPr id="3" name="Rectangle: Rounded Corners 2">
          <a:extLst>
            <a:ext uri="{FF2B5EF4-FFF2-40B4-BE49-F238E27FC236}">
              <a16:creationId xmlns:a16="http://schemas.microsoft.com/office/drawing/2014/main" id="{59E63F67-079B-4547-A794-E7445A63DACA}"/>
            </a:ext>
          </a:extLst>
        </xdr:cNvPr>
        <xdr:cNvSpPr/>
      </xdr:nvSpPr>
      <xdr:spPr>
        <a:xfrm>
          <a:off x="6080760" y="1661160"/>
          <a:ext cx="4457700" cy="1775460"/>
        </a:xfrm>
        <a:prstGeom prst="roundRect">
          <a:avLst>
            <a:gd name="adj" fmla="val 6296"/>
          </a:avLst>
        </a:prstGeom>
        <a:solidFill>
          <a:schemeClr val="bg1"/>
        </a:solidFill>
        <a:ln>
          <a:no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13</xdr:col>
      <xdr:colOff>99060</xdr:colOff>
      <xdr:row>8</xdr:row>
      <xdr:rowOff>68580</xdr:rowOff>
    </xdr:from>
    <xdr:to>
      <xdr:col>18</xdr:col>
      <xdr:colOff>586740</xdr:colOff>
      <xdr:row>18</xdr:row>
      <xdr:rowOff>15240</xdr:rowOff>
    </xdr:to>
    <xdr:sp macro="" textlink="">
      <xdr:nvSpPr>
        <xdr:cNvPr id="6" name="Rectangle: Rounded Corners 5">
          <a:extLst>
            <a:ext uri="{FF2B5EF4-FFF2-40B4-BE49-F238E27FC236}">
              <a16:creationId xmlns:a16="http://schemas.microsoft.com/office/drawing/2014/main" id="{00D48367-FD8E-4C3B-8B49-08A1B283D1DB}"/>
            </a:ext>
          </a:extLst>
        </xdr:cNvPr>
        <xdr:cNvSpPr/>
      </xdr:nvSpPr>
      <xdr:spPr>
        <a:xfrm>
          <a:off x="10822623" y="1664018"/>
          <a:ext cx="3543617" cy="1772285"/>
        </a:xfrm>
        <a:prstGeom prst="roundRect">
          <a:avLst>
            <a:gd name="adj" fmla="val 629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3</xdr:col>
      <xdr:colOff>876300</xdr:colOff>
      <xdr:row>18</xdr:row>
      <xdr:rowOff>99060</xdr:rowOff>
    </xdr:from>
    <xdr:to>
      <xdr:col>7</xdr:col>
      <xdr:colOff>518160</xdr:colOff>
      <xdr:row>28</xdr:row>
      <xdr:rowOff>45720</xdr:rowOff>
    </xdr:to>
    <xdr:sp macro="" textlink="">
      <xdr:nvSpPr>
        <xdr:cNvPr id="11" name="Rectangle: Rounded Corners 10">
          <a:extLst>
            <a:ext uri="{FF2B5EF4-FFF2-40B4-BE49-F238E27FC236}">
              <a16:creationId xmlns:a16="http://schemas.microsoft.com/office/drawing/2014/main" id="{DDF1BA24-323C-4DD6-B280-71E9DB221D80}"/>
            </a:ext>
          </a:extLst>
        </xdr:cNvPr>
        <xdr:cNvSpPr/>
      </xdr:nvSpPr>
      <xdr:spPr>
        <a:xfrm>
          <a:off x="2705100" y="3520440"/>
          <a:ext cx="3345180" cy="1775460"/>
        </a:xfrm>
        <a:prstGeom prst="roundRect">
          <a:avLst>
            <a:gd name="adj" fmla="val 629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7</xdr:col>
      <xdr:colOff>579120</xdr:colOff>
      <xdr:row>18</xdr:row>
      <xdr:rowOff>76200</xdr:rowOff>
    </xdr:from>
    <xdr:to>
      <xdr:col>13</xdr:col>
      <xdr:colOff>68580</xdr:colOff>
      <xdr:row>28</xdr:row>
      <xdr:rowOff>22860</xdr:rowOff>
    </xdr:to>
    <xdr:sp macro="" textlink="">
      <xdr:nvSpPr>
        <xdr:cNvPr id="12" name="Rectangle: Rounded Corners 11">
          <a:extLst>
            <a:ext uri="{FF2B5EF4-FFF2-40B4-BE49-F238E27FC236}">
              <a16:creationId xmlns:a16="http://schemas.microsoft.com/office/drawing/2014/main" id="{B90C92E1-94B8-4E32-8A06-9A6ED28AE3AE}"/>
            </a:ext>
          </a:extLst>
        </xdr:cNvPr>
        <xdr:cNvSpPr/>
      </xdr:nvSpPr>
      <xdr:spPr>
        <a:xfrm>
          <a:off x="6111240" y="3497580"/>
          <a:ext cx="4457700" cy="1775460"/>
        </a:xfrm>
        <a:prstGeom prst="roundRect">
          <a:avLst>
            <a:gd name="adj" fmla="val 629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13</xdr:col>
      <xdr:colOff>144780</xdr:colOff>
      <xdr:row>18</xdr:row>
      <xdr:rowOff>76200</xdr:rowOff>
    </xdr:from>
    <xdr:to>
      <xdr:col>19</xdr:col>
      <xdr:colOff>0</xdr:colOff>
      <xdr:row>28</xdr:row>
      <xdr:rowOff>22860</xdr:rowOff>
    </xdr:to>
    <xdr:sp macro="" textlink="">
      <xdr:nvSpPr>
        <xdr:cNvPr id="13" name="Rectangle: Rounded Corners 12">
          <a:extLst>
            <a:ext uri="{FF2B5EF4-FFF2-40B4-BE49-F238E27FC236}">
              <a16:creationId xmlns:a16="http://schemas.microsoft.com/office/drawing/2014/main" id="{BC8D702B-62E6-455F-B40B-5AB87561A61B}"/>
            </a:ext>
          </a:extLst>
        </xdr:cNvPr>
        <xdr:cNvSpPr/>
      </xdr:nvSpPr>
      <xdr:spPr>
        <a:xfrm>
          <a:off x="10523220" y="3497580"/>
          <a:ext cx="3512820" cy="1775460"/>
        </a:xfrm>
        <a:prstGeom prst="roundRect">
          <a:avLst>
            <a:gd name="adj" fmla="val 629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600" b="0">
            <a:solidFill>
              <a:schemeClr val="bg1">
                <a:lumMod val="50000"/>
              </a:schemeClr>
            </a:solidFill>
          </a:endParaRPr>
        </a:p>
      </xdr:txBody>
    </xdr:sp>
    <xdr:clientData/>
  </xdr:twoCellAnchor>
  <xdr:twoCellAnchor>
    <xdr:from>
      <xdr:col>3</xdr:col>
      <xdr:colOff>853440</xdr:colOff>
      <xdr:row>8</xdr:row>
      <xdr:rowOff>68580</xdr:rowOff>
    </xdr:from>
    <xdr:to>
      <xdr:col>7</xdr:col>
      <xdr:colOff>518160</xdr:colOff>
      <xdr:row>18</xdr:row>
      <xdr:rowOff>38100</xdr:rowOff>
    </xdr:to>
    <xdr:graphicFrame macro="">
      <xdr:nvGraphicFramePr>
        <xdr:cNvPr id="21" name="Chart 20">
          <a:extLst>
            <a:ext uri="{FF2B5EF4-FFF2-40B4-BE49-F238E27FC236}">
              <a16:creationId xmlns:a16="http://schemas.microsoft.com/office/drawing/2014/main" id="{201182CF-E3D9-45BC-A39D-E43E7B338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617220</xdr:colOff>
      <xdr:row>6</xdr:row>
      <xdr:rowOff>190500</xdr:rowOff>
    </xdr:from>
    <xdr:to>
      <xdr:col>12</xdr:col>
      <xdr:colOff>792480</xdr:colOff>
      <xdr:row>18</xdr:row>
      <xdr:rowOff>99060</xdr:rowOff>
    </xdr:to>
    <xdr:graphicFrame macro="">
      <xdr:nvGraphicFramePr>
        <xdr:cNvPr id="23" name="Chart 22">
          <a:extLst>
            <a:ext uri="{FF2B5EF4-FFF2-40B4-BE49-F238E27FC236}">
              <a16:creationId xmlns:a16="http://schemas.microsoft.com/office/drawing/2014/main" id="{441C6791-A906-45D1-B6D4-72D809875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83820</xdr:colOff>
      <xdr:row>8</xdr:row>
      <xdr:rowOff>22860</xdr:rowOff>
    </xdr:from>
    <xdr:to>
      <xdr:col>18</xdr:col>
      <xdr:colOff>541020</xdr:colOff>
      <xdr:row>18</xdr:row>
      <xdr:rowOff>68580</xdr:rowOff>
    </xdr:to>
    <xdr:graphicFrame macro="">
      <xdr:nvGraphicFramePr>
        <xdr:cNvPr id="26" name="Chart 25">
          <a:extLst>
            <a:ext uri="{FF2B5EF4-FFF2-40B4-BE49-F238E27FC236}">
              <a16:creationId xmlns:a16="http://schemas.microsoft.com/office/drawing/2014/main" id="{FABC7423-4A7E-45C0-97F7-337A01499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845820</xdr:colOff>
      <xdr:row>18</xdr:row>
      <xdr:rowOff>38100</xdr:rowOff>
    </xdr:from>
    <xdr:to>
      <xdr:col>7</xdr:col>
      <xdr:colOff>495300</xdr:colOff>
      <xdr:row>28</xdr:row>
      <xdr:rowOff>68580</xdr:rowOff>
    </xdr:to>
    <xdr:graphicFrame macro="">
      <xdr:nvGraphicFramePr>
        <xdr:cNvPr id="30" name="Chart 29">
          <a:extLst>
            <a:ext uri="{FF2B5EF4-FFF2-40B4-BE49-F238E27FC236}">
              <a16:creationId xmlns:a16="http://schemas.microsoft.com/office/drawing/2014/main" id="{71EB059C-A7CD-4BEA-BBAE-755BA2E66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579120</xdr:colOff>
      <xdr:row>17</xdr:row>
      <xdr:rowOff>175260</xdr:rowOff>
    </xdr:from>
    <xdr:to>
      <xdr:col>12</xdr:col>
      <xdr:colOff>792480</xdr:colOff>
      <xdr:row>27</xdr:row>
      <xdr:rowOff>175260</xdr:rowOff>
    </xdr:to>
    <xdr:graphicFrame macro="">
      <xdr:nvGraphicFramePr>
        <xdr:cNvPr id="31" name="Chart 30">
          <a:extLst>
            <a:ext uri="{FF2B5EF4-FFF2-40B4-BE49-F238E27FC236}">
              <a16:creationId xmlns:a16="http://schemas.microsoft.com/office/drawing/2014/main" id="{3BB0DB33-7FBE-4B95-B1CD-22BB39FAD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53340</xdr:colOff>
      <xdr:row>18</xdr:row>
      <xdr:rowOff>30480</xdr:rowOff>
    </xdr:from>
    <xdr:to>
      <xdr:col>18</xdr:col>
      <xdr:colOff>449580</xdr:colOff>
      <xdr:row>27</xdr:row>
      <xdr:rowOff>167640</xdr:rowOff>
    </xdr:to>
    <xdr:graphicFrame macro="">
      <xdr:nvGraphicFramePr>
        <xdr:cNvPr id="35" name="Chart 34">
          <a:extLst>
            <a:ext uri="{FF2B5EF4-FFF2-40B4-BE49-F238E27FC236}">
              <a16:creationId xmlns:a16="http://schemas.microsoft.com/office/drawing/2014/main" id="{787A5CDB-55E0-4D56-B4E1-DAEA72C88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83820</xdr:colOff>
      <xdr:row>18</xdr:row>
      <xdr:rowOff>91441</xdr:rowOff>
    </xdr:from>
    <xdr:to>
      <xdr:col>3</xdr:col>
      <xdr:colOff>754380</xdr:colOff>
      <xdr:row>24</xdr:row>
      <xdr:rowOff>160021</xdr:rowOff>
    </xdr:to>
    <mc:AlternateContent xmlns:mc="http://schemas.openxmlformats.org/markup-compatibility/2006" xmlns:a14="http://schemas.microsoft.com/office/drawing/2010/main">
      <mc:Choice Requires="a14">
        <xdr:graphicFrame macro="">
          <xdr:nvGraphicFramePr>
            <xdr:cNvPr id="38" name="Region">
              <a:extLst>
                <a:ext uri="{FF2B5EF4-FFF2-40B4-BE49-F238E27FC236}">
                  <a16:creationId xmlns:a16="http://schemas.microsoft.com/office/drawing/2014/main" id="{45AA755F-553E-D8E8-B021-AD8B40CFB9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03020" y="3512821"/>
              <a:ext cx="1280160" cy="11658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99060</xdr:colOff>
      <xdr:row>8</xdr:row>
      <xdr:rowOff>45721</xdr:rowOff>
    </xdr:from>
    <xdr:to>
      <xdr:col>3</xdr:col>
      <xdr:colOff>762000</xdr:colOff>
      <xdr:row>18</xdr:row>
      <xdr:rowOff>22860</xdr:rowOff>
    </xdr:to>
    <mc:AlternateContent xmlns:mc="http://schemas.openxmlformats.org/markup-compatibility/2006">
      <mc:Choice xmlns:a14="http://schemas.microsoft.com/office/drawing/2010/main" Requires="a14">
        <xdr:graphicFrame macro="">
          <xdr:nvGraphicFramePr>
            <xdr:cNvPr id="41" name="Item">
              <a:extLst>
                <a:ext uri="{FF2B5EF4-FFF2-40B4-BE49-F238E27FC236}">
                  <a16:creationId xmlns:a16="http://schemas.microsoft.com/office/drawing/2014/main" id="{0A5066D4-4ADD-D8AA-5BEB-45796995A704}"/>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321435" y="1641159"/>
              <a:ext cx="1274128" cy="180276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365760</xdr:colOff>
      <xdr:row>11</xdr:row>
      <xdr:rowOff>76200</xdr:rowOff>
    </xdr:from>
    <xdr:to>
      <xdr:col>1</xdr:col>
      <xdr:colOff>312420</xdr:colOff>
      <xdr:row>14</xdr:row>
      <xdr:rowOff>83820</xdr:rowOff>
    </xdr:to>
    <xdr:pic>
      <xdr:nvPicPr>
        <xdr:cNvPr id="47" name="Picture 46">
          <a:hlinkClick xmlns:r="http://schemas.openxmlformats.org/officeDocument/2006/relationships" r:id="rId10"/>
          <a:extLst>
            <a:ext uri="{FF2B5EF4-FFF2-40B4-BE49-F238E27FC236}">
              <a16:creationId xmlns:a16="http://schemas.microsoft.com/office/drawing/2014/main" id="{522332B7-09E3-C8BF-C5B7-B1DCAC20C9C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65760" y="2217420"/>
          <a:ext cx="556260" cy="556260"/>
        </a:xfrm>
        <a:prstGeom prst="rect">
          <a:avLst/>
        </a:prstGeom>
      </xdr:spPr>
    </xdr:pic>
    <xdr:clientData/>
  </xdr:twoCellAnchor>
  <xdr:twoCellAnchor editAs="oneCell">
    <xdr:from>
      <xdr:col>2</xdr:col>
      <xdr:colOff>83820</xdr:colOff>
      <xdr:row>25</xdr:row>
      <xdr:rowOff>38101</xdr:rowOff>
    </xdr:from>
    <xdr:to>
      <xdr:col>3</xdr:col>
      <xdr:colOff>746760</xdr:colOff>
      <xdr:row>33</xdr:row>
      <xdr:rowOff>68581</xdr:rowOff>
    </xdr:to>
    <mc:AlternateContent xmlns:mc="http://schemas.openxmlformats.org/markup-compatibility/2006" xmlns:a14="http://schemas.microsoft.com/office/drawing/2010/main">
      <mc:Choice Requires="a14">
        <xdr:graphicFrame macro="">
          <xdr:nvGraphicFramePr>
            <xdr:cNvPr id="48" name="Manager">
              <a:extLst>
                <a:ext uri="{FF2B5EF4-FFF2-40B4-BE49-F238E27FC236}">
                  <a16:creationId xmlns:a16="http://schemas.microsoft.com/office/drawing/2014/main" id="{8066EDF5-A991-0531-FE8F-39C2D9BCCB0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303020" y="4739641"/>
              <a:ext cx="1272540" cy="149352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320040</xdr:colOff>
      <xdr:row>0</xdr:row>
      <xdr:rowOff>38100</xdr:rowOff>
    </xdr:from>
    <xdr:to>
      <xdr:col>19</xdr:col>
      <xdr:colOff>0</xdr:colOff>
      <xdr:row>6</xdr:row>
      <xdr:rowOff>38100</xdr:rowOff>
    </xdr:to>
    <mc:AlternateContent xmlns:mc="http://schemas.openxmlformats.org/markup-compatibility/2006" xmlns:tsle="http://schemas.microsoft.com/office/drawing/2012/timeslicer">
      <mc:Choice Requires="tsle">
        <xdr:graphicFrame macro="">
          <xdr:nvGraphicFramePr>
            <xdr:cNvPr id="49" name="OrderDate">
              <a:extLst>
                <a:ext uri="{FF2B5EF4-FFF2-40B4-BE49-F238E27FC236}">
                  <a16:creationId xmlns:a16="http://schemas.microsoft.com/office/drawing/2014/main" id="{DB43A9B1-D7E6-28F2-BF64-BCA99915853B}"/>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10698480" y="38100"/>
              <a:ext cx="3337560" cy="1181100"/>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106680</xdr:colOff>
      <xdr:row>0</xdr:row>
      <xdr:rowOff>68580</xdr:rowOff>
    </xdr:from>
    <xdr:to>
      <xdr:col>18</xdr:col>
      <xdr:colOff>68580</xdr:colOff>
      <xdr:row>4</xdr:row>
      <xdr:rowOff>144780</xdr:rowOff>
    </xdr:to>
    <xdr:sp macro="" textlink="">
      <xdr:nvSpPr>
        <xdr:cNvPr id="2" name="Rectangle: Rounded Corners 1">
          <a:extLst>
            <a:ext uri="{FF2B5EF4-FFF2-40B4-BE49-F238E27FC236}">
              <a16:creationId xmlns:a16="http://schemas.microsoft.com/office/drawing/2014/main" id="{B87F9523-26F9-4CD3-B6B7-4E486ADE2BFB}"/>
            </a:ext>
          </a:extLst>
        </xdr:cNvPr>
        <xdr:cNvSpPr/>
      </xdr:nvSpPr>
      <xdr:spPr>
        <a:xfrm>
          <a:off x="1325880" y="68580"/>
          <a:ext cx="12169140" cy="807720"/>
        </a:xfrm>
        <a:prstGeom prst="roundRect">
          <a:avLst>
            <a:gd name="adj" fmla="val 1195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2400" b="1">
              <a:solidFill>
                <a:schemeClr val="accent5">
                  <a:lumMod val="50000"/>
                </a:schemeClr>
              </a:solidFill>
            </a:rPr>
            <a:t>Sales Dashboard</a:t>
          </a:r>
        </a:p>
        <a:p>
          <a:pPr algn="l"/>
          <a:r>
            <a:rPr lang="en-PH" sz="1600" b="0">
              <a:solidFill>
                <a:schemeClr val="bg1">
                  <a:lumMod val="50000"/>
                </a:schemeClr>
              </a:solidFill>
            </a:rPr>
            <a:t>Lorem</a:t>
          </a:r>
          <a:r>
            <a:rPr lang="en-PH" sz="1600" b="0" baseline="0">
              <a:solidFill>
                <a:schemeClr val="bg1">
                  <a:lumMod val="50000"/>
                </a:schemeClr>
              </a:solidFill>
            </a:rPr>
            <a:t> Ipsum</a:t>
          </a:r>
          <a:endParaRPr lang="en-PH" sz="1600" b="0">
            <a:solidFill>
              <a:schemeClr val="bg1">
                <a:lumMod val="50000"/>
              </a:schemeClr>
            </a:solidFill>
          </a:endParaRPr>
        </a:p>
      </xdr:txBody>
    </xdr:sp>
    <xdr:clientData/>
  </xdr:twoCellAnchor>
  <xdr:twoCellAnchor>
    <xdr:from>
      <xdr:col>2</xdr:col>
      <xdr:colOff>525780</xdr:colOff>
      <xdr:row>6</xdr:row>
      <xdr:rowOff>1</xdr:rowOff>
    </xdr:from>
    <xdr:to>
      <xdr:col>4</xdr:col>
      <xdr:colOff>228600</xdr:colOff>
      <xdr:row>7</xdr:row>
      <xdr:rowOff>45721</xdr:rowOff>
    </xdr:to>
    <xdr:sp macro="" textlink="">
      <xdr:nvSpPr>
        <xdr:cNvPr id="3" name="Rectangle: Rounded Corners 2">
          <a:extLst>
            <a:ext uri="{FF2B5EF4-FFF2-40B4-BE49-F238E27FC236}">
              <a16:creationId xmlns:a16="http://schemas.microsoft.com/office/drawing/2014/main" id="{621F5FFC-ECA2-44BC-AD24-F67400D67AD7}"/>
            </a:ext>
          </a:extLst>
        </xdr:cNvPr>
        <xdr:cNvSpPr/>
      </xdr:nvSpPr>
      <xdr:spPr>
        <a:xfrm>
          <a:off x="1744980" y="1181101"/>
          <a:ext cx="1562100" cy="274320"/>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chemeClr val="bg1"/>
            </a:solidFill>
          </a:endParaRPr>
        </a:p>
      </xdr:txBody>
    </xdr:sp>
    <xdr:clientData/>
  </xdr:twoCellAnchor>
  <xdr:twoCellAnchor>
    <xdr:from>
      <xdr:col>5</xdr:col>
      <xdr:colOff>22860</xdr:colOff>
      <xdr:row>5</xdr:row>
      <xdr:rowOff>259081</xdr:rowOff>
    </xdr:from>
    <xdr:to>
      <xdr:col>5</xdr:col>
      <xdr:colOff>1226820</xdr:colOff>
      <xdr:row>7</xdr:row>
      <xdr:rowOff>38101</xdr:rowOff>
    </xdr:to>
    <xdr:sp macro="" textlink="">
      <xdr:nvSpPr>
        <xdr:cNvPr id="4" name="Rectangle: Rounded Corners 3">
          <a:extLst>
            <a:ext uri="{FF2B5EF4-FFF2-40B4-BE49-F238E27FC236}">
              <a16:creationId xmlns:a16="http://schemas.microsoft.com/office/drawing/2014/main" id="{245FA48B-9176-44F8-B48D-0F1DFECDF4A2}"/>
            </a:ext>
          </a:extLst>
        </xdr:cNvPr>
        <xdr:cNvSpPr/>
      </xdr:nvSpPr>
      <xdr:spPr>
        <a:xfrm>
          <a:off x="3710940" y="1173481"/>
          <a:ext cx="1203960" cy="274320"/>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541020</xdr:colOff>
      <xdr:row>6</xdr:row>
      <xdr:rowOff>7621</xdr:rowOff>
    </xdr:from>
    <xdr:to>
      <xdr:col>8</xdr:col>
      <xdr:colOff>99060</xdr:colOff>
      <xdr:row>7</xdr:row>
      <xdr:rowOff>53341</xdr:rowOff>
    </xdr:to>
    <xdr:sp macro="" textlink="">
      <xdr:nvSpPr>
        <xdr:cNvPr id="6" name="Rectangle: Rounded Corners 5">
          <a:extLst>
            <a:ext uri="{FF2B5EF4-FFF2-40B4-BE49-F238E27FC236}">
              <a16:creationId xmlns:a16="http://schemas.microsoft.com/office/drawing/2014/main" id="{0A47E71C-6A92-4B98-B6FB-BF1F817607E0}"/>
            </a:ext>
          </a:extLst>
        </xdr:cNvPr>
        <xdr:cNvSpPr/>
      </xdr:nvSpPr>
      <xdr:spPr>
        <a:xfrm>
          <a:off x="5463540" y="1188721"/>
          <a:ext cx="1188720" cy="274320"/>
        </a:xfrm>
        <a:prstGeom prst="roundRect">
          <a:avLst/>
        </a:prstGeom>
        <a:noFill/>
        <a:ln w="127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0</xdr:col>
      <xdr:colOff>198120</xdr:colOff>
      <xdr:row>0</xdr:row>
      <xdr:rowOff>68580</xdr:rowOff>
    </xdr:from>
    <xdr:to>
      <xdr:col>1</xdr:col>
      <xdr:colOff>403860</xdr:colOff>
      <xdr:row>4</xdr:row>
      <xdr:rowOff>152400</xdr:rowOff>
    </xdr:to>
    <xdr:pic>
      <xdr:nvPicPr>
        <xdr:cNvPr id="7" name="Picture 6">
          <a:extLst>
            <a:ext uri="{FF2B5EF4-FFF2-40B4-BE49-F238E27FC236}">
              <a16:creationId xmlns:a16="http://schemas.microsoft.com/office/drawing/2014/main" id="{BC0B205B-CD61-4072-8C33-A4928167F2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 y="68580"/>
          <a:ext cx="815340" cy="815340"/>
        </a:xfrm>
        <a:prstGeom prst="rect">
          <a:avLst/>
        </a:prstGeom>
        <a:effectLst>
          <a:glow rad="63500">
            <a:schemeClr val="accent5">
              <a:satMod val="175000"/>
              <a:alpha val="40000"/>
            </a:schemeClr>
          </a:glow>
          <a:outerShdw blurRad="50800" dist="38100" dir="2700000" algn="tl" rotWithShape="0">
            <a:prstClr val="black">
              <a:alpha val="40000"/>
            </a:prstClr>
          </a:outerShdw>
        </a:effectLst>
      </xdr:spPr>
    </xdr:pic>
    <xdr:clientData/>
  </xdr:twoCellAnchor>
  <xdr:oneCellAnchor>
    <xdr:from>
      <xdr:col>0</xdr:col>
      <xdr:colOff>121920</xdr:colOff>
      <xdr:row>4</xdr:row>
      <xdr:rowOff>106680</xdr:rowOff>
    </xdr:from>
    <xdr:ext cx="998220" cy="280205"/>
    <xdr:sp macro="" textlink="">
      <xdr:nvSpPr>
        <xdr:cNvPr id="8" name="TextBox 7">
          <a:extLst>
            <a:ext uri="{FF2B5EF4-FFF2-40B4-BE49-F238E27FC236}">
              <a16:creationId xmlns:a16="http://schemas.microsoft.com/office/drawing/2014/main" id="{9C9309C2-8816-425E-9584-92B19373E029}"/>
            </a:ext>
          </a:extLst>
        </xdr:cNvPr>
        <xdr:cNvSpPr txBox="1"/>
      </xdr:nvSpPr>
      <xdr:spPr>
        <a:xfrm>
          <a:off x="121920" y="838200"/>
          <a:ext cx="99822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AE</a:t>
          </a:r>
          <a:r>
            <a:rPr lang="en-PH" sz="1200" b="1" baseline="0">
              <a:solidFill>
                <a:schemeClr val="bg1"/>
              </a:solidFill>
            </a:rPr>
            <a:t> Company</a:t>
          </a:r>
          <a:endParaRPr lang="en-PH" sz="1200" b="1">
            <a:solidFill>
              <a:schemeClr val="bg1"/>
            </a:solidFill>
          </a:endParaRPr>
        </a:p>
      </xdr:txBody>
    </xdr:sp>
    <xdr:clientData/>
  </xdr:oneCellAnchor>
  <xdr:twoCellAnchor editAs="oneCell">
    <xdr:from>
      <xdr:col>0</xdr:col>
      <xdr:colOff>243840</xdr:colOff>
      <xdr:row>5</xdr:row>
      <xdr:rowOff>259080</xdr:rowOff>
    </xdr:from>
    <xdr:to>
      <xdr:col>1</xdr:col>
      <xdr:colOff>274320</xdr:colOff>
      <xdr:row>9</xdr:row>
      <xdr:rowOff>38100</xdr:rowOff>
    </xdr:to>
    <xdr:pic>
      <xdr:nvPicPr>
        <xdr:cNvPr id="9" name="Picture 8">
          <a:hlinkClick xmlns:r="http://schemas.openxmlformats.org/officeDocument/2006/relationships" r:id="rId2"/>
          <a:extLst>
            <a:ext uri="{FF2B5EF4-FFF2-40B4-BE49-F238E27FC236}">
              <a16:creationId xmlns:a16="http://schemas.microsoft.com/office/drawing/2014/main" id="{0A8A2AEB-C776-44E5-B0C4-2B246E1D4F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3840" y="1173480"/>
          <a:ext cx="640080" cy="640080"/>
        </a:xfrm>
        <a:prstGeom prst="rect">
          <a:avLst/>
        </a:prstGeom>
      </xdr:spPr>
    </xdr:pic>
    <xdr:clientData/>
  </xdr:twoCellAnchor>
  <xdr:oneCellAnchor>
    <xdr:from>
      <xdr:col>0</xdr:col>
      <xdr:colOff>358140</xdr:colOff>
      <xdr:row>9</xdr:row>
      <xdr:rowOff>0</xdr:rowOff>
    </xdr:from>
    <xdr:ext cx="533400" cy="280205"/>
    <xdr:sp macro="" textlink="">
      <xdr:nvSpPr>
        <xdr:cNvPr id="10" name="TextBox 9">
          <a:extLst>
            <a:ext uri="{FF2B5EF4-FFF2-40B4-BE49-F238E27FC236}">
              <a16:creationId xmlns:a16="http://schemas.microsoft.com/office/drawing/2014/main" id="{2866763A-F645-437F-8DA2-C015F1EE188A}"/>
            </a:ext>
          </a:extLst>
        </xdr:cNvPr>
        <xdr:cNvSpPr txBox="1"/>
      </xdr:nvSpPr>
      <xdr:spPr>
        <a:xfrm>
          <a:off x="358140" y="1775460"/>
          <a:ext cx="5334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Sales</a:t>
          </a:r>
        </a:p>
      </xdr:txBody>
    </xdr:sp>
    <xdr:clientData/>
  </xdr:oneCellAnchor>
  <xdr:oneCellAnchor>
    <xdr:from>
      <xdr:col>0</xdr:col>
      <xdr:colOff>350520</xdr:colOff>
      <xdr:row>14</xdr:row>
      <xdr:rowOff>45720</xdr:rowOff>
    </xdr:from>
    <xdr:ext cx="830580" cy="280205"/>
    <xdr:sp macro="" textlink="">
      <xdr:nvSpPr>
        <xdr:cNvPr id="11" name="TextBox 10">
          <a:extLst>
            <a:ext uri="{FF2B5EF4-FFF2-40B4-BE49-F238E27FC236}">
              <a16:creationId xmlns:a16="http://schemas.microsoft.com/office/drawing/2014/main" id="{C6EA627D-0D3F-4883-A95C-CE3DE8336A8A}"/>
            </a:ext>
          </a:extLst>
        </xdr:cNvPr>
        <xdr:cNvSpPr txBox="1"/>
      </xdr:nvSpPr>
      <xdr:spPr>
        <a:xfrm>
          <a:off x="350520" y="2735580"/>
          <a:ext cx="8305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200" b="1">
              <a:solidFill>
                <a:schemeClr val="bg1"/>
              </a:solidFill>
            </a:rPr>
            <a:t>Data</a:t>
          </a:r>
        </a:p>
      </xdr:txBody>
    </xdr:sp>
    <xdr:clientData/>
  </xdr:oneCellAnchor>
  <xdr:twoCellAnchor editAs="oneCell">
    <xdr:from>
      <xdr:col>2</xdr:col>
      <xdr:colOff>83820</xdr:colOff>
      <xdr:row>18</xdr:row>
      <xdr:rowOff>91441</xdr:rowOff>
    </xdr:from>
    <xdr:to>
      <xdr:col>3</xdr:col>
      <xdr:colOff>754380</xdr:colOff>
      <xdr:row>24</xdr:row>
      <xdr:rowOff>160021</xdr:rowOff>
    </xdr:to>
    <mc:AlternateContent xmlns:mc="http://schemas.openxmlformats.org/markup-compatibility/2006">
      <mc:Choice xmlns:a14="http://schemas.microsoft.com/office/drawing/2010/main" Requires="a14">
        <xdr:graphicFrame macro="">
          <xdr:nvGraphicFramePr>
            <xdr:cNvPr id="23" name="Region 1">
              <a:extLst>
                <a:ext uri="{FF2B5EF4-FFF2-40B4-BE49-F238E27FC236}">
                  <a16:creationId xmlns:a16="http://schemas.microsoft.com/office/drawing/2014/main" id="{6F1AA61F-8BCF-43E1-8B67-18C803F6832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306195" y="3512504"/>
              <a:ext cx="1281748" cy="116395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99060</xdr:colOff>
      <xdr:row>8</xdr:row>
      <xdr:rowOff>45721</xdr:rowOff>
    </xdr:from>
    <xdr:to>
      <xdr:col>3</xdr:col>
      <xdr:colOff>762000</xdr:colOff>
      <xdr:row>18</xdr:row>
      <xdr:rowOff>22860</xdr:rowOff>
    </xdr:to>
    <mc:AlternateContent xmlns:mc="http://schemas.openxmlformats.org/markup-compatibility/2006">
      <mc:Choice xmlns:a14="http://schemas.microsoft.com/office/drawing/2010/main" Requires="a14">
        <xdr:graphicFrame macro="">
          <xdr:nvGraphicFramePr>
            <xdr:cNvPr id="24" name="Item 1">
              <a:extLst>
                <a:ext uri="{FF2B5EF4-FFF2-40B4-BE49-F238E27FC236}">
                  <a16:creationId xmlns:a16="http://schemas.microsoft.com/office/drawing/2014/main" id="{2532D375-8931-4409-9B2E-0F125DFC047D}"/>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1321435" y="1641159"/>
              <a:ext cx="1274128" cy="180276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365760</xdr:colOff>
      <xdr:row>11</xdr:row>
      <xdr:rowOff>76200</xdr:rowOff>
    </xdr:from>
    <xdr:to>
      <xdr:col>1</xdr:col>
      <xdr:colOff>312420</xdr:colOff>
      <xdr:row>14</xdr:row>
      <xdr:rowOff>83820</xdr:rowOff>
    </xdr:to>
    <xdr:pic>
      <xdr:nvPicPr>
        <xdr:cNvPr id="25" name="Picture 24">
          <a:hlinkClick xmlns:r="http://schemas.openxmlformats.org/officeDocument/2006/relationships" r:id="rId4"/>
          <a:extLst>
            <a:ext uri="{FF2B5EF4-FFF2-40B4-BE49-F238E27FC236}">
              <a16:creationId xmlns:a16="http://schemas.microsoft.com/office/drawing/2014/main" id="{9A157738-42ED-41FE-8EBF-81ED6D67F60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65760" y="2217420"/>
          <a:ext cx="556260" cy="556260"/>
        </a:xfrm>
        <a:prstGeom prst="rect">
          <a:avLst/>
        </a:prstGeom>
      </xdr:spPr>
    </xdr:pic>
    <xdr:clientData/>
  </xdr:twoCellAnchor>
  <xdr:twoCellAnchor editAs="oneCell">
    <xdr:from>
      <xdr:col>2</xdr:col>
      <xdr:colOff>83820</xdr:colOff>
      <xdr:row>25</xdr:row>
      <xdr:rowOff>38101</xdr:rowOff>
    </xdr:from>
    <xdr:to>
      <xdr:col>3</xdr:col>
      <xdr:colOff>746760</xdr:colOff>
      <xdr:row>33</xdr:row>
      <xdr:rowOff>68581</xdr:rowOff>
    </xdr:to>
    <mc:AlternateContent xmlns:mc="http://schemas.openxmlformats.org/markup-compatibility/2006">
      <mc:Choice xmlns:a14="http://schemas.microsoft.com/office/drawing/2010/main" Requires="a14">
        <xdr:graphicFrame macro="">
          <xdr:nvGraphicFramePr>
            <xdr:cNvPr id="26" name="Manager 1">
              <a:extLst>
                <a:ext uri="{FF2B5EF4-FFF2-40B4-BE49-F238E27FC236}">
                  <a16:creationId xmlns:a16="http://schemas.microsoft.com/office/drawing/2014/main" id="{1554BC4F-8CDD-4CB0-B410-F856864CC370}"/>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dr:sp macro="" textlink="">
          <xdr:nvSpPr>
            <xdr:cNvPr id="0" name=""/>
            <xdr:cNvSpPr>
              <a:spLocks noTextEdit="1"/>
            </xdr:cNvSpPr>
          </xdr:nvSpPr>
          <xdr:spPr>
            <a:xfrm>
              <a:off x="1306195" y="4737101"/>
              <a:ext cx="1274128" cy="14909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320040</xdr:colOff>
      <xdr:row>0</xdr:row>
      <xdr:rowOff>38100</xdr:rowOff>
    </xdr:from>
    <xdr:to>
      <xdr:col>18</xdr:col>
      <xdr:colOff>246062</xdr:colOff>
      <xdr:row>6</xdr:row>
      <xdr:rowOff>38100</xdr:rowOff>
    </xdr:to>
    <mc:AlternateContent xmlns:mc="http://schemas.openxmlformats.org/markup-compatibility/2006">
      <mc:Choice xmlns:tsle="http://schemas.microsoft.com/office/drawing/2012/timeslicer" Requires="tsle">
        <xdr:graphicFrame macro="">
          <xdr:nvGraphicFramePr>
            <xdr:cNvPr id="27" name="OrderDate 1">
              <a:extLst>
                <a:ext uri="{FF2B5EF4-FFF2-40B4-BE49-F238E27FC236}">
                  <a16:creationId xmlns:a16="http://schemas.microsoft.com/office/drawing/2014/main" id="{17033281-F242-4EB4-AB07-F5D48354F49B}"/>
                </a:ext>
              </a:extLst>
            </xdr:cNvPr>
            <xdr:cNvGraphicFramePr/>
          </xdr:nvGraphicFramePr>
          <xdr:xfrm>
            <a:off x="0" y="0"/>
            <a:ext cx="0" cy="0"/>
          </xdr:xfrm>
          <a:graphic>
            <a:graphicData uri="http://schemas.microsoft.com/office/drawing/2012/timeslicer">
              <tsle:timeslicer xmlns:tsle="http://schemas.microsoft.com/office/drawing/2012/timeslicer" name="OrderDate 1"/>
            </a:graphicData>
          </a:graphic>
        </xdr:graphicFrame>
      </mc:Choice>
      <mc:Fallback>
        <xdr:sp macro="" textlink="">
          <xdr:nvSpPr>
            <xdr:cNvPr id="0" name=""/>
            <xdr:cNvSpPr>
              <a:spLocks noTextEdit="1"/>
            </xdr:cNvSpPr>
          </xdr:nvSpPr>
          <xdr:spPr>
            <a:xfrm>
              <a:off x="11194415" y="38100"/>
              <a:ext cx="3347085" cy="1182688"/>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xdr:from>
      <xdr:col>3</xdr:col>
      <xdr:colOff>960437</xdr:colOff>
      <xdr:row>16</xdr:row>
      <xdr:rowOff>150811</xdr:rowOff>
    </xdr:from>
    <xdr:to>
      <xdr:col>7</xdr:col>
      <xdr:colOff>23813</xdr:colOff>
      <xdr:row>27</xdr:row>
      <xdr:rowOff>111125</xdr:rowOff>
    </xdr:to>
    <xdr:graphicFrame macro="">
      <xdr:nvGraphicFramePr>
        <xdr:cNvPr id="38" name="Chart 37">
          <a:extLst>
            <a:ext uri="{FF2B5EF4-FFF2-40B4-BE49-F238E27FC236}">
              <a16:creationId xmlns:a16="http://schemas.microsoft.com/office/drawing/2014/main" id="{831EE138-77A9-4BC0-B349-C62719E2B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881063</xdr:colOff>
      <xdr:row>16</xdr:row>
      <xdr:rowOff>134937</xdr:rowOff>
    </xdr:from>
    <xdr:to>
      <xdr:col>12</xdr:col>
      <xdr:colOff>484188</xdr:colOff>
      <xdr:row>27</xdr:row>
      <xdr:rowOff>150813</xdr:rowOff>
    </xdr:to>
    <xdr:graphicFrame macro="">
      <xdr:nvGraphicFramePr>
        <xdr:cNvPr id="39" name="Chart 38">
          <a:extLst>
            <a:ext uri="{FF2B5EF4-FFF2-40B4-BE49-F238E27FC236}">
              <a16:creationId xmlns:a16="http://schemas.microsoft.com/office/drawing/2014/main" id="{30F16CEB-B110-4007-BC64-FDFCA347E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579438</xdr:colOff>
      <xdr:row>9</xdr:row>
      <xdr:rowOff>174625</xdr:rowOff>
    </xdr:from>
    <xdr:to>
      <xdr:col>17</xdr:col>
      <xdr:colOff>334328</xdr:colOff>
      <xdr:row>21</xdr:row>
      <xdr:rowOff>22225</xdr:rowOff>
    </xdr:to>
    <xdr:graphicFrame macro="">
      <xdr:nvGraphicFramePr>
        <xdr:cNvPr id="40" name="Chart 39">
          <a:extLst>
            <a:ext uri="{FF2B5EF4-FFF2-40B4-BE49-F238E27FC236}">
              <a16:creationId xmlns:a16="http://schemas.microsoft.com/office/drawing/2014/main" id="{86202AE2-89E5-4B2F-990F-B8AD1648C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960435</xdr:colOff>
      <xdr:row>38</xdr:row>
      <xdr:rowOff>182561</xdr:rowOff>
    </xdr:from>
    <xdr:to>
      <xdr:col>7</xdr:col>
      <xdr:colOff>206375</xdr:colOff>
      <xdr:row>52</xdr:row>
      <xdr:rowOff>79375</xdr:rowOff>
    </xdr:to>
    <xdr:graphicFrame macro="">
      <xdr:nvGraphicFramePr>
        <xdr:cNvPr id="41" name="Chart 40">
          <a:extLst>
            <a:ext uri="{FF2B5EF4-FFF2-40B4-BE49-F238E27FC236}">
              <a16:creationId xmlns:a16="http://schemas.microsoft.com/office/drawing/2014/main" id="{28400D3A-BC52-42C4-A3B9-B1861F92D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936625</xdr:colOff>
      <xdr:row>41</xdr:row>
      <xdr:rowOff>150811</xdr:rowOff>
    </xdr:from>
    <xdr:to>
      <xdr:col>13</xdr:col>
      <xdr:colOff>635000</xdr:colOff>
      <xdr:row>55</xdr:row>
      <xdr:rowOff>71437</xdr:rowOff>
    </xdr:to>
    <xdr:graphicFrame macro="">
      <xdr:nvGraphicFramePr>
        <xdr:cNvPr id="42" name="Chart 41">
          <a:extLst>
            <a:ext uri="{FF2B5EF4-FFF2-40B4-BE49-F238E27FC236}">
              <a16:creationId xmlns:a16="http://schemas.microsoft.com/office/drawing/2014/main" id="{47DBD091-31D6-48E3-9A68-B85F2F430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881062</xdr:colOff>
      <xdr:row>64</xdr:row>
      <xdr:rowOff>79375</xdr:rowOff>
    </xdr:from>
    <xdr:to>
      <xdr:col>7</xdr:col>
      <xdr:colOff>95251</xdr:colOff>
      <xdr:row>76</xdr:row>
      <xdr:rowOff>158750</xdr:rowOff>
    </xdr:to>
    <xdr:graphicFrame macro="">
      <xdr:nvGraphicFramePr>
        <xdr:cNvPr id="43" name="Chart 42">
          <a:extLst>
            <a:ext uri="{FF2B5EF4-FFF2-40B4-BE49-F238E27FC236}">
              <a16:creationId xmlns:a16="http://schemas.microsoft.com/office/drawing/2014/main" id="{CEC5994E-E719-4E66-B978-12AE44A8A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 refreshedDate="45360.047550347219" createdVersion="8" refreshedVersion="8" minRefreshableVersion="3" recordCount="43" xr:uid="{F984B308-1650-4CE0-B0F6-6204FF73C428}">
  <cacheSource type="worksheet">
    <worksheetSource ref="A1:H44" sheet="SaleData"/>
  </cacheSource>
  <cacheFields count="11">
    <cacheField name="OrderDate" numFmtId="165">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10"/>
    </cacheField>
    <cacheField name="Region" numFmtId="0">
      <sharedItems count="3">
        <s v="East"/>
        <s v="Central"/>
        <s v="West"/>
      </sharedItems>
    </cacheField>
    <cacheField name="Manager" numFmtId="0">
      <sharedItems count="4">
        <s v="Martha"/>
        <s v="Hermann"/>
        <s v="Timothy"/>
        <s v="Douglas"/>
      </sharedItems>
    </cacheField>
    <cacheField name="SalesMan" numFmtId="0">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acheField>
    <cacheField name="Unit_price" numFmtId="164">
      <sharedItems containsSemiMixedTypes="0" containsString="0" containsNumber="1" minValue="58.5" maxValue="1198"/>
    </cacheField>
    <cacheField name="Sale_amt" numFmtId="164">
      <sharedItems containsSemiMixedTypes="0" containsString="0" containsNumber="1" minValue="250" maxValue="113810"/>
    </cacheField>
    <cacheField name="Months (OrderDate)" numFmtId="0" databaseField="0">
      <fieldGroup base="0">
        <rangePr groupBy="months" startDate="2018-01-06T00:00:00" endDate="2019-12-22T00:00:00"/>
        <groupItems count="14">
          <s v="&lt;06/01/2018"/>
          <s v="Jan"/>
          <s v="Feb"/>
          <s v="Mar"/>
          <s v="Apr"/>
          <s v="May"/>
          <s v="Jun"/>
          <s v="Jul"/>
          <s v="Aug"/>
          <s v="Sep"/>
          <s v="Oct"/>
          <s v="Nov"/>
          <s v="Dec"/>
          <s v="&gt;22/12/2019"/>
        </groupItems>
      </fieldGroup>
    </cacheField>
    <cacheField name="Quarters (OrderDate)" numFmtId="0" databaseField="0">
      <fieldGroup base="0">
        <rangePr groupBy="quarters" startDate="2018-01-06T00:00:00" endDate="2019-12-22T00:00:00"/>
        <groupItems count="6">
          <s v="&lt;06/01/2018"/>
          <s v="Qtr1"/>
          <s v="Qtr2"/>
          <s v="Qtr3"/>
          <s v="Qtr4"/>
          <s v="&gt;22/12/2019"/>
        </groupItems>
      </fieldGroup>
    </cacheField>
    <cacheField name="Years (OrderDate)" numFmtId="0" databaseField="0">
      <fieldGroup base="0">
        <rangePr groupBy="years" startDate="2018-01-06T00:00:00" endDate="2019-12-22T00:00:00"/>
        <groupItems count="4">
          <s v="&lt;06/01/2018"/>
          <s v="2018"/>
          <s v="2019"/>
          <s v="&gt;22/12/2019"/>
        </groupItems>
      </fieldGroup>
    </cacheField>
  </cacheFields>
  <extLst>
    <ext xmlns:x14="http://schemas.microsoft.com/office/spreadsheetml/2009/9/main" uri="{725AE2AE-9491-48be-B2B4-4EB974FC3084}">
      <x14:pivotCacheDefinition pivotCacheId="17734905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s v="Alexander"/>
    <x v="0"/>
    <n v="95"/>
    <n v="1198"/>
    <n v="113810"/>
  </r>
  <r>
    <x v="1"/>
    <x v="1"/>
    <x v="1"/>
    <s v="Shelli"/>
    <x v="1"/>
    <n v="50"/>
    <n v="500"/>
    <n v="25000"/>
  </r>
  <r>
    <x v="2"/>
    <x v="1"/>
    <x v="1"/>
    <s v="Luis"/>
    <x v="0"/>
    <n v="36"/>
    <n v="1198"/>
    <n v="43128"/>
  </r>
  <r>
    <x v="3"/>
    <x v="1"/>
    <x v="2"/>
    <s v="David"/>
    <x v="2"/>
    <n v="27"/>
    <n v="225"/>
    <n v="6075"/>
  </r>
  <r>
    <x v="4"/>
    <x v="2"/>
    <x v="2"/>
    <s v="Stephen"/>
    <x v="0"/>
    <n v="56"/>
    <n v="1198"/>
    <n v="67088"/>
  </r>
  <r>
    <x v="5"/>
    <x v="0"/>
    <x v="0"/>
    <s v="Alexander"/>
    <x v="1"/>
    <n v="60"/>
    <n v="500"/>
    <n v="30000"/>
  </r>
  <r>
    <x v="6"/>
    <x v="1"/>
    <x v="0"/>
    <s v="Steven"/>
    <x v="0"/>
    <n v="75"/>
    <n v="1198"/>
    <n v="89850"/>
  </r>
  <r>
    <x v="7"/>
    <x v="1"/>
    <x v="1"/>
    <s v="Luis"/>
    <x v="0"/>
    <n v="90"/>
    <n v="1198"/>
    <n v="107820"/>
  </r>
  <r>
    <x v="8"/>
    <x v="2"/>
    <x v="3"/>
    <s v="Michael"/>
    <x v="0"/>
    <n v="32"/>
    <n v="1198"/>
    <n v="38336"/>
  </r>
  <r>
    <x v="9"/>
    <x v="0"/>
    <x v="0"/>
    <s v="Alexander"/>
    <x v="1"/>
    <n v="60"/>
    <n v="500"/>
    <n v="30000"/>
  </r>
  <r>
    <x v="10"/>
    <x v="1"/>
    <x v="1"/>
    <s v="Sigal"/>
    <x v="0"/>
    <n v="90"/>
    <n v="1198"/>
    <n v="107820"/>
  </r>
  <r>
    <x v="11"/>
    <x v="0"/>
    <x v="0"/>
    <s v="Diana"/>
    <x v="1"/>
    <n v="29"/>
    <n v="500"/>
    <n v="14500"/>
  </r>
  <r>
    <x v="12"/>
    <x v="0"/>
    <x v="3"/>
    <s v="Karen"/>
    <x v="1"/>
    <n v="81"/>
    <n v="500"/>
    <n v="40500"/>
  </r>
  <r>
    <x v="13"/>
    <x v="0"/>
    <x v="0"/>
    <s v="Alexander"/>
    <x v="0"/>
    <n v="35"/>
    <n v="1198"/>
    <n v="41930"/>
  </r>
  <r>
    <x v="14"/>
    <x v="1"/>
    <x v="3"/>
    <s v="John"/>
    <x v="3"/>
    <n v="2"/>
    <n v="125"/>
    <n v="250"/>
  </r>
  <r>
    <x v="15"/>
    <x v="0"/>
    <x v="0"/>
    <s v="Alexander"/>
    <x v="4"/>
    <n v="16"/>
    <n v="58.5"/>
    <n v="936"/>
  </r>
  <r>
    <x v="16"/>
    <x v="1"/>
    <x v="1"/>
    <s v="Sigal"/>
    <x v="1"/>
    <n v="28"/>
    <n v="500"/>
    <n v="14000"/>
  </r>
  <r>
    <x v="17"/>
    <x v="0"/>
    <x v="0"/>
    <s v="Alexander"/>
    <x v="2"/>
    <n v="64"/>
    <n v="225"/>
    <n v="14400"/>
  </r>
  <r>
    <x v="18"/>
    <x v="0"/>
    <x v="3"/>
    <s v="Karen"/>
    <x v="2"/>
    <n v="15"/>
    <n v="225"/>
    <n v="3375"/>
  </r>
  <r>
    <x v="19"/>
    <x v="1"/>
    <x v="1"/>
    <s v="Shelli"/>
    <x v="4"/>
    <n v="96"/>
    <n v="58.5"/>
    <n v="5616"/>
  </r>
  <r>
    <x v="20"/>
    <x v="1"/>
    <x v="3"/>
    <s v="John"/>
    <x v="0"/>
    <n v="67"/>
    <n v="1198"/>
    <n v="80266"/>
  </r>
  <r>
    <x v="21"/>
    <x v="0"/>
    <x v="3"/>
    <s v="Karen"/>
    <x v="4"/>
    <n v="74"/>
    <n v="58.5"/>
    <n v="4329"/>
  </r>
  <r>
    <x v="22"/>
    <x v="1"/>
    <x v="2"/>
    <s v="David"/>
    <x v="1"/>
    <n v="46"/>
    <n v="500"/>
    <n v="23000"/>
  </r>
  <r>
    <x v="23"/>
    <x v="1"/>
    <x v="3"/>
    <s v="John"/>
    <x v="1"/>
    <n v="87"/>
    <n v="500"/>
    <n v="43500"/>
  </r>
  <r>
    <x v="24"/>
    <x v="0"/>
    <x v="0"/>
    <s v="Alexander"/>
    <x v="1"/>
    <n v="4"/>
    <n v="500"/>
    <n v="2000"/>
  </r>
  <r>
    <x v="25"/>
    <x v="2"/>
    <x v="2"/>
    <s v="Stephen"/>
    <x v="1"/>
    <n v="7"/>
    <n v="500"/>
    <n v="3500"/>
  </r>
  <r>
    <x v="26"/>
    <x v="1"/>
    <x v="1"/>
    <s v="Luis"/>
    <x v="4"/>
    <n v="50"/>
    <n v="58.5"/>
    <n v="2925"/>
  </r>
  <r>
    <x v="27"/>
    <x v="1"/>
    <x v="0"/>
    <s v="Steven"/>
    <x v="0"/>
    <n v="66"/>
    <n v="1198"/>
    <n v="79068"/>
  </r>
  <r>
    <x v="28"/>
    <x v="0"/>
    <x v="0"/>
    <s v="Diana"/>
    <x v="2"/>
    <n v="96"/>
    <n v="225"/>
    <n v="21600"/>
  </r>
  <r>
    <x v="29"/>
    <x v="1"/>
    <x v="2"/>
    <s v="David"/>
    <x v="0"/>
    <n v="53"/>
    <n v="1198"/>
    <n v="63494"/>
  </r>
  <r>
    <x v="30"/>
    <x v="1"/>
    <x v="2"/>
    <s v="David"/>
    <x v="1"/>
    <n v="80"/>
    <n v="500"/>
    <n v="40000"/>
  </r>
  <r>
    <x v="31"/>
    <x v="1"/>
    <x v="1"/>
    <s v="Shelli"/>
    <x v="3"/>
    <n v="5"/>
    <n v="125"/>
    <n v="625"/>
  </r>
  <r>
    <x v="32"/>
    <x v="0"/>
    <x v="0"/>
    <s v="Alexander"/>
    <x v="4"/>
    <n v="62"/>
    <n v="58.5"/>
    <n v="3627"/>
  </r>
  <r>
    <x v="33"/>
    <x v="1"/>
    <x v="1"/>
    <s v="Sigal"/>
    <x v="4"/>
    <n v="55"/>
    <n v="58.5"/>
    <n v="3217.5"/>
  </r>
  <r>
    <x v="34"/>
    <x v="1"/>
    <x v="1"/>
    <s v="Shelli"/>
    <x v="4"/>
    <n v="42"/>
    <n v="58.5"/>
    <n v="2457"/>
  </r>
  <r>
    <x v="35"/>
    <x v="2"/>
    <x v="2"/>
    <s v="Stephen"/>
    <x v="3"/>
    <n v="3"/>
    <n v="125"/>
    <n v="375"/>
  </r>
  <r>
    <x v="36"/>
    <x v="1"/>
    <x v="2"/>
    <s v="David"/>
    <x v="0"/>
    <n v="7"/>
    <n v="1198"/>
    <n v="8386"/>
  </r>
  <r>
    <x v="37"/>
    <x v="2"/>
    <x v="2"/>
    <s v="Stephen"/>
    <x v="2"/>
    <n v="76"/>
    <n v="225"/>
    <n v="17100"/>
  </r>
  <r>
    <x v="38"/>
    <x v="2"/>
    <x v="3"/>
    <s v="Michael"/>
    <x v="1"/>
    <n v="57"/>
    <n v="500"/>
    <n v="28500"/>
  </r>
  <r>
    <x v="39"/>
    <x v="1"/>
    <x v="0"/>
    <s v="Steven"/>
    <x v="0"/>
    <n v="14"/>
    <n v="1198"/>
    <n v="16772"/>
  </r>
  <r>
    <x v="40"/>
    <x v="1"/>
    <x v="1"/>
    <s v="Luis"/>
    <x v="1"/>
    <n v="11"/>
    <n v="500"/>
    <n v="5500"/>
  </r>
  <r>
    <x v="41"/>
    <x v="1"/>
    <x v="1"/>
    <s v="Luis"/>
    <x v="1"/>
    <n v="94"/>
    <n v="500"/>
    <n v="47000"/>
  </r>
  <r>
    <x v="42"/>
    <x v="1"/>
    <x v="0"/>
    <s v="Steven"/>
    <x v="1"/>
    <n v="28"/>
    <n v="500"/>
    <n v="1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491D93-7136-4B05-BB93-7B73696D0052}"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0">
  <location ref="E50:F55"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sortType="ascending">
      <items count="5">
        <item x="3"/>
        <item x="1"/>
        <item x="0"/>
        <item x="2"/>
        <item t="default"/>
      </items>
      <autoSortScope>
        <pivotArea dataOnly="0" outline="0" fieldPosition="0">
          <references count="1">
            <reference field="4294967294" count="1" selected="0">
              <x v="0"/>
            </reference>
          </references>
        </pivotArea>
      </autoSortScope>
    </pivotField>
    <pivotField showAll="0"/>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5">
    <i>
      <x v="3"/>
    </i>
    <i>
      <x/>
    </i>
    <i>
      <x v="1"/>
    </i>
    <i>
      <x v="2"/>
    </i>
    <i t="grand">
      <x/>
    </i>
  </rowItems>
  <colItems count="1">
    <i/>
  </colItems>
  <dataFields count="1">
    <dataField name="Sum of Sale_amt" fld="7" baseField="0" baseItem="0" numFmtId="41"/>
  </dataFields>
  <formats count="1">
    <format dxfId="43">
      <pivotArea outline="0" collapsedLevelsAreSubtotals="1" fieldPosition="0"/>
    </format>
  </formats>
  <chartFormats count="3">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ABEF25-E63A-4D7E-860E-D8AE5B7495F5}"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1">
  <location ref="S25:V32" firstHeaderRow="1" firstDataRow="2"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axis="axisRow"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5">
        <item x="0"/>
        <item x="1"/>
        <item x="2"/>
        <item x="3"/>
        <item t="default"/>
      </items>
    </pivotField>
  </pivotFields>
  <rowFields count="1">
    <field x="4"/>
  </rowFields>
  <rowItems count="6">
    <i>
      <x/>
    </i>
    <i>
      <x v="1"/>
    </i>
    <i>
      <x v="2"/>
    </i>
    <i>
      <x v="3"/>
    </i>
    <i>
      <x v="4"/>
    </i>
    <i t="grand">
      <x/>
    </i>
  </rowItems>
  <colFields count="1">
    <field x="10"/>
  </colFields>
  <colItems count="3">
    <i>
      <x v="1"/>
    </i>
    <i>
      <x v="2"/>
    </i>
    <i t="grand">
      <x/>
    </i>
  </colItems>
  <dataFields count="1">
    <dataField name="Sum of Sale_amt" fld="7" baseField="0" baseItem="0" numFmtId="41"/>
  </dataFields>
  <formats count="1">
    <format dxfId="46">
      <pivotArea outline="0" collapsedLevelsAreSubtotals="1" fieldPosition="0"/>
    </format>
  </formats>
  <chartFormats count="23">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4" format="4" series="1">
      <pivotArea type="data" outline="0" fieldPosition="0">
        <references count="2">
          <reference field="4294967294" count="1" selected="0">
            <x v="0"/>
          </reference>
          <reference field="4" count="1" selected="0">
            <x v="4"/>
          </reference>
        </references>
      </pivotArea>
    </chartFormat>
    <chartFormat chart="15" format="10" series="1">
      <pivotArea type="data" outline="0" fieldPosition="0">
        <references count="2">
          <reference field="4294967294" count="1" selected="0">
            <x v="0"/>
          </reference>
          <reference field="4" count="1" selected="0">
            <x v="0"/>
          </reference>
        </references>
      </pivotArea>
    </chartFormat>
    <chartFormat chart="15" format="11" series="1">
      <pivotArea type="data" outline="0" fieldPosition="0">
        <references count="2">
          <reference field="4294967294" count="1" selected="0">
            <x v="0"/>
          </reference>
          <reference field="4" count="1" selected="0">
            <x v="1"/>
          </reference>
        </references>
      </pivotArea>
    </chartFormat>
    <chartFormat chart="15" format="12" series="1">
      <pivotArea type="data" outline="0" fieldPosition="0">
        <references count="2">
          <reference field="4294967294" count="1" selected="0">
            <x v="0"/>
          </reference>
          <reference field="4" count="1" selected="0">
            <x v="2"/>
          </reference>
        </references>
      </pivotArea>
    </chartFormat>
    <chartFormat chart="15" format="13" series="1">
      <pivotArea type="data" outline="0" fieldPosition="0">
        <references count="2">
          <reference field="4294967294" count="1" selected="0">
            <x v="0"/>
          </reference>
          <reference field="4" count="1" selected="0">
            <x v="3"/>
          </reference>
        </references>
      </pivotArea>
    </chartFormat>
    <chartFormat chart="15" format="14" series="1">
      <pivotArea type="data" outline="0" fieldPosition="0">
        <references count="2">
          <reference field="4294967294" count="1" selected="0">
            <x v="0"/>
          </reference>
          <reference field="4" count="1" selected="0">
            <x v="4"/>
          </reference>
        </references>
      </pivotArea>
    </chartFormat>
    <chartFormat chart="36" format="6" series="1">
      <pivotArea type="data" outline="0" fieldPosition="0">
        <references count="2">
          <reference field="4294967294" count="1" selected="0">
            <x v="0"/>
          </reference>
          <reference field="4" count="1" selected="0">
            <x v="0"/>
          </reference>
        </references>
      </pivotArea>
    </chartFormat>
    <chartFormat chart="36" format="7" series="1">
      <pivotArea type="data" outline="0" fieldPosition="0">
        <references count="2">
          <reference field="4294967294" count="1" selected="0">
            <x v="0"/>
          </reference>
          <reference field="4" count="1" selected="0">
            <x v="1"/>
          </reference>
        </references>
      </pivotArea>
    </chartFormat>
    <chartFormat chart="36" format="8" series="1">
      <pivotArea type="data" outline="0" fieldPosition="0">
        <references count="2">
          <reference field="4294967294" count="1" selected="0">
            <x v="0"/>
          </reference>
          <reference field="4" count="1" selected="0">
            <x v="2"/>
          </reference>
        </references>
      </pivotArea>
    </chartFormat>
    <chartFormat chart="36" format="9" series="1">
      <pivotArea type="data" outline="0" fieldPosition="0">
        <references count="2">
          <reference field="4294967294" count="1" selected="0">
            <x v="0"/>
          </reference>
          <reference field="4" count="1" selected="0">
            <x v="3"/>
          </reference>
        </references>
      </pivotArea>
    </chartFormat>
    <chartFormat chart="36" format="10" series="1">
      <pivotArea type="data" outline="0" fieldPosition="0">
        <references count="2">
          <reference field="4294967294" count="1" selected="0">
            <x v="0"/>
          </reference>
          <reference field="4" count="1" selected="0">
            <x v="4"/>
          </reference>
        </references>
      </pivotArea>
    </chartFormat>
    <chartFormat chart="36" format="11" series="1">
      <pivotArea type="data" outline="0" fieldPosition="0">
        <references count="1">
          <reference field="4294967294" count="1" selected="0">
            <x v="0"/>
          </reference>
        </references>
      </pivotArea>
    </chartFormat>
    <chartFormat chart="15"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36" format="12" series="1">
      <pivotArea type="data" outline="0" fieldPosition="0">
        <references count="2">
          <reference field="4294967294" count="1" selected="0">
            <x v="0"/>
          </reference>
          <reference field="10" count="1" selected="0">
            <x v="2"/>
          </reference>
        </references>
      </pivotArea>
    </chartFormat>
    <chartFormat chart="36" format="13" series="1">
      <pivotArea type="data" outline="0" fieldPosition="0">
        <references count="2">
          <reference field="4294967294" count="1" selected="0">
            <x v="0"/>
          </reference>
          <reference field="10" count="1" selected="0">
            <x v="1"/>
          </reference>
        </references>
      </pivotArea>
    </chartFormat>
    <chartFormat chart="15" format="16" series="1">
      <pivotArea type="data" outline="0" fieldPosition="0">
        <references count="2">
          <reference field="4294967294" count="1" selected="0">
            <x v="0"/>
          </reference>
          <reference field="10" count="1" selected="0">
            <x v="2"/>
          </reference>
        </references>
      </pivotArea>
    </chartFormat>
    <chartFormat chart="15" format="17" series="1">
      <pivotArea type="data" outline="0" fieldPosition="0">
        <references count="2">
          <reference field="4294967294" count="1" selected="0">
            <x v="0"/>
          </reference>
          <reference field="10" count="1" selected="0">
            <x v="1"/>
          </reference>
        </references>
      </pivotArea>
    </chartFormat>
    <chartFormat chart="4" format="6" series="1">
      <pivotArea type="data" outline="0" fieldPosition="0">
        <references count="2">
          <reference field="4294967294" count="1" selected="0">
            <x v="0"/>
          </reference>
          <reference field="10"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E7953F-AADA-41B0-9CC1-B7FF5F1D846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3">
  <location ref="B27:E34" firstHeaderRow="1" firstDataRow="2"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4"/>
  </rowFields>
  <rowItems count="6">
    <i>
      <x v="3"/>
    </i>
    <i>
      <x v="2"/>
    </i>
    <i>
      <x/>
    </i>
    <i>
      <x v="4"/>
    </i>
    <i>
      <x v="1"/>
    </i>
    <i t="grand">
      <x/>
    </i>
  </rowItems>
  <colFields count="1">
    <field x="10"/>
  </colFields>
  <colItems count="3">
    <i>
      <x v="1"/>
    </i>
    <i>
      <x v="2"/>
    </i>
    <i t="grand">
      <x/>
    </i>
  </colItems>
  <dataFields count="1">
    <dataField name="Sum of Sale_amt" fld="7" baseField="0" baseItem="0" numFmtId="41"/>
  </dataFields>
  <formats count="1">
    <format dxfId="49">
      <pivotArea outline="0" collapsedLevelsAreSubtotals="1" fieldPosition="0"/>
    </format>
  </formats>
  <chartFormats count="24">
    <chartFormat chart="1" format="3"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4"/>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23" format="9" series="1">
      <pivotArea type="data" outline="0" fieldPosition="0">
        <references count="1">
          <reference field="4294967294" count="1" selected="0">
            <x v="0"/>
          </reference>
        </references>
      </pivotArea>
    </chartFormat>
    <chartFormat chart="23" format="10">
      <pivotArea type="data" outline="0" fieldPosition="0">
        <references count="2">
          <reference field="4294967294" count="1" selected="0">
            <x v="0"/>
          </reference>
          <reference field="4" count="1" selected="0">
            <x v="3"/>
          </reference>
        </references>
      </pivotArea>
    </chartFormat>
    <chartFormat chart="23" format="11">
      <pivotArea type="data" outline="0" fieldPosition="0">
        <references count="2">
          <reference field="4294967294" count="1" selected="0">
            <x v="0"/>
          </reference>
          <reference field="4" count="1" selected="0">
            <x v="2"/>
          </reference>
        </references>
      </pivotArea>
    </chartFormat>
    <chartFormat chart="23" format="12">
      <pivotArea type="data" outline="0" fieldPosition="0">
        <references count="2">
          <reference field="4294967294" count="1" selected="0">
            <x v="0"/>
          </reference>
          <reference field="4" count="1" selected="0">
            <x v="0"/>
          </reference>
        </references>
      </pivotArea>
    </chartFormat>
    <chartFormat chart="23" format="13">
      <pivotArea type="data" outline="0" fieldPosition="0">
        <references count="2">
          <reference field="4294967294" count="1" selected="0">
            <x v="0"/>
          </reference>
          <reference field="4" count="1" selected="0">
            <x v="4"/>
          </reference>
        </references>
      </pivotArea>
    </chartFormat>
    <chartFormat chart="23" format="14">
      <pivotArea type="data" outline="0" fieldPosition="0">
        <references count="2">
          <reference field="4294967294" count="1" selected="0">
            <x v="0"/>
          </reference>
          <reference field="4" count="1" selected="0">
            <x v="1"/>
          </reference>
        </references>
      </pivotArea>
    </chartFormat>
    <chartFormat chart="26" format="5"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3"/>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61" format="8" series="1">
      <pivotArea type="data" outline="0" fieldPosition="0">
        <references count="1">
          <reference field="4294967294" count="1" selected="0">
            <x v="0"/>
          </reference>
        </references>
      </pivotArea>
    </chartFormat>
    <chartFormat chart="61" format="9">
      <pivotArea type="data" outline="0" fieldPosition="0">
        <references count="2">
          <reference field="4294967294" count="1" selected="0">
            <x v="0"/>
          </reference>
          <reference field="4" count="1" selected="0">
            <x v="0"/>
          </reference>
        </references>
      </pivotArea>
    </chartFormat>
    <chartFormat chart="64" format="5" series="1">
      <pivotArea type="data" outline="0" fieldPosition="0">
        <references count="1">
          <reference field="4294967294" count="1" selected="0">
            <x v="0"/>
          </reference>
        </references>
      </pivotArea>
    </chartFormat>
    <chartFormat chart="64" format="6" series="1">
      <pivotArea type="data" outline="0" fieldPosition="0">
        <references count="2">
          <reference field="4294967294" count="1" selected="0">
            <x v="0"/>
          </reference>
          <reference field="10" count="1" selected="0">
            <x v="2"/>
          </reference>
        </references>
      </pivotArea>
    </chartFormat>
    <chartFormat chart="61" format="10" series="1">
      <pivotArea type="data" outline="0" fieldPosition="0">
        <references count="2">
          <reference field="4294967294" count="1" selected="0">
            <x v="0"/>
          </reference>
          <reference field="10" count="1" selected="0">
            <x v="2"/>
          </reference>
        </references>
      </pivotArea>
    </chartFormat>
    <chartFormat chart="26" format="6" series="1">
      <pivotArea type="data" outline="0" fieldPosition="0">
        <references count="2">
          <reference field="4294967294" count="1" selected="0">
            <x v="0"/>
          </reference>
          <reference field="10" count="1" selected="0">
            <x v="2"/>
          </reference>
        </references>
      </pivotArea>
    </chartFormat>
    <chartFormat chart="23" format="15" series="1">
      <pivotArea type="data" outline="0" fieldPosition="0">
        <references count="2">
          <reference field="4294967294" count="1" selected="0">
            <x v="0"/>
          </reference>
          <reference field="10" count="1" selected="0">
            <x v="2"/>
          </reference>
        </references>
      </pivotArea>
    </chartFormat>
    <chartFormat chart="4" format="6" series="1">
      <pivotArea type="data" outline="0" fieldPosition="0">
        <references count="2">
          <reference field="4294967294" count="1" selected="0">
            <x v="0"/>
          </reference>
          <reference field="10" count="1" selected="0">
            <x v="2"/>
          </reference>
        </references>
      </pivotArea>
    </chartFormat>
    <chartFormat chart="1" format="4" series="1">
      <pivotArea type="data" outline="0" fieldPosition="0">
        <references count="2">
          <reference field="4294967294" count="1" selected="0">
            <x v="0"/>
          </reference>
          <reference field="10" count="1" selected="0">
            <x v="2"/>
          </reference>
        </references>
      </pivotArea>
    </chartFormat>
    <chartFormat chart="26" format="7" series="1">
      <pivotArea type="data" outline="0" fieldPosition="0">
        <references count="2">
          <reference field="4294967294" count="1" selected="0">
            <x v="0"/>
          </reference>
          <reference field="10" count="1" selected="0">
            <x v="1"/>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DD7104-89FD-46B7-8A47-554D33E69D2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1">
  <location ref="I2:L8" firstHeaderRow="1" firstDataRow="2"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showAll="0">
      <items count="6">
        <item x="2"/>
        <item x="3"/>
        <item x="1"/>
        <item x="0"/>
        <item x="4"/>
        <item t="default"/>
      </items>
    </pivotField>
    <pivotField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9"/>
  </rowFields>
  <rowItems count="5">
    <i>
      <x v="1"/>
    </i>
    <i>
      <x v="2"/>
    </i>
    <i>
      <x v="3"/>
    </i>
    <i>
      <x v="4"/>
    </i>
    <i t="grand">
      <x/>
    </i>
  </rowItems>
  <colFields count="1">
    <field x="10"/>
  </colFields>
  <colItems count="3">
    <i>
      <x v="1"/>
    </i>
    <i>
      <x v="2"/>
    </i>
    <i t="grand">
      <x/>
    </i>
  </colItems>
  <dataFields count="1">
    <dataField name="Sum of Sale_amt" fld="7" baseField="0" baseItem="0" numFmtId="41"/>
  </dataFields>
  <formats count="4">
    <format dxfId="86">
      <pivotArea grandCol="1" outline="0" collapsedLevelsAreSubtotals="1" fieldPosition="0"/>
    </format>
    <format dxfId="84">
      <pivotArea dataOnly="0" labelOnly="1" fieldPosition="0">
        <references count="1">
          <reference field="9" count="4">
            <x v="1"/>
            <x v="2"/>
            <x v="3"/>
            <x v="4"/>
          </reference>
        </references>
      </pivotArea>
    </format>
    <format dxfId="83">
      <pivotArea dataOnly="0" labelOnly="1" grandRow="1" outline="0" fieldPosition="0"/>
    </format>
    <format dxfId="52">
      <pivotArea outline="0" collapsedLevelsAreSubtotals="1" fieldPosition="0"/>
    </format>
  </formats>
  <chartFormats count="6">
    <chartFormat chart="1" format="0" series="1">
      <pivotArea type="data" outline="0" fieldPosition="0">
        <references count="2">
          <reference field="4294967294" count="1" selected="0">
            <x v="0"/>
          </reference>
          <reference field="10" count="1" selected="0">
            <x v="1"/>
          </reference>
        </references>
      </pivotArea>
    </chartFormat>
    <chartFormat chart="1" format="1" series="1">
      <pivotArea type="data" outline="0" fieldPosition="0">
        <references count="2">
          <reference field="4294967294" count="1" selected="0">
            <x v="0"/>
          </reference>
          <reference field="10" count="1" selected="0">
            <x v="2"/>
          </reference>
        </references>
      </pivotArea>
    </chartFormat>
    <chartFormat chart="6" format="4" series="1">
      <pivotArea type="data" outline="0" fieldPosition="0">
        <references count="2">
          <reference field="4294967294" count="1" selected="0">
            <x v="0"/>
          </reference>
          <reference field="10" count="1" selected="0">
            <x v="1"/>
          </reference>
        </references>
      </pivotArea>
    </chartFormat>
    <chartFormat chart="6" format="5" series="1">
      <pivotArea type="data" outline="0" fieldPosition="0">
        <references count="2">
          <reference field="4294967294" count="1" selected="0">
            <x v="0"/>
          </reference>
          <reference field="10" count="1" selected="0">
            <x v="2"/>
          </reference>
        </references>
      </pivotArea>
    </chartFormat>
    <chartFormat chart="30" format="4" series="1">
      <pivotArea type="data" outline="0" fieldPosition="0">
        <references count="2">
          <reference field="4294967294" count="1" selected="0">
            <x v="0"/>
          </reference>
          <reference field="10" count="1" selected="0">
            <x v="1"/>
          </reference>
        </references>
      </pivotArea>
    </chartFormat>
    <chartFormat chart="30" format="5" series="1">
      <pivotArea type="data" outline="0" fieldPosition="0">
        <references count="2">
          <reference field="4294967294" count="1" selected="0">
            <x v="0"/>
          </reference>
          <reference field="10"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5AFCD8-BBAA-4E44-A9DB-311877A5553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J56:K62"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axis="axisRow" showAll="0">
      <items count="6">
        <item x="2"/>
        <item x="3"/>
        <item x="1"/>
        <item x="0"/>
        <item x="4"/>
        <item t="default"/>
      </items>
    </pivotField>
    <pivotField dataField="1"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6">
    <i>
      <x/>
    </i>
    <i>
      <x v="1"/>
    </i>
    <i>
      <x v="2"/>
    </i>
    <i>
      <x v="3"/>
    </i>
    <i>
      <x v="4"/>
    </i>
    <i t="grand">
      <x/>
    </i>
  </rowItems>
  <colItems count="1">
    <i/>
  </colItems>
  <dataFields count="1">
    <dataField name="Sum of Units" fld="5"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5E27ED-CA3B-4396-B22A-8693EF3119FC}"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J50:K53" firstHeaderRow="1" firstDataRow="1" firstDataCol="1"/>
  <pivotFields count="11">
    <pivotField axis="axisRow" dataField="1"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showAll="0">
      <items count="6">
        <item x="2"/>
        <item x="3"/>
        <item x="1"/>
        <item x="0"/>
        <item x="4"/>
        <item t="default"/>
      </items>
    </pivotField>
    <pivotField showAll="0"/>
    <pivotField numFmtId="164"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10"/>
    <field x="9"/>
    <field x="8"/>
    <field x="0"/>
  </rowFields>
  <rowItems count="3">
    <i>
      <x v="1"/>
    </i>
    <i>
      <x v="2"/>
    </i>
    <i t="grand">
      <x/>
    </i>
  </rowItems>
  <colItems count="1">
    <i/>
  </colItems>
  <dataFields count="1">
    <dataField name="Count of OrderDate" fld="0"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C57F25-EBF0-4963-9979-BF449735E2D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D2:E6"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items count="5">
        <item x="3"/>
        <item x="1"/>
        <item x="0"/>
        <item x="2"/>
        <item t="default"/>
      </items>
    </pivotField>
    <pivotField showAll="0"/>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4">
    <i>
      <x/>
    </i>
    <i>
      <x v="1"/>
    </i>
    <i>
      <x v="2"/>
    </i>
    <i t="grand">
      <x/>
    </i>
  </rowItems>
  <colItems count="1">
    <i/>
  </colItems>
  <dataFields count="1">
    <dataField name="Sum of Sale_amt" fld="7" baseField="0" baseItem="0" numFmtId="41"/>
  </dataFields>
  <formats count="2">
    <format dxfId="88">
      <pivotArea dataOnly="0" labelOnly="1" outline="0" axis="axisValues" fieldPosition="0"/>
    </format>
    <format dxfId="5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BE8D72-1A85-48F9-80F3-DD9F2C58BC08}" name="PivotTable2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1">
  <location ref="E59:F64"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sortType="ascending">
      <items count="5">
        <item x="3"/>
        <item x="1"/>
        <item x="0"/>
        <item x="2"/>
        <item t="default"/>
      </items>
      <autoSortScope>
        <pivotArea dataOnly="0" outline="0" fieldPosition="0">
          <references count="1">
            <reference field="4294967294" count="1" selected="0">
              <x v="0"/>
            </reference>
          </references>
        </pivotArea>
      </autoSortScope>
    </pivotField>
    <pivotField showAll="0"/>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5">
    <i>
      <x v="3"/>
    </i>
    <i>
      <x/>
    </i>
    <i>
      <x v="1"/>
    </i>
    <i>
      <x v="2"/>
    </i>
    <i t="grand">
      <x/>
    </i>
  </rowItems>
  <colItems count="1">
    <i/>
  </colItems>
  <dataFields count="1">
    <dataField name="Sum of Sale_amt" fld="7" baseField="0" baseItem="0" numFmtId="41"/>
  </dataFields>
  <formats count="1">
    <format dxfId="79">
      <pivotArea outline="0" collapsedLevelsAreSubtotals="1" fieldPosition="0"/>
    </format>
  </formats>
  <chartFormats count="3">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F8D81A-8629-49AC-861D-1C197D65E977}" name="PivotTable2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4">
  <location ref="I35:O41" firstHeaderRow="1" firstDataRow="2"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axis="axisCol"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showAll="0">
      <items count="5">
        <item x="0"/>
        <item x="1"/>
        <item x="2"/>
        <item x="3"/>
        <item t="default"/>
      </items>
    </pivotField>
  </pivotFields>
  <rowFields count="1">
    <field x="9"/>
  </rowFields>
  <rowItems count="5">
    <i>
      <x v="1"/>
    </i>
    <i>
      <x v="2"/>
    </i>
    <i>
      <x v="3"/>
    </i>
    <i>
      <x v="4"/>
    </i>
    <i t="grand">
      <x/>
    </i>
  </rowItems>
  <colFields count="1">
    <field x="4"/>
  </colFields>
  <colItems count="6">
    <i>
      <x/>
    </i>
    <i>
      <x v="1"/>
    </i>
    <i>
      <x v="2"/>
    </i>
    <i>
      <x v="3"/>
    </i>
    <i>
      <x v="4"/>
    </i>
    <i t="grand">
      <x/>
    </i>
  </colItems>
  <dataFields count="1">
    <dataField name="Sum of Sale_amt" fld="7" baseField="0" baseItem="0" numFmtId="41"/>
  </dataFields>
  <formats count="1">
    <format dxfId="72">
      <pivotArea outline="0" collapsedLevelsAreSubtotals="1" fieldPosition="0"/>
    </format>
  </formats>
  <chartFormats count="15">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4" format="4" series="1">
      <pivotArea type="data" outline="0" fieldPosition="0">
        <references count="2">
          <reference field="4294967294" count="1" selected="0">
            <x v="0"/>
          </reference>
          <reference field="4" count="1" selected="0">
            <x v="4"/>
          </reference>
        </references>
      </pivotArea>
    </chartFormat>
    <chartFormat chart="15" format="10" series="1">
      <pivotArea type="data" outline="0" fieldPosition="0">
        <references count="2">
          <reference field="4294967294" count="1" selected="0">
            <x v="0"/>
          </reference>
          <reference field="4" count="1" selected="0">
            <x v="0"/>
          </reference>
        </references>
      </pivotArea>
    </chartFormat>
    <chartFormat chart="15" format="11" series="1">
      <pivotArea type="data" outline="0" fieldPosition="0">
        <references count="2">
          <reference field="4294967294" count="1" selected="0">
            <x v="0"/>
          </reference>
          <reference field="4" count="1" selected="0">
            <x v="1"/>
          </reference>
        </references>
      </pivotArea>
    </chartFormat>
    <chartFormat chart="15" format="12" series="1">
      <pivotArea type="data" outline="0" fieldPosition="0">
        <references count="2">
          <reference field="4294967294" count="1" selected="0">
            <x v="0"/>
          </reference>
          <reference field="4" count="1" selected="0">
            <x v="2"/>
          </reference>
        </references>
      </pivotArea>
    </chartFormat>
    <chartFormat chart="15" format="13" series="1">
      <pivotArea type="data" outline="0" fieldPosition="0">
        <references count="2">
          <reference field="4294967294" count="1" selected="0">
            <x v="0"/>
          </reference>
          <reference field="4" count="1" selected="0">
            <x v="3"/>
          </reference>
        </references>
      </pivotArea>
    </chartFormat>
    <chartFormat chart="15" format="14" series="1">
      <pivotArea type="data" outline="0" fieldPosition="0">
        <references count="2">
          <reference field="4294967294" count="1" selected="0">
            <x v="0"/>
          </reference>
          <reference field="4" count="1" selected="0">
            <x v="4"/>
          </reference>
        </references>
      </pivotArea>
    </chartFormat>
    <chartFormat chart="17" format="20" series="1">
      <pivotArea type="data" outline="0" fieldPosition="0">
        <references count="2">
          <reference field="4294967294" count="1" selected="0">
            <x v="0"/>
          </reference>
          <reference field="4" count="1" selected="0">
            <x v="0"/>
          </reference>
        </references>
      </pivotArea>
    </chartFormat>
    <chartFormat chart="17" format="21" series="1">
      <pivotArea type="data" outline="0" fieldPosition="0">
        <references count="2">
          <reference field="4294967294" count="1" selected="0">
            <x v="0"/>
          </reference>
          <reference field="4" count="1" selected="0">
            <x v="1"/>
          </reference>
        </references>
      </pivotArea>
    </chartFormat>
    <chartFormat chart="17" format="22" series="1">
      <pivotArea type="data" outline="0" fieldPosition="0">
        <references count="2">
          <reference field="4294967294" count="1" selected="0">
            <x v="0"/>
          </reference>
          <reference field="4" count="1" selected="0">
            <x v="2"/>
          </reference>
        </references>
      </pivotArea>
    </chartFormat>
    <chartFormat chart="17" format="23" series="1">
      <pivotArea type="data" outline="0" fieldPosition="0">
        <references count="2">
          <reference field="4294967294" count="1" selected="0">
            <x v="0"/>
          </reference>
          <reference field="4" count="1" selected="0">
            <x v="3"/>
          </reference>
        </references>
      </pivotArea>
    </chartFormat>
    <chartFormat chart="17" format="24" series="1">
      <pivotArea type="data" outline="0" fieldPosition="0">
        <references count="2">
          <reference field="4294967294" count="1" selected="0">
            <x v="0"/>
          </reference>
          <reference field="4" count="1" selected="0">
            <x v="4"/>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857BBE-655B-49A5-922D-EBA8388AB1CA}" name="PivotTable2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2">
  <location ref="E31:F37"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6">
    <i>
      <x v="3"/>
    </i>
    <i>
      <x v="2"/>
    </i>
    <i>
      <x/>
    </i>
    <i>
      <x v="4"/>
    </i>
    <i>
      <x v="1"/>
    </i>
    <i t="grand">
      <x/>
    </i>
  </rowItems>
  <colItems count="1">
    <i/>
  </colItems>
  <dataFields count="1">
    <dataField name="Sum of Sale_amt" fld="7" baseField="0" baseItem="0" numFmtId="41"/>
  </dataFields>
  <formats count="1">
    <format dxfId="68">
      <pivotArea outline="0" collapsedLevelsAreSubtotals="1" fieldPosition="0"/>
    </format>
  </formats>
  <chartFormats count="23">
    <chartFormat chart="1" format="3"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4"/>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23" format="9" series="1">
      <pivotArea type="data" outline="0" fieldPosition="0">
        <references count="1">
          <reference field="4294967294" count="1" selected="0">
            <x v="0"/>
          </reference>
        </references>
      </pivotArea>
    </chartFormat>
    <chartFormat chart="23" format="10">
      <pivotArea type="data" outline="0" fieldPosition="0">
        <references count="2">
          <reference field="4294967294" count="1" selected="0">
            <x v="0"/>
          </reference>
          <reference field="4" count="1" selected="0">
            <x v="3"/>
          </reference>
        </references>
      </pivotArea>
    </chartFormat>
    <chartFormat chart="23" format="11">
      <pivotArea type="data" outline="0" fieldPosition="0">
        <references count="2">
          <reference field="4294967294" count="1" selected="0">
            <x v="0"/>
          </reference>
          <reference field="4" count="1" selected="0">
            <x v="2"/>
          </reference>
        </references>
      </pivotArea>
    </chartFormat>
    <chartFormat chart="23" format="12">
      <pivotArea type="data" outline="0" fieldPosition="0">
        <references count="2">
          <reference field="4294967294" count="1" selected="0">
            <x v="0"/>
          </reference>
          <reference field="4" count="1" selected="0">
            <x v="0"/>
          </reference>
        </references>
      </pivotArea>
    </chartFormat>
    <chartFormat chart="23" format="13">
      <pivotArea type="data" outline="0" fieldPosition="0">
        <references count="2">
          <reference field="4294967294" count="1" selected="0">
            <x v="0"/>
          </reference>
          <reference field="4" count="1" selected="0">
            <x v="4"/>
          </reference>
        </references>
      </pivotArea>
    </chartFormat>
    <chartFormat chart="23" format="14">
      <pivotArea type="data" outline="0" fieldPosition="0">
        <references count="2">
          <reference field="4294967294" count="1" selected="0">
            <x v="0"/>
          </reference>
          <reference field="4" count="1" selected="0">
            <x v="1"/>
          </reference>
        </references>
      </pivotArea>
    </chartFormat>
    <chartFormat chart="26" format="5"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3"/>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29" format="21" series="1">
      <pivotArea type="data" outline="0" fieldPosition="0">
        <references count="1">
          <reference field="4294967294" count="1" selected="0">
            <x v="0"/>
          </reference>
        </references>
      </pivotArea>
    </chartFormat>
    <chartFormat chart="29" format="22">
      <pivotArea type="data" outline="0" fieldPosition="0">
        <references count="2">
          <reference field="4294967294" count="1" selected="0">
            <x v="0"/>
          </reference>
          <reference field="4" count="1" selected="0">
            <x v="3"/>
          </reference>
        </references>
      </pivotArea>
    </chartFormat>
    <chartFormat chart="29" format="23">
      <pivotArea type="data" outline="0" fieldPosition="0">
        <references count="2">
          <reference field="4294967294" count="1" selected="0">
            <x v="0"/>
          </reference>
          <reference field="4" count="1" selected="0">
            <x v="2"/>
          </reference>
        </references>
      </pivotArea>
    </chartFormat>
    <chartFormat chart="29" format="24">
      <pivotArea type="data" outline="0" fieldPosition="0">
        <references count="2">
          <reference field="4294967294" count="1" selected="0">
            <x v="0"/>
          </reference>
          <reference field="4" count="1" selected="0">
            <x v="0"/>
          </reference>
        </references>
      </pivotArea>
    </chartFormat>
    <chartFormat chart="29" format="25">
      <pivotArea type="data" outline="0" fieldPosition="0">
        <references count="2">
          <reference field="4294967294" count="1" selected="0">
            <x v="0"/>
          </reference>
          <reference field="4" count="1" selected="0">
            <x v="4"/>
          </reference>
        </references>
      </pivotArea>
    </chartFormat>
    <chartFormat chart="29" format="26">
      <pivotArea type="data" outline="0" fieldPosition="0">
        <references count="2">
          <reference field="4294967294" count="1" selected="0">
            <x v="0"/>
          </reference>
          <reference field="4" count="1" selected="0">
            <x v="1"/>
          </reference>
        </references>
      </pivotArea>
    </chartFormat>
    <chartFormat chart="30" format="7" series="1">
      <pivotArea type="data" outline="0" fieldPosition="0">
        <references count="1">
          <reference field="4294967294" count="1" selected="0">
            <x v="0"/>
          </reference>
        </references>
      </pivotArea>
    </chartFormat>
    <chartFormat chart="61" format="8" series="1">
      <pivotArea type="data" outline="0" fieldPosition="0">
        <references count="1">
          <reference field="4294967294" count="1" selected="0">
            <x v="0"/>
          </reference>
        </references>
      </pivotArea>
    </chartFormat>
    <chartFormat chart="61" format="9">
      <pivotArea type="data" outline="0" fieldPosition="0">
        <references count="2">
          <reference field="4294967294" count="1" selected="0">
            <x v="0"/>
          </reference>
          <reference field="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E974DA-28AC-480E-9674-3A55067F9EF7}" name="PivotTable1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I10:L16" firstHeaderRow="1" firstDataRow="2"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5">
        <item x="3"/>
        <item x="1"/>
        <item x="0"/>
        <item x="2"/>
        <item t="default"/>
      </items>
    </pivotField>
    <pivotField showAll="0"/>
    <pivotField showAll="0">
      <items count="6">
        <item x="2"/>
        <item x="3"/>
        <item x="1"/>
        <item x="0"/>
        <item x="4"/>
        <item t="default"/>
      </items>
    </pivotField>
    <pivotField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9"/>
  </rowFields>
  <rowItems count="5">
    <i>
      <x v="1"/>
    </i>
    <i>
      <x v="2"/>
    </i>
    <i>
      <x v="3"/>
    </i>
    <i>
      <x v="4"/>
    </i>
    <i t="grand">
      <x/>
    </i>
  </rowItems>
  <colFields count="1">
    <field x="10"/>
  </colFields>
  <colItems count="3">
    <i>
      <x v="1"/>
    </i>
    <i>
      <x v="2"/>
    </i>
    <i t="grand">
      <x/>
    </i>
  </colItems>
  <dataFields count="1">
    <dataField name="Sum of Sale_amt" fld="7" baseField="0" baseItem="0" numFmtId="41"/>
  </dataFields>
  <formats count="1">
    <format dxfId="65">
      <pivotArea outline="0" collapsedLevelsAreSubtotals="1" fieldPosition="0"/>
    </format>
  </formats>
  <chartFormats count="6">
    <chartFormat chart="1" format="0" series="1">
      <pivotArea type="data" outline="0" fieldPosition="0">
        <references count="2">
          <reference field="4294967294" count="1" selected="0">
            <x v="0"/>
          </reference>
          <reference field="10" count="1" selected="0">
            <x v="1"/>
          </reference>
        </references>
      </pivotArea>
    </chartFormat>
    <chartFormat chart="1" format="1" series="1">
      <pivotArea type="data" outline="0" fieldPosition="0">
        <references count="2">
          <reference field="4294967294" count="1" selected="0">
            <x v="0"/>
          </reference>
          <reference field="10" count="1" selected="0">
            <x v="2"/>
          </reference>
        </references>
      </pivotArea>
    </chartFormat>
    <chartFormat chart="6" format="4" series="1">
      <pivotArea type="data" outline="0" fieldPosition="0">
        <references count="2">
          <reference field="4294967294" count="1" selected="0">
            <x v="0"/>
          </reference>
          <reference field="10" count="1" selected="0">
            <x v="1"/>
          </reference>
        </references>
      </pivotArea>
    </chartFormat>
    <chartFormat chart="6" format="5" series="1">
      <pivotArea type="data" outline="0" fieldPosition="0">
        <references count="2">
          <reference field="4294967294" count="1" selected="0">
            <x v="0"/>
          </reference>
          <reference field="10" count="1" selected="0">
            <x v="2"/>
          </reference>
        </references>
      </pivotArea>
    </chartFormat>
    <chartFormat chart="11" format="8" series="1">
      <pivotArea type="data" outline="0" fieldPosition="0">
        <references count="2">
          <reference field="4294967294" count="1" selected="0">
            <x v="0"/>
          </reference>
          <reference field="10" count="1" selected="0">
            <x v="1"/>
          </reference>
        </references>
      </pivotArea>
    </chartFormat>
    <chartFormat chart="11" format="9" series="1">
      <pivotArea type="data" outline="0" fieldPosition="0">
        <references count="2">
          <reference field="4294967294" count="1" selected="0">
            <x v="0"/>
          </reference>
          <reference field="10"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0CC82A-22C0-44E1-8A36-2093D81D4B31}" name="PivotTable1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E10:F14" firstHeaderRow="1" firstDataRow="1" firstDataCol="1"/>
  <pivotFields count="11">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items count="5">
        <item x="3"/>
        <item x="1"/>
        <item x="0"/>
        <item x="2"/>
        <item t="default"/>
      </items>
    </pivotField>
    <pivotField showAll="0"/>
    <pivotField showAll="0">
      <items count="6">
        <item x="2"/>
        <item x="3"/>
        <item x="1"/>
        <item x="0"/>
        <item x="4"/>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4">
    <i>
      <x/>
    </i>
    <i>
      <x v="1"/>
    </i>
    <i>
      <x v="2"/>
    </i>
    <i t="grand">
      <x/>
    </i>
  </rowItems>
  <colItems count="1">
    <i/>
  </colItems>
  <dataFields count="1">
    <dataField name="Sum of Sale_amt" fld="7" baseField="0" baseItem="0" numFmtId="41"/>
  </dataFields>
  <formats count="1">
    <format dxfId="6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036CDE-2C44-4774-9B3B-C117DC398364}" sourceName="Region">
  <pivotTables>
    <pivotTable tabId="20" name="PivotTable1"/>
    <pivotTable tabId="20" name="PivotTable2"/>
    <pivotTable tabId="20" name="PivotTable3"/>
    <pivotTable tabId="20" name="PivotTable4"/>
    <pivotTable tabId="20" name="PivotTable5"/>
    <pivotTable tabId="20" name="PivotTable6"/>
    <pivotTable tabId="20" name="PivotTable7"/>
    <pivotTable tabId="21" name="PivotTable15"/>
    <pivotTable tabId="21" name="PivotTable19"/>
    <pivotTable tabId="21" name="PivotTable20"/>
    <pivotTable tabId="21" name="PivotTable23"/>
    <pivotTable tabId="21" name="PivotTable24"/>
  </pivotTables>
  <data>
    <tabular pivotCacheId="177349052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D6F6F3DF-090D-449B-BF62-E5B9B631DF0B}" sourceName="Item">
  <pivotTables>
    <pivotTable tabId="20" name="PivotTable1"/>
    <pivotTable tabId="20" name="PivotTable2"/>
    <pivotTable tabId="20" name="PivotTable3"/>
    <pivotTable tabId="20" name="PivotTable4"/>
    <pivotTable tabId="20" name="PivotTable5"/>
    <pivotTable tabId="20" name="PivotTable6"/>
    <pivotTable tabId="20" name="PivotTable7"/>
    <pivotTable tabId="21" name="PivotTable15"/>
    <pivotTable tabId="21" name="PivotTable19"/>
    <pivotTable tabId="21" name="PivotTable20"/>
    <pivotTable tabId="21" name="PivotTable23"/>
    <pivotTable tabId="21" name="PivotTable24"/>
  </pivotTables>
  <data>
    <tabular pivotCacheId="1773490527">
      <items count="5">
        <i x="2" s="1"/>
        <i x="3" s="1"/>
        <i x="1"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45160FC-15C8-4851-BB6D-83D141C3837A}" sourceName="Manager">
  <pivotTables>
    <pivotTable tabId="20" name="PivotTable5"/>
    <pivotTable tabId="20" name="PivotTable1"/>
    <pivotTable tabId="20" name="PivotTable2"/>
    <pivotTable tabId="20" name="PivotTable3"/>
    <pivotTable tabId="20" name="PivotTable4"/>
    <pivotTable tabId="20" name="PivotTable6"/>
    <pivotTable tabId="20" name="PivotTable7"/>
    <pivotTable tabId="21" name="PivotTable15"/>
    <pivotTable tabId="21" name="PivotTable19"/>
    <pivotTable tabId="21" name="PivotTable20"/>
    <pivotTable tabId="21" name="PivotTable23"/>
    <pivotTable tabId="21" name="PivotTable24"/>
  </pivotTables>
  <data>
    <tabular pivotCacheId="177349052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F358FE1-250F-4D93-8B5B-171913E18AA8}" cache="Slicer_Region" caption="Region" style="SlicerStyleDark5" rowHeight="234950"/>
  <slicer name="Item" xr10:uid="{C56F187B-6E5D-4B11-A759-9CA766686641}" cache="Slicer_Item" caption="Item" style="SlicerStyleDark5" rowHeight="234950"/>
  <slicer name="Manager" xr10:uid="{92002B3F-50DD-4E69-91E4-666B8EAC5AB3}" cache="Slicer_Manager" caption="Manager"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FCD1789-4516-4089-9EF3-78CC047DA915}" cache="Slicer_Region" caption="Region" style="SlicerStyleDark5" rowHeight="234950"/>
  <slicer name="Item 1" xr10:uid="{E086D0BE-9E97-49CD-9329-EE6FB9A6B561}" cache="Slicer_Item" caption="Item" style="SlicerStyleDark5" rowHeight="234950"/>
  <slicer name="Manager 1" xr10:uid="{E236ECCD-FB69-4818-B12C-49765913617D}" cache="Slicer_Manager" caption="Manager" style="SlicerStyleDark5"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0910EE96-4984-41A3-9A10-D65B2B1F9589}" sourceName="OrderDate">
  <pivotTables>
    <pivotTable tabId="20" name="PivotTable1"/>
    <pivotTable tabId="21" name="PivotTable15"/>
    <pivotTable tabId="21" name="PivotTable19"/>
    <pivotTable tabId="21" name="PivotTable20"/>
    <pivotTable tabId="21" name="PivotTable23"/>
    <pivotTable tabId="21" name="PivotTable24"/>
    <pivotTable tabId="20" name="PivotTable2"/>
    <pivotTable tabId="20" name="PivotTable3"/>
    <pivotTable tabId="20" name="PivotTable4"/>
    <pivotTable tabId="20" name="PivotTable5"/>
    <pivotTable tabId="20" name="PivotTable6"/>
    <pivotTable tabId="20" name="PivotTable7"/>
  </pivotTables>
  <state minimalRefreshVersion="6" lastRefreshVersion="6" pivotCacheId="1773490527" filterType="unknown">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00F29DC3-917D-4DB5-8094-D9378484530B}" cache="NativeTimeline_OrderDate" caption="OrderDate" showHorizontalScrollbar="0" level="1" selectionLevel="0" scrollPosition="2018-01-01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B38B9B5C-E944-44F9-8382-D61B598AB4D8}" cache="NativeTimeline_OrderDate" caption="OrderDate" showHorizontalScrollbar="0" level="2" selectionLevel="2" scrollPosition="2019-05-19T00:00:00" style="TimeSlicerStyleDark5"/>
</timeline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10.xml"/><Relationship Id="rId7" Type="http://schemas.openxmlformats.org/officeDocument/2006/relationships/drawing" Target="../drawings/drawing3.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rinterSettings" Target="../printerSettings/printerSettings2.bin"/><Relationship Id="rId5" Type="http://schemas.openxmlformats.org/officeDocument/2006/relationships/pivotTable" Target="../pivotTables/pivotTable12.xml"/><Relationship Id="rId4" Type="http://schemas.openxmlformats.org/officeDocument/2006/relationships/pivotTable" Target="../pivotTables/pivotTable11.xml"/><Relationship Id="rId9"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BC3A-222C-48EE-8720-69912251ADC8}">
  <dimension ref="B2:V62"/>
  <sheetViews>
    <sheetView showGridLines="0" workbookViewId="0">
      <selection activeCell="O65" sqref="O65"/>
    </sheetView>
  </sheetViews>
  <sheetFormatPr defaultRowHeight="14.4" x14ac:dyDescent="0.3"/>
  <cols>
    <col min="1" max="1" width="12.5546875" bestFit="1" customWidth="1"/>
    <col min="2" max="2" width="15.33203125" bestFit="1" customWidth="1"/>
    <col min="3" max="3" width="15" bestFit="1" customWidth="1"/>
    <col min="4" max="4" width="8.88671875" bestFit="1" customWidth="1"/>
    <col min="5" max="5" width="12.44140625" bestFit="1" customWidth="1"/>
    <col min="6" max="6" width="14.77734375" bestFit="1" customWidth="1"/>
    <col min="9" max="9" width="15.33203125" bestFit="1" customWidth="1"/>
    <col min="10" max="10" width="12.6640625" bestFit="1" customWidth="1"/>
    <col min="11" max="11" width="11.77734375" bestFit="1" customWidth="1"/>
    <col min="12" max="12" width="10.5546875" bestFit="1" customWidth="1"/>
    <col min="13" max="13" width="12.6640625" bestFit="1" customWidth="1"/>
    <col min="14" max="14" width="9.109375" bestFit="1" customWidth="1"/>
    <col min="15" max="15" width="11.6640625" bestFit="1" customWidth="1"/>
    <col min="16" max="16" width="10.5546875" bestFit="1" customWidth="1"/>
    <col min="17" max="17" width="7" bestFit="1" customWidth="1"/>
    <col min="18" max="18" width="7.77734375" bestFit="1" customWidth="1"/>
    <col min="19" max="19" width="15.33203125" bestFit="1" customWidth="1"/>
    <col min="20" max="20" width="15" bestFit="1" customWidth="1"/>
    <col min="21" max="21" width="8.88671875" bestFit="1" customWidth="1"/>
    <col min="22" max="22" width="10.5546875" bestFit="1" customWidth="1"/>
    <col min="23" max="23" width="9.109375" bestFit="1" customWidth="1"/>
    <col min="24" max="24" width="11.6640625" bestFit="1" customWidth="1"/>
    <col min="25" max="25" width="10.5546875" bestFit="1" customWidth="1"/>
    <col min="26" max="26" width="7.77734375" bestFit="1" customWidth="1"/>
    <col min="27" max="27" width="8.77734375" bestFit="1" customWidth="1"/>
    <col min="28" max="28" width="7.77734375" bestFit="1" customWidth="1"/>
    <col min="29" max="31" width="8.77734375" bestFit="1" customWidth="1"/>
    <col min="32" max="32" width="7.77734375" bestFit="1" customWidth="1"/>
    <col min="33" max="33" width="6.77734375" bestFit="1" customWidth="1"/>
    <col min="34" max="34" width="7.77734375" bestFit="1" customWidth="1"/>
    <col min="35" max="35" width="6.77734375" bestFit="1" customWidth="1"/>
    <col min="36" max="41" width="7.77734375" bestFit="1" customWidth="1"/>
    <col min="42" max="42" width="6.77734375" bestFit="1" customWidth="1"/>
    <col min="43" max="43" width="7.77734375" bestFit="1" customWidth="1"/>
    <col min="44" max="44" width="6.77734375" bestFit="1" customWidth="1"/>
    <col min="45" max="47" width="7.77734375" bestFit="1" customWidth="1"/>
    <col min="48" max="50" width="8.77734375" bestFit="1" customWidth="1"/>
    <col min="51" max="51" width="7.77734375" bestFit="1" customWidth="1"/>
    <col min="52" max="52" width="8.77734375" bestFit="1" customWidth="1"/>
    <col min="53" max="53" width="10.77734375" bestFit="1" customWidth="1"/>
  </cols>
  <sheetData>
    <row r="2" spans="4:12" x14ac:dyDescent="0.3">
      <c r="D2" s="13" t="s">
        <v>31</v>
      </c>
      <c r="E2" s="12" t="s">
        <v>33</v>
      </c>
      <c r="I2" s="13" t="s">
        <v>33</v>
      </c>
      <c r="J2" s="13" t="s">
        <v>39</v>
      </c>
    </row>
    <row r="3" spans="4:12" x14ac:dyDescent="0.3">
      <c r="D3" s="14" t="s">
        <v>5</v>
      </c>
      <c r="E3" s="27">
        <v>829769.5</v>
      </c>
      <c r="I3" s="13" t="s">
        <v>31</v>
      </c>
      <c r="J3" t="s">
        <v>34</v>
      </c>
      <c r="K3" t="s">
        <v>38</v>
      </c>
      <c r="L3" t="s">
        <v>32</v>
      </c>
    </row>
    <row r="4" spans="4:12" x14ac:dyDescent="0.3">
      <c r="D4" s="14" t="s">
        <v>7</v>
      </c>
      <c r="E4" s="27">
        <v>321007</v>
      </c>
      <c r="I4" s="26" t="s">
        <v>35</v>
      </c>
      <c r="J4" s="27">
        <v>255101</v>
      </c>
      <c r="K4" s="27">
        <v>74925</v>
      </c>
      <c r="L4" s="27">
        <v>330026</v>
      </c>
    </row>
    <row r="5" spans="4:12" x14ac:dyDescent="0.3">
      <c r="D5" s="14" t="s">
        <v>6</v>
      </c>
      <c r="E5" s="27">
        <v>154899</v>
      </c>
      <c r="I5" s="26" t="s">
        <v>36</v>
      </c>
      <c r="J5" s="27">
        <v>403826</v>
      </c>
      <c r="K5" s="27">
        <v>204787</v>
      </c>
      <c r="L5" s="27">
        <v>608613</v>
      </c>
    </row>
    <row r="6" spans="4:12" x14ac:dyDescent="0.3">
      <c r="D6" s="14" t="s">
        <v>32</v>
      </c>
      <c r="E6" s="27">
        <v>1305675.5</v>
      </c>
      <c r="I6" s="26" t="s">
        <v>37</v>
      </c>
      <c r="J6" s="27">
        <v>98116</v>
      </c>
      <c r="K6" s="27">
        <v>35162.5</v>
      </c>
      <c r="L6" s="27">
        <v>133278.5</v>
      </c>
    </row>
    <row r="7" spans="4:12" x14ac:dyDescent="0.3">
      <c r="I7" s="26" t="s">
        <v>42</v>
      </c>
      <c r="J7" s="27">
        <v>121986</v>
      </c>
      <c r="K7" s="27">
        <v>111772</v>
      </c>
      <c r="L7" s="27">
        <v>233758</v>
      </c>
    </row>
    <row r="8" spans="4:12" x14ac:dyDescent="0.3">
      <c r="I8" s="26" t="s">
        <v>32</v>
      </c>
      <c r="J8" s="27">
        <v>879029</v>
      </c>
      <c r="K8" s="27">
        <v>426646.5</v>
      </c>
      <c r="L8" s="27">
        <v>1305675.5</v>
      </c>
    </row>
    <row r="25" spans="2:22" x14ac:dyDescent="0.3">
      <c r="S25" s="13" t="s">
        <v>33</v>
      </c>
      <c r="T25" s="13" t="s">
        <v>39</v>
      </c>
    </row>
    <row r="26" spans="2:22" x14ac:dyDescent="0.3">
      <c r="S26" s="13" t="s">
        <v>31</v>
      </c>
      <c r="T26" t="s">
        <v>34</v>
      </c>
      <c r="U26" t="s">
        <v>38</v>
      </c>
      <c r="V26" t="s">
        <v>32</v>
      </c>
    </row>
    <row r="27" spans="2:22" x14ac:dyDescent="0.3">
      <c r="B27" s="13" t="s">
        <v>33</v>
      </c>
      <c r="C27" s="13" t="s">
        <v>39</v>
      </c>
      <c r="S27" s="14" t="s">
        <v>10</v>
      </c>
      <c r="T27" s="27">
        <v>23850</v>
      </c>
      <c r="U27" s="27">
        <v>38700</v>
      </c>
      <c r="V27" s="27">
        <v>62550</v>
      </c>
    </row>
    <row r="28" spans="2:22" x14ac:dyDescent="0.3">
      <c r="B28" s="13" t="s">
        <v>31</v>
      </c>
      <c r="C28" t="s">
        <v>34</v>
      </c>
      <c r="D28" t="s">
        <v>38</v>
      </c>
      <c r="E28" t="s">
        <v>32</v>
      </c>
      <c r="S28" s="14" t="s">
        <v>3</v>
      </c>
      <c r="T28" s="27">
        <v>250</v>
      </c>
      <c r="U28" s="27">
        <v>1000</v>
      </c>
      <c r="V28" s="27">
        <v>1250</v>
      </c>
    </row>
    <row r="29" spans="2:22" x14ac:dyDescent="0.3">
      <c r="B29" s="14" t="s">
        <v>9</v>
      </c>
      <c r="C29" s="27">
        <v>690048</v>
      </c>
      <c r="D29" s="27">
        <v>167720</v>
      </c>
      <c r="E29" s="27">
        <v>857768</v>
      </c>
      <c r="S29" s="14" t="s">
        <v>13</v>
      </c>
      <c r="T29" s="27">
        <v>154000</v>
      </c>
      <c r="U29" s="27">
        <v>207000</v>
      </c>
      <c r="V29" s="27">
        <v>361000</v>
      </c>
    </row>
    <row r="30" spans="2:22" x14ac:dyDescent="0.3">
      <c r="B30" s="14" t="s">
        <v>13</v>
      </c>
      <c r="C30" s="27">
        <v>154000</v>
      </c>
      <c r="D30" s="27">
        <v>207000</v>
      </c>
      <c r="E30" s="27">
        <v>361000</v>
      </c>
      <c r="S30" s="14" t="s">
        <v>9</v>
      </c>
      <c r="T30" s="27">
        <v>690048</v>
      </c>
      <c r="U30" s="27">
        <v>167720</v>
      </c>
      <c r="V30" s="27">
        <v>857768</v>
      </c>
    </row>
    <row r="31" spans="2:22" x14ac:dyDescent="0.3">
      <c r="B31" s="14" t="s">
        <v>10</v>
      </c>
      <c r="C31" s="27">
        <v>23850</v>
      </c>
      <c r="D31" s="27">
        <v>38700</v>
      </c>
      <c r="E31" s="27">
        <v>62550</v>
      </c>
      <c r="S31" s="14" t="s">
        <v>11</v>
      </c>
      <c r="T31" s="27">
        <v>10881</v>
      </c>
      <c r="U31" s="27">
        <v>12226.5</v>
      </c>
      <c r="V31" s="27">
        <v>23107.5</v>
      </c>
    </row>
    <row r="32" spans="2:22" x14ac:dyDescent="0.3">
      <c r="B32" s="14" t="s">
        <v>11</v>
      </c>
      <c r="C32" s="27">
        <v>10881</v>
      </c>
      <c r="D32" s="27">
        <v>12226.5</v>
      </c>
      <c r="E32" s="27">
        <v>23107.5</v>
      </c>
      <c r="S32" s="14" t="s">
        <v>32</v>
      </c>
      <c r="T32" s="27">
        <v>879029</v>
      </c>
      <c r="U32" s="27">
        <v>426646.5</v>
      </c>
      <c r="V32" s="27">
        <v>1305675.5</v>
      </c>
    </row>
    <row r="33" spans="2:5" x14ac:dyDescent="0.3">
      <c r="B33" s="14" t="s">
        <v>3</v>
      </c>
      <c r="C33" s="27">
        <v>250</v>
      </c>
      <c r="D33" s="27">
        <v>1000</v>
      </c>
      <c r="E33" s="27">
        <v>1250</v>
      </c>
    </row>
    <row r="34" spans="2:5" x14ac:dyDescent="0.3">
      <c r="B34" s="14" t="s">
        <v>32</v>
      </c>
      <c r="C34" s="27">
        <v>879029</v>
      </c>
      <c r="D34" s="27">
        <v>426646.5</v>
      </c>
      <c r="E34" s="27">
        <v>1305675.5</v>
      </c>
    </row>
    <row r="50" spans="5:11" x14ac:dyDescent="0.3">
      <c r="E50" s="13" t="s">
        <v>31</v>
      </c>
      <c r="F50" t="s">
        <v>33</v>
      </c>
      <c r="J50" s="13" t="s">
        <v>31</v>
      </c>
      <c r="K50" t="s">
        <v>41</v>
      </c>
    </row>
    <row r="51" spans="5:11" x14ac:dyDescent="0.3">
      <c r="E51" s="14" t="s">
        <v>27</v>
      </c>
      <c r="F51" s="27">
        <v>229018</v>
      </c>
      <c r="J51" s="14" t="s">
        <v>34</v>
      </c>
      <c r="K51" s="24">
        <v>22</v>
      </c>
    </row>
    <row r="52" spans="5:11" x14ac:dyDescent="0.3">
      <c r="E52" s="14" t="s">
        <v>28</v>
      </c>
      <c r="F52" s="27">
        <v>239056</v>
      </c>
      <c r="J52" s="14" t="s">
        <v>38</v>
      </c>
      <c r="K52" s="24">
        <v>21</v>
      </c>
    </row>
    <row r="53" spans="5:11" x14ac:dyDescent="0.3">
      <c r="E53" s="14" t="s">
        <v>29</v>
      </c>
      <c r="F53" s="27">
        <v>365108.5</v>
      </c>
      <c r="J53" s="14" t="s">
        <v>32</v>
      </c>
      <c r="K53" s="24">
        <v>43</v>
      </c>
    </row>
    <row r="54" spans="5:11" x14ac:dyDescent="0.3">
      <c r="E54" s="14" t="s">
        <v>26</v>
      </c>
      <c r="F54" s="27">
        <v>472493</v>
      </c>
    </row>
    <row r="55" spans="5:11" x14ac:dyDescent="0.3">
      <c r="E55" s="14" t="s">
        <v>32</v>
      </c>
      <c r="F55" s="27">
        <v>1305675.5</v>
      </c>
    </row>
    <row r="56" spans="5:11" x14ac:dyDescent="0.3">
      <c r="J56" s="13" t="s">
        <v>31</v>
      </c>
      <c r="K56" t="s">
        <v>40</v>
      </c>
    </row>
    <row r="57" spans="5:11" x14ac:dyDescent="0.3">
      <c r="J57" s="14" t="s">
        <v>10</v>
      </c>
      <c r="K57" s="24">
        <v>278</v>
      </c>
    </row>
    <row r="58" spans="5:11" x14ac:dyDescent="0.3">
      <c r="J58" s="14" t="s">
        <v>3</v>
      </c>
      <c r="K58" s="24">
        <v>10</v>
      </c>
    </row>
    <row r="59" spans="5:11" x14ac:dyDescent="0.3">
      <c r="J59" s="14" t="s">
        <v>13</v>
      </c>
      <c r="K59" s="24">
        <v>722</v>
      </c>
    </row>
    <row r="60" spans="5:11" x14ac:dyDescent="0.3">
      <c r="J60" s="14" t="s">
        <v>9</v>
      </c>
      <c r="K60" s="24">
        <v>716</v>
      </c>
    </row>
    <row r="61" spans="5:11" x14ac:dyDescent="0.3">
      <c r="J61" s="14" t="s">
        <v>11</v>
      </c>
      <c r="K61" s="24">
        <v>395</v>
      </c>
    </row>
    <row r="62" spans="5:11" x14ac:dyDescent="0.3">
      <c r="J62" s="14" t="s">
        <v>32</v>
      </c>
      <c r="K62" s="24">
        <v>2121</v>
      </c>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35A52-BED2-4FD9-8CE0-B500AEC02957}">
  <sheetPr>
    <tabColor theme="8" tint="-0.499984740745262"/>
  </sheetPr>
  <dimension ref="A6:S9"/>
  <sheetViews>
    <sheetView showGridLines="0" showRowColHeaders="0" tabSelected="1" zoomScale="96" zoomScaleNormal="96" workbookViewId="0">
      <selection activeCell="T19" sqref="T19"/>
    </sheetView>
  </sheetViews>
  <sheetFormatPr defaultRowHeight="14.4" x14ac:dyDescent="0.3"/>
  <cols>
    <col min="1" max="2" width="8.88671875" style="23"/>
    <col min="3" max="3" width="8.88671875" style="15"/>
    <col min="4" max="4" width="18.21875" style="15" customWidth="1"/>
    <col min="5" max="5" width="8.88671875" style="15" customWidth="1"/>
    <col min="6" max="6" width="22.77734375" style="15" customWidth="1"/>
    <col min="7" max="7" width="8.88671875" style="15" customWidth="1"/>
    <col min="8" max="8" width="14.88671875" style="15" customWidth="1"/>
    <col min="9" max="9" width="8.88671875" style="15"/>
    <col min="10" max="10" width="11.6640625" style="15" customWidth="1"/>
    <col min="11" max="11" width="14.109375" style="15" customWidth="1"/>
    <col min="12" max="12" width="8.88671875" style="15"/>
    <col min="13" max="13" width="12.21875" style="15" customWidth="1"/>
    <col min="14" max="16384" width="8.88671875" style="15"/>
  </cols>
  <sheetData>
    <row r="6" spans="3:19" ht="21" x14ac:dyDescent="0.4">
      <c r="C6" s="17"/>
      <c r="D6" s="20" t="s">
        <v>47</v>
      </c>
      <c r="E6" s="17"/>
      <c r="F6" s="20" t="s">
        <v>46</v>
      </c>
      <c r="G6" s="20" t="s">
        <v>44</v>
      </c>
      <c r="H6" s="20"/>
      <c r="I6" s="17"/>
      <c r="J6" s="17"/>
      <c r="K6" s="17"/>
      <c r="L6" s="17"/>
      <c r="M6" s="17"/>
      <c r="N6" s="17"/>
      <c r="O6" s="17"/>
      <c r="P6" s="17"/>
      <c r="Q6" s="17"/>
      <c r="R6" s="17"/>
    </row>
    <row r="7" spans="3:19" ht="18" x14ac:dyDescent="0.35">
      <c r="C7" s="17"/>
      <c r="D7" s="28">
        <f>GETPIVOTDATA("Sum of Sale_amt",'Pivot Table'!$L$4)</f>
        <v>1305675.5</v>
      </c>
      <c r="E7" s="17"/>
      <c r="F7" s="25">
        <f>GETPIVOTDATA("Sum of Units",'Pivot Table'!$K$57)</f>
        <v>2121</v>
      </c>
      <c r="G7" s="18"/>
      <c r="H7" s="22">
        <f>GETPIVOTDATA("Count of OrderDate",'Pivot Table'!$K$51)</f>
        <v>43</v>
      </c>
      <c r="I7" s="18"/>
      <c r="J7" s="17"/>
      <c r="K7" s="17"/>
      <c r="L7" s="17"/>
      <c r="M7" s="17"/>
      <c r="N7" s="17"/>
      <c r="O7" s="17"/>
      <c r="P7" s="17"/>
      <c r="Q7" s="17"/>
      <c r="R7" s="17"/>
      <c r="S7" s="17"/>
    </row>
    <row r="8" spans="3:19" x14ac:dyDescent="0.3">
      <c r="C8" s="17"/>
      <c r="D8" s="17"/>
      <c r="E8" s="17"/>
      <c r="F8" s="17"/>
      <c r="G8" s="17"/>
      <c r="H8" s="17"/>
      <c r="I8" s="17"/>
      <c r="J8" s="17"/>
      <c r="K8" s="17"/>
      <c r="L8" s="17"/>
      <c r="M8" s="17"/>
      <c r="N8" s="17"/>
      <c r="O8" s="17"/>
      <c r="P8" s="17"/>
      <c r="Q8" s="17"/>
      <c r="R8" s="17"/>
      <c r="S8" s="17"/>
    </row>
    <row r="9" spans="3:19" x14ac:dyDescent="0.3">
      <c r="D9" s="16"/>
      <c r="E9" s="16"/>
      <c r="F9" s="16"/>
    </row>
  </sheetData>
  <mergeCells count="1">
    <mergeCell ref="A1:B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6"/>
  <sheetViews>
    <sheetView workbookViewId="0">
      <selection activeCell="B70" sqref="B70"/>
    </sheetView>
  </sheetViews>
  <sheetFormatPr defaultRowHeight="14.4" x14ac:dyDescent="0.3"/>
  <cols>
    <col min="1" max="1" width="10.5546875" customWidth="1"/>
    <col min="3" max="4" width="15.33203125" customWidth="1"/>
    <col min="5" max="5" width="16.88671875" customWidth="1"/>
    <col min="6" max="6" width="9.5546875" customWidth="1"/>
    <col min="7" max="7" width="12.109375" customWidth="1"/>
    <col min="8" max="8" width="11.5546875" bestFit="1" customWidth="1"/>
  </cols>
  <sheetData>
    <row r="1" spans="1:8" ht="15" thickBot="1" x14ac:dyDescent="0.35">
      <c r="A1" t="s">
        <v>4</v>
      </c>
      <c r="B1" t="s">
        <v>0</v>
      </c>
      <c r="C1" t="s">
        <v>25</v>
      </c>
      <c r="D1" t="s">
        <v>8</v>
      </c>
      <c r="E1" t="s">
        <v>1</v>
      </c>
      <c r="F1" t="s">
        <v>2</v>
      </c>
      <c r="G1" s="4" t="s">
        <v>12</v>
      </c>
      <c r="H1" t="s">
        <v>30</v>
      </c>
    </row>
    <row r="2" spans="1:8" ht="15" hidden="1" thickBot="1" x14ac:dyDescent="0.35">
      <c r="A2" s="1">
        <v>43106</v>
      </c>
      <c r="B2" s="2" t="s">
        <v>7</v>
      </c>
      <c r="C2" s="7" t="s">
        <v>26</v>
      </c>
      <c r="D2" s="5" t="s">
        <v>18</v>
      </c>
      <c r="E2" s="3" t="s">
        <v>9</v>
      </c>
      <c r="F2" s="2">
        <v>95</v>
      </c>
      <c r="G2" s="4">
        <v>1198</v>
      </c>
      <c r="H2" s="12">
        <f>F2*G2</f>
        <v>113810</v>
      </c>
    </row>
    <row r="3" spans="1:8" ht="15" hidden="1" thickBot="1" x14ac:dyDescent="0.35">
      <c r="A3" s="1">
        <v>43123</v>
      </c>
      <c r="B3" s="2" t="s">
        <v>5</v>
      </c>
      <c r="C3" s="7" t="s">
        <v>29</v>
      </c>
      <c r="D3" s="5" t="s">
        <v>19</v>
      </c>
      <c r="E3" s="3" t="s">
        <v>13</v>
      </c>
      <c r="F3" s="2">
        <v>50</v>
      </c>
      <c r="G3" s="4">
        <v>500</v>
      </c>
      <c r="H3" s="12">
        <f t="shared" ref="H3:H44" si="0">F3*G3</f>
        <v>25000</v>
      </c>
    </row>
    <row r="4" spans="1:8" ht="15" hidden="1" thickBot="1" x14ac:dyDescent="0.35">
      <c r="A4" s="1">
        <v>43140</v>
      </c>
      <c r="B4" s="2" t="s">
        <v>5</v>
      </c>
      <c r="C4" s="7" t="s">
        <v>29</v>
      </c>
      <c r="D4" s="5" t="s">
        <v>17</v>
      </c>
      <c r="E4" s="3" t="s">
        <v>9</v>
      </c>
      <c r="F4" s="2">
        <v>36</v>
      </c>
      <c r="G4" s="4">
        <v>1198</v>
      </c>
      <c r="H4" s="12">
        <f t="shared" si="0"/>
        <v>43128</v>
      </c>
    </row>
    <row r="5" spans="1:8" ht="15" thickBot="1" x14ac:dyDescent="0.35">
      <c r="A5" s="1">
        <v>43157</v>
      </c>
      <c r="B5" s="2" t="s">
        <v>5</v>
      </c>
      <c r="C5" s="7" t="s">
        <v>27</v>
      </c>
      <c r="D5" s="5" t="s">
        <v>15</v>
      </c>
      <c r="E5" s="3" t="s">
        <v>10</v>
      </c>
      <c r="F5" s="2">
        <v>27</v>
      </c>
      <c r="G5" s="4">
        <v>225</v>
      </c>
      <c r="H5" s="12">
        <f t="shared" si="0"/>
        <v>6075</v>
      </c>
    </row>
    <row r="6" spans="1:8" ht="15" hidden="1" thickBot="1" x14ac:dyDescent="0.35">
      <c r="A6" s="1">
        <v>43174</v>
      </c>
      <c r="B6" s="2" t="s">
        <v>6</v>
      </c>
      <c r="C6" s="7" t="s">
        <v>27</v>
      </c>
      <c r="D6" s="5" t="s">
        <v>23</v>
      </c>
      <c r="E6" s="3" t="s">
        <v>9</v>
      </c>
      <c r="F6" s="2">
        <v>56</v>
      </c>
      <c r="G6" s="4">
        <v>1198</v>
      </c>
      <c r="H6" s="12">
        <f t="shared" si="0"/>
        <v>67088</v>
      </c>
    </row>
    <row r="7" spans="1:8" ht="15" hidden="1" thickBot="1" x14ac:dyDescent="0.35">
      <c r="A7" s="1">
        <v>43191</v>
      </c>
      <c r="B7" s="2" t="s">
        <v>7</v>
      </c>
      <c r="C7" s="7" t="s">
        <v>26</v>
      </c>
      <c r="D7" s="5" t="s">
        <v>18</v>
      </c>
      <c r="E7" s="3" t="s">
        <v>13</v>
      </c>
      <c r="F7" s="2">
        <v>60</v>
      </c>
      <c r="G7" s="4">
        <v>500</v>
      </c>
      <c r="H7" s="12">
        <f t="shared" si="0"/>
        <v>30000</v>
      </c>
    </row>
    <row r="8" spans="1:8" ht="15" hidden="1" thickBot="1" x14ac:dyDescent="0.35">
      <c r="A8" s="1">
        <v>43208</v>
      </c>
      <c r="B8" s="2" t="s">
        <v>5</v>
      </c>
      <c r="C8" s="6" t="s">
        <v>26</v>
      </c>
      <c r="D8" s="5" t="s">
        <v>14</v>
      </c>
      <c r="E8" s="3" t="s">
        <v>9</v>
      </c>
      <c r="F8" s="2">
        <v>75</v>
      </c>
      <c r="G8" s="4">
        <v>1198</v>
      </c>
      <c r="H8" s="12">
        <f t="shared" si="0"/>
        <v>89850</v>
      </c>
    </row>
    <row r="9" spans="1:8" ht="15" hidden="1" thickBot="1" x14ac:dyDescent="0.35">
      <c r="A9" s="1">
        <v>43225</v>
      </c>
      <c r="B9" s="2" t="s">
        <v>5</v>
      </c>
      <c r="C9" s="7" t="s">
        <v>29</v>
      </c>
      <c r="D9" s="5" t="s">
        <v>17</v>
      </c>
      <c r="E9" s="3" t="s">
        <v>9</v>
      </c>
      <c r="F9" s="2">
        <v>90</v>
      </c>
      <c r="G9" s="4">
        <v>1198</v>
      </c>
      <c r="H9" s="12">
        <f t="shared" si="0"/>
        <v>107820</v>
      </c>
    </row>
    <row r="10" spans="1:8" ht="15" hidden="1" thickBot="1" x14ac:dyDescent="0.35">
      <c r="A10" s="1">
        <v>43242</v>
      </c>
      <c r="B10" s="2" t="s">
        <v>6</v>
      </c>
      <c r="C10" s="9" t="s">
        <v>28</v>
      </c>
      <c r="D10" s="5" t="s">
        <v>24</v>
      </c>
      <c r="E10" s="3" t="s">
        <v>9</v>
      </c>
      <c r="F10" s="2">
        <v>32</v>
      </c>
      <c r="G10" s="4">
        <v>1198</v>
      </c>
      <c r="H10" s="12">
        <f t="shared" si="0"/>
        <v>38336</v>
      </c>
    </row>
    <row r="11" spans="1:8" ht="15" hidden="1" thickBot="1" x14ac:dyDescent="0.35">
      <c r="A11" s="1">
        <v>43259</v>
      </c>
      <c r="B11" s="2" t="s">
        <v>7</v>
      </c>
      <c r="C11" s="7" t="s">
        <v>26</v>
      </c>
      <c r="D11" s="5" t="s">
        <v>18</v>
      </c>
      <c r="E11" s="3" t="s">
        <v>13</v>
      </c>
      <c r="F11" s="2">
        <v>60</v>
      </c>
      <c r="G11" s="4">
        <v>500</v>
      </c>
      <c r="H11" s="12">
        <f t="shared" si="0"/>
        <v>30000</v>
      </c>
    </row>
    <row r="12" spans="1:8" ht="15" hidden="1" thickBot="1" x14ac:dyDescent="0.35">
      <c r="A12" s="1">
        <v>43276</v>
      </c>
      <c r="B12" s="2" t="s">
        <v>5</v>
      </c>
      <c r="C12" s="7" t="s">
        <v>29</v>
      </c>
      <c r="D12" s="5" t="s">
        <v>20</v>
      </c>
      <c r="E12" s="3" t="s">
        <v>9</v>
      </c>
      <c r="F12" s="2">
        <v>90</v>
      </c>
      <c r="G12" s="4">
        <v>1198</v>
      </c>
      <c r="H12" s="12">
        <f t="shared" si="0"/>
        <v>107820</v>
      </c>
    </row>
    <row r="13" spans="1:8" ht="15" hidden="1" thickBot="1" x14ac:dyDescent="0.35">
      <c r="A13" s="1">
        <v>43293</v>
      </c>
      <c r="B13" s="2" t="s">
        <v>7</v>
      </c>
      <c r="C13" s="6" t="s">
        <v>26</v>
      </c>
      <c r="D13" s="5" t="s">
        <v>16</v>
      </c>
      <c r="E13" s="3" t="s">
        <v>13</v>
      </c>
      <c r="F13" s="2">
        <v>29</v>
      </c>
      <c r="G13" s="4">
        <v>500</v>
      </c>
      <c r="H13" s="12">
        <f t="shared" si="0"/>
        <v>14500</v>
      </c>
    </row>
    <row r="14" spans="1:8" ht="15" hidden="1" thickBot="1" x14ac:dyDescent="0.35">
      <c r="A14" s="1">
        <v>43310</v>
      </c>
      <c r="B14" s="2" t="s">
        <v>7</v>
      </c>
      <c r="C14" s="9" t="s">
        <v>28</v>
      </c>
      <c r="D14" s="5" t="s">
        <v>21</v>
      </c>
      <c r="E14" s="3" t="s">
        <v>13</v>
      </c>
      <c r="F14" s="2">
        <v>81</v>
      </c>
      <c r="G14" s="4">
        <v>500</v>
      </c>
      <c r="H14" s="12">
        <f t="shared" si="0"/>
        <v>40500</v>
      </c>
    </row>
    <row r="15" spans="1:8" ht="15" hidden="1" thickBot="1" x14ac:dyDescent="0.35">
      <c r="A15" s="1">
        <v>43327</v>
      </c>
      <c r="B15" s="2" t="s">
        <v>7</v>
      </c>
      <c r="C15" s="7" t="s">
        <v>26</v>
      </c>
      <c r="D15" s="5" t="s">
        <v>18</v>
      </c>
      <c r="E15" s="3" t="s">
        <v>9</v>
      </c>
      <c r="F15" s="2">
        <v>35</v>
      </c>
      <c r="G15" s="4">
        <v>1198</v>
      </c>
      <c r="H15" s="12">
        <f t="shared" si="0"/>
        <v>41930</v>
      </c>
    </row>
    <row r="16" spans="1:8" ht="15" hidden="1" thickBot="1" x14ac:dyDescent="0.35">
      <c r="A16" s="1">
        <v>43344</v>
      </c>
      <c r="B16" s="2" t="s">
        <v>5</v>
      </c>
      <c r="C16" s="9" t="s">
        <v>28</v>
      </c>
      <c r="D16" s="5" t="s">
        <v>22</v>
      </c>
      <c r="E16" s="3" t="s">
        <v>3</v>
      </c>
      <c r="F16" s="2">
        <v>2</v>
      </c>
      <c r="G16" s="4">
        <v>125</v>
      </c>
      <c r="H16" s="12">
        <f t="shared" si="0"/>
        <v>250</v>
      </c>
    </row>
    <row r="17" spans="1:8" ht="15" hidden="1" thickBot="1" x14ac:dyDescent="0.35">
      <c r="A17" s="1">
        <v>43361</v>
      </c>
      <c r="B17" s="2" t="s">
        <v>7</v>
      </c>
      <c r="C17" s="10" t="s">
        <v>26</v>
      </c>
      <c r="D17" s="5" t="s">
        <v>18</v>
      </c>
      <c r="E17" s="3" t="s">
        <v>11</v>
      </c>
      <c r="F17" s="2">
        <v>16</v>
      </c>
      <c r="G17" s="4">
        <v>58.5</v>
      </c>
      <c r="H17" s="12">
        <f t="shared" si="0"/>
        <v>936</v>
      </c>
    </row>
    <row r="18" spans="1:8" ht="15" hidden="1" thickBot="1" x14ac:dyDescent="0.35">
      <c r="A18" s="1">
        <v>43378</v>
      </c>
      <c r="B18" s="2" t="s">
        <v>5</v>
      </c>
      <c r="C18" s="10" t="s">
        <v>29</v>
      </c>
      <c r="D18" s="5" t="s">
        <v>20</v>
      </c>
      <c r="E18" s="3" t="s">
        <v>13</v>
      </c>
      <c r="F18" s="2">
        <v>28</v>
      </c>
      <c r="G18" s="4">
        <v>500</v>
      </c>
      <c r="H18" s="12">
        <f t="shared" si="0"/>
        <v>14000</v>
      </c>
    </row>
    <row r="19" spans="1:8" ht="15" thickBot="1" x14ac:dyDescent="0.35">
      <c r="A19" s="1">
        <v>43395</v>
      </c>
      <c r="B19" s="2" t="s">
        <v>7</v>
      </c>
      <c r="C19" s="10" t="s">
        <v>26</v>
      </c>
      <c r="D19" s="5" t="s">
        <v>18</v>
      </c>
      <c r="E19" s="3" t="s">
        <v>10</v>
      </c>
      <c r="F19" s="2">
        <v>64</v>
      </c>
      <c r="G19" s="4">
        <v>225</v>
      </c>
      <c r="H19" s="12">
        <f t="shared" si="0"/>
        <v>14400</v>
      </c>
    </row>
    <row r="20" spans="1:8" ht="15" thickBot="1" x14ac:dyDescent="0.35">
      <c r="A20" s="1">
        <v>43412</v>
      </c>
      <c r="B20" s="2" t="s">
        <v>7</v>
      </c>
      <c r="C20" s="8" t="s">
        <v>28</v>
      </c>
      <c r="D20" s="5" t="s">
        <v>21</v>
      </c>
      <c r="E20" s="3" t="s">
        <v>10</v>
      </c>
      <c r="F20" s="2">
        <v>15</v>
      </c>
      <c r="G20" s="4">
        <v>225</v>
      </c>
      <c r="H20" s="12">
        <f t="shared" si="0"/>
        <v>3375</v>
      </c>
    </row>
    <row r="21" spans="1:8" ht="15" hidden="1" thickBot="1" x14ac:dyDescent="0.35">
      <c r="A21" s="1">
        <v>43429</v>
      </c>
      <c r="B21" s="2" t="s">
        <v>5</v>
      </c>
      <c r="C21" s="10" t="s">
        <v>29</v>
      </c>
      <c r="D21" s="5" t="s">
        <v>19</v>
      </c>
      <c r="E21" s="3" t="s">
        <v>11</v>
      </c>
      <c r="F21" s="2">
        <v>96</v>
      </c>
      <c r="G21" s="4">
        <v>58.5</v>
      </c>
      <c r="H21" s="12">
        <f t="shared" si="0"/>
        <v>5616</v>
      </c>
    </row>
    <row r="22" spans="1:8" ht="15" hidden="1" thickBot="1" x14ac:dyDescent="0.35">
      <c r="A22" s="1">
        <v>43446</v>
      </c>
      <c r="B22" s="2" t="s">
        <v>5</v>
      </c>
      <c r="C22" s="8" t="s">
        <v>28</v>
      </c>
      <c r="D22" s="5" t="s">
        <v>22</v>
      </c>
      <c r="E22" s="3" t="s">
        <v>9</v>
      </c>
      <c r="F22" s="2">
        <v>67</v>
      </c>
      <c r="G22" s="4">
        <v>1198</v>
      </c>
      <c r="H22" s="12">
        <f t="shared" si="0"/>
        <v>80266</v>
      </c>
    </row>
    <row r="23" spans="1:8" ht="15" hidden="1" thickBot="1" x14ac:dyDescent="0.35">
      <c r="A23" s="1">
        <v>43463</v>
      </c>
      <c r="B23" s="2" t="s">
        <v>7</v>
      </c>
      <c r="C23" s="9" t="s">
        <v>28</v>
      </c>
      <c r="D23" s="5" t="s">
        <v>21</v>
      </c>
      <c r="E23" s="3" t="s">
        <v>11</v>
      </c>
      <c r="F23" s="2">
        <v>74</v>
      </c>
      <c r="G23" s="4">
        <v>58.5</v>
      </c>
      <c r="H23" s="12">
        <f t="shared" si="0"/>
        <v>4329</v>
      </c>
    </row>
    <row r="24" spans="1:8" ht="15" hidden="1" thickBot="1" x14ac:dyDescent="0.35">
      <c r="A24" s="1">
        <v>43480</v>
      </c>
      <c r="B24" s="2" t="s">
        <v>5</v>
      </c>
      <c r="C24" s="7" t="s">
        <v>27</v>
      </c>
      <c r="D24" s="5" t="s">
        <v>15</v>
      </c>
      <c r="E24" s="3" t="s">
        <v>13</v>
      </c>
      <c r="F24" s="2">
        <v>46</v>
      </c>
      <c r="G24" s="4">
        <v>500</v>
      </c>
      <c r="H24" s="12">
        <f t="shared" si="0"/>
        <v>23000</v>
      </c>
    </row>
    <row r="25" spans="1:8" ht="15" hidden="1" thickBot="1" x14ac:dyDescent="0.35">
      <c r="A25" s="1">
        <v>43497</v>
      </c>
      <c r="B25" s="2" t="s">
        <v>5</v>
      </c>
      <c r="C25" s="9" t="s">
        <v>28</v>
      </c>
      <c r="D25" s="5" t="s">
        <v>22</v>
      </c>
      <c r="E25" s="3" t="s">
        <v>13</v>
      </c>
      <c r="F25" s="2">
        <v>87</v>
      </c>
      <c r="G25" s="4">
        <v>500</v>
      </c>
      <c r="H25" s="12">
        <f t="shared" si="0"/>
        <v>43500</v>
      </c>
    </row>
    <row r="26" spans="1:8" ht="15" hidden="1" thickBot="1" x14ac:dyDescent="0.35">
      <c r="A26" s="1">
        <v>43514</v>
      </c>
      <c r="B26" s="2" t="s">
        <v>7</v>
      </c>
      <c r="C26" s="6" t="s">
        <v>26</v>
      </c>
      <c r="D26" s="5" t="s">
        <v>18</v>
      </c>
      <c r="E26" s="3" t="s">
        <v>13</v>
      </c>
      <c r="F26" s="2">
        <v>4</v>
      </c>
      <c r="G26" s="4">
        <v>500</v>
      </c>
      <c r="H26" s="12">
        <f t="shared" si="0"/>
        <v>2000</v>
      </c>
    </row>
    <row r="27" spans="1:8" ht="15" hidden="1" thickBot="1" x14ac:dyDescent="0.35">
      <c r="A27" s="1">
        <v>43531</v>
      </c>
      <c r="B27" s="2" t="s">
        <v>6</v>
      </c>
      <c r="C27" s="7" t="s">
        <v>27</v>
      </c>
      <c r="D27" s="5" t="s">
        <v>23</v>
      </c>
      <c r="E27" s="3" t="s">
        <v>13</v>
      </c>
      <c r="F27" s="2">
        <v>7</v>
      </c>
      <c r="G27" s="4">
        <v>500</v>
      </c>
      <c r="H27" s="12">
        <f t="shared" si="0"/>
        <v>3500</v>
      </c>
    </row>
    <row r="28" spans="1:8" ht="15" hidden="1" thickBot="1" x14ac:dyDescent="0.35">
      <c r="A28" s="1">
        <v>43548</v>
      </c>
      <c r="B28" s="2" t="s">
        <v>5</v>
      </c>
      <c r="C28" s="10" t="s">
        <v>29</v>
      </c>
      <c r="D28" s="5" t="s">
        <v>17</v>
      </c>
      <c r="E28" s="3" t="s">
        <v>11</v>
      </c>
      <c r="F28" s="2">
        <v>50</v>
      </c>
      <c r="G28" s="4">
        <v>58.5</v>
      </c>
      <c r="H28" s="12">
        <f t="shared" si="0"/>
        <v>2925</v>
      </c>
    </row>
    <row r="29" spans="1:8" ht="15" hidden="1" thickBot="1" x14ac:dyDescent="0.35">
      <c r="A29" s="1">
        <v>43565</v>
      </c>
      <c r="B29" s="2" t="s">
        <v>5</v>
      </c>
      <c r="C29" s="11" t="s">
        <v>26</v>
      </c>
      <c r="D29" s="5" t="s">
        <v>14</v>
      </c>
      <c r="E29" s="3" t="s">
        <v>9</v>
      </c>
      <c r="F29" s="2">
        <v>66</v>
      </c>
      <c r="G29" s="4">
        <v>1198</v>
      </c>
      <c r="H29" s="12">
        <f t="shared" si="0"/>
        <v>79068</v>
      </c>
    </row>
    <row r="30" spans="1:8" ht="15" thickBot="1" x14ac:dyDescent="0.35">
      <c r="A30" s="1">
        <v>43582</v>
      </c>
      <c r="B30" s="2" t="s">
        <v>7</v>
      </c>
      <c r="C30" s="6" t="s">
        <v>26</v>
      </c>
      <c r="D30" s="5" t="s">
        <v>16</v>
      </c>
      <c r="E30" s="3" t="s">
        <v>10</v>
      </c>
      <c r="F30" s="2">
        <v>96</v>
      </c>
      <c r="G30" s="4">
        <v>225</v>
      </c>
      <c r="H30" s="12">
        <f t="shared" si="0"/>
        <v>21600</v>
      </c>
    </row>
    <row r="31" spans="1:8" ht="15" hidden="1" thickBot="1" x14ac:dyDescent="0.35">
      <c r="A31" s="1">
        <v>43599</v>
      </c>
      <c r="B31" s="2" t="s">
        <v>5</v>
      </c>
      <c r="C31" s="7" t="s">
        <v>27</v>
      </c>
      <c r="D31" s="5" t="s">
        <v>15</v>
      </c>
      <c r="E31" s="3" t="s">
        <v>9</v>
      </c>
      <c r="F31" s="2">
        <v>53</v>
      </c>
      <c r="G31" s="4">
        <v>1198</v>
      </c>
      <c r="H31" s="12">
        <f t="shared" si="0"/>
        <v>63494</v>
      </c>
    </row>
    <row r="32" spans="1:8" ht="15" hidden="1" thickBot="1" x14ac:dyDescent="0.35">
      <c r="A32" s="1">
        <v>43616</v>
      </c>
      <c r="B32" s="2" t="s">
        <v>5</v>
      </c>
      <c r="C32" s="7" t="s">
        <v>27</v>
      </c>
      <c r="D32" s="5" t="s">
        <v>15</v>
      </c>
      <c r="E32" s="3" t="s">
        <v>13</v>
      </c>
      <c r="F32" s="2">
        <v>80</v>
      </c>
      <c r="G32" s="4">
        <v>500</v>
      </c>
      <c r="H32" s="12">
        <f t="shared" si="0"/>
        <v>40000</v>
      </c>
    </row>
    <row r="33" spans="1:8" ht="15" hidden="1" thickBot="1" x14ac:dyDescent="0.35">
      <c r="A33" s="1">
        <v>43633</v>
      </c>
      <c r="B33" s="2" t="s">
        <v>5</v>
      </c>
      <c r="C33" s="7" t="s">
        <v>29</v>
      </c>
      <c r="D33" s="5" t="s">
        <v>19</v>
      </c>
      <c r="E33" s="3" t="s">
        <v>3</v>
      </c>
      <c r="F33" s="2">
        <v>5</v>
      </c>
      <c r="G33" s="4">
        <v>125</v>
      </c>
      <c r="H33" s="12">
        <f t="shared" si="0"/>
        <v>625</v>
      </c>
    </row>
    <row r="34" spans="1:8" ht="15" hidden="1" thickBot="1" x14ac:dyDescent="0.35">
      <c r="A34" s="1">
        <v>43650</v>
      </c>
      <c r="B34" s="2" t="s">
        <v>7</v>
      </c>
      <c r="C34" s="6" t="s">
        <v>26</v>
      </c>
      <c r="D34" s="5" t="s">
        <v>18</v>
      </c>
      <c r="E34" s="3" t="s">
        <v>11</v>
      </c>
      <c r="F34" s="2">
        <v>62</v>
      </c>
      <c r="G34" s="4">
        <v>58.5</v>
      </c>
      <c r="H34" s="12">
        <f t="shared" si="0"/>
        <v>3627</v>
      </c>
    </row>
    <row r="35" spans="1:8" ht="15" hidden="1" thickBot="1" x14ac:dyDescent="0.35">
      <c r="A35" s="1">
        <v>43667</v>
      </c>
      <c r="B35" s="2" t="s">
        <v>5</v>
      </c>
      <c r="C35" s="7" t="s">
        <v>29</v>
      </c>
      <c r="D35" s="5" t="s">
        <v>20</v>
      </c>
      <c r="E35" s="3" t="s">
        <v>11</v>
      </c>
      <c r="F35" s="2">
        <v>55</v>
      </c>
      <c r="G35" s="4">
        <v>58.5</v>
      </c>
      <c r="H35" s="12">
        <f t="shared" si="0"/>
        <v>3217.5</v>
      </c>
    </row>
    <row r="36" spans="1:8" ht="15" hidden="1" thickBot="1" x14ac:dyDescent="0.35">
      <c r="A36" s="1">
        <v>43684</v>
      </c>
      <c r="B36" s="2" t="s">
        <v>5</v>
      </c>
      <c r="C36" s="7" t="s">
        <v>29</v>
      </c>
      <c r="D36" s="5" t="s">
        <v>19</v>
      </c>
      <c r="E36" s="3" t="s">
        <v>11</v>
      </c>
      <c r="F36" s="2">
        <v>42</v>
      </c>
      <c r="G36" s="4">
        <v>58.5</v>
      </c>
      <c r="H36" s="12">
        <f t="shared" si="0"/>
        <v>2457</v>
      </c>
    </row>
    <row r="37" spans="1:8" ht="15" hidden="1" thickBot="1" x14ac:dyDescent="0.35">
      <c r="A37" s="1">
        <v>43701</v>
      </c>
      <c r="B37" s="2" t="s">
        <v>6</v>
      </c>
      <c r="C37" s="7" t="s">
        <v>27</v>
      </c>
      <c r="D37" s="5" t="s">
        <v>23</v>
      </c>
      <c r="E37" s="3" t="s">
        <v>3</v>
      </c>
      <c r="F37" s="2">
        <v>3</v>
      </c>
      <c r="G37" s="4">
        <v>125</v>
      </c>
      <c r="H37" s="12">
        <f t="shared" si="0"/>
        <v>375</v>
      </c>
    </row>
    <row r="38" spans="1:8" ht="15" hidden="1" thickBot="1" x14ac:dyDescent="0.35">
      <c r="A38" s="1">
        <v>43718</v>
      </c>
      <c r="B38" s="2" t="s">
        <v>5</v>
      </c>
      <c r="C38" s="7" t="s">
        <v>27</v>
      </c>
      <c r="D38" s="5" t="s">
        <v>15</v>
      </c>
      <c r="E38" s="3" t="s">
        <v>9</v>
      </c>
      <c r="F38" s="2">
        <v>7</v>
      </c>
      <c r="G38" s="4">
        <v>1198</v>
      </c>
      <c r="H38" s="12">
        <f t="shared" si="0"/>
        <v>8386</v>
      </c>
    </row>
    <row r="39" spans="1:8" ht="15" thickBot="1" x14ac:dyDescent="0.35">
      <c r="A39" s="1">
        <v>43735</v>
      </c>
      <c r="B39" s="2" t="s">
        <v>6</v>
      </c>
      <c r="C39" s="7" t="s">
        <v>27</v>
      </c>
      <c r="D39" s="5" t="s">
        <v>23</v>
      </c>
      <c r="E39" s="3" t="s">
        <v>10</v>
      </c>
      <c r="F39" s="2">
        <v>76</v>
      </c>
      <c r="G39" s="4">
        <v>225</v>
      </c>
      <c r="H39" s="12">
        <f t="shared" si="0"/>
        <v>17100</v>
      </c>
    </row>
    <row r="40" spans="1:8" ht="15" hidden="1" thickBot="1" x14ac:dyDescent="0.35">
      <c r="A40" s="1">
        <v>43752</v>
      </c>
      <c r="B40" s="2" t="s">
        <v>6</v>
      </c>
      <c r="C40" s="9" t="s">
        <v>28</v>
      </c>
      <c r="D40" s="5" t="s">
        <v>24</v>
      </c>
      <c r="E40" s="3" t="s">
        <v>13</v>
      </c>
      <c r="F40" s="2">
        <v>57</v>
      </c>
      <c r="G40" s="4">
        <v>500</v>
      </c>
      <c r="H40" s="12">
        <f t="shared" si="0"/>
        <v>28500</v>
      </c>
    </row>
    <row r="41" spans="1:8" ht="15" hidden="1" thickBot="1" x14ac:dyDescent="0.35">
      <c r="A41" s="1">
        <v>43769</v>
      </c>
      <c r="B41" s="2" t="s">
        <v>5</v>
      </c>
      <c r="C41" s="6" t="s">
        <v>26</v>
      </c>
      <c r="D41" s="5" t="s">
        <v>14</v>
      </c>
      <c r="E41" s="3" t="s">
        <v>9</v>
      </c>
      <c r="F41" s="2">
        <v>14</v>
      </c>
      <c r="G41" s="4">
        <v>1198</v>
      </c>
      <c r="H41" s="12">
        <f t="shared" si="0"/>
        <v>16772</v>
      </c>
    </row>
    <row r="42" spans="1:8" ht="15" hidden="1" thickBot="1" x14ac:dyDescent="0.35">
      <c r="A42" s="1">
        <v>43786</v>
      </c>
      <c r="B42" s="2" t="s">
        <v>5</v>
      </c>
      <c r="C42" s="7" t="s">
        <v>29</v>
      </c>
      <c r="D42" s="5" t="s">
        <v>17</v>
      </c>
      <c r="E42" s="3" t="s">
        <v>13</v>
      </c>
      <c r="F42" s="2">
        <v>11</v>
      </c>
      <c r="G42" s="4">
        <v>500</v>
      </c>
      <c r="H42" s="12">
        <f t="shared" si="0"/>
        <v>5500</v>
      </c>
    </row>
    <row r="43" spans="1:8" ht="15" hidden="1" thickBot="1" x14ac:dyDescent="0.35">
      <c r="A43" s="1">
        <v>43803</v>
      </c>
      <c r="B43" s="2" t="s">
        <v>5</v>
      </c>
      <c r="C43" s="7" t="s">
        <v>29</v>
      </c>
      <c r="D43" s="5" t="s">
        <v>17</v>
      </c>
      <c r="E43" s="3" t="s">
        <v>13</v>
      </c>
      <c r="F43" s="2">
        <v>94</v>
      </c>
      <c r="G43" s="4">
        <v>500</v>
      </c>
      <c r="H43" s="12">
        <f t="shared" si="0"/>
        <v>47000</v>
      </c>
    </row>
    <row r="44" spans="1:8" ht="15" hidden="1" thickBot="1" x14ac:dyDescent="0.35">
      <c r="A44" s="1">
        <v>43820</v>
      </c>
      <c r="B44" s="2" t="s">
        <v>5</v>
      </c>
      <c r="C44" s="6" t="s">
        <v>26</v>
      </c>
      <c r="D44" s="5" t="s">
        <v>14</v>
      </c>
      <c r="E44" s="3" t="s">
        <v>13</v>
      </c>
      <c r="F44" s="2">
        <v>28</v>
      </c>
      <c r="G44" s="4">
        <v>500</v>
      </c>
      <c r="H44" s="12">
        <f t="shared" si="0"/>
        <v>14000</v>
      </c>
    </row>
    <row r="45" spans="1:8" hidden="1" x14ac:dyDescent="0.3">
      <c r="F45" s="12">
        <f t="shared" ref="F45:G45" si="1">SUBTOTAL(9,F2:F44)</f>
        <v>278</v>
      </c>
      <c r="G45" s="12">
        <f t="shared" si="1"/>
        <v>1125</v>
      </c>
      <c r="H45" s="12">
        <f>SUBTOTAL(9,H2:H44)</f>
        <v>62550</v>
      </c>
    </row>
    <row r="46" spans="1:8" hidden="1" x14ac:dyDescent="0.3">
      <c r="F46" s="12">
        <f t="shared" ref="F46:G46" si="2">F45/8</f>
        <v>34.75</v>
      </c>
      <c r="G46" s="12">
        <f t="shared" si="2"/>
        <v>140.625</v>
      </c>
      <c r="H46" s="12">
        <f>H45/8</f>
        <v>7818.75</v>
      </c>
    </row>
  </sheetData>
  <autoFilter ref="A1:H46" xr:uid="{00000000-0009-0000-0000-000000000000}">
    <filterColumn colId="4">
      <filters>
        <filter val="Cell Phone"/>
      </filters>
    </filterColumn>
  </autoFilter>
  <sortState xmlns:xlrd2="http://schemas.microsoft.com/office/spreadsheetml/2017/richdata2" ref="A2:G44">
    <sortCondition ref="A2:A4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election activeCell="B6" sqref="A1:H44"/>
    </sheetView>
  </sheetViews>
  <sheetFormatPr defaultColWidth="9.109375" defaultRowHeight="14.4" x14ac:dyDescent="0.3"/>
  <cols>
    <col min="1" max="1" width="10.5546875" customWidth="1"/>
    <col min="3" max="4" width="15.33203125" customWidth="1"/>
    <col min="5" max="5" width="16.88671875" customWidth="1"/>
    <col min="6" max="6" width="9.5546875" customWidth="1"/>
    <col min="7" max="7" width="12.109375" customWidth="1"/>
    <col min="8" max="8" width="14.5546875" customWidth="1"/>
  </cols>
  <sheetData>
    <row r="1" spans="1:8" ht="15" thickBot="1" x14ac:dyDescent="0.35">
      <c r="A1" t="s">
        <v>4</v>
      </c>
      <c r="B1" t="s">
        <v>0</v>
      </c>
      <c r="C1" t="s">
        <v>25</v>
      </c>
      <c r="D1" t="s">
        <v>8</v>
      </c>
      <c r="E1" t="s">
        <v>1</v>
      </c>
      <c r="F1" t="s">
        <v>2</v>
      </c>
      <c r="G1" s="4" t="s">
        <v>12</v>
      </c>
      <c r="H1" t="s">
        <v>30</v>
      </c>
    </row>
    <row r="2" spans="1:8" ht="15" thickBot="1" x14ac:dyDescent="0.35">
      <c r="A2" s="1">
        <v>43106</v>
      </c>
      <c r="B2" s="2" t="s">
        <v>7</v>
      </c>
      <c r="C2" s="7" t="s">
        <v>26</v>
      </c>
      <c r="D2" s="5" t="s">
        <v>18</v>
      </c>
      <c r="E2" s="3" t="s">
        <v>9</v>
      </c>
      <c r="F2" s="2">
        <v>95</v>
      </c>
      <c r="G2" s="4">
        <v>1198</v>
      </c>
      <c r="H2" s="12">
        <f>F2*G2</f>
        <v>113810</v>
      </c>
    </row>
    <row r="3" spans="1:8" ht="15" thickBot="1" x14ac:dyDescent="0.35">
      <c r="A3" s="1">
        <v>43123</v>
      </c>
      <c r="B3" s="2" t="s">
        <v>5</v>
      </c>
      <c r="C3" s="7" t="s">
        <v>29</v>
      </c>
      <c r="D3" s="5" t="s">
        <v>19</v>
      </c>
      <c r="E3" s="3" t="s">
        <v>13</v>
      </c>
      <c r="F3" s="2">
        <v>50</v>
      </c>
      <c r="G3" s="4">
        <v>500</v>
      </c>
      <c r="H3" s="12">
        <f t="shared" ref="H3:H44" si="0">F3*G3</f>
        <v>25000</v>
      </c>
    </row>
    <row r="4" spans="1:8" ht="15" thickBot="1" x14ac:dyDescent="0.35">
      <c r="A4" s="1">
        <v>43140</v>
      </c>
      <c r="B4" s="2" t="s">
        <v>5</v>
      </c>
      <c r="C4" s="7" t="s">
        <v>29</v>
      </c>
      <c r="D4" s="5" t="s">
        <v>17</v>
      </c>
      <c r="E4" s="3" t="s">
        <v>9</v>
      </c>
      <c r="F4" s="2">
        <v>36</v>
      </c>
      <c r="G4" s="4">
        <v>1198</v>
      </c>
      <c r="H4" s="12">
        <f t="shared" si="0"/>
        <v>43128</v>
      </c>
    </row>
    <row r="5" spans="1:8" ht="15" thickBot="1" x14ac:dyDescent="0.35">
      <c r="A5" s="1">
        <v>43157</v>
      </c>
      <c r="B5" s="2" t="s">
        <v>5</v>
      </c>
      <c r="C5" s="7" t="s">
        <v>27</v>
      </c>
      <c r="D5" s="5" t="s">
        <v>15</v>
      </c>
      <c r="E5" s="3" t="s">
        <v>10</v>
      </c>
      <c r="F5" s="2">
        <v>27</v>
      </c>
      <c r="G5" s="4">
        <v>225</v>
      </c>
      <c r="H5" s="12">
        <f t="shared" si="0"/>
        <v>6075</v>
      </c>
    </row>
    <row r="6" spans="1:8" ht="15" thickBot="1" x14ac:dyDescent="0.35">
      <c r="A6" s="1">
        <v>43174</v>
      </c>
      <c r="B6" s="2" t="s">
        <v>6</v>
      </c>
      <c r="C6" s="7" t="s">
        <v>27</v>
      </c>
      <c r="D6" s="5" t="s">
        <v>23</v>
      </c>
      <c r="E6" s="3" t="s">
        <v>9</v>
      </c>
      <c r="F6" s="2">
        <v>56</v>
      </c>
      <c r="G6" s="4">
        <v>1198</v>
      </c>
      <c r="H6" s="12">
        <f t="shared" si="0"/>
        <v>67088</v>
      </c>
    </row>
    <row r="7" spans="1:8" ht="15" thickBot="1" x14ac:dyDescent="0.35">
      <c r="A7" s="1">
        <v>43191</v>
      </c>
      <c r="B7" s="2" t="s">
        <v>7</v>
      </c>
      <c r="C7" s="7" t="s">
        <v>26</v>
      </c>
      <c r="D7" s="5" t="s">
        <v>18</v>
      </c>
      <c r="E7" s="3" t="s">
        <v>13</v>
      </c>
      <c r="F7" s="2">
        <v>60</v>
      </c>
      <c r="G7" s="4">
        <v>500</v>
      </c>
      <c r="H7" s="12">
        <f t="shared" si="0"/>
        <v>30000</v>
      </c>
    </row>
    <row r="8" spans="1:8" ht="15" thickBot="1" x14ac:dyDescent="0.35">
      <c r="A8" s="1">
        <v>43208</v>
      </c>
      <c r="B8" s="2" t="s">
        <v>5</v>
      </c>
      <c r="C8" s="6" t="s">
        <v>26</v>
      </c>
      <c r="D8" s="5" t="s">
        <v>14</v>
      </c>
      <c r="E8" s="3" t="s">
        <v>9</v>
      </c>
      <c r="F8" s="2">
        <v>75</v>
      </c>
      <c r="G8" s="4">
        <v>1198</v>
      </c>
      <c r="H8" s="12">
        <f t="shared" si="0"/>
        <v>89850</v>
      </c>
    </row>
    <row r="9" spans="1:8" ht="15" thickBot="1" x14ac:dyDescent="0.35">
      <c r="A9" s="1">
        <v>43225</v>
      </c>
      <c r="B9" s="2" t="s">
        <v>5</v>
      </c>
      <c r="C9" s="7" t="s">
        <v>29</v>
      </c>
      <c r="D9" s="5" t="s">
        <v>17</v>
      </c>
      <c r="E9" s="3" t="s">
        <v>9</v>
      </c>
      <c r="F9" s="2">
        <v>90</v>
      </c>
      <c r="G9" s="4">
        <v>1198</v>
      </c>
      <c r="H9" s="12">
        <f t="shared" si="0"/>
        <v>107820</v>
      </c>
    </row>
    <row r="10" spans="1:8" ht="15" thickBot="1" x14ac:dyDescent="0.35">
      <c r="A10" s="1">
        <v>43242</v>
      </c>
      <c r="B10" s="2" t="s">
        <v>6</v>
      </c>
      <c r="C10" s="9" t="s">
        <v>28</v>
      </c>
      <c r="D10" s="5" t="s">
        <v>24</v>
      </c>
      <c r="E10" s="3" t="s">
        <v>9</v>
      </c>
      <c r="F10" s="2">
        <v>32</v>
      </c>
      <c r="G10" s="4">
        <v>1198</v>
      </c>
      <c r="H10" s="12">
        <f t="shared" si="0"/>
        <v>38336</v>
      </c>
    </row>
    <row r="11" spans="1:8" ht="15" thickBot="1" x14ac:dyDescent="0.35">
      <c r="A11" s="1">
        <v>43259</v>
      </c>
      <c r="B11" s="2" t="s">
        <v>7</v>
      </c>
      <c r="C11" s="7" t="s">
        <v>26</v>
      </c>
      <c r="D11" s="5" t="s">
        <v>18</v>
      </c>
      <c r="E11" s="3" t="s">
        <v>13</v>
      </c>
      <c r="F11" s="2">
        <v>60</v>
      </c>
      <c r="G11" s="4">
        <v>500</v>
      </c>
      <c r="H11" s="12">
        <f t="shared" si="0"/>
        <v>30000</v>
      </c>
    </row>
    <row r="12" spans="1:8" ht="15" thickBot="1" x14ac:dyDescent="0.35">
      <c r="A12" s="1">
        <v>43276</v>
      </c>
      <c r="B12" s="2" t="s">
        <v>5</v>
      </c>
      <c r="C12" s="7" t="s">
        <v>29</v>
      </c>
      <c r="D12" s="5" t="s">
        <v>20</v>
      </c>
      <c r="E12" s="3" t="s">
        <v>9</v>
      </c>
      <c r="F12" s="2">
        <v>90</v>
      </c>
      <c r="G12" s="4">
        <v>1198</v>
      </c>
      <c r="H12" s="12">
        <f t="shared" si="0"/>
        <v>107820</v>
      </c>
    </row>
    <row r="13" spans="1:8" ht="15" thickBot="1" x14ac:dyDescent="0.35">
      <c r="A13" s="1">
        <v>43293</v>
      </c>
      <c r="B13" s="2" t="s">
        <v>7</v>
      </c>
      <c r="C13" s="6" t="s">
        <v>26</v>
      </c>
      <c r="D13" s="5" t="s">
        <v>16</v>
      </c>
      <c r="E13" s="3" t="s">
        <v>13</v>
      </c>
      <c r="F13" s="2">
        <v>29</v>
      </c>
      <c r="G13" s="4">
        <v>500</v>
      </c>
      <c r="H13" s="12">
        <f t="shared" si="0"/>
        <v>14500</v>
      </c>
    </row>
    <row r="14" spans="1:8" ht="15" thickBot="1" x14ac:dyDescent="0.35">
      <c r="A14" s="1">
        <v>43310</v>
      </c>
      <c r="B14" s="2" t="s">
        <v>7</v>
      </c>
      <c r="C14" s="9" t="s">
        <v>28</v>
      </c>
      <c r="D14" s="5" t="s">
        <v>21</v>
      </c>
      <c r="E14" s="3" t="s">
        <v>13</v>
      </c>
      <c r="F14" s="2">
        <v>81</v>
      </c>
      <c r="G14" s="4">
        <v>500</v>
      </c>
      <c r="H14" s="12">
        <f t="shared" si="0"/>
        <v>40500</v>
      </c>
    </row>
    <row r="15" spans="1:8" ht="15" thickBot="1" x14ac:dyDescent="0.35">
      <c r="A15" s="1">
        <v>43327</v>
      </c>
      <c r="B15" s="2" t="s">
        <v>7</v>
      </c>
      <c r="C15" s="7" t="s">
        <v>26</v>
      </c>
      <c r="D15" s="5" t="s">
        <v>18</v>
      </c>
      <c r="E15" s="3" t="s">
        <v>9</v>
      </c>
      <c r="F15" s="2">
        <v>35</v>
      </c>
      <c r="G15" s="4">
        <v>1198</v>
      </c>
      <c r="H15" s="12">
        <f t="shared" si="0"/>
        <v>41930</v>
      </c>
    </row>
    <row r="16" spans="1:8" ht="15" thickBot="1" x14ac:dyDescent="0.35">
      <c r="A16" s="1">
        <v>43344</v>
      </c>
      <c r="B16" s="2" t="s">
        <v>5</v>
      </c>
      <c r="C16" s="9" t="s">
        <v>28</v>
      </c>
      <c r="D16" s="5" t="s">
        <v>22</v>
      </c>
      <c r="E16" s="3" t="s">
        <v>3</v>
      </c>
      <c r="F16" s="2">
        <v>2</v>
      </c>
      <c r="G16" s="4">
        <v>125</v>
      </c>
      <c r="H16" s="12">
        <f t="shared" si="0"/>
        <v>250</v>
      </c>
    </row>
    <row r="17" spans="1:8" ht="15" thickBot="1" x14ac:dyDescent="0.35">
      <c r="A17" s="1">
        <v>43361</v>
      </c>
      <c r="B17" s="2" t="s">
        <v>7</v>
      </c>
      <c r="C17" s="10" t="s">
        <v>26</v>
      </c>
      <c r="D17" s="5" t="s">
        <v>18</v>
      </c>
      <c r="E17" s="3" t="s">
        <v>11</v>
      </c>
      <c r="F17" s="2">
        <v>16</v>
      </c>
      <c r="G17" s="4">
        <v>58.5</v>
      </c>
      <c r="H17" s="12">
        <f t="shared" si="0"/>
        <v>936</v>
      </c>
    </row>
    <row r="18" spans="1:8" ht="15" thickBot="1" x14ac:dyDescent="0.35">
      <c r="A18" s="1">
        <v>43378</v>
      </c>
      <c r="B18" s="2" t="s">
        <v>5</v>
      </c>
      <c r="C18" s="10" t="s">
        <v>29</v>
      </c>
      <c r="D18" s="5" t="s">
        <v>20</v>
      </c>
      <c r="E18" s="3" t="s">
        <v>13</v>
      </c>
      <c r="F18" s="2">
        <v>28</v>
      </c>
      <c r="G18" s="4">
        <v>500</v>
      </c>
      <c r="H18" s="12">
        <f t="shared" si="0"/>
        <v>14000</v>
      </c>
    </row>
    <row r="19" spans="1:8" ht="15" thickBot="1" x14ac:dyDescent="0.35">
      <c r="A19" s="1">
        <v>43395</v>
      </c>
      <c r="B19" s="2" t="s">
        <v>7</v>
      </c>
      <c r="C19" s="10" t="s">
        <v>26</v>
      </c>
      <c r="D19" s="5" t="s">
        <v>18</v>
      </c>
      <c r="E19" s="3" t="s">
        <v>10</v>
      </c>
      <c r="F19" s="2">
        <v>64</v>
      </c>
      <c r="G19" s="4">
        <v>225</v>
      </c>
      <c r="H19" s="12">
        <f t="shared" si="0"/>
        <v>14400</v>
      </c>
    </row>
    <row r="20" spans="1:8" ht="15" thickBot="1" x14ac:dyDescent="0.35">
      <c r="A20" s="1">
        <v>43412</v>
      </c>
      <c r="B20" s="2" t="s">
        <v>7</v>
      </c>
      <c r="C20" s="8" t="s">
        <v>28</v>
      </c>
      <c r="D20" s="5" t="s">
        <v>21</v>
      </c>
      <c r="E20" s="3" t="s">
        <v>10</v>
      </c>
      <c r="F20" s="2">
        <v>15</v>
      </c>
      <c r="G20" s="4">
        <v>225</v>
      </c>
      <c r="H20" s="12">
        <f t="shared" si="0"/>
        <v>3375</v>
      </c>
    </row>
    <row r="21" spans="1:8" ht="15" thickBot="1" x14ac:dyDescent="0.35">
      <c r="A21" s="1">
        <v>43429</v>
      </c>
      <c r="B21" s="2" t="s">
        <v>5</v>
      </c>
      <c r="C21" s="10" t="s">
        <v>29</v>
      </c>
      <c r="D21" s="5" t="s">
        <v>19</v>
      </c>
      <c r="E21" s="3" t="s">
        <v>11</v>
      </c>
      <c r="F21" s="2">
        <v>96</v>
      </c>
      <c r="G21" s="4">
        <v>58.5</v>
      </c>
      <c r="H21" s="12">
        <f t="shared" si="0"/>
        <v>5616</v>
      </c>
    </row>
    <row r="22" spans="1:8" ht="15" thickBot="1" x14ac:dyDescent="0.35">
      <c r="A22" s="1">
        <v>43446</v>
      </c>
      <c r="B22" s="2" t="s">
        <v>5</v>
      </c>
      <c r="C22" s="8" t="s">
        <v>28</v>
      </c>
      <c r="D22" s="5" t="s">
        <v>22</v>
      </c>
      <c r="E22" s="3" t="s">
        <v>9</v>
      </c>
      <c r="F22" s="2">
        <v>67</v>
      </c>
      <c r="G22" s="4">
        <v>1198</v>
      </c>
      <c r="H22" s="12">
        <f t="shared" si="0"/>
        <v>80266</v>
      </c>
    </row>
    <row r="23" spans="1:8" ht="15" thickBot="1" x14ac:dyDescent="0.35">
      <c r="A23" s="1">
        <v>43463</v>
      </c>
      <c r="B23" s="2" t="s">
        <v>7</v>
      </c>
      <c r="C23" s="9" t="s">
        <v>28</v>
      </c>
      <c r="D23" s="5" t="s">
        <v>21</v>
      </c>
      <c r="E23" s="3" t="s">
        <v>11</v>
      </c>
      <c r="F23" s="2">
        <v>74</v>
      </c>
      <c r="G23" s="4">
        <v>58.5</v>
      </c>
      <c r="H23" s="12">
        <f t="shared" si="0"/>
        <v>4329</v>
      </c>
    </row>
    <row r="24" spans="1:8" ht="15" thickBot="1" x14ac:dyDescent="0.35">
      <c r="A24" s="1">
        <v>43480</v>
      </c>
      <c r="B24" s="2" t="s">
        <v>5</v>
      </c>
      <c r="C24" s="7" t="s">
        <v>27</v>
      </c>
      <c r="D24" s="5" t="s">
        <v>15</v>
      </c>
      <c r="E24" s="3" t="s">
        <v>13</v>
      </c>
      <c r="F24" s="2">
        <v>46</v>
      </c>
      <c r="G24" s="4">
        <v>500</v>
      </c>
      <c r="H24" s="12">
        <f t="shared" si="0"/>
        <v>23000</v>
      </c>
    </row>
    <row r="25" spans="1:8" ht="15" thickBot="1" x14ac:dyDescent="0.35">
      <c r="A25" s="1">
        <v>43497</v>
      </c>
      <c r="B25" s="2" t="s">
        <v>5</v>
      </c>
      <c r="C25" s="9" t="s">
        <v>28</v>
      </c>
      <c r="D25" s="5" t="s">
        <v>22</v>
      </c>
      <c r="E25" s="3" t="s">
        <v>13</v>
      </c>
      <c r="F25" s="2">
        <v>87</v>
      </c>
      <c r="G25" s="4">
        <v>500</v>
      </c>
      <c r="H25" s="12">
        <f t="shared" si="0"/>
        <v>43500</v>
      </c>
    </row>
    <row r="26" spans="1:8" ht="15" thickBot="1" x14ac:dyDescent="0.35">
      <c r="A26" s="1">
        <v>43514</v>
      </c>
      <c r="B26" s="2" t="s">
        <v>7</v>
      </c>
      <c r="C26" s="6" t="s">
        <v>26</v>
      </c>
      <c r="D26" s="5" t="s">
        <v>18</v>
      </c>
      <c r="E26" s="3" t="s">
        <v>13</v>
      </c>
      <c r="F26" s="2">
        <v>4</v>
      </c>
      <c r="G26" s="4">
        <v>500</v>
      </c>
      <c r="H26" s="12">
        <f t="shared" si="0"/>
        <v>2000</v>
      </c>
    </row>
    <row r="27" spans="1:8" ht="15" thickBot="1" x14ac:dyDescent="0.35">
      <c r="A27" s="1">
        <v>43531</v>
      </c>
      <c r="B27" s="2" t="s">
        <v>6</v>
      </c>
      <c r="C27" s="7" t="s">
        <v>27</v>
      </c>
      <c r="D27" s="5" t="s">
        <v>23</v>
      </c>
      <c r="E27" s="3" t="s">
        <v>13</v>
      </c>
      <c r="F27" s="2">
        <v>7</v>
      </c>
      <c r="G27" s="4">
        <v>500</v>
      </c>
      <c r="H27" s="12">
        <f t="shared" si="0"/>
        <v>3500</v>
      </c>
    </row>
    <row r="28" spans="1:8" ht="15" thickBot="1" x14ac:dyDescent="0.35">
      <c r="A28" s="1">
        <v>43548</v>
      </c>
      <c r="B28" s="2" t="s">
        <v>5</v>
      </c>
      <c r="C28" s="10" t="s">
        <v>29</v>
      </c>
      <c r="D28" s="5" t="s">
        <v>17</v>
      </c>
      <c r="E28" s="3" t="s">
        <v>11</v>
      </c>
      <c r="F28" s="2">
        <v>50</v>
      </c>
      <c r="G28" s="4">
        <v>58.5</v>
      </c>
      <c r="H28" s="12">
        <f t="shared" si="0"/>
        <v>2925</v>
      </c>
    </row>
    <row r="29" spans="1:8" ht="15" thickBot="1" x14ac:dyDescent="0.35">
      <c r="A29" s="1">
        <v>43565</v>
      </c>
      <c r="B29" s="2" t="s">
        <v>5</v>
      </c>
      <c r="C29" s="11" t="s">
        <v>26</v>
      </c>
      <c r="D29" s="5" t="s">
        <v>14</v>
      </c>
      <c r="E29" s="3" t="s">
        <v>9</v>
      </c>
      <c r="F29" s="2">
        <v>66</v>
      </c>
      <c r="G29" s="4">
        <v>1198</v>
      </c>
      <c r="H29" s="12">
        <f t="shared" si="0"/>
        <v>79068</v>
      </c>
    </row>
    <row r="30" spans="1:8" ht="15" thickBot="1" x14ac:dyDescent="0.35">
      <c r="A30" s="1">
        <v>43582</v>
      </c>
      <c r="B30" s="2" t="s">
        <v>7</v>
      </c>
      <c r="C30" s="6" t="s">
        <v>26</v>
      </c>
      <c r="D30" s="5" t="s">
        <v>16</v>
      </c>
      <c r="E30" s="3" t="s">
        <v>10</v>
      </c>
      <c r="F30" s="2">
        <v>96</v>
      </c>
      <c r="G30" s="4">
        <v>225</v>
      </c>
      <c r="H30" s="12">
        <f t="shared" si="0"/>
        <v>21600</v>
      </c>
    </row>
    <row r="31" spans="1:8" ht="15" thickBot="1" x14ac:dyDescent="0.35">
      <c r="A31" s="1">
        <v>43599</v>
      </c>
      <c r="B31" s="2" t="s">
        <v>5</v>
      </c>
      <c r="C31" s="7" t="s">
        <v>27</v>
      </c>
      <c r="D31" s="5" t="s">
        <v>15</v>
      </c>
      <c r="E31" s="3" t="s">
        <v>9</v>
      </c>
      <c r="F31" s="2">
        <v>53</v>
      </c>
      <c r="G31" s="4">
        <v>1198</v>
      </c>
      <c r="H31" s="12">
        <f t="shared" si="0"/>
        <v>63494</v>
      </c>
    </row>
    <row r="32" spans="1:8" ht="15" thickBot="1" x14ac:dyDescent="0.35">
      <c r="A32" s="1">
        <v>43616</v>
      </c>
      <c r="B32" s="2" t="s">
        <v>5</v>
      </c>
      <c r="C32" s="7" t="s">
        <v>27</v>
      </c>
      <c r="D32" s="5" t="s">
        <v>15</v>
      </c>
      <c r="E32" s="3" t="s">
        <v>13</v>
      </c>
      <c r="F32" s="2">
        <v>80</v>
      </c>
      <c r="G32" s="4">
        <v>500</v>
      </c>
      <c r="H32" s="12">
        <f t="shared" si="0"/>
        <v>40000</v>
      </c>
    </row>
    <row r="33" spans="1:8" ht="15" thickBot="1" x14ac:dyDescent="0.35">
      <c r="A33" s="1">
        <v>43633</v>
      </c>
      <c r="B33" s="2" t="s">
        <v>5</v>
      </c>
      <c r="C33" s="7" t="s">
        <v>29</v>
      </c>
      <c r="D33" s="5" t="s">
        <v>19</v>
      </c>
      <c r="E33" s="3" t="s">
        <v>3</v>
      </c>
      <c r="F33" s="2">
        <v>5</v>
      </c>
      <c r="G33" s="4">
        <v>125</v>
      </c>
      <c r="H33" s="12">
        <f t="shared" si="0"/>
        <v>625</v>
      </c>
    </row>
    <row r="34" spans="1:8" ht="15" thickBot="1" x14ac:dyDescent="0.35">
      <c r="A34" s="1">
        <v>43650</v>
      </c>
      <c r="B34" s="2" t="s">
        <v>7</v>
      </c>
      <c r="C34" s="6" t="s">
        <v>26</v>
      </c>
      <c r="D34" s="5" t="s">
        <v>18</v>
      </c>
      <c r="E34" s="3" t="s">
        <v>11</v>
      </c>
      <c r="F34" s="2">
        <v>62</v>
      </c>
      <c r="G34" s="4">
        <v>58.5</v>
      </c>
      <c r="H34" s="12">
        <f t="shared" si="0"/>
        <v>3627</v>
      </c>
    </row>
    <row r="35" spans="1:8" ht="15" thickBot="1" x14ac:dyDescent="0.35">
      <c r="A35" s="1">
        <v>43667</v>
      </c>
      <c r="B35" s="2" t="s">
        <v>5</v>
      </c>
      <c r="C35" s="7" t="s">
        <v>29</v>
      </c>
      <c r="D35" s="5" t="s">
        <v>20</v>
      </c>
      <c r="E35" s="3" t="s">
        <v>11</v>
      </c>
      <c r="F35" s="2">
        <v>55</v>
      </c>
      <c r="G35" s="4">
        <v>58.5</v>
      </c>
      <c r="H35" s="12">
        <f t="shared" si="0"/>
        <v>3217.5</v>
      </c>
    </row>
    <row r="36" spans="1:8" ht="15" thickBot="1" x14ac:dyDescent="0.35">
      <c r="A36" s="1">
        <v>43684</v>
      </c>
      <c r="B36" s="2" t="s">
        <v>5</v>
      </c>
      <c r="C36" s="7" t="s">
        <v>29</v>
      </c>
      <c r="D36" s="5" t="s">
        <v>19</v>
      </c>
      <c r="E36" s="3" t="s">
        <v>11</v>
      </c>
      <c r="F36" s="2">
        <v>42</v>
      </c>
      <c r="G36" s="4">
        <v>58.5</v>
      </c>
      <c r="H36" s="12">
        <f t="shared" si="0"/>
        <v>2457</v>
      </c>
    </row>
    <row r="37" spans="1:8" ht="15" thickBot="1" x14ac:dyDescent="0.35">
      <c r="A37" s="1">
        <v>43701</v>
      </c>
      <c r="B37" s="2" t="s">
        <v>6</v>
      </c>
      <c r="C37" s="7" t="s">
        <v>27</v>
      </c>
      <c r="D37" s="5" t="s">
        <v>23</v>
      </c>
      <c r="E37" s="3" t="s">
        <v>3</v>
      </c>
      <c r="F37" s="2">
        <v>3</v>
      </c>
      <c r="G37" s="4">
        <v>125</v>
      </c>
      <c r="H37" s="12">
        <f t="shared" si="0"/>
        <v>375</v>
      </c>
    </row>
    <row r="38" spans="1:8" ht="15" thickBot="1" x14ac:dyDescent="0.35">
      <c r="A38" s="1">
        <v>43718</v>
      </c>
      <c r="B38" s="2" t="s">
        <v>5</v>
      </c>
      <c r="C38" s="7" t="s">
        <v>27</v>
      </c>
      <c r="D38" s="5" t="s">
        <v>15</v>
      </c>
      <c r="E38" s="3" t="s">
        <v>9</v>
      </c>
      <c r="F38" s="2">
        <v>7</v>
      </c>
      <c r="G38" s="4">
        <v>1198</v>
      </c>
      <c r="H38" s="12">
        <f t="shared" si="0"/>
        <v>8386</v>
      </c>
    </row>
    <row r="39" spans="1:8" ht="15" thickBot="1" x14ac:dyDescent="0.35">
      <c r="A39" s="1">
        <v>43735</v>
      </c>
      <c r="B39" s="2" t="s">
        <v>6</v>
      </c>
      <c r="C39" s="7" t="s">
        <v>27</v>
      </c>
      <c r="D39" s="5" t="s">
        <v>23</v>
      </c>
      <c r="E39" s="3" t="s">
        <v>10</v>
      </c>
      <c r="F39" s="2">
        <v>76</v>
      </c>
      <c r="G39" s="4">
        <v>225</v>
      </c>
      <c r="H39" s="12">
        <f t="shared" si="0"/>
        <v>17100</v>
      </c>
    </row>
    <row r="40" spans="1:8" ht="15" thickBot="1" x14ac:dyDescent="0.35">
      <c r="A40" s="1">
        <v>43752</v>
      </c>
      <c r="B40" s="2" t="s">
        <v>6</v>
      </c>
      <c r="C40" s="9" t="s">
        <v>28</v>
      </c>
      <c r="D40" s="5" t="s">
        <v>24</v>
      </c>
      <c r="E40" s="3" t="s">
        <v>13</v>
      </c>
      <c r="F40" s="2">
        <v>57</v>
      </c>
      <c r="G40" s="4">
        <v>500</v>
      </c>
      <c r="H40" s="12">
        <f t="shared" si="0"/>
        <v>28500</v>
      </c>
    </row>
    <row r="41" spans="1:8" ht="15" thickBot="1" x14ac:dyDescent="0.35">
      <c r="A41" s="1">
        <v>43769</v>
      </c>
      <c r="B41" s="2" t="s">
        <v>5</v>
      </c>
      <c r="C41" s="6" t="s">
        <v>26</v>
      </c>
      <c r="D41" s="5" t="s">
        <v>14</v>
      </c>
      <c r="E41" s="3" t="s">
        <v>9</v>
      </c>
      <c r="F41" s="2">
        <v>14</v>
      </c>
      <c r="G41" s="4">
        <v>1198</v>
      </c>
      <c r="H41" s="12">
        <f t="shared" si="0"/>
        <v>16772</v>
      </c>
    </row>
    <row r="42" spans="1:8" ht="15" thickBot="1" x14ac:dyDescent="0.35">
      <c r="A42" s="1">
        <v>43786</v>
      </c>
      <c r="B42" s="2" t="s">
        <v>5</v>
      </c>
      <c r="C42" s="7" t="s">
        <v>29</v>
      </c>
      <c r="D42" s="5" t="s">
        <v>17</v>
      </c>
      <c r="E42" s="3" t="s">
        <v>13</v>
      </c>
      <c r="F42" s="2">
        <v>11</v>
      </c>
      <c r="G42" s="4">
        <v>500</v>
      </c>
      <c r="H42" s="12">
        <f t="shared" si="0"/>
        <v>5500</v>
      </c>
    </row>
    <row r="43" spans="1:8" ht="15" thickBot="1" x14ac:dyDescent="0.35">
      <c r="A43" s="1">
        <v>43803</v>
      </c>
      <c r="B43" s="2" t="s">
        <v>5</v>
      </c>
      <c r="C43" s="7" t="s">
        <v>29</v>
      </c>
      <c r="D43" s="5" t="s">
        <v>17</v>
      </c>
      <c r="E43" s="3" t="s">
        <v>13</v>
      </c>
      <c r="F43" s="2">
        <v>94</v>
      </c>
      <c r="G43" s="4">
        <v>500</v>
      </c>
      <c r="H43" s="12">
        <f t="shared" si="0"/>
        <v>47000</v>
      </c>
    </row>
    <row r="44" spans="1:8" ht="15" thickBot="1" x14ac:dyDescent="0.35">
      <c r="A44" s="1">
        <v>43820</v>
      </c>
      <c r="B44" s="2" t="s">
        <v>5</v>
      </c>
      <c r="C44" s="6" t="s">
        <v>26</v>
      </c>
      <c r="D44" s="5" t="s">
        <v>14</v>
      </c>
      <c r="E44" s="3" t="s">
        <v>13</v>
      </c>
      <c r="F44" s="2">
        <v>28</v>
      </c>
      <c r="G44" s="4">
        <v>500</v>
      </c>
      <c r="H44" s="12">
        <f t="shared" si="0"/>
        <v>14000</v>
      </c>
    </row>
    <row r="45" spans="1:8" x14ac:dyDescent="0.3">
      <c r="F45" s="12"/>
      <c r="G45" s="12"/>
      <c r="H45" s="12"/>
    </row>
    <row r="46" spans="1:8" x14ac:dyDescent="0.3">
      <c r="F46" s="12"/>
      <c r="G46" s="12"/>
      <c r="H46" s="12"/>
    </row>
  </sheetData>
  <autoFilter ref="A1:H44" xr:uid="{00000000-0001-0000-01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036E4-A8A0-4B16-B58C-81F8BA34F4AD}">
  <dimension ref="A6:S64"/>
  <sheetViews>
    <sheetView showGridLines="0" topLeftCell="A63" zoomScale="96" zoomScaleNormal="96" workbookViewId="0">
      <selection activeCell="N27" sqref="N27"/>
    </sheetView>
  </sheetViews>
  <sheetFormatPr defaultRowHeight="14.4" x14ac:dyDescent="0.3"/>
  <cols>
    <col min="1" max="2" width="8.88671875" style="17"/>
    <col min="3" max="3" width="8.88671875" style="15"/>
    <col min="4" max="4" width="18.21875" style="15" customWidth="1"/>
    <col min="5" max="5" width="13" style="15" bestFit="1" customWidth="1"/>
    <col min="6" max="6" width="15.44140625" style="15" bestFit="1" customWidth="1"/>
    <col min="7" max="7" width="8.88671875" style="15" customWidth="1"/>
    <col min="8" max="8" width="14.88671875" style="15" customWidth="1"/>
    <col min="9" max="9" width="16" style="15" bestFit="1" customWidth="1"/>
    <col min="10" max="10" width="15.6640625" style="15" bestFit="1" customWidth="1"/>
    <col min="11" max="11" width="7.21875" style="15" bestFit="1" customWidth="1"/>
    <col min="12" max="12" width="13.21875" style="15" bestFit="1" customWidth="1"/>
    <col min="13" max="13" width="9.44140625" style="15" bestFit="1" customWidth="1"/>
    <col min="14" max="14" width="12.109375" style="15" bestFit="1" customWidth="1"/>
    <col min="15" max="15" width="11" style="15" bestFit="1" customWidth="1"/>
    <col min="16" max="16384" width="8.88671875" style="15"/>
  </cols>
  <sheetData>
    <row r="6" spans="3:19" ht="21" x14ac:dyDescent="0.4">
      <c r="C6" s="17"/>
      <c r="D6" s="20" t="s">
        <v>45</v>
      </c>
      <c r="E6" s="17"/>
      <c r="F6" s="20" t="s">
        <v>43</v>
      </c>
      <c r="G6" s="20" t="s">
        <v>44</v>
      </c>
      <c r="H6" s="20"/>
      <c r="I6" s="17"/>
      <c r="J6" s="17"/>
      <c r="K6" s="17"/>
      <c r="L6" s="17"/>
      <c r="M6" s="17"/>
      <c r="N6" s="17"/>
      <c r="O6" s="17"/>
      <c r="P6" s="17"/>
      <c r="Q6" s="17"/>
      <c r="R6" s="17"/>
    </row>
    <row r="7" spans="3:19" ht="18" x14ac:dyDescent="0.35">
      <c r="C7" s="17"/>
      <c r="D7" s="19">
        <f>GETPIVOTDATA("Sum of Sale_amt",'Pivot Table'!$L$4)</f>
        <v>1305675.5</v>
      </c>
      <c r="E7" s="17"/>
      <c r="F7" s="21">
        <f>GETPIVOTDATA("Sum of Units",'Pivot Table'!$K$57)</f>
        <v>2121</v>
      </c>
      <c r="G7" s="18"/>
      <c r="H7" s="22">
        <f>GETPIVOTDATA("Count of OrderDate",'Pivot Table'!$K$51)</f>
        <v>43</v>
      </c>
      <c r="I7" s="18"/>
      <c r="J7" s="17"/>
      <c r="K7" s="17"/>
      <c r="L7" s="17"/>
      <c r="M7" s="17"/>
      <c r="N7" s="17"/>
      <c r="O7" s="17"/>
      <c r="P7" s="17"/>
      <c r="Q7" s="17"/>
      <c r="R7" s="17"/>
      <c r="S7" s="17"/>
    </row>
    <row r="8" spans="3:19" x14ac:dyDescent="0.3">
      <c r="C8" s="17"/>
      <c r="D8" s="17"/>
      <c r="E8" s="17"/>
      <c r="F8" s="17"/>
      <c r="G8" s="17"/>
      <c r="H8" s="17"/>
      <c r="I8" s="17"/>
      <c r="J8" s="17"/>
      <c r="K8" s="17"/>
      <c r="L8" s="17"/>
      <c r="M8" s="17"/>
      <c r="N8" s="17"/>
      <c r="O8" s="17"/>
      <c r="P8" s="17"/>
      <c r="Q8" s="17"/>
      <c r="R8" s="17"/>
      <c r="S8" s="17"/>
    </row>
    <row r="9" spans="3:19" x14ac:dyDescent="0.3">
      <c r="D9" s="16"/>
      <c r="E9" s="16"/>
      <c r="F9" s="16"/>
    </row>
    <row r="10" spans="3:19" x14ac:dyDescent="0.3">
      <c r="E10" s="13" t="s">
        <v>31</v>
      </c>
      <c r="F10" t="s">
        <v>33</v>
      </c>
      <c r="I10" s="13" t="s">
        <v>33</v>
      </c>
      <c r="J10" s="13" t="s">
        <v>39</v>
      </c>
      <c r="K10"/>
      <c r="L10"/>
    </row>
    <row r="11" spans="3:19" x14ac:dyDescent="0.3">
      <c r="E11" s="14" t="s">
        <v>5</v>
      </c>
      <c r="F11" s="27">
        <v>829769.5</v>
      </c>
      <c r="I11" s="13" t="s">
        <v>31</v>
      </c>
      <c r="J11" t="s">
        <v>34</v>
      </c>
      <c r="K11" t="s">
        <v>38</v>
      </c>
      <c r="L11" t="s">
        <v>32</v>
      </c>
    </row>
    <row r="12" spans="3:19" x14ac:dyDescent="0.3">
      <c r="E12" s="14" t="s">
        <v>7</v>
      </c>
      <c r="F12" s="27">
        <v>321007</v>
      </c>
      <c r="I12" s="14" t="s">
        <v>35</v>
      </c>
      <c r="J12" s="27">
        <v>255101</v>
      </c>
      <c r="K12" s="27">
        <v>74925</v>
      </c>
      <c r="L12" s="27">
        <v>330026</v>
      </c>
    </row>
    <row r="13" spans="3:19" x14ac:dyDescent="0.3">
      <c r="E13" s="14" t="s">
        <v>6</v>
      </c>
      <c r="F13" s="27">
        <v>154899</v>
      </c>
      <c r="I13" s="14" t="s">
        <v>36</v>
      </c>
      <c r="J13" s="27">
        <v>403826</v>
      </c>
      <c r="K13" s="27">
        <v>204787</v>
      </c>
      <c r="L13" s="27">
        <v>608613</v>
      </c>
    </row>
    <row r="14" spans="3:19" x14ac:dyDescent="0.3">
      <c r="E14" s="14" t="s">
        <v>32</v>
      </c>
      <c r="F14" s="27">
        <v>1305675.5</v>
      </c>
      <c r="I14" s="14" t="s">
        <v>37</v>
      </c>
      <c r="J14" s="27">
        <v>98116</v>
      </c>
      <c r="K14" s="27">
        <v>35162.5</v>
      </c>
      <c r="L14" s="27">
        <v>133278.5</v>
      </c>
    </row>
    <row r="15" spans="3:19" x14ac:dyDescent="0.3">
      <c r="I15" s="14" t="s">
        <v>42</v>
      </c>
      <c r="J15" s="27">
        <v>121986</v>
      </c>
      <c r="K15" s="27">
        <v>111772</v>
      </c>
      <c r="L15" s="27">
        <v>233758</v>
      </c>
    </row>
    <row r="16" spans="3:19" x14ac:dyDescent="0.3">
      <c r="I16" s="14" t="s">
        <v>32</v>
      </c>
      <c r="J16" s="27">
        <v>879029</v>
      </c>
      <c r="K16" s="27">
        <v>426646.5</v>
      </c>
      <c r="L16" s="27">
        <v>1305675.5</v>
      </c>
    </row>
    <row r="31" spans="5:6" x14ac:dyDescent="0.3">
      <c r="E31" s="13" t="s">
        <v>31</v>
      </c>
      <c r="F31" t="s">
        <v>33</v>
      </c>
    </row>
    <row r="32" spans="5:6" x14ac:dyDescent="0.3">
      <c r="E32" s="14" t="s">
        <v>9</v>
      </c>
      <c r="F32" s="27">
        <v>857768</v>
      </c>
    </row>
    <row r="33" spans="5:15" x14ac:dyDescent="0.3">
      <c r="E33" s="14" t="s">
        <v>13</v>
      </c>
      <c r="F33" s="27">
        <v>361000</v>
      </c>
    </row>
    <row r="34" spans="5:15" x14ac:dyDescent="0.3">
      <c r="E34" s="14" t="s">
        <v>10</v>
      </c>
      <c r="F34" s="27">
        <v>62550</v>
      </c>
    </row>
    <row r="35" spans="5:15" x14ac:dyDescent="0.3">
      <c r="E35" s="14" t="s">
        <v>11</v>
      </c>
      <c r="F35" s="27">
        <v>23107.5</v>
      </c>
      <c r="I35" s="13" t="s">
        <v>33</v>
      </c>
      <c r="J35" s="13" t="s">
        <v>39</v>
      </c>
      <c r="K35"/>
      <c r="L35"/>
      <c r="M35"/>
      <c r="N35"/>
      <c r="O35"/>
    </row>
    <row r="36" spans="5:15" x14ac:dyDescent="0.3">
      <c r="E36" s="14" t="s">
        <v>3</v>
      </c>
      <c r="F36" s="27">
        <v>1250</v>
      </c>
      <c r="I36" s="13" t="s">
        <v>31</v>
      </c>
      <c r="J36" t="s">
        <v>10</v>
      </c>
      <c r="K36" t="s">
        <v>3</v>
      </c>
      <c r="L36" t="s">
        <v>13</v>
      </c>
      <c r="M36" t="s">
        <v>9</v>
      </c>
      <c r="N36" t="s">
        <v>11</v>
      </c>
      <c r="O36" t="s">
        <v>32</v>
      </c>
    </row>
    <row r="37" spans="5:15" x14ac:dyDescent="0.3">
      <c r="E37" s="14" t="s">
        <v>32</v>
      </c>
      <c r="F37" s="27">
        <v>1305675.5</v>
      </c>
      <c r="I37" s="14" t="s">
        <v>35</v>
      </c>
      <c r="J37" s="27">
        <v>6075</v>
      </c>
      <c r="K37" s="27"/>
      <c r="L37" s="27">
        <v>97000</v>
      </c>
      <c r="M37" s="27">
        <v>224026</v>
      </c>
      <c r="N37" s="27">
        <v>2925</v>
      </c>
      <c r="O37" s="27">
        <v>330026</v>
      </c>
    </row>
    <row r="38" spans="5:15" x14ac:dyDescent="0.3">
      <c r="I38" s="14" t="s">
        <v>36</v>
      </c>
      <c r="J38" s="27">
        <v>21600</v>
      </c>
      <c r="K38" s="27">
        <v>625</v>
      </c>
      <c r="L38" s="27">
        <v>100000</v>
      </c>
      <c r="M38" s="27">
        <v>486388</v>
      </c>
      <c r="N38" s="27"/>
      <c r="O38" s="27">
        <v>608613</v>
      </c>
    </row>
    <row r="39" spans="5:15" x14ac:dyDescent="0.3">
      <c r="I39" s="14" t="s">
        <v>37</v>
      </c>
      <c r="J39" s="27">
        <v>17100</v>
      </c>
      <c r="K39" s="27">
        <v>625</v>
      </c>
      <c r="L39" s="27">
        <v>55000</v>
      </c>
      <c r="M39" s="27">
        <v>50316</v>
      </c>
      <c r="N39" s="27">
        <v>10237.5</v>
      </c>
      <c r="O39" s="27">
        <v>133278.5</v>
      </c>
    </row>
    <row r="40" spans="5:15" x14ac:dyDescent="0.3">
      <c r="I40" s="14" t="s">
        <v>42</v>
      </c>
      <c r="J40" s="27">
        <v>17775</v>
      </c>
      <c r="K40" s="27"/>
      <c r="L40" s="27">
        <v>109000</v>
      </c>
      <c r="M40" s="27">
        <v>97038</v>
      </c>
      <c r="N40" s="27">
        <v>9945</v>
      </c>
      <c r="O40" s="27">
        <v>233758</v>
      </c>
    </row>
    <row r="41" spans="5:15" x14ac:dyDescent="0.3">
      <c r="I41" s="14" t="s">
        <v>32</v>
      </c>
      <c r="J41" s="27">
        <v>62550</v>
      </c>
      <c r="K41" s="27">
        <v>1250</v>
      </c>
      <c r="L41" s="27">
        <v>361000</v>
      </c>
      <c r="M41" s="27">
        <v>857768</v>
      </c>
      <c r="N41" s="27">
        <v>23107.5</v>
      </c>
      <c r="O41" s="27">
        <v>1305675.5</v>
      </c>
    </row>
    <row r="59" spans="5:6" x14ac:dyDescent="0.3">
      <c r="E59" s="13" t="s">
        <v>31</v>
      </c>
      <c r="F59" t="s">
        <v>33</v>
      </c>
    </row>
    <row r="60" spans="5:6" x14ac:dyDescent="0.3">
      <c r="E60" s="14" t="s">
        <v>27</v>
      </c>
      <c r="F60" s="27">
        <v>229018</v>
      </c>
    </row>
    <row r="61" spans="5:6" x14ac:dyDescent="0.3">
      <c r="E61" s="14" t="s">
        <v>28</v>
      </c>
      <c r="F61" s="27">
        <v>239056</v>
      </c>
    </row>
    <row r="62" spans="5:6" x14ac:dyDescent="0.3">
      <c r="E62" s="14" t="s">
        <v>29</v>
      </c>
      <c r="F62" s="27">
        <v>365108.5</v>
      </c>
    </row>
    <row r="63" spans="5:6" x14ac:dyDescent="0.3">
      <c r="E63" s="14" t="s">
        <v>26</v>
      </c>
      <c r="F63" s="27">
        <v>472493</v>
      </c>
    </row>
    <row r="64" spans="5:6" x14ac:dyDescent="0.3">
      <c r="E64" s="14" t="s">
        <v>32</v>
      </c>
      <c r="F64" s="27">
        <v>1305675.5</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401E752C-B910-4228-BD85-5802B39590FE}">
  <ds:schemaRefs/>
</ds:datastoreItem>
</file>

<file path=customXml/itemProps2.xml><?xml version="1.0" encoding="utf-8"?>
<ds:datastoreItem xmlns:ds="http://schemas.openxmlformats.org/officeDocument/2006/customXml" ds:itemID="{227860FB-761B-4536-9726-7831768F0BB6}">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EE8954DD-E3B2-4016-ABB8-CC96E4925238}">
  <ds:schemaRefs/>
</ds:datastoreItem>
</file>

<file path=customXml/itemProps4.xml><?xml version="1.0" encoding="utf-8"?>
<ds:datastoreItem xmlns:ds="http://schemas.openxmlformats.org/officeDocument/2006/customXml" ds:itemID="{01DC0403-1E5D-43C3-B187-CB54D9B6531D}">
  <ds:schemaRefs>
    <ds:schemaRef ds:uri="http://www.w3.org/2001/XMLSchema"/>
    <ds:schemaRef ds:uri="http://microsoft.data.visualization.engine.tours/1.0"/>
  </ds:schemaRefs>
</ds:datastoreItem>
</file>

<file path=customXml/itemProps5.xml><?xml version="1.0" encoding="utf-8"?>
<ds:datastoreItem xmlns:ds="http://schemas.openxmlformats.org/officeDocument/2006/customXml" ds:itemID="{F181EC7F-5DB9-4B29-8DE2-EFA2A52A4E0E}">
  <ds:schemaRefs/>
</ds:datastoreItem>
</file>

<file path=customXml/itemProps6.xml><?xml version="1.0" encoding="utf-8"?>
<ds:datastoreItem xmlns:ds="http://schemas.openxmlformats.org/officeDocument/2006/customXml" ds:itemID="{F4421C35-B9A9-4EFE-B2B6-7D254A90BFEE}">
  <ds:schemaRefs>
    <ds:schemaRef ds:uri="http://www.w3.org/2001/XMLSchema"/>
    <ds:schemaRef ds:uri="http://microsoft.data.visualization.Client.Excel.LState/1.0"/>
  </ds:schemaRefs>
</ds:datastoreItem>
</file>

<file path=customXml/itemProps7.xml><?xml version="1.0" encoding="utf-8"?>
<ds:datastoreItem xmlns:ds="http://schemas.openxmlformats.org/officeDocument/2006/customXml" ds:itemID="{366174F1-D345-44F4-9ADB-D91E8387C147}">
  <ds:schemaRefs/>
</ds:datastoreItem>
</file>

<file path=customXml/itemProps8.xml><?xml version="1.0" encoding="utf-8"?>
<ds:datastoreItem xmlns:ds="http://schemas.openxmlformats.org/officeDocument/2006/customXml" ds:itemID="{7C0E655D-4E50-44FC-87D7-6F53C5AFF7DB}">
  <ds:schemaRefs/>
</ds:datastoreItem>
</file>

<file path=customXml/itemProps9.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Dashboard</vt:lpstr>
      <vt:lpstr>Sales Data</vt:lpstr>
      <vt:lpstr>SaleData</vt:lpstr>
      <vt:lpstr>Data</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12662</cp:lastModifiedBy>
  <dcterms:created xsi:type="dcterms:W3CDTF">2004-05-01T18:16:56Z</dcterms:created>
  <dcterms:modified xsi:type="dcterms:W3CDTF">2024-03-09T07:59:59Z</dcterms:modified>
  <cp:category>Excel</cp:category>
</cp:coreProperties>
</file>