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porting\assets\template-excel\"/>
    </mc:Choice>
  </mc:AlternateContent>
  <xr:revisionPtr revIDLastSave="0" documentId="8_{5FA94BB8-F14B-46DE-9178-761FC1A51E0D}" xr6:coauthVersionLast="47" xr6:coauthVersionMax="47" xr10:uidLastSave="{00000000-0000-0000-0000-000000000000}"/>
  <bookViews>
    <workbookView xWindow="1905" yWindow="1905" windowWidth="38700" windowHeight="15285" xr2:uid="{09EB4F6A-2A00-4345-911B-24978AF33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28" i="1"/>
  <c r="D7" i="1"/>
  <c r="R9" i="1"/>
  <c r="Q7" i="1"/>
  <c r="R27" i="1"/>
  <c r="E8" i="1"/>
  <c r="R8" i="1"/>
  <c r="S8" i="1"/>
  <c r="R18" i="1"/>
  <c r="S17" i="1"/>
  <c r="F7" i="1"/>
  <c r="G7" i="1"/>
  <c r="H7" i="1"/>
  <c r="K7" i="1"/>
  <c r="M7" i="1"/>
  <c r="N7" i="1"/>
  <c r="O7" i="1"/>
  <c r="P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S556" i="1"/>
  <c r="R556" i="1"/>
  <c r="E556" i="1"/>
  <c r="S555" i="1"/>
  <c r="R555" i="1"/>
  <c r="E555" i="1"/>
  <c r="S554" i="1"/>
  <c r="R554" i="1"/>
  <c r="E554" i="1"/>
  <c r="S553" i="1"/>
  <c r="R553" i="1"/>
  <c r="E553" i="1"/>
  <c r="S552" i="1"/>
  <c r="R552" i="1"/>
  <c r="E552" i="1"/>
  <c r="S551" i="1"/>
  <c r="R551" i="1"/>
  <c r="E551" i="1"/>
  <c r="S550" i="1"/>
  <c r="R550" i="1"/>
  <c r="E550" i="1"/>
  <c r="S549" i="1"/>
  <c r="R549" i="1"/>
  <c r="E549" i="1"/>
  <c r="S548" i="1"/>
  <c r="R548" i="1"/>
  <c r="E548" i="1"/>
  <c r="S547" i="1"/>
  <c r="R547" i="1"/>
  <c r="E547" i="1"/>
  <c r="S546" i="1"/>
  <c r="R546" i="1"/>
  <c r="E546" i="1"/>
  <c r="S545" i="1"/>
  <c r="R545" i="1"/>
  <c r="E545" i="1"/>
  <c r="S544" i="1"/>
  <c r="R544" i="1"/>
  <c r="E544" i="1"/>
  <c r="S543" i="1"/>
  <c r="R543" i="1"/>
  <c r="E543" i="1"/>
  <c r="S542" i="1"/>
  <c r="R542" i="1"/>
  <c r="E542" i="1"/>
  <c r="S541" i="1"/>
  <c r="R541" i="1"/>
  <c r="E541" i="1"/>
  <c r="S540" i="1"/>
  <c r="R540" i="1"/>
  <c r="E540" i="1"/>
  <c r="S539" i="1"/>
  <c r="R539" i="1"/>
  <c r="E539" i="1"/>
  <c r="S538" i="1"/>
  <c r="R538" i="1"/>
  <c r="E538" i="1"/>
  <c r="S537" i="1"/>
  <c r="R537" i="1"/>
  <c r="E537" i="1"/>
  <c r="S536" i="1"/>
  <c r="R536" i="1"/>
  <c r="E536" i="1"/>
  <c r="S535" i="1"/>
  <c r="R535" i="1"/>
  <c r="E535" i="1"/>
  <c r="S534" i="1"/>
  <c r="R534" i="1"/>
  <c r="E534" i="1"/>
  <c r="S533" i="1"/>
  <c r="R533" i="1"/>
  <c r="E533" i="1"/>
  <c r="S532" i="1"/>
  <c r="R532" i="1"/>
  <c r="E532" i="1"/>
  <c r="S531" i="1"/>
  <c r="R531" i="1"/>
  <c r="E531" i="1"/>
  <c r="S530" i="1"/>
  <c r="R530" i="1"/>
  <c r="E530" i="1"/>
  <c r="S529" i="1"/>
  <c r="R529" i="1"/>
  <c r="E529" i="1"/>
  <c r="S528" i="1"/>
  <c r="R528" i="1"/>
  <c r="E528" i="1"/>
  <c r="S527" i="1"/>
  <c r="R527" i="1"/>
  <c r="E527" i="1"/>
  <c r="S526" i="1"/>
  <c r="R526" i="1"/>
  <c r="E526" i="1"/>
  <c r="S525" i="1"/>
  <c r="R525" i="1"/>
  <c r="E525" i="1"/>
  <c r="S524" i="1"/>
  <c r="R524" i="1"/>
  <c r="E524" i="1"/>
  <c r="S523" i="1"/>
  <c r="R523" i="1"/>
  <c r="E523" i="1"/>
  <c r="S522" i="1"/>
  <c r="R522" i="1"/>
  <c r="E522" i="1"/>
  <c r="S521" i="1"/>
  <c r="R521" i="1"/>
  <c r="E521" i="1"/>
  <c r="S520" i="1"/>
  <c r="R520" i="1"/>
  <c r="E520" i="1"/>
  <c r="S519" i="1"/>
  <c r="R519" i="1"/>
  <c r="E519" i="1"/>
  <c r="S518" i="1"/>
  <c r="R518" i="1"/>
  <c r="E518" i="1"/>
  <c r="S517" i="1"/>
  <c r="R517" i="1"/>
  <c r="E517" i="1"/>
  <c r="S516" i="1"/>
  <c r="R516" i="1"/>
  <c r="E516" i="1"/>
  <c r="S515" i="1"/>
  <c r="R515" i="1"/>
  <c r="E515" i="1"/>
  <c r="S514" i="1"/>
  <c r="R514" i="1"/>
  <c r="E514" i="1"/>
  <c r="S513" i="1"/>
  <c r="R513" i="1"/>
  <c r="E513" i="1"/>
  <c r="S512" i="1"/>
  <c r="R512" i="1"/>
  <c r="E512" i="1"/>
  <c r="S511" i="1"/>
  <c r="R511" i="1"/>
  <c r="E511" i="1"/>
  <c r="S510" i="1"/>
  <c r="R510" i="1"/>
  <c r="E510" i="1"/>
  <c r="S509" i="1"/>
  <c r="R509" i="1"/>
  <c r="E509" i="1"/>
  <c r="S508" i="1"/>
  <c r="R508" i="1"/>
  <c r="E508" i="1"/>
  <c r="S507" i="1"/>
  <c r="R507" i="1"/>
  <c r="E507" i="1"/>
  <c r="S506" i="1"/>
  <c r="R506" i="1"/>
  <c r="E506" i="1"/>
  <c r="S505" i="1"/>
  <c r="R505" i="1"/>
  <c r="E505" i="1"/>
  <c r="S504" i="1"/>
  <c r="R504" i="1"/>
  <c r="E504" i="1"/>
  <c r="S503" i="1"/>
  <c r="R503" i="1"/>
  <c r="E503" i="1"/>
  <c r="S502" i="1"/>
  <c r="R502" i="1"/>
  <c r="E502" i="1"/>
  <c r="S501" i="1"/>
  <c r="R501" i="1"/>
  <c r="E501" i="1"/>
  <c r="S500" i="1"/>
  <c r="R500" i="1"/>
  <c r="E500" i="1"/>
  <c r="S499" i="1"/>
  <c r="R499" i="1"/>
  <c r="E499" i="1"/>
  <c r="S498" i="1"/>
  <c r="R498" i="1"/>
  <c r="E498" i="1"/>
  <c r="S497" i="1"/>
  <c r="R497" i="1"/>
  <c r="E497" i="1"/>
  <c r="S496" i="1"/>
  <c r="R496" i="1"/>
  <c r="E496" i="1"/>
  <c r="S495" i="1"/>
  <c r="R495" i="1"/>
  <c r="E495" i="1"/>
  <c r="S494" i="1"/>
  <c r="R494" i="1"/>
  <c r="E494" i="1"/>
  <c r="S493" i="1"/>
  <c r="R493" i="1"/>
  <c r="E493" i="1"/>
  <c r="S492" i="1"/>
  <c r="R492" i="1"/>
  <c r="E492" i="1"/>
  <c r="S491" i="1"/>
  <c r="R491" i="1"/>
  <c r="E491" i="1"/>
  <c r="S490" i="1"/>
  <c r="R490" i="1"/>
  <c r="E490" i="1"/>
  <c r="S489" i="1"/>
  <c r="R489" i="1"/>
  <c r="E489" i="1"/>
  <c r="S488" i="1"/>
  <c r="R488" i="1"/>
  <c r="E488" i="1"/>
  <c r="S487" i="1"/>
  <c r="R487" i="1"/>
  <c r="E487" i="1"/>
  <c r="S486" i="1"/>
  <c r="R486" i="1"/>
  <c r="E486" i="1"/>
  <c r="S485" i="1"/>
  <c r="R485" i="1"/>
  <c r="E485" i="1"/>
  <c r="S484" i="1"/>
  <c r="R484" i="1"/>
  <c r="E484" i="1"/>
  <c r="S483" i="1"/>
  <c r="R483" i="1"/>
  <c r="E483" i="1"/>
  <c r="S482" i="1"/>
  <c r="R482" i="1"/>
  <c r="E482" i="1"/>
  <c r="S481" i="1"/>
  <c r="R481" i="1"/>
  <c r="E481" i="1"/>
  <c r="S480" i="1"/>
  <c r="R480" i="1"/>
  <c r="E480" i="1"/>
  <c r="S479" i="1"/>
  <c r="R479" i="1"/>
  <c r="E479" i="1"/>
  <c r="S478" i="1"/>
  <c r="R478" i="1"/>
  <c r="E478" i="1"/>
  <c r="S477" i="1"/>
  <c r="R477" i="1"/>
  <c r="E477" i="1"/>
  <c r="S476" i="1"/>
  <c r="R476" i="1"/>
  <c r="E476" i="1"/>
  <c r="S475" i="1"/>
  <c r="R475" i="1"/>
  <c r="E475" i="1"/>
  <c r="S474" i="1"/>
  <c r="R474" i="1"/>
  <c r="E474" i="1"/>
  <c r="S473" i="1"/>
  <c r="R473" i="1"/>
  <c r="E473" i="1"/>
  <c r="S472" i="1"/>
  <c r="R472" i="1"/>
  <c r="E472" i="1"/>
  <c r="S471" i="1"/>
  <c r="R471" i="1"/>
  <c r="E471" i="1"/>
  <c r="S470" i="1"/>
  <c r="R470" i="1"/>
  <c r="E470" i="1"/>
  <c r="S469" i="1"/>
  <c r="R469" i="1"/>
  <c r="E469" i="1"/>
  <c r="S468" i="1"/>
  <c r="R468" i="1"/>
  <c r="E468" i="1"/>
  <c r="S467" i="1"/>
  <c r="R467" i="1"/>
  <c r="E467" i="1"/>
  <c r="S466" i="1"/>
  <c r="R466" i="1"/>
  <c r="E466" i="1"/>
  <c r="S465" i="1"/>
  <c r="R465" i="1"/>
  <c r="E465" i="1"/>
  <c r="S464" i="1"/>
  <c r="R464" i="1"/>
  <c r="E464" i="1"/>
  <c r="S463" i="1"/>
  <c r="R463" i="1"/>
  <c r="E463" i="1"/>
  <c r="S462" i="1"/>
  <c r="R462" i="1"/>
  <c r="E462" i="1"/>
  <c r="S461" i="1"/>
  <c r="R461" i="1"/>
  <c r="E461" i="1"/>
  <c r="S460" i="1"/>
  <c r="R460" i="1"/>
  <c r="E460" i="1"/>
  <c r="S459" i="1"/>
  <c r="R459" i="1"/>
  <c r="E459" i="1"/>
  <c r="S458" i="1"/>
  <c r="R458" i="1"/>
  <c r="E458" i="1"/>
  <c r="S457" i="1"/>
  <c r="R457" i="1"/>
  <c r="E457" i="1"/>
  <c r="S456" i="1"/>
  <c r="R456" i="1"/>
  <c r="E456" i="1"/>
  <c r="S455" i="1"/>
  <c r="R455" i="1"/>
  <c r="E455" i="1"/>
  <c r="S454" i="1"/>
  <c r="R454" i="1"/>
  <c r="E454" i="1"/>
  <c r="S453" i="1"/>
  <c r="R453" i="1"/>
  <c r="E453" i="1"/>
  <c r="S452" i="1"/>
  <c r="R452" i="1"/>
  <c r="E452" i="1"/>
  <c r="S451" i="1"/>
  <c r="R451" i="1"/>
  <c r="E451" i="1"/>
  <c r="S450" i="1"/>
  <c r="R450" i="1"/>
  <c r="E450" i="1"/>
  <c r="S449" i="1"/>
  <c r="R449" i="1"/>
  <c r="E449" i="1"/>
  <c r="S448" i="1"/>
  <c r="R448" i="1"/>
  <c r="E448" i="1"/>
  <c r="S447" i="1"/>
  <c r="R447" i="1"/>
  <c r="E447" i="1"/>
  <c r="S446" i="1"/>
  <c r="R446" i="1"/>
  <c r="E446" i="1"/>
  <c r="S445" i="1"/>
  <c r="R445" i="1"/>
  <c r="E445" i="1"/>
  <c r="S444" i="1"/>
  <c r="R444" i="1"/>
  <c r="E444" i="1"/>
  <c r="S443" i="1"/>
  <c r="R443" i="1"/>
  <c r="E443" i="1"/>
  <c r="S442" i="1"/>
  <c r="R442" i="1"/>
  <c r="E442" i="1"/>
  <c r="S441" i="1"/>
  <c r="R441" i="1"/>
  <c r="E441" i="1"/>
  <c r="S440" i="1"/>
  <c r="R440" i="1"/>
  <c r="E440" i="1"/>
  <c r="S439" i="1"/>
  <c r="R439" i="1"/>
  <c r="E439" i="1"/>
  <c r="S438" i="1"/>
  <c r="R438" i="1"/>
  <c r="E438" i="1"/>
  <c r="S437" i="1"/>
  <c r="R437" i="1"/>
  <c r="E437" i="1"/>
  <c r="S436" i="1"/>
  <c r="R436" i="1"/>
  <c r="E436" i="1"/>
  <c r="S435" i="1"/>
  <c r="R435" i="1"/>
  <c r="E435" i="1"/>
  <c r="S434" i="1"/>
  <c r="R434" i="1"/>
  <c r="E434" i="1"/>
  <c r="S433" i="1"/>
  <c r="R433" i="1"/>
  <c r="E433" i="1"/>
  <c r="S432" i="1"/>
  <c r="R432" i="1"/>
  <c r="E432" i="1"/>
  <c r="S431" i="1"/>
  <c r="R431" i="1"/>
  <c r="E431" i="1"/>
  <c r="S430" i="1"/>
  <c r="R430" i="1"/>
  <c r="E430" i="1"/>
  <c r="S429" i="1"/>
  <c r="R429" i="1"/>
  <c r="E429" i="1"/>
  <c r="S428" i="1"/>
  <c r="R428" i="1"/>
  <c r="E428" i="1"/>
  <c r="S427" i="1"/>
  <c r="R427" i="1"/>
  <c r="E427" i="1"/>
  <c r="S426" i="1"/>
  <c r="R426" i="1"/>
  <c r="E426" i="1"/>
  <c r="S425" i="1"/>
  <c r="R425" i="1"/>
  <c r="E425" i="1"/>
  <c r="S424" i="1"/>
  <c r="R424" i="1"/>
  <c r="E424" i="1"/>
  <c r="S423" i="1"/>
  <c r="R423" i="1"/>
  <c r="E423" i="1"/>
  <c r="S422" i="1"/>
  <c r="R422" i="1"/>
  <c r="E422" i="1"/>
  <c r="S421" i="1"/>
  <c r="R421" i="1"/>
  <c r="E421" i="1"/>
  <c r="S420" i="1"/>
  <c r="R420" i="1"/>
  <c r="E420" i="1"/>
  <c r="S419" i="1"/>
  <c r="R419" i="1"/>
  <c r="E419" i="1"/>
  <c r="S418" i="1"/>
  <c r="R418" i="1"/>
  <c r="E418" i="1"/>
  <c r="S417" i="1"/>
  <c r="R417" i="1"/>
  <c r="E417" i="1"/>
  <c r="S416" i="1"/>
  <c r="R416" i="1"/>
  <c r="E416" i="1"/>
  <c r="S415" i="1"/>
  <c r="R415" i="1"/>
  <c r="E415" i="1"/>
  <c r="S414" i="1"/>
  <c r="R414" i="1"/>
  <c r="E414" i="1"/>
  <c r="S413" i="1"/>
  <c r="R413" i="1"/>
  <c r="E413" i="1"/>
  <c r="S412" i="1"/>
  <c r="R412" i="1"/>
  <c r="E412" i="1"/>
  <c r="S411" i="1"/>
  <c r="R411" i="1"/>
  <c r="E411" i="1"/>
  <c r="S410" i="1"/>
  <c r="R410" i="1"/>
  <c r="E410" i="1"/>
  <c r="S409" i="1"/>
  <c r="R409" i="1"/>
  <c r="E409" i="1"/>
  <c r="S408" i="1"/>
  <c r="R408" i="1"/>
  <c r="E408" i="1"/>
  <c r="S407" i="1"/>
  <c r="R407" i="1"/>
  <c r="E407" i="1"/>
  <c r="S406" i="1"/>
  <c r="R406" i="1"/>
  <c r="E406" i="1"/>
  <c r="S405" i="1"/>
  <c r="R405" i="1"/>
  <c r="E405" i="1"/>
  <c r="S404" i="1"/>
  <c r="R404" i="1"/>
  <c r="E404" i="1"/>
  <c r="S403" i="1"/>
  <c r="R403" i="1"/>
  <c r="E403" i="1"/>
  <c r="S402" i="1"/>
  <c r="R402" i="1"/>
  <c r="E402" i="1"/>
  <c r="S401" i="1"/>
  <c r="R401" i="1"/>
  <c r="E401" i="1"/>
  <c r="S400" i="1"/>
  <c r="R400" i="1"/>
  <c r="E400" i="1"/>
  <c r="S399" i="1"/>
  <c r="R399" i="1"/>
  <c r="E399" i="1"/>
  <c r="S398" i="1"/>
  <c r="R398" i="1"/>
  <c r="E398" i="1"/>
  <c r="S397" i="1"/>
  <c r="R397" i="1"/>
  <c r="E397" i="1"/>
  <c r="S396" i="1"/>
  <c r="R396" i="1"/>
  <c r="E396" i="1"/>
  <c r="S395" i="1"/>
  <c r="R395" i="1"/>
  <c r="E395" i="1"/>
  <c r="S394" i="1"/>
  <c r="R394" i="1"/>
  <c r="E394" i="1"/>
  <c r="S393" i="1"/>
  <c r="R393" i="1"/>
  <c r="E393" i="1"/>
  <c r="S392" i="1"/>
  <c r="R392" i="1"/>
  <c r="E392" i="1"/>
  <c r="S391" i="1"/>
  <c r="R391" i="1"/>
  <c r="E391" i="1"/>
  <c r="S390" i="1"/>
  <c r="R390" i="1"/>
  <c r="E390" i="1"/>
  <c r="S389" i="1"/>
  <c r="R389" i="1"/>
  <c r="E389" i="1"/>
  <c r="S388" i="1"/>
  <c r="R388" i="1"/>
  <c r="E388" i="1"/>
  <c r="S387" i="1"/>
  <c r="R387" i="1"/>
  <c r="E387" i="1"/>
  <c r="S386" i="1"/>
  <c r="R386" i="1"/>
  <c r="E386" i="1"/>
  <c r="S385" i="1"/>
  <c r="R385" i="1"/>
  <c r="E385" i="1"/>
  <c r="S384" i="1"/>
  <c r="R384" i="1"/>
  <c r="E384" i="1"/>
  <c r="S383" i="1"/>
  <c r="R383" i="1"/>
  <c r="E383" i="1"/>
  <c r="S382" i="1"/>
  <c r="R382" i="1"/>
  <c r="E382" i="1"/>
  <c r="S381" i="1"/>
  <c r="R381" i="1"/>
  <c r="E381" i="1"/>
  <c r="S380" i="1"/>
  <c r="R380" i="1"/>
  <c r="E380" i="1"/>
  <c r="S379" i="1"/>
  <c r="R379" i="1"/>
  <c r="E379" i="1"/>
  <c r="S378" i="1"/>
  <c r="R378" i="1"/>
  <c r="E378" i="1"/>
  <c r="S377" i="1"/>
  <c r="R377" i="1"/>
  <c r="E377" i="1"/>
  <c r="S376" i="1"/>
  <c r="R376" i="1"/>
  <c r="E376" i="1"/>
  <c r="S375" i="1"/>
  <c r="R375" i="1"/>
  <c r="E375" i="1"/>
  <c r="S374" i="1"/>
  <c r="R374" i="1"/>
  <c r="E374" i="1"/>
  <c r="S373" i="1"/>
  <c r="R373" i="1"/>
  <c r="E373" i="1"/>
  <c r="S372" i="1"/>
  <c r="R372" i="1"/>
  <c r="E372" i="1"/>
  <c r="S371" i="1"/>
  <c r="R371" i="1"/>
  <c r="E371" i="1"/>
  <c r="S370" i="1"/>
  <c r="R370" i="1"/>
  <c r="E370" i="1"/>
  <c r="S369" i="1"/>
  <c r="R369" i="1"/>
  <c r="E369" i="1"/>
  <c r="S368" i="1"/>
  <c r="R368" i="1"/>
  <c r="E368" i="1"/>
  <c r="S367" i="1"/>
  <c r="R367" i="1"/>
  <c r="E367" i="1"/>
  <c r="S366" i="1"/>
  <c r="R366" i="1"/>
  <c r="E366" i="1"/>
  <c r="S365" i="1"/>
  <c r="R365" i="1"/>
  <c r="E365" i="1"/>
  <c r="S364" i="1"/>
  <c r="R364" i="1"/>
  <c r="E364" i="1"/>
  <c r="S363" i="1"/>
  <c r="R363" i="1"/>
  <c r="E363" i="1"/>
  <c r="S362" i="1"/>
  <c r="R362" i="1"/>
  <c r="E362" i="1"/>
  <c r="S361" i="1"/>
  <c r="R361" i="1"/>
  <c r="E361" i="1"/>
  <c r="S360" i="1"/>
  <c r="R360" i="1"/>
  <c r="E360" i="1"/>
  <c r="S359" i="1"/>
  <c r="R359" i="1"/>
  <c r="E359" i="1"/>
  <c r="S358" i="1"/>
  <c r="R358" i="1"/>
  <c r="E358" i="1"/>
  <c r="S357" i="1"/>
  <c r="R357" i="1"/>
  <c r="E357" i="1"/>
  <c r="S356" i="1"/>
  <c r="R356" i="1"/>
  <c r="E356" i="1"/>
  <c r="S355" i="1"/>
  <c r="R355" i="1"/>
  <c r="E355" i="1"/>
  <c r="S354" i="1"/>
  <c r="R354" i="1"/>
  <c r="E354" i="1"/>
  <c r="S353" i="1"/>
  <c r="R353" i="1"/>
  <c r="E353" i="1"/>
  <c r="S352" i="1"/>
  <c r="R352" i="1"/>
  <c r="E352" i="1"/>
  <c r="S351" i="1"/>
  <c r="R351" i="1"/>
  <c r="E351" i="1"/>
  <c r="S350" i="1"/>
  <c r="R350" i="1"/>
  <c r="E350" i="1"/>
  <c r="S349" i="1"/>
  <c r="R349" i="1"/>
  <c r="E349" i="1"/>
  <c r="S348" i="1"/>
  <c r="R348" i="1"/>
  <c r="E348" i="1"/>
  <c r="S347" i="1"/>
  <c r="R347" i="1"/>
  <c r="E347" i="1"/>
  <c r="S346" i="1"/>
  <c r="R346" i="1"/>
  <c r="E346" i="1"/>
  <c r="S345" i="1"/>
  <c r="R345" i="1"/>
  <c r="E345" i="1"/>
  <c r="S344" i="1"/>
  <c r="R344" i="1"/>
  <c r="E344" i="1"/>
  <c r="S343" i="1"/>
  <c r="R343" i="1"/>
  <c r="E343" i="1"/>
  <c r="S342" i="1"/>
  <c r="R342" i="1"/>
  <c r="E342" i="1"/>
  <c r="S341" i="1"/>
  <c r="R341" i="1"/>
  <c r="E341" i="1"/>
  <c r="S340" i="1"/>
  <c r="R340" i="1"/>
  <c r="E340" i="1"/>
  <c r="S339" i="1"/>
  <c r="R339" i="1"/>
  <c r="E339" i="1"/>
  <c r="S338" i="1"/>
  <c r="R338" i="1"/>
  <c r="E338" i="1"/>
  <c r="S337" i="1"/>
  <c r="R337" i="1"/>
  <c r="E337" i="1"/>
  <c r="S336" i="1"/>
  <c r="R336" i="1"/>
  <c r="E336" i="1"/>
  <c r="S335" i="1"/>
  <c r="R335" i="1"/>
  <c r="E335" i="1"/>
  <c r="S334" i="1"/>
  <c r="R334" i="1"/>
  <c r="E334" i="1"/>
  <c r="S333" i="1"/>
  <c r="R333" i="1"/>
  <c r="E333" i="1"/>
  <c r="S332" i="1"/>
  <c r="R332" i="1"/>
  <c r="E332" i="1"/>
  <c r="S331" i="1"/>
  <c r="R331" i="1"/>
  <c r="E331" i="1"/>
  <c r="S330" i="1"/>
  <c r="R330" i="1"/>
  <c r="E330" i="1"/>
  <c r="S329" i="1"/>
  <c r="R329" i="1"/>
  <c r="E329" i="1"/>
  <c r="S328" i="1"/>
  <c r="R328" i="1"/>
  <c r="E328" i="1"/>
  <c r="S327" i="1"/>
  <c r="R327" i="1"/>
  <c r="E327" i="1"/>
  <c r="S326" i="1"/>
  <c r="R326" i="1"/>
  <c r="E326" i="1"/>
  <c r="S325" i="1"/>
  <c r="R325" i="1"/>
  <c r="E325" i="1"/>
  <c r="S324" i="1"/>
  <c r="R324" i="1"/>
  <c r="E324" i="1"/>
  <c r="S323" i="1"/>
  <c r="R323" i="1"/>
  <c r="E323" i="1"/>
  <c r="S322" i="1"/>
  <c r="R322" i="1"/>
  <c r="E322" i="1"/>
  <c r="S321" i="1"/>
  <c r="R321" i="1"/>
  <c r="E321" i="1"/>
  <c r="S320" i="1"/>
  <c r="R320" i="1"/>
  <c r="E320" i="1"/>
  <c r="S319" i="1"/>
  <c r="R319" i="1"/>
  <c r="E319" i="1"/>
  <c r="S318" i="1"/>
  <c r="R318" i="1"/>
  <c r="E318" i="1"/>
  <c r="S317" i="1"/>
  <c r="R317" i="1"/>
  <c r="E317" i="1"/>
  <c r="S316" i="1"/>
  <c r="R316" i="1"/>
  <c r="E316" i="1"/>
  <c r="S315" i="1"/>
  <c r="R315" i="1"/>
  <c r="E315" i="1"/>
  <c r="S314" i="1"/>
  <c r="R314" i="1"/>
  <c r="E314" i="1"/>
  <c r="S313" i="1"/>
  <c r="R313" i="1"/>
  <c r="E313" i="1"/>
  <c r="S312" i="1"/>
  <c r="R312" i="1"/>
  <c r="E312" i="1"/>
  <c r="S311" i="1"/>
  <c r="R311" i="1"/>
  <c r="E311" i="1"/>
  <c r="S310" i="1"/>
  <c r="R310" i="1"/>
  <c r="E310" i="1"/>
  <c r="S309" i="1"/>
  <c r="R309" i="1"/>
  <c r="E309" i="1"/>
  <c r="S308" i="1"/>
  <c r="R308" i="1"/>
  <c r="E308" i="1"/>
  <c r="S307" i="1"/>
  <c r="R307" i="1"/>
  <c r="E307" i="1"/>
  <c r="S306" i="1"/>
  <c r="R306" i="1"/>
  <c r="E306" i="1"/>
  <c r="S305" i="1"/>
  <c r="R305" i="1"/>
  <c r="E305" i="1"/>
  <c r="S304" i="1"/>
  <c r="R304" i="1"/>
  <c r="E304" i="1"/>
  <c r="S303" i="1"/>
  <c r="R303" i="1"/>
  <c r="E303" i="1"/>
  <c r="S302" i="1"/>
  <c r="R302" i="1"/>
  <c r="E302" i="1"/>
  <c r="S301" i="1"/>
  <c r="R301" i="1"/>
  <c r="E301" i="1"/>
  <c r="S300" i="1"/>
  <c r="R300" i="1"/>
  <c r="E300" i="1"/>
  <c r="S299" i="1"/>
  <c r="R299" i="1"/>
  <c r="E299" i="1"/>
  <c r="S298" i="1"/>
  <c r="R298" i="1"/>
  <c r="E298" i="1"/>
  <c r="S297" i="1"/>
  <c r="R297" i="1"/>
  <c r="E297" i="1"/>
  <c r="S296" i="1"/>
  <c r="R296" i="1"/>
  <c r="E296" i="1"/>
  <c r="S295" i="1"/>
  <c r="R295" i="1"/>
  <c r="E295" i="1"/>
  <c r="S294" i="1"/>
  <c r="R294" i="1"/>
  <c r="E294" i="1"/>
  <c r="S293" i="1"/>
  <c r="R293" i="1"/>
  <c r="E293" i="1"/>
  <c r="S292" i="1"/>
  <c r="R292" i="1"/>
  <c r="E292" i="1"/>
  <c r="S291" i="1"/>
  <c r="R291" i="1"/>
  <c r="E291" i="1"/>
  <c r="S290" i="1"/>
  <c r="R290" i="1"/>
  <c r="E290" i="1"/>
  <c r="S289" i="1"/>
  <c r="R289" i="1"/>
  <c r="E289" i="1"/>
  <c r="S288" i="1"/>
  <c r="R288" i="1"/>
  <c r="E288" i="1"/>
  <c r="S287" i="1"/>
  <c r="R287" i="1"/>
  <c r="E287" i="1"/>
  <c r="S286" i="1"/>
  <c r="R286" i="1"/>
  <c r="E286" i="1"/>
  <c r="S285" i="1"/>
  <c r="R285" i="1"/>
  <c r="E285" i="1"/>
  <c r="S284" i="1"/>
  <c r="R284" i="1"/>
  <c r="E284" i="1"/>
  <c r="S283" i="1"/>
  <c r="R283" i="1"/>
  <c r="E283" i="1"/>
  <c r="S282" i="1"/>
  <c r="R282" i="1"/>
  <c r="E282" i="1"/>
  <c r="S281" i="1"/>
  <c r="R281" i="1"/>
  <c r="E281" i="1"/>
  <c r="S280" i="1"/>
  <c r="R280" i="1"/>
  <c r="E280" i="1"/>
  <c r="S279" i="1"/>
  <c r="R279" i="1"/>
  <c r="E279" i="1"/>
  <c r="S278" i="1"/>
  <c r="R278" i="1"/>
  <c r="E278" i="1"/>
  <c r="S277" i="1"/>
  <c r="R277" i="1"/>
  <c r="E277" i="1"/>
  <c r="S276" i="1"/>
  <c r="R276" i="1"/>
  <c r="E276" i="1"/>
  <c r="S275" i="1"/>
  <c r="R275" i="1"/>
  <c r="E275" i="1"/>
  <c r="S274" i="1"/>
  <c r="R274" i="1"/>
  <c r="E274" i="1"/>
  <c r="S273" i="1"/>
  <c r="R273" i="1"/>
  <c r="E273" i="1"/>
  <c r="S272" i="1"/>
  <c r="R272" i="1"/>
  <c r="E272" i="1"/>
  <c r="S271" i="1"/>
  <c r="R271" i="1"/>
  <c r="E271" i="1"/>
  <c r="S270" i="1"/>
  <c r="R270" i="1"/>
  <c r="E270" i="1"/>
  <c r="S269" i="1"/>
  <c r="R269" i="1"/>
  <c r="E269" i="1"/>
  <c r="S268" i="1"/>
  <c r="R268" i="1"/>
  <c r="E268" i="1"/>
  <c r="S267" i="1"/>
  <c r="R267" i="1"/>
  <c r="E267" i="1"/>
  <c r="S266" i="1"/>
  <c r="R266" i="1"/>
  <c r="E266" i="1"/>
  <c r="S265" i="1"/>
  <c r="R265" i="1"/>
  <c r="E265" i="1"/>
  <c r="S264" i="1"/>
  <c r="R264" i="1"/>
  <c r="E264" i="1"/>
  <c r="S263" i="1"/>
  <c r="R263" i="1"/>
  <c r="E263" i="1"/>
  <c r="S262" i="1"/>
  <c r="R262" i="1"/>
  <c r="E262" i="1"/>
  <c r="S261" i="1"/>
  <c r="R261" i="1"/>
  <c r="E261" i="1"/>
  <c r="S260" i="1"/>
  <c r="R260" i="1"/>
  <c r="E260" i="1"/>
  <c r="S259" i="1"/>
  <c r="R259" i="1"/>
  <c r="E259" i="1"/>
  <c r="S258" i="1"/>
  <c r="R258" i="1"/>
  <c r="E258" i="1"/>
  <c r="S257" i="1"/>
  <c r="R257" i="1"/>
  <c r="E257" i="1"/>
  <c r="S256" i="1"/>
  <c r="R256" i="1"/>
  <c r="E256" i="1"/>
  <c r="S255" i="1"/>
  <c r="R255" i="1"/>
  <c r="E255" i="1"/>
  <c r="S254" i="1"/>
  <c r="R254" i="1"/>
  <c r="E254" i="1"/>
  <c r="S253" i="1"/>
  <c r="R253" i="1"/>
  <c r="E253" i="1"/>
  <c r="S252" i="1"/>
  <c r="R252" i="1"/>
  <c r="E252" i="1"/>
  <c r="S251" i="1"/>
  <c r="R251" i="1"/>
  <c r="E251" i="1"/>
  <c r="S250" i="1"/>
  <c r="R250" i="1"/>
  <c r="E250" i="1"/>
  <c r="S249" i="1"/>
  <c r="R249" i="1"/>
  <c r="E249" i="1"/>
  <c r="S248" i="1"/>
  <c r="R248" i="1"/>
  <c r="E248" i="1"/>
  <c r="S247" i="1"/>
  <c r="R247" i="1"/>
  <c r="E247" i="1"/>
  <c r="S246" i="1"/>
  <c r="R246" i="1"/>
  <c r="E246" i="1"/>
  <c r="S245" i="1"/>
  <c r="R245" i="1"/>
  <c r="E245" i="1"/>
  <c r="S244" i="1"/>
  <c r="R244" i="1"/>
  <c r="E244" i="1"/>
  <c r="S243" i="1"/>
  <c r="R243" i="1"/>
  <c r="E243" i="1"/>
  <c r="S242" i="1"/>
  <c r="R242" i="1"/>
  <c r="E242" i="1"/>
  <c r="S241" i="1"/>
  <c r="R241" i="1"/>
  <c r="E241" i="1"/>
  <c r="S240" i="1"/>
  <c r="R240" i="1"/>
  <c r="E240" i="1"/>
  <c r="S239" i="1"/>
  <c r="R239" i="1"/>
  <c r="E239" i="1"/>
  <c r="S238" i="1"/>
  <c r="R238" i="1"/>
  <c r="E238" i="1"/>
  <c r="S237" i="1"/>
  <c r="R237" i="1"/>
  <c r="E237" i="1"/>
  <c r="S236" i="1"/>
  <c r="R236" i="1"/>
  <c r="E236" i="1"/>
  <c r="S235" i="1"/>
  <c r="R235" i="1"/>
  <c r="E235" i="1"/>
  <c r="S234" i="1"/>
  <c r="R234" i="1"/>
  <c r="E234" i="1"/>
  <c r="S233" i="1"/>
  <c r="R233" i="1"/>
  <c r="E233" i="1"/>
  <c r="S232" i="1"/>
  <c r="R232" i="1"/>
  <c r="E232" i="1"/>
  <c r="S231" i="1"/>
  <c r="R231" i="1"/>
  <c r="E231" i="1"/>
  <c r="S230" i="1"/>
  <c r="R230" i="1"/>
  <c r="E230" i="1"/>
  <c r="S229" i="1"/>
  <c r="R229" i="1"/>
  <c r="E229" i="1"/>
  <c r="S228" i="1"/>
  <c r="R228" i="1"/>
  <c r="E228" i="1"/>
  <c r="S227" i="1"/>
  <c r="R227" i="1"/>
  <c r="E227" i="1"/>
  <c r="S226" i="1"/>
  <c r="R226" i="1"/>
  <c r="E226" i="1"/>
  <c r="S225" i="1"/>
  <c r="R225" i="1"/>
  <c r="E225" i="1"/>
  <c r="S224" i="1"/>
  <c r="R224" i="1"/>
  <c r="E224" i="1"/>
  <c r="S223" i="1"/>
  <c r="R223" i="1"/>
  <c r="E223" i="1"/>
  <c r="S222" i="1"/>
  <c r="R222" i="1"/>
  <c r="E222" i="1"/>
  <c r="S221" i="1"/>
  <c r="R221" i="1"/>
  <c r="E221" i="1"/>
  <c r="S220" i="1"/>
  <c r="R220" i="1"/>
  <c r="E220" i="1"/>
  <c r="S219" i="1"/>
  <c r="R219" i="1"/>
  <c r="E219" i="1"/>
  <c r="S218" i="1"/>
  <c r="R218" i="1"/>
  <c r="E218" i="1"/>
  <c r="S217" i="1"/>
  <c r="R217" i="1"/>
  <c r="E217" i="1"/>
  <c r="S216" i="1"/>
  <c r="R216" i="1"/>
  <c r="E216" i="1"/>
  <c r="S215" i="1"/>
  <c r="R215" i="1"/>
  <c r="E215" i="1"/>
  <c r="S214" i="1"/>
  <c r="R214" i="1"/>
  <c r="E214" i="1"/>
  <c r="S213" i="1"/>
  <c r="R213" i="1"/>
  <c r="E213" i="1"/>
  <c r="S212" i="1"/>
  <c r="R212" i="1"/>
  <c r="E212" i="1"/>
  <c r="S211" i="1"/>
  <c r="R211" i="1"/>
  <c r="E211" i="1"/>
  <c r="S210" i="1"/>
  <c r="R210" i="1"/>
  <c r="E210" i="1"/>
  <c r="S209" i="1"/>
  <c r="R209" i="1"/>
  <c r="E209" i="1"/>
  <c r="S208" i="1"/>
  <c r="R208" i="1"/>
  <c r="E208" i="1"/>
  <c r="S207" i="1"/>
  <c r="R207" i="1"/>
  <c r="E207" i="1"/>
  <c r="S206" i="1"/>
  <c r="R206" i="1"/>
  <c r="E206" i="1"/>
  <c r="S205" i="1"/>
  <c r="R205" i="1"/>
  <c r="E205" i="1"/>
  <c r="S204" i="1"/>
  <c r="R204" i="1"/>
  <c r="E204" i="1"/>
  <c r="S203" i="1"/>
  <c r="R203" i="1"/>
  <c r="E203" i="1"/>
  <c r="S202" i="1"/>
  <c r="R202" i="1"/>
  <c r="E202" i="1"/>
  <c r="S201" i="1"/>
  <c r="R201" i="1"/>
  <c r="E201" i="1"/>
  <c r="S200" i="1"/>
  <c r="R200" i="1"/>
  <c r="E200" i="1"/>
  <c r="S199" i="1"/>
  <c r="R199" i="1"/>
  <c r="E199" i="1"/>
  <c r="S198" i="1"/>
  <c r="R198" i="1"/>
  <c r="E198" i="1"/>
  <c r="S197" i="1"/>
  <c r="R197" i="1"/>
  <c r="E197" i="1"/>
  <c r="S196" i="1"/>
  <c r="R196" i="1"/>
  <c r="E196" i="1"/>
  <c r="S195" i="1"/>
  <c r="R195" i="1"/>
  <c r="E195" i="1"/>
  <c r="S194" i="1"/>
  <c r="R194" i="1"/>
  <c r="E194" i="1"/>
  <c r="S193" i="1"/>
  <c r="R193" i="1"/>
  <c r="E193" i="1"/>
  <c r="S192" i="1"/>
  <c r="R192" i="1"/>
  <c r="E192" i="1"/>
  <c r="S191" i="1"/>
  <c r="R191" i="1"/>
  <c r="E191" i="1"/>
  <c r="S190" i="1"/>
  <c r="R190" i="1"/>
  <c r="E190" i="1"/>
  <c r="S189" i="1"/>
  <c r="R189" i="1"/>
  <c r="E189" i="1"/>
  <c r="S188" i="1"/>
  <c r="R188" i="1"/>
  <c r="E188" i="1"/>
  <c r="S187" i="1"/>
  <c r="R187" i="1"/>
  <c r="E187" i="1"/>
  <c r="S186" i="1"/>
  <c r="R186" i="1"/>
  <c r="E186" i="1"/>
  <c r="S185" i="1"/>
  <c r="R185" i="1"/>
  <c r="E185" i="1"/>
  <c r="S184" i="1"/>
  <c r="R184" i="1"/>
  <c r="E184" i="1"/>
  <c r="S183" i="1"/>
  <c r="R183" i="1"/>
  <c r="E183" i="1"/>
  <c r="S182" i="1"/>
  <c r="R182" i="1"/>
  <c r="E182" i="1"/>
  <c r="S181" i="1"/>
  <c r="R181" i="1"/>
  <c r="E181" i="1"/>
  <c r="S180" i="1"/>
  <c r="R180" i="1"/>
  <c r="E180" i="1"/>
  <c r="S179" i="1"/>
  <c r="R179" i="1"/>
  <c r="E179" i="1"/>
  <c r="S178" i="1"/>
  <c r="R178" i="1"/>
  <c r="E178" i="1"/>
  <c r="S177" i="1"/>
  <c r="R177" i="1"/>
  <c r="E177" i="1"/>
  <c r="S176" i="1"/>
  <c r="R176" i="1"/>
  <c r="E176" i="1"/>
  <c r="S175" i="1"/>
  <c r="R175" i="1"/>
  <c r="E175" i="1"/>
  <c r="S174" i="1"/>
  <c r="R174" i="1"/>
  <c r="E174" i="1"/>
  <c r="S173" i="1"/>
  <c r="R173" i="1"/>
  <c r="E173" i="1"/>
  <c r="S172" i="1"/>
  <c r="R172" i="1"/>
  <c r="E172" i="1"/>
  <c r="S171" i="1"/>
  <c r="R171" i="1"/>
  <c r="E171" i="1"/>
  <c r="S170" i="1"/>
  <c r="R170" i="1"/>
  <c r="E170" i="1"/>
  <c r="S169" i="1"/>
  <c r="R169" i="1"/>
  <c r="E169" i="1"/>
  <c r="S168" i="1"/>
  <c r="R168" i="1"/>
  <c r="E168" i="1"/>
  <c r="S167" i="1"/>
  <c r="R167" i="1"/>
  <c r="E167" i="1"/>
  <c r="S166" i="1"/>
  <c r="R166" i="1"/>
  <c r="E166" i="1"/>
  <c r="S165" i="1"/>
  <c r="R165" i="1"/>
  <c r="E165" i="1"/>
  <c r="S164" i="1"/>
  <c r="R164" i="1"/>
  <c r="E164" i="1"/>
  <c r="S163" i="1"/>
  <c r="R163" i="1"/>
  <c r="E163" i="1"/>
  <c r="S162" i="1"/>
  <c r="R162" i="1"/>
  <c r="E162" i="1"/>
  <c r="S161" i="1"/>
  <c r="R161" i="1"/>
  <c r="E161" i="1"/>
  <c r="S160" i="1"/>
  <c r="R160" i="1"/>
  <c r="E160" i="1"/>
  <c r="S159" i="1"/>
  <c r="R159" i="1"/>
  <c r="E159" i="1"/>
  <c r="S158" i="1"/>
  <c r="R158" i="1"/>
  <c r="E158" i="1"/>
  <c r="S157" i="1"/>
  <c r="R157" i="1"/>
  <c r="E157" i="1"/>
  <c r="S156" i="1"/>
  <c r="R156" i="1"/>
  <c r="E156" i="1"/>
  <c r="S155" i="1"/>
  <c r="R155" i="1"/>
  <c r="E155" i="1"/>
  <c r="S154" i="1"/>
  <c r="R154" i="1"/>
  <c r="E154" i="1"/>
  <c r="S153" i="1"/>
  <c r="R153" i="1"/>
  <c r="E153" i="1"/>
  <c r="S152" i="1"/>
  <c r="R152" i="1"/>
  <c r="E152" i="1"/>
  <c r="S151" i="1"/>
  <c r="R151" i="1"/>
  <c r="E151" i="1"/>
  <c r="S150" i="1"/>
  <c r="R150" i="1"/>
  <c r="E150" i="1"/>
  <c r="S149" i="1"/>
  <c r="R149" i="1"/>
  <c r="E149" i="1"/>
  <c r="S148" i="1"/>
  <c r="R148" i="1"/>
  <c r="E148" i="1"/>
  <c r="S147" i="1"/>
  <c r="R147" i="1"/>
  <c r="E147" i="1"/>
  <c r="S146" i="1"/>
  <c r="R146" i="1"/>
  <c r="E146" i="1"/>
  <c r="S145" i="1"/>
  <c r="R145" i="1"/>
  <c r="E145" i="1"/>
  <c r="S144" i="1"/>
  <c r="R144" i="1"/>
  <c r="E144" i="1"/>
  <c r="S143" i="1"/>
  <c r="R143" i="1"/>
  <c r="E143" i="1"/>
  <c r="S142" i="1"/>
  <c r="R142" i="1"/>
  <c r="E142" i="1"/>
  <c r="S141" i="1"/>
  <c r="R141" i="1"/>
  <c r="E141" i="1"/>
  <c r="S140" i="1"/>
  <c r="R140" i="1"/>
  <c r="E140" i="1"/>
  <c r="S139" i="1"/>
  <c r="R139" i="1"/>
  <c r="E139" i="1"/>
  <c r="S138" i="1"/>
  <c r="R138" i="1"/>
  <c r="E138" i="1"/>
  <c r="S137" i="1"/>
  <c r="R137" i="1"/>
  <c r="E137" i="1"/>
  <c r="S136" i="1"/>
  <c r="R136" i="1"/>
  <c r="E136" i="1"/>
  <c r="S135" i="1"/>
  <c r="R135" i="1"/>
  <c r="E135" i="1"/>
  <c r="S134" i="1"/>
  <c r="R134" i="1"/>
  <c r="E134" i="1"/>
  <c r="S133" i="1"/>
  <c r="R133" i="1"/>
  <c r="E133" i="1"/>
  <c r="S132" i="1"/>
  <c r="R132" i="1"/>
  <c r="E132" i="1"/>
  <c r="S131" i="1"/>
  <c r="R131" i="1"/>
  <c r="E131" i="1"/>
  <c r="S130" i="1"/>
  <c r="R130" i="1"/>
  <c r="E130" i="1"/>
  <c r="S129" i="1"/>
  <c r="R129" i="1"/>
  <c r="E129" i="1"/>
  <c r="S128" i="1"/>
  <c r="R128" i="1"/>
  <c r="E128" i="1"/>
  <c r="S127" i="1"/>
  <c r="R127" i="1"/>
  <c r="E127" i="1"/>
  <c r="S126" i="1"/>
  <c r="R126" i="1"/>
  <c r="E126" i="1"/>
  <c r="S125" i="1"/>
  <c r="R125" i="1"/>
  <c r="E125" i="1"/>
  <c r="S124" i="1"/>
  <c r="R124" i="1"/>
  <c r="E124" i="1"/>
  <c r="S123" i="1"/>
  <c r="R123" i="1"/>
  <c r="E123" i="1"/>
  <c r="S122" i="1"/>
  <c r="R122" i="1"/>
  <c r="E122" i="1"/>
  <c r="S121" i="1"/>
  <c r="R121" i="1"/>
  <c r="E121" i="1"/>
  <c r="S120" i="1"/>
  <c r="R120" i="1"/>
  <c r="E120" i="1"/>
  <c r="S119" i="1"/>
  <c r="R119" i="1"/>
  <c r="E119" i="1"/>
  <c r="S118" i="1"/>
  <c r="R118" i="1"/>
  <c r="E118" i="1"/>
  <c r="S117" i="1"/>
  <c r="R117" i="1"/>
  <c r="E117" i="1"/>
  <c r="S116" i="1"/>
  <c r="R116" i="1"/>
  <c r="E116" i="1"/>
  <c r="S115" i="1"/>
  <c r="R115" i="1"/>
  <c r="E115" i="1"/>
  <c r="S114" i="1"/>
  <c r="R114" i="1"/>
  <c r="E114" i="1"/>
  <c r="S113" i="1"/>
  <c r="R113" i="1"/>
  <c r="E113" i="1"/>
  <c r="S112" i="1"/>
  <c r="R112" i="1"/>
  <c r="E112" i="1"/>
  <c r="S111" i="1"/>
  <c r="R111" i="1"/>
  <c r="E111" i="1"/>
  <c r="S110" i="1"/>
  <c r="R110" i="1"/>
  <c r="E110" i="1"/>
  <c r="S109" i="1"/>
  <c r="R109" i="1"/>
  <c r="E109" i="1"/>
  <c r="S108" i="1"/>
  <c r="R108" i="1"/>
  <c r="E108" i="1"/>
  <c r="S107" i="1"/>
  <c r="R107" i="1"/>
  <c r="E107" i="1"/>
  <c r="S106" i="1"/>
  <c r="R106" i="1"/>
  <c r="E106" i="1"/>
  <c r="S105" i="1"/>
  <c r="R105" i="1"/>
  <c r="E105" i="1"/>
  <c r="S104" i="1"/>
  <c r="R104" i="1"/>
  <c r="E104" i="1"/>
  <c r="S103" i="1"/>
  <c r="R103" i="1"/>
  <c r="E103" i="1"/>
  <c r="S102" i="1"/>
  <c r="R102" i="1"/>
  <c r="E102" i="1"/>
  <c r="S101" i="1"/>
  <c r="R101" i="1"/>
  <c r="E101" i="1"/>
  <c r="S100" i="1"/>
  <c r="R100" i="1"/>
  <c r="E100" i="1"/>
  <c r="S99" i="1"/>
  <c r="R99" i="1"/>
  <c r="E99" i="1"/>
  <c r="S98" i="1"/>
  <c r="R98" i="1"/>
  <c r="E98" i="1"/>
  <c r="S97" i="1"/>
  <c r="R97" i="1"/>
  <c r="E97" i="1"/>
  <c r="S96" i="1"/>
  <c r="R96" i="1"/>
  <c r="E96" i="1"/>
  <c r="S95" i="1"/>
  <c r="R95" i="1"/>
  <c r="E95" i="1"/>
  <c r="S94" i="1"/>
  <c r="R94" i="1"/>
  <c r="E94" i="1"/>
  <c r="S93" i="1"/>
  <c r="R93" i="1"/>
  <c r="E93" i="1"/>
  <c r="S92" i="1"/>
  <c r="R92" i="1"/>
  <c r="E92" i="1"/>
  <c r="S91" i="1"/>
  <c r="R91" i="1"/>
  <c r="E91" i="1"/>
  <c r="S90" i="1"/>
  <c r="R90" i="1"/>
  <c r="E90" i="1"/>
  <c r="S89" i="1"/>
  <c r="R89" i="1"/>
  <c r="E89" i="1"/>
  <c r="S88" i="1"/>
  <c r="R88" i="1"/>
  <c r="E88" i="1"/>
  <c r="S87" i="1"/>
  <c r="R87" i="1"/>
  <c r="E87" i="1"/>
  <c r="S86" i="1"/>
  <c r="R86" i="1"/>
  <c r="E86" i="1"/>
  <c r="S85" i="1"/>
  <c r="R85" i="1"/>
  <c r="E85" i="1"/>
  <c r="S84" i="1"/>
  <c r="R84" i="1"/>
  <c r="E84" i="1"/>
  <c r="S83" i="1"/>
  <c r="R83" i="1"/>
  <c r="E83" i="1"/>
  <c r="S82" i="1"/>
  <c r="R82" i="1"/>
  <c r="E82" i="1"/>
  <c r="S81" i="1"/>
  <c r="R81" i="1"/>
  <c r="E81" i="1"/>
  <c r="S80" i="1"/>
  <c r="R80" i="1"/>
  <c r="E80" i="1"/>
  <c r="S79" i="1"/>
  <c r="R79" i="1"/>
  <c r="E79" i="1"/>
  <c r="S78" i="1"/>
  <c r="R78" i="1"/>
  <c r="E78" i="1"/>
  <c r="S77" i="1"/>
  <c r="R77" i="1"/>
  <c r="E77" i="1"/>
  <c r="S76" i="1"/>
  <c r="R76" i="1"/>
  <c r="E76" i="1"/>
  <c r="S75" i="1"/>
  <c r="R75" i="1"/>
  <c r="E75" i="1"/>
  <c r="S74" i="1"/>
  <c r="R74" i="1"/>
  <c r="E74" i="1"/>
  <c r="S73" i="1"/>
  <c r="R73" i="1"/>
  <c r="E73" i="1"/>
  <c r="S72" i="1"/>
  <c r="R72" i="1"/>
  <c r="E72" i="1"/>
  <c r="S71" i="1"/>
  <c r="R71" i="1"/>
  <c r="E71" i="1"/>
  <c r="S70" i="1"/>
  <c r="R70" i="1"/>
  <c r="E70" i="1"/>
  <c r="S69" i="1"/>
  <c r="R69" i="1"/>
  <c r="E69" i="1"/>
  <c r="S68" i="1"/>
  <c r="R68" i="1"/>
  <c r="E68" i="1"/>
  <c r="S67" i="1"/>
  <c r="R67" i="1"/>
  <c r="E67" i="1"/>
  <c r="S66" i="1"/>
  <c r="R66" i="1"/>
  <c r="E66" i="1"/>
  <c r="S65" i="1"/>
  <c r="R65" i="1"/>
  <c r="E65" i="1"/>
  <c r="S64" i="1"/>
  <c r="R64" i="1"/>
  <c r="E64" i="1"/>
  <c r="S63" i="1"/>
  <c r="R63" i="1"/>
  <c r="E63" i="1"/>
  <c r="S62" i="1"/>
  <c r="R62" i="1"/>
  <c r="E62" i="1"/>
  <c r="S61" i="1"/>
  <c r="R61" i="1"/>
  <c r="E61" i="1"/>
  <c r="S60" i="1"/>
  <c r="R60" i="1"/>
  <c r="E60" i="1"/>
  <c r="S59" i="1"/>
  <c r="R59" i="1"/>
  <c r="E59" i="1"/>
  <c r="S58" i="1"/>
  <c r="R58" i="1"/>
  <c r="E58" i="1"/>
  <c r="S57" i="1"/>
  <c r="R57" i="1"/>
  <c r="E57" i="1"/>
  <c r="S56" i="1"/>
  <c r="R56" i="1"/>
  <c r="E56" i="1"/>
  <c r="S55" i="1"/>
  <c r="R55" i="1"/>
  <c r="E55" i="1"/>
  <c r="S54" i="1"/>
  <c r="R54" i="1"/>
  <c r="E54" i="1"/>
  <c r="S53" i="1"/>
  <c r="R53" i="1"/>
  <c r="E53" i="1"/>
  <c r="S52" i="1"/>
  <c r="R52" i="1"/>
  <c r="E52" i="1"/>
  <c r="S51" i="1"/>
  <c r="R51" i="1"/>
  <c r="E51" i="1"/>
  <c r="S50" i="1"/>
  <c r="R50" i="1"/>
  <c r="E50" i="1"/>
  <c r="S49" i="1"/>
  <c r="R49" i="1"/>
  <c r="E49" i="1"/>
  <c r="S48" i="1"/>
  <c r="R48" i="1"/>
  <c r="J7" i="1"/>
  <c r="E48" i="1"/>
  <c r="S47" i="1"/>
  <c r="R47" i="1"/>
  <c r="E47" i="1"/>
  <c r="S46" i="1"/>
  <c r="R46" i="1"/>
  <c r="E46" i="1"/>
  <c r="S45" i="1"/>
  <c r="R45" i="1"/>
  <c r="S44" i="1"/>
  <c r="R44" i="1"/>
  <c r="E44" i="1"/>
  <c r="S43" i="1"/>
  <c r="R43" i="1"/>
  <c r="E43" i="1"/>
  <c r="S42" i="1"/>
  <c r="R42" i="1"/>
  <c r="E42" i="1"/>
  <c r="S41" i="1"/>
  <c r="R41" i="1"/>
  <c r="E41" i="1"/>
  <c r="S40" i="1"/>
  <c r="R40" i="1"/>
  <c r="E40" i="1"/>
  <c r="S39" i="1"/>
  <c r="R39" i="1"/>
  <c r="E39" i="1"/>
  <c r="S38" i="1"/>
  <c r="R38" i="1"/>
  <c r="E38" i="1"/>
  <c r="S37" i="1"/>
  <c r="R37" i="1"/>
  <c r="E37" i="1"/>
  <c r="S36" i="1"/>
  <c r="R36" i="1"/>
  <c r="E36" i="1"/>
  <c r="S35" i="1"/>
  <c r="R35" i="1"/>
  <c r="E35" i="1"/>
  <c r="S34" i="1"/>
  <c r="R34" i="1"/>
  <c r="E34" i="1"/>
  <c r="S33" i="1"/>
  <c r="R33" i="1"/>
  <c r="E33" i="1"/>
  <c r="S32" i="1"/>
  <c r="R32" i="1"/>
  <c r="E32" i="1"/>
  <c r="S31" i="1"/>
  <c r="R31" i="1"/>
  <c r="E31" i="1"/>
  <c r="S30" i="1"/>
  <c r="R30" i="1"/>
  <c r="E30" i="1"/>
  <c r="S29" i="1"/>
  <c r="R29" i="1"/>
  <c r="E29" i="1"/>
  <c r="S28" i="1"/>
  <c r="R28" i="1"/>
  <c r="L7" i="1"/>
  <c r="S27" i="1"/>
  <c r="E27" i="1"/>
  <c r="S26" i="1"/>
  <c r="R26" i="1"/>
  <c r="E26" i="1"/>
  <c r="S25" i="1"/>
  <c r="R25" i="1"/>
  <c r="E25" i="1"/>
  <c r="S24" i="1"/>
  <c r="R24" i="1"/>
  <c r="E24" i="1"/>
  <c r="S23" i="1"/>
  <c r="R23" i="1"/>
  <c r="E23" i="1"/>
  <c r="S22" i="1"/>
  <c r="R22" i="1"/>
  <c r="E22" i="1"/>
  <c r="S21" i="1"/>
  <c r="R21" i="1"/>
  <c r="E21" i="1"/>
  <c r="S20" i="1"/>
  <c r="R20" i="1"/>
  <c r="E20" i="1"/>
  <c r="S19" i="1"/>
  <c r="R19" i="1"/>
  <c r="E19" i="1"/>
  <c r="S18" i="1"/>
  <c r="E18" i="1"/>
  <c r="R17" i="1"/>
  <c r="E17" i="1"/>
  <c r="S16" i="1"/>
  <c r="R16" i="1"/>
  <c r="E16" i="1"/>
  <c r="S15" i="1"/>
  <c r="R15" i="1"/>
  <c r="E15" i="1"/>
  <c r="S14" i="1"/>
  <c r="R14" i="1"/>
  <c r="E14" i="1"/>
  <c r="S13" i="1"/>
  <c r="R13" i="1"/>
  <c r="E13" i="1"/>
  <c r="S12" i="1"/>
  <c r="R12" i="1"/>
  <c r="E12" i="1"/>
  <c r="S11" i="1"/>
  <c r="R11" i="1"/>
  <c r="E11" i="1"/>
  <c r="S10" i="1"/>
  <c r="R10" i="1"/>
  <c r="E10" i="1"/>
  <c r="S9" i="1"/>
  <c r="E9" i="1"/>
  <c r="R7" i="1"/>
  <c r="E7" i="1" l="1"/>
  <c r="S7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581F89EF-CC12-48D2-B33F-A683D282C2ED}">
      <text>
        <r>
          <rPr>
            <sz val="10"/>
            <color theme="1"/>
            <rFont val="Open Sans"/>
            <family val="2"/>
          </rPr>
          <t>======
ID#AAAAOlTIEzg
REINITA    (2021-08-30 15:26:28)
Diisi Tanggal paling akhir dari minggu tersebut (hitungannya rabu ke rabu). Jika bulanan maka hanya sampai bulannya saja</t>
        </r>
      </text>
    </comment>
  </commentList>
</comments>
</file>

<file path=xl/sharedStrings.xml><?xml version="1.0" encoding="utf-8"?>
<sst xmlns="http://schemas.openxmlformats.org/spreadsheetml/2006/main" count="1162" uniqueCount="645">
  <si>
    <t>No</t>
  </si>
  <si>
    <t>Wilayah Penyelenggaraan</t>
  </si>
  <si>
    <t>Jumlah Merchant QR/QRIS</t>
  </si>
  <si>
    <t>Jumlah Merchant QRIS berdasarkan Kriteria Merchant</t>
  </si>
  <si>
    <t>Jumlah Merchant QRIS berdasarkan Kategori Merchant</t>
  </si>
  <si>
    <t>Total Transaksi QRIS</t>
  </si>
  <si>
    <t>Transaksi QRIS berdasarkan Fungsi PJSP</t>
  </si>
  <si>
    <t>Transaksi QRIS berdasarkan Kriteria Merchant</t>
  </si>
  <si>
    <t>Transaksi QRIS berdasarkan Kategori Merchant</t>
  </si>
  <si>
    <t>Bekerja Sama dengan Merchant Aggregator (MA)</t>
  </si>
  <si>
    <t>Provinsi</t>
  </si>
  <si>
    <t>Daerah Tingkat II</t>
  </si>
  <si>
    <t>Total Merchant QR (Nonaktif)</t>
  </si>
  <si>
    <t>Total Merchant QRIS</t>
  </si>
  <si>
    <t>Merchant QRIS Baru</t>
  </si>
  <si>
    <t>Merchant QRIS Ditutup</t>
  </si>
  <si>
    <t>Jumlah Merchant Usaha Mikro</t>
  </si>
  <si>
    <t>Jumlah Merchant Usaha Kecil</t>
  </si>
  <si>
    <t>Jumlah Merchant Usaha Menengah</t>
  </si>
  <si>
    <t>Jumlah Merchant Usaha Besar</t>
  </si>
  <si>
    <t>Jumlah Merchant Reguler</t>
  </si>
  <si>
    <t>Jumlah Merchant Pendidikan</t>
  </si>
  <si>
    <t>Jumlah Merchant SPBU</t>
  </si>
  <si>
    <t>Jumlah Merchant Government to People (G2P)</t>
  </si>
  <si>
    <t>Jumlah Merchant People to Government (P2G)</t>
  </si>
  <si>
    <t>Jumlah Merchant Donasi Sosial</t>
  </si>
  <si>
    <t>Total Volume/Frekuensi Transaksi QRIS</t>
  </si>
  <si>
    <t>Total Nominal Transaksi QRIS</t>
  </si>
  <si>
    <t>Volume/Frekuensi Transaksi as Issuer - On Us</t>
  </si>
  <si>
    <t>Nominal Transaksi as Issuer - On Us</t>
  </si>
  <si>
    <t>Volume/Frekuensi Transaksi as Issuer - Off Us</t>
  </si>
  <si>
    <t>Nominal Transaksi as Issuer - Off Us</t>
  </si>
  <si>
    <t>Volume/Frekuensi Transaksi as Acquirer - Off Us</t>
  </si>
  <si>
    <t>Nominal Transaksi as Acquirer - Off Us</t>
  </si>
  <si>
    <t>Volume/Frekuensi Transaksi di Merchant Usaha Mikro</t>
  </si>
  <si>
    <t>Nominal Transaksi di Merchant Usaha Mikro</t>
  </si>
  <si>
    <t>Volume/Frekuensi Transaksi di Merchant Usaha Kecil</t>
  </si>
  <si>
    <t>Nominal Transaksi di Merchant Usaha Kecil</t>
  </si>
  <si>
    <t>Volume/Frekuensi Transaksi di Merchant Usaha Menengah</t>
  </si>
  <si>
    <t>Nominal Transaksi di Merchant Usaha Menengah</t>
  </si>
  <si>
    <t>Volume/Frekuensi Transaksi di Merchant Usaha Besar</t>
  </si>
  <si>
    <t>Nominal Transaksi di Merchant Usaha Besar</t>
  </si>
  <si>
    <t>Volume/Frekuensi Transaksi di Merchant Reguler</t>
  </si>
  <si>
    <t>Nominal Transaksi di Merchant Reguler</t>
  </si>
  <si>
    <t>Volume/Frekuensi Transaksi di Merchant Pendidikan</t>
  </si>
  <si>
    <t>Nominal Transaksi di Merchant Pendidikan</t>
  </si>
  <si>
    <t>Volume/Frekuensi Transaksi di Merchant SPBU</t>
  </si>
  <si>
    <t>Nominal Transaksi di Merchant SPBU</t>
  </si>
  <si>
    <t>Volume/Frekuensi Transaksi di Merchant Government to People (G2P)</t>
  </si>
  <si>
    <t>Nominal Transaksi di Merchant Government to People (G2P)</t>
  </si>
  <si>
    <t>Volume/Frekuensi Transaksi di Merchant People to Government (P2G)</t>
  </si>
  <si>
    <t>Nominal Transaksi di Merchant People to Government (P2G)</t>
  </si>
  <si>
    <t>Volume/Frekuensi Transaksi di Merchant Donasi Sosial</t>
  </si>
  <si>
    <t>Nominal Transaksi di Merchant Donasi Sosial</t>
  </si>
  <si>
    <t>Total Merchant QRIS melalui MA</t>
  </si>
  <si>
    <t>Volume Transaksi melalui MA</t>
  </si>
  <si>
    <t>Nominal Transaksi melalui MA</t>
  </si>
  <si>
    <t>Keterangan a.l. nama MA yang bekerja sama</t>
  </si>
  <si>
    <t>Total Keseluruhan</t>
  </si>
  <si>
    <t>Jawa Barat</t>
  </si>
  <si>
    <t>Kab. Karawang</t>
  </si>
  <si>
    <t>Kab. Sumedang</t>
  </si>
  <si>
    <t>Kab. Tasikmalaya</t>
  </si>
  <si>
    <t>Kab. Bandung Barat</t>
  </si>
  <si>
    <t>Kab. Pangandaran</t>
  </si>
  <si>
    <t>Kota Banjar</t>
  </si>
  <si>
    <t>Kab./Kota Lainnya di Jabar</t>
  </si>
  <si>
    <t>Banten</t>
  </si>
  <si>
    <t>Kota Cilegon</t>
  </si>
  <si>
    <t>Kota Serang</t>
  </si>
  <si>
    <t>Kota Tangerang Selatan</t>
  </si>
  <si>
    <t>Kab./Kota Lainnya di Banten</t>
  </si>
  <si>
    <t>DKI Jakarta</t>
  </si>
  <si>
    <t>Wil. Kota Jakarta Selatan</t>
  </si>
  <si>
    <t>Wil. Kepulauan Seribu</t>
  </si>
  <si>
    <t>DI Yogyakarta</t>
  </si>
  <si>
    <t>Kab. Bantul</t>
  </si>
  <si>
    <t>Kota Yogyakarta</t>
  </si>
  <si>
    <t>Kab./Kota Lainnya di Yogyakarta</t>
  </si>
  <si>
    <t>Jawa Tengah</t>
  </si>
  <si>
    <t>Kab. Semarang</t>
  </si>
  <si>
    <t>Kab./Kota Lainnya di Jateng</t>
  </si>
  <si>
    <t>Jawa Timur</t>
  </si>
  <si>
    <t>Kab. Gresik</t>
  </si>
  <si>
    <t>Kab. Jember</t>
  </si>
  <si>
    <t>Kota Batu</t>
  </si>
  <si>
    <t>Kab./Kota Lainnya di Jatim</t>
  </si>
  <si>
    <t>Bengkulu</t>
  </si>
  <si>
    <t>Kab. Bengkulu Selatan</t>
  </si>
  <si>
    <t>Kab. Lebong</t>
  </si>
  <si>
    <t>Kab. Kepahiang</t>
  </si>
  <si>
    <t>Kab. Mukomuko</t>
  </si>
  <si>
    <t>Kab. Seluma</t>
  </si>
  <si>
    <t>Kab. Kaur</t>
  </si>
  <si>
    <t>Kab. Bengkulu Tengah</t>
  </si>
  <si>
    <t>Kab./Kota Lainnya di Bengkulu</t>
  </si>
  <si>
    <t>Jambi</t>
  </si>
  <si>
    <t>Kab. Sarolangun</t>
  </si>
  <si>
    <t>Kab. Bungo</t>
  </si>
  <si>
    <t>Kota Sungai Penuh</t>
  </si>
  <si>
    <t>Kab./Kota Lainnya di Jambi</t>
  </si>
  <si>
    <t>Nanggroe Aceh Darussalam</t>
  </si>
  <si>
    <t>Kab. Aceh Jeumpa/Bireuen</t>
  </si>
  <si>
    <t>Kab. Aceh Tamiang</t>
  </si>
  <si>
    <t>Kab. Gayo Lues</t>
  </si>
  <si>
    <t>Kab. Aceh Barat Daya</t>
  </si>
  <si>
    <t>Kab. Aceh Jaya</t>
  </si>
  <si>
    <t>Kab. Nagan Raya</t>
  </si>
  <si>
    <t>Kab. Simeuleu</t>
  </si>
  <si>
    <t>Kab. Bener Meriah</t>
  </si>
  <si>
    <t>Kab. Pidie Jaya</t>
  </si>
  <si>
    <t>Kota Subulussalam</t>
  </si>
  <si>
    <t>Kota Sabang</t>
  </si>
  <si>
    <t>Kab./Kota Lainnya di Aceh</t>
  </si>
  <si>
    <t>Sumatra Utara</t>
  </si>
  <si>
    <t>Kab. Simalungun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</si>
  <si>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</si>
  <si>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</si>
  <si>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</si>
  <si>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</si>
  <si>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</si>
  <si>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</si>
  <si>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</t>
  </si>
  <si>
    <t>Kab. Padang Lawas Utara</t>
  </si>
  <si>
    <t>Kab. Labuhanbatu Selatan</t>
  </si>
  <si>
    <t>Kab. Labuhanbatu Utara</t>
  </si>
  <si>
    <t>Kab. Nias Barat</t>
  </si>
  <si>
    <t>Kab. Nias Utara</t>
  </si>
  <si>
    <t>Kota Sibolga</t>
  </si>
  <si>
    <t>Kota Gunung Sitoli</t>
  </si>
  <si>
    <t>Kab./Kota Lainnya di Sumut</t>
  </si>
  <si>
    <t>Sumatra Barat</t>
  </si>
  <si>
    <t>Kab. Limapuluh Kota</t>
  </si>
  <si>
    <t>Kab. Solok Selatan</t>
  </si>
  <si>
    <t>Kab. Sawah Lunto/Sijunjung</t>
  </si>
  <si>
    <t>Kab. Pasaman Barat</t>
  </si>
  <si>
    <t>Kab. Dharmasraya</t>
  </si>
  <si>
    <t>Kab. Solok</t>
  </si>
  <si>
    <t>Kota Padang</t>
  </si>
  <si>
    <t>Kota Sawahlunto</t>
  </si>
  <si>
    <t>Kab./Kota Lainnya di Sumbar</t>
  </si>
  <si>
    <t>Riau</t>
  </si>
  <si>
    <t>Kab. Kampar</t>
  </si>
  <si>
    <t>Kab. Indragiri Hilir</t>
  </si>
  <si>
    <t>Kab. Rokan Hulu</t>
  </si>
  <si>
    <t>Kab. Kepulauan Meranti</t>
  </si>
  <si>
    <t>Kab./Kota Lainnya di Riau</t>
  </si>
  <si>
    <t>Sumatra Selatan</t>
  </si>
  <si>
    <t>Kab. Lahat</t>
  </si>
  <si>
    <t>Kab. Banyuasin</t>
  </si>
  <si>
    <t>Kab. Ogan Komering Ulu Selatan</t>
  </si>
  <si>
    <t>Kab. Ogan Komering Ulu Timur</t>
  </si>
  <si>
    <t>Kab. Ogan Ilir</t>
  </si>
  <si>
    <t>Kab. Empat Lawang</t>
  </si>
  <si>
    <t>Kab. Musi Rawas Utara</t>
  </si>
  <si>
    <t>Kab. Penukal Abab Lematang Ilir</t>
  </si>
  <si>
    <t>Kab./Kota Lainnya di Sumsel</t>
  </si>
  <si>
    <t>Bangka Belitung</t>
  </si>
  <si>
    <t>Kab. Belitung</t>
  </si>
  <si>
    <t>Kab. Bangka Barat</t>
  </si>
  <si>
    <t>Kab. Bangka Selatan</t>
  </si>
  <si>
    <t>Kab. Bangka Tengah</t>
  </si>
  <si>
    <t>Kab. Bangka Belitung</t>
  </si>
  <si>
    <t>Kab./Kota Lainnya di Babel</t>
  </si>
  <si>
    <t>Kep. Riau</t>
  </si>
  <si>
    <t>Kab. Karimun</t>
  </si>
  <si>
    <t>Kab. Lingga</t>
  </si>
  <si>
    <t>Kab. Natuna</t>
  </si>
  <si>
    <t>Kab. Bintan (d/h Kab. Kepulauan Riau)</t>
  </si>
  <si>
    <t>Kab. Anambas</t>
  </si>
  <si>
    <t>Kota Batam</t>
  </si>
  <si>
    <t>Kab./Kota Lainnya di Kep. Riau</t>
  </si>
  <si>
    <t>Lampung</t>
  </si>
  <si>
    <t>Kab. Lampung Timur</t>
  </si>
  <si>
    <t>Kab. Way Kanan</t>
  </si>
  <si>
    <t>Kab. Pesawaran</t>
  </si>
  <si>
    <t>Kab. Pringsewu</t>
  </si>
  <si>
    <t>Kab. Tulang Bawang Barat</t>
  </si>
  <si>
    <t>Kab. Mesuji</t>
  </si>
  <si>
    <t>Kab. Pesisir Barat</t>
  </si>
  <si>
    <t>Kab./Kota Lainnya di Lampung</t>
  </si>
  <si>
    <t>Kalimantan Selatan</t>
  </si>
  <si>
    <t>Kab. Hulu Sungai Selatan</t>
  </si>
  <si>
    <t>Kab. Tabalong</t>
  </si>
  <si>
    <t>Kab. Tanah Bumbu</t>
  </si>
  <si>
    <t>Kab. Balangan</t>
  </si>
  <si>
    <t>Kab./Kota Lainnya di Kalsel</t>
  </si>
  <si>
    <t>Kalimantan Barat</t>
  </si>
  <si>
    <t>Kab. Sekadau</t>
  </si>
  <si>
    <t>Kab. Melawi</t>
  </si>
  <si>
    <t>Kab. Kayong Utara</t>
  </si>
  <si>
    <t>Kab. Kubu Raya</t>
  </si>
  <si>
    <t>Kab./Kota Lainnya di Kalbar</t>
  </si>
  <si>
    <t>Kalimantan Timur</t>
  </si>
  <si>
    <t>Kab. Kutai Kartanegara</t>
  </si>
  <si>
    <t>Kab. Paser</t>
  </si>
  <si>
    <t>Kab. Penajam Paser Utara</t>
  </si>
  <si>
    <t>Kab. Mahakam Ulu</t>
  </si>
  <si>
    <t>Kab./Kota Lainnya di Kaltim</t>
  </si>
  <si>
    <t>Kalimantan Utara</t>
  </si>
  <si>
    <t>Kab. Bulungan</t>
  </si>
  <si>
    <t>Kab. Nunukan</t>
  </si>
  <si>
    <t>Kab. Malinau</t>
  </si>
  <si>
    <t>Kab. Tana Tidung</t>
  </si>
  <si>
    <t>Kab./Kota Lainnya di Kaltara</t>
  </si>
  <si>
    <t>Kalimantan Tengah</t>
  </si>
  <si>
    <t>Kab. Kotawaringin Timur</t>
  </si>
  <si>
    <t>Kab. Barito Utara</t>
  </si>
  <si>
    <t>Kab. Murung Raya</t>
  </si>
  <si>
    <t>Kab. Barito Timur</t>
  </si>
  <si>
    <t>Kab. Gunung Mas</t>
  </si>
  <si>
    <t>Kab. Pulang Pisau</t>
  </si>
  <si>
    <t>Kab. Seruyan</t>
  </si>
  <si>
    <t>Kab. Katingan</t>
  </si>
  <si>
    <t>Kab. Sukamara</t>
  </si>
  <si>
    <t>Kab. Lamandau</t>
  </si>
  <si>
    <t>Kab./Kota Lainnya di Kalteng</t>
  </si>
  <si>
    <t>Sulawesi Tengah</t>
  </si>
  <si>
    <t>Kab. Toli-Toli</t>
  </si>
  <si>
    <t>Kab. Tojo Una-Una</t>
  </si>
  <si>
    <t>Kab. Parigi Moutong</t>
  </si>
  <si>
    <t>Kab. Sigi</t>
  </si>
  <si>
    <t>Kab. Banggai Laut</t>
  </si>
  <si>
    <t>Kab. Morowali Utara</t>
  </si>
  <si>
    <t>Kab./Kota Lainnya di Sulteng</t>
  </si>
  <si>
    <t>Sulawesi Selatan</t>
  </si>
  <si>
    <t>Kab. Luwu</t>
  </si>
  <si>
    <t>Kab. Soppeng (d/h Watansoppeng)</t>
  </si>
  <si>
    <t>Kab. Luwu Timur (d/h Luwu Selatan)</t>
  </si>
  <si>
    <t>Kab. Toraja Utara</t>
  </si>
  <si>
    <t>Kota Makassar</t>
  </si>
  <si>
    <t>Kota Palopo</t>
  </si>
  <si>
    <t>Kab./Kota Lainnya di Sulsel</t>
  </si>
  <si>
    <t>Sulawesi Utara</t>
  </si>
  <si>
    <t>Kab. Minahasa Utara</t>
  </si>
  <si>
    <t>Kab. Minahasa Tenggara</t>
  </si>
  <si>
    <t>Kab. Bolaang Mongondow Utara</t>
  </si>
  <si>
    <t>Kab. Kepulauan Sitaro</t>
  </si>
  <si>
    <t>Kab. Bolaang Mongondow Selatan</t>
  </si>
  <si>
    <t>Kab. Bolaang Mongondow Timur</t>
  </si>
  <si>
    <t>Kota Kotamobagu</t>
  </si>
  <si>
    <t>Kota Tomohon</t>
  </si>
  <si>
    <t>Kab./Kota Lainnya di Sulut</t>
  </si>
  <si>
    <t>Gorontalo</t>
  </si>
  <si>
    <t>Kab. Bonebolango</t>
  </si>
  <si>
    <t>Kab. Pohuwato</t>
  </si>
  <si>
    <t>Kab. Gorontalo Utara</t>
  </si>
  <si>
    <t>Kab./Kota Lainnya di Gorontalo</t>
  </si>
  <si>
    <t>Sulawesi Barat</t>
  </si>
  <si>
    <t>Kab. Polewali Mandar</t>
  </si>
  <si>
    <t>Kab. Mamuju Utara</t>
  </si>
  <si>
    <t>Kab. Mamuju Tengah</t>
  </si>
  <si>
    <t>Kab. Mamuju</t>
  </si>
  <si>
    <t>Kab./Kota Lainnya di Sulbar</t>
  </si>
  <si>
    <t>Sulawesi Tenggara</t>
  </si>
  <si>
    <t>Kab. Wakatobi</t>
  </si>
  <si>
    <t>Kab. Konawe</t>
  </si>
  <si>
    <t>Kab. Bombana</t>
  </si>
  <si>
    <t>Kab. Kolaka Utara</t>
  </si>
  <si>
    <t>Kab. Buton Utara</t>
  </si>
  <si>
    <t>Kab. Konawe Utara</t>
  </si>
  <si>
    <t>Kab. Kolaka Timur</t>
  </si>
  <si>
    <t>Kab. Konawe Kepulauan</t>
  </si>
  <si>
    <t>Kab. Buton Selatan</t>
  </si>
  <si>
    <t>Kab. Buton Tengah</t>
  </si>
  <si>
    <t>Kab. Muna Barat</t>
  </si>
  <si>
    <t>Nusa Tenggara Barat</t>
  </si>
  <si>
    <t>Kab. Sumbawa Barat</t>
  </si>
  <si>
    <t>Kab. Lombok Utara</t>
  </si>
  <si>
    <t>Kota. Bima</t>
  </si>
  <si>
    <t>Kab./Kota Lainnya di NTB</t>
  </si>
  <si>
    <t>Bali</t>
  </si>
  <si>
    <t>Kab. Badung</t>
  </si>
  <si>
    <t>Kab./Kota Lainnya di Bali</t>
  </si>
  <si>
    <t>Nusa Tenggara Timur</t>
  </si>
  <si>
    <t>Kab. Sumba Timur</t>
  </si>
  <si>
    <t>Kab. Lembata</t>
  </si>
  <si>
    <t>Kab. Rote Ndao</t>
  </si>
  <si>
    <t>Kab. Manggarai Barat</t>
  </si>
  <si>
    <t>Kab. Sumba Tengah</t>
  </si>
  <si>
    <t>Kab. Sumba Barat Daya</t>
  </si>
  <si>
    <t>Kab. Manggarai Timur</t>
  </si>
  <si>
    <t>Kab. Nagekeo</t>
  </si>
  <si>
    <t>Kab. Sab Raijua</t>
  </si>
  <si>
    <t>Kab. Malaka</t>
  </si>
  <si>
    <t>Kab./Kota Lainnya di NTT</t>
  </si>
  <si>
    <t>Maluku</t>
  </si>
  <si>
    <t>Kab. Maluku Tenggara Barat</t>
  </si>
  <si>
    <t>Kab. Buru</t>
  </si>
  <si>
    <t>Kota Seram Bagian Barat</t>
  </si>
  <si>
    <t>Kota Seram Bagian Timur</t>
  </si>
  <si>
    <t>Kota Kepulauan Aru</t>
  </si>
  <si>
    <t>Kab. Maluku Barat Daya</t>
  </si>
  <si>
    <t>Kab. Buru Selatan</t>
  </si>
  <si>
    <t>Kota Tual</t>
  </si>
  <si>
    <t>Kab./Kota Lainnya di Maluku</t>
  </si>
  <si>
    <t>Papua</t>
  </si>
  <si>
    <t>Kab. Nabire</t>
  </si>
  <si>
    <t>Kab. Mimika</t>
  </si>
  <si>
    <t>Kab. Puncak Jaya</t>
  </si>
  <si>
    <t>Kab. Sarmi</t>
  </si>
  <si>
    <t>Kab. Keerom</t>
  </si>
  <si>
    <t>Kab. Pegunungan Bintang</t>
  </si>
  <si>
    <t>Kab. Yahukimo</t>
  </si>
  <si>
    <t>Kab. Tolikara</t>
  </si>
  <si>
    <t>Kab. Waropen</t>
  </si>
  <si>
    <t>Kab. Boven Digoel</t>
  </si>
  <si>
    <t>Kab. Mappi</t>
  </si>
  <si>
    <t>Kab. Asmat</t>
  </si>
  <si>
    <t>Kab. Supiori</t>
  </si>
  <si>
    <t>Kab. Mamberamo Raya</t>
  </si>
  <si>
    <t>Kab. Dogiyai</t>
  </si>
  <si>
    <t>Kab. Lanny Jaya</t>
  </si>
  <si>
    <t>Kab. Mamberamo Tengah</t>
  </si>
  <si>
    <t>Kab. Nduga</t>
  </si>
  <si>
    <t>Kab. Yalimo</t>
  </si>
  <si>
    <t>Kab. Puncak</t>
  </si>
  <si>
    <t>Kab. Intan Jaya</t>
  </si>
  <si>
    <t>Kab. Deiyai</t>
  </si>
  <si>
    <t>Kab./Kota Lainnya di Papua</t>
  </si>
  <si>
    <t>Maluku Utara</t>
  </si>
  <si>
    <t>Kab. Halmahera Utara</t>
  </si>
  <si>
    <t>Kab. Halmahera Timur</t>
  </si>
  <si>
    <t>Kab. Halmahera Barat</t>
  </si>
  <si>
    <t>Kab. Halmahera Selatan</t>
  </si>
  <si>
    <t>Kab. Kepulauan Sula</t>
  </si>
  <si>
    <t>Kab. Pulau Morotai</t>
  </si>
  <si>
    <t>Kab. Pulau Taliabu</t>
  </si>
  <si>
    <t>Kota Tidore Kepulauan</t>
  </si>
  <si>
    <t>Kab./Kota Lainnya di Maluku Utara</t>
  </si>
  <si>
    <t>Papua Barat</t>
  </si>
  <si>
    <t>Kab. Sorong Selatan</t>
  </si>
  <si>
    <t>Kab. Raja Ampat</t>
  </si>
  <si>
    <t>Kab. Kaimana</t>
  </si>
  <si>
    <t>Kab. Teluk Bintuni</t>
  </si>
  <si>
    <t>Kab. Teluk Wondama</t>
  </si>
  <si>
    <t>Kab. Tembrauw</t>
  </si>
  <si>
    <t>Kab. Maybrat</t>
  </si>
  <si>
    <t>Kab. Pegunungan Arfak</t>
  </si>
  <si>
    <t>Kab. Manokwari Selatan</t>
  </si>
  <si>
    <t>Kota Sorong</t>
  </si>
  <si>
    <t>Kab./Kota Lainnya di Papua Barat</t>
  </si>
  <si>
    <t>Di Luar Indonesia</t>
  </si>
  <si>
    <t>Laporan Mingguan/Bulanan Penyelenggara QRIS</t>
  </si>
  <si>
    <t>Nama PJSP:</t>
  </si>
  <si>
    <t>PT. Finnet Indonesia</t>
  </si>
  <si>
    <t>Posisi Laporan:</t>
  </si>
  <si>
    <t xml:space="preserve">Kab. Bekasi </t>
  </si>
  <si>
    <t xml:space="preserve">Kab. Purwakarta </t>
  </si>
  <si>
    <t xml:space="preserve">Kab. Bogor </t>
  </si>
  <si>
    <t xml:space="preserve">Kab. Sukabumi </t>
  </si>
  <si>
    <t xml:space="preserve">Kab. Cianjur </t>
  </si>
  <si>
    <t xml:space="preserve">Kab. Bandung </t>
  </si>
  <si>
    <t xml:space="preserve">Kab. Garut </t>
  </si>
  <si>
    <t xml:space="preserve">Kab. Ciamis </t>
  </si>
  <si>
    <t xml:space="preserve">Kab. Cirebon </t>
  </si>
  <si>
    <t xml:space="preserve">Kab. Kuningan </t>
  </si>
  <si>
    <t xml:space="preserve">Kab. Indramayu </t>
  </si>
  <si>
    <t xml:space="preserve">Kab. Majalengka </t>
  </si>
  <si>
    <t xml:space="preserve">Kab. Subang </t>
  </si>
  <si>
    <t xml:space="preserve">Kota Bandung </t>
  </si>
  <si>
    <t xml:space="preserve">Kota Bogor </t>
  </si>
  <si>
    <t xml:space="preserve">Kota Sukabumi </t>
  </si>
  <si>
    <t xml:space="preserve">Kota Cirebon </t>
  </si>
  <si>
    <t xml:space="preserve">Kota Tasikmalaya </t>
  </si>
  <si>
    <t xml:space="preserve">Kota Cimahi </t>
  </si>
  <si>
    <t xml:space="preserve">Kota Depok </t>
  </si>
  <si>
    <t xml:space="preserve">Kota Bekasi </t>
  </si>
  <si>
    <t xml:space="preserve">Kab. Lebak </t>
  </si>
  <si>
    <t xml:space="preserve">Kab. Pandeglang </t>
  </si>
  <si>
    <t xml:space="preserve">Kab. Serang   </t>
  </si>
  <si>
    <t xml:space="preserve">Kab. Tangerang </t>
  </si>
  <si>
    <t xml:space="preserve">Kota Tangerang </t>
  </si>
  <si>
    <t xml:space="preserve">Wil. Kota Jakarta Pusat </t>
  </si>
  <si>
    <t xml:space="preserve">Wil. Kota Jakarta Utara </t>
  </si>
  <si>
    <t xml:space="preserve">Wil. Kota Jakarta Barat </t>
  </si>
  <si>
    <t xml:space="preserve">Wil. Kota Jakarta Timur </t>
  </si>
  <si>
    <t xml:space="preserve">Kab. Sleman </t>
  </si>
  <si>
    <t xml:space="preserve">Kab. Gunung Kidul </t>
  </si>
  <si>
    <t xml:space="preserve">Kab. Kulon Progo </t>
  </si>
  <si>
    <t xml:space="preserve">Kab. Kendal </t>
  </si>
  <si>
    <t xml:space="preserve">Kab. Demak </t>
  </si>
  <si>
    <t xml:space="preserve">Kab. Grobogan </t>
  </si>
  <si>
    <t xml:space="preserve">Kab. Pekalongan </t>
  </si>
  <si>
    <t xml:space="preserve">Kab. Tegal </t>
  </si>
  <si>
    <t xml:space="preserve">Kab. Brebes </t>
  </si>
  <si>
    <t xml:space="preserve">Kab. Pati </t>
  </si>
  <si>
    <t xml:space="preserve">Kab. Kudus </t>
  </si>
  <si>
    <t xml:space="preserve">Kab. Pemalang </t>
  </si>
  <si>
    <t xml:space="preserve">Kab. Jepara </t>
  </si>
  <si>
    <t xml:space="preserve">Kab. Rembang </t>
  </si>
  <si>
    <t xml:space="preserve">Kab. Blora </t>
  </si>
  <si>
    <t xml:space="preserve">Kab. Banyumas </t>
  </si>
  <si>
    <t xml:space="preserve">Kab. Cilacap </t>
  </si>
  <si>
    <t xml:space="preserve">Kab. Purbalingga </t>
  </si>
  <si>
    <t xml:space="preserve">Kab. Banjarnegara </t>
  </si>
  <si>
    <t xml:space="preserve">Kab. Magelang </t>
  </si>
  <si>
    <t xml:space="preserve">Kab. Temanggung </t>
  </si>
  <si>
    <t xml:space="preserve">Kab. Wonosobo </t>
  </si>
  <si>
    <t xml:space="preserve">Kab. Purworejo </t>
  </si>
  <si>
    <t xml:space="preserve">Kab. Kebumen </t>
  </si>
  <si>
    <t xml:space="preserve">Kab. Klaten </t>
  </si>
  <si>
    <t xml:space="preserve">Kab. Boyolali </t>
  </si>
  <si>
    <t xml:space="preserve">Kab. Sragen </t>
  </si>
  <si>
    <t xml:space="preserve">Kab. Sukoharjo </t>
  </si>
  <si>
    <t xml:space="preserve">Kab. Karanganyar </t>
  </si>
  <si>
    <t xml:space="preserve">Kab. Wonogiri </t>
  </si>
  <si>
    <t xml:space="preserve">Kab. Batang </t>
  </si>
  <si>
    <t xml:space="preserve">Kota Semarang </t>
  </si>
  <si>
    <t xml:space="preserve">Kota Salatiga </t>
  </si>
  <si>
    <t xml:space="preserve">Kota Pekalongan </t>
  </si>
  <si>
    <t xml:space="preserve">Kota Tegal </t>
  </si>
  <si>
    <t xml:space="preserve">Kota Magelang </t>
  </si>
  <si>
    <t xml:space="preserve">Kota Surakarta/Solo </t>
  </si>
  <si>
    <t xml:space="preserve">Kab. Sidoarjo </t>
  </si>
  <si>
    <t xml:space="preserve">Kab. Mojokerto </t>
  </si>
  <si>
    <t xml:space="preserve">Kab. Jombang </t>
  </si>
  <si>
    <t xml:space="preserve">Kab. Sampang </t>
  </si>
  <si>
    <t xml:space="preserve">Kab. Pamekasan </t>
  </si>
  <si>
    <t xml:space="preserve">Kab. Sumenep </t>
  </si>
  <si>
    <t xml:space="preserve">Kab. Bangkalan </t>
  </si>
  <si>
    <t xml:space="preserve">Kab. Bondowoso </t>
  </si>
  <si>
    <t xml:space="preserve">Kab. Banyuwangi </t>
  </si>
  <si>
    <t xml:space="preserve">Kab. Malang </t>
  </si>
  <si>
    <t xml:space="preserve">Kab. Pasuruan </t>
  </si>
  <si>
    <t xml:space="preserve">Kab. Probolinggo </t>
  </si>
  <si>
    <t xml:space="preserve">Kab. Lumajang </t>
  </si>
  <si>
    <t xml:space="preserve">Kab. Kediri </t>
  </si>
  <si>
    <t xml:space="preserve">Kab. Nganjuk </t>
  </si>
  <si>
    <t xml:space="preserve">Kab. Tulungagung </t>
  </si>
  <si>
    <t xml:space="preserve">Kab. Trenggalek </t>
  </si>
  <si>
    <t xml:space="preserve">Kab. Blitar </t>
  </si>
  <si>
    <t xml:space="preserve">Kab. Madiun </t>
  </si>
  <si>
    <t xml:space="preserve">Kab. Ngawi </t>
  </si>
  <si>
    <t xml:space="preserve">Kab. Magetan </t>
  </si>
  <si>
    <t xml:space="preserve">Kab. Ponorogo </t>
  </si>
  <si>
    <t xml:space="preserve">Kab. Pacitan </t>
  </si>
  <si>
    <t xml:space="preserve">Kab. Bojonegoro </t>
  </si>
  <si>
    <t xml:space="preserve">Kab. Tuban </t>
  </si>
  <si>
    <t xml:space="preserve">Kab. Lamongan </t>
  </si>
  <si>
    <t xml:space="preserve">Kab. Situbondo </t>
  </si>
  <si>
    <t xml:space="preserve">Kota Surabaya </t>
  </si>
  <si>
    <t xml:space="preserve">Kota Mojokerto </t>
  </si>
  <si>
    <t xml:space="preserve">Kota Malang </t>
  </si>
  <si>
    <t xml:space="preserve">Kota Pasuruan </t>
  </si>
  <si>
    <t xml:space="preserve">Kota Probolinggo </t>
  </si>
  <si>
    <t xml:space="preserve">Kota Blitar </t>
  </si>
  <si>
    <t xml:space="preserve">Kota Kediri </t>
  </si>
  <si>
    <t xml:space="preserve">Kota Madiun </t>
  </si>
  <si>
    <t xml:space="preserve">Kab. Bengkulu Utara </t>
  </si>
  <si>
    <t xml:space="preserve">Kab. Rejang Lebong </t>
  </si>
  <si>
    <t xml:space="preserve">Kota Bengkulu </t>
  </si>
  <si>
    <t xml:space="preserve">Kab. Batanghari </t>
  </si>
  <si>
    <t xml:space="preserve">Kab. Kerinci </t>
  </si>
  <si>
    <t xml:space="preserve">Kab. Muaro Jambi   </t>
  </si>
  <si>
    <t xml:space="preserve">Kab. Tanjung Jabung Barat      </t>
  </si>
  <si>
    <t xml:space="preserve">Kab. Tanjung Jabung Timur     </t>
  </si>
  <si>
    <t xml:space="preserve">Kab. Tebo  </t>
  </si>
  <si>
    <t xml:space="preserve">Kab. Merangin   </t>
  </si>
  <si>
    <t xml:space="preserve">Kota Jambi </t>
  </si>
  <si>
    <t xml:space="preserve">Kab. Aceh Besar </t>
  </si>
  <si>
    <t xml:space="preserve">Kab. Pidie </t>
  </si>
  <si>
    <t xml:space="preserve">Kab. Aceh Utara </t>
  </si>
  <si>
    <t xml:space="preserve">Kab. Aceh Timur </t>
  </si>
  <si>
    <t xml:space="preserve">Kab. Aceh Selatan </t>
  </si>
  <si>
    <t xml:space="preserve">Kab. Aceh Barat </t>
  </si>
  <si>
    <t xml:space="preserve">Kab. Aceh Tengah </t>
  </si>
  <si>
    <t xml:space="preserve">Kab. Aceh Tenggara </t>
  </si>
  <si>
    <t xml:space="preserve">Kab. Aceh Singkil     </t>
  </si>
  <si>
    <t xml:space="preserve">Kota Banda Aceh </t>
  </si>
  <si>
    <t xml:space="preserve">Kota Lhokseumawe </t>
  </si>
  <si>
    <t xml:space="preserve">Kota Langsa   </t>
  </si>
  <si>
    <t xml:space="preserve">Kab. Deli Serdang </t>
  </si>
  <si>
    <t xml:space="preserve">Kab. Langkat </t>
  </si>
  <si>
    <t xml:space="preserve">Kab. Karo </t>
  </si>
  <si>
    <t xml:space="preserve">Kab. Labuhan Batu </t>
  </si>
  <si>
    <t xml:space="preserve">Kab. Asahan </t>
  </si>
  <si>
    <t xml:space="preserve">Kab. Dairi </t>
  </si>
  <si>
    <t xml:space="preserve">Kab. Tapanuli Utara </t>
  </si>
  <si>
    <t xml:space="preserve">Kab. Tapanuli Tengah </t>
  </si>
  <si>
    <t xml:space="preserve">Kab. Tapanuli Selatan </t>
  </si>
  <si>
    <t xml:space="preserve">Kab. Nias </t>
  </si>
  <si>
    <t xml:space="preserve">Kab. Toba Samosir    </t>
  </si>
  <si>
    <t xml:space="preserve">Kab. Mandailing Natal  </t>
  </si>
  <si>
    <t xml:space="preserve">Kota Tebing Tinggi </t>
  </si>
  <si>
    <t xml:space="preserve">Kota Binjai </t>
  </si>
  <si>
    <t xml:space="preserve">Kota Pematang Siantar </t>
  </si>
  <si>
    <t xml:space="preserve">Kota Tanjung Balai </t>
  </si>
  <si>
    <t xml:space="preserve">Kota Medan </t>
  </si>
  <si>
    <t xml:space="preserve">Kota Padang Sidempuan </t>
  </si>
  <si>
    <t xml:space="preserve">Kab. Agam </t>
  </si>
  <si>
    <t xml:space="preserve">Kab. Pasaman </t>
  </si>
  <si>
    <t xml:space="preserve">Kab. Padang Pariaman </t>
  </si>
  <si>
    <t xml:space="preserve">Kab. Pesisir Selatan </t>
  </si>
  <si>
    <t xml:space="preserve">Kab. Tanah Datar </t>
  </si>
  <si>
    <t xml:space="preserve">Kab. Kepulauan Mentawai   </t>
  </si>
  <si>
    <t xml:space="preserve">Kota Bukittinggi </t>
  </si>
  <si>
    <t xml:space="preserve">Kota Padang Panjang </t>
  </si>
  <si>
    <t xml:space="preserve">Kota Solok </t>
  </si>
  <si>
    <t xml:space="preserve">Kota Payakumbuh </t>
  </si>
  <si>
    <t xml:space="preserve">Kota Pariaman </t>
  </si>
  <si>
    <t xml:space="preserve">Kab. Bengkalis </t>
  </si>
  <si>
    <t xml:space="preserve">Kab. Indragiri Hulu </t>
  </si>
  <si>
    <t xml:space="preserve">Kab. Rokan Hilir   </t>
  </si>
  <si>
    <t xml:space="preserve">Kab. Pelalawan  </t>
  </si>
  <si>
    <t xml:space="preserve">Kab. Siak </t>
  </si>
  <si>
    <t xml:space="preserve">Kab. Kuantan Singingi   </t>
  </si>
  <si>
    <t xml:space="preserve">Kota Pekanbaru </t>
  </si>
  <si>
    <t xml:space="preserve">Kota Dumai </t>
  </si>
  <si>
    <t xml:space="preserve">Kab. Musi Banyuasin </t>
  </si>
  <si>
    <t xml:space="preserve">Kab. Ogan Komering Ulu </t>
  </si>
  <si>
    <t xml:space="preserve">Kab. Lematang Ilir Ogan Tengah (Muara Enim) </t>
  </si>
  <si>
    <t xml:space="preserve">Kab. Musi Rawas </t>
  </si>
  <si>
    <t xml:space="preserve">Kab. Ogan Komering Ilir </t>
  </si>
  <si>
    <t xml:space="preserve">Kota Palembang </t>
  </si>
  <si>
    <t xml:space="preserve">Kota Lubuklinggau </t>
  </si>
  <si>
    <t xml:space="preserve">Kota Prabumulih </t>
  </si>
  <si>
    <t xml:space="preserve">Kota Pagar Alam   </t>
  </si>
  <si>
    <t xml:space="preserve">Kab. Bangka </t>
  </si>
  <si>
    <t xml:space="preserve">Kab. Belitung Timur </t>
  </si>
  <si>
    <t xml:space="preserve">Kota Pangkal Pinang </t>
  </si>
  <si>
    <t xml:space="preserve">Kota Tanjung Pinang </t>
  </si>
  <si>
    <t xml:space="preserve">Kab. Lampung Selatan </t>
  </si>
  <si>
    <t xml:space="preserve">Kab. Lampung Tengah </t>
  </si>
  <si>
    <t xml:space="preserve">Kab. Lampung Utara </t>
  </si>
  <si>
    <t xml:space="preserve">Kab. Lampung Barat </t>
  </si>
  <si>
    <t xml:space="preserve">Kab. Tulang Bawang </t>
  </si>
  <si>
    <t xml:space="preserve">Kab. Tanggamus </t>
  </si>
  <si>
    <t xml:space="preserve">Kota Bandar Lampung </t>
  </si>
  <si>
    <t xml:space="preserve">Kota  Metro </t>
  </si>
  <si>
    <t xml:space="preserve">Kab. Banjar </t>
  </si>
  <si>
    <t xml:space="preserve">Kab. Tanah Laut </t>
  </si>
  <si>
    <t xml:space="preserve">Kab. Tapin </t>
  </si>
  <si>
    <t xml:space="preserve">Kab. Hulu Sungai Tengah </t>
  </si>
  <si>
    <t xml:space="preserve">Kab. Hulu Sungai Utara </t>
  </si>
  <si>
    <t xml:space="preserve">Kab. Barito Kuala </t>
  </si>
  <si>
    <t xml:space="preserve">Kab. Kota Baru </t>
  </si>
  <si>
    <t xml:space="preserve">Kota Banjarmasin </t>
  </si>
  <si>
    <t xml:space="preserve">Kota Banjarbaru </t>
  </si>
  <si>
    <t xml:space="preserve">Kab. Pontianak </t>
  </si>
  <si>
    <t xml:space="preserve">Kab. Sambas </t>
  </si>
  <si>
    <t xml:space="preserve">Kab. Ketapang </t>
  </si>
  <si>
    <t xml:space="preserve">Kab. Sanggau </t>
  </si>
  <si>
    <t xml:space="preserve">Kab. Sintang </t>
  </si>
  <si>
    <t xml:space="preserve">Kab. Kapuas Hulu </t>
  </si>
  <si>
    <t xml:space="preserve">Kab. Bengkayang    </t>
  </si>
  <si>
    <t xml:space="preserve">Kab. Landak   </t>
  </si>
  <si>
    <t xml:space="preserve">Kota Pontianak </t>
  </si>
  <si>
    <t xml:space="preserve">Kota Singkawang </t>
  </si>
  <si>
    <t xml:space="preserve">Kab. Berau </t>
  </si>
  <si>
    <t xml:space="preserve">Kab. Kutai Barat   </t>
  </si>
  <si>
    <t xml:space="preserve">Kab. Kutai Timur </t>
  </si>
  <si>
    <t xml:space="preserve">Kota Samarinda </t>
  </si>
  <si>
    <t xml:space="preserve">Kota Balikpapan </t>
  </si>
  <si>
    <t xml:space="preserve">Kota Bontang </t>
  </si>
  <si>
    <t xml:space="preserve">Kota Tarakan </t>
  </si>
  <si>
    <t xml:space="preserve">Kab. Kapuas </t>
  </si>
  <si>
    <t xml:space="preserve">Kab. Kotawaringin Barat </t>
  </si>
  <si>
    <t xml:space="preserve">Kab. Barito Selatan </t>
  </si>
  <si>
    <t xml:space="preserve">Kota Palangkaraya </t>
  </si>
  <si>
    <t xml:space="preserve">Kab. Donggala </t>
  </si>
  <si>
    <t xml:space="preserve">Kab. Poso </t>
  </si>
  <si>
    <t xml:space="preserve">Kab. Banggai </t>
  </si>
  <si>
    <t xml:space="preserve">Kab. Banggai Kepulauan   </t>
  </si>
  <si>
    <t xml:space="preserve">Kab. Morowali  </t>
  </si>
  <si>
    <t xml:space="preserve">Kab. Buol    </t>
  </si>
  <si>
    <t xml:space="preserve">Kota Palu </t>
  </si>
  <si>
    <t xml:space="preserve">Kab. Pinrang </t>
  </si>
  <si>
    <t xml:space="preserve">Kab. Gowa </t>
  </si>
  <si>
    <t xml:space="preserve">Kab. Wajo </t>
  </si>
  <si>
    <t xml:space="preserve">Kab. Bone </t>
  </si>
  <si>
    <t xml:space="preserve">Kab. Tana Toraja </t>
  </si>
  <si>
    <t xml:space="preserve">Kab. Maros </t>
  </si>
  <si>
    <t xml:space="preserve">Kab. Sinjai </t>
  </si>
  <si>
    <t xml:space="preserve">Kab. Bulukumba </t>
  </si>
  <si>
    <t xml:space="preserve">Kab. Bantaeng </t>
  </si>
  <si>
    <t xml:space="preserve">Kab. Jeneponto </t>
  </si>
  <si>
    <t xml:space="preserve">Kab. Selayar </t>
  </si>
  <si>
    <t xml:space="preserve">Kab. Takalar </t>
  </si>
  <si>
    <t xml:space="preserve">Kab. Barru </t>
  </si>
  <si>
    <t xml:space="preserve">Kab. Sidenreng Rappang </t>
  </si>
  <si>
    <t xml:space="preserve">Kab. Pangkajene Kepulauan </t>
  </si>
  <si>
    <t xml:space="preserve">Kab. Enrekang </t>
  </si>
  <si>
    <t xml:space="preserve">Kab. Luwu Utara  </t>
  </si>
  <si>
    <t xml:space="preserve">Kota Pare-Pare </t>
  </si>
  <si>
    <t xml:space="preserve">Kab. Minahasa </t>
  </si>
  <si>
    <t xml:space="preserve">Kab. Bolaang Mongondow </t>
  </si>
  <si>
    <t xml:space="preserve">Kab. Kepulauan Sangihe </t>
  </si>
  <si>
    <t xml:space="preserve">Kab. Kepulauan Talaud </t>
  </si>
  <si>
    <t xml:space="preserve">Kab. Minahasa Selatan </t>
  </si>
  <si>
    <t xml:space="preserve">Kota Manado </t>
  </si>
  <si>
    <t xml:space="preserve">Kota Bitung </t>
  </si>
  <si>
    <t xml:space="preserve">Kab. Gorontalo </t>
  </si>
  <si>
    <t xml:space="preserve">Kab. Boalemo   </t>
  </si>
  <si>
    <t xml:space="preserve">Kota Gorontalo </t>
  </si>
  <si>
    <t xml:space="preserve">Kab. Majene </t>
  </si>
  <si>
    <t xml:space="preserve">Kab. Mamasa </t>
  </si>
  <si>
    <t xml:space="preserve">Kab. Buton </t>
  </si>
  <si>
    <t xml:space="preserve">Kab. Muna </t>
  </si>
  <si>
    <t xml:space="preserve">Kab. Kolaka </t>
  </si>
  <si>
    <t xml:space="preserve">Kab. Konawe Selatan </t>
  </si>
  <si>
    <t xml:space="preserve">Kota Bau-Bau </t>
  </si>
  <si>
    <t xml:space="preserve">Kota Kendari </t>
  </si>
  <si>
    <t xml:space="preserve">Kab. Lombok Barat </t>
  </si>
  <si>
    <t xml:space="preserve">Kab. Lombok Tengah </t>
  </si>
  <si>
    <t xml:space="preserve">Kab. Lombok Timur </t>
  </si>
  <si>
    <t xml:space="preserve">Kab. Sumbawa </t>
  </si>
  <si>
    <t xml:space="preserve">Kab. Bima </t>
  </si>
  <si>
    <t xml:space="preserve">Kab. Dompu </t>
  </si>
  <si>
    <t xml:space="preserve">Kota Mataram </t>
  </si>
  <si>
    <t xml:space="preserve">Kab. Buleleng </t>
  </si>
  <si>
    <t xml:space="preserve">Kab. Jembrana </t>
  </si>
  <si>
    <t xml:space="preserve">Kab. Tabanan </t>
  </si>
  <si>
    <t xml:space="preserve">Kab. Gianyar </t>
  </si>
  <si>
    <t xml:space="preserve">Kab. Klungkung </t>
  </si>
  <si>
    <t xml:space="preserve">Kab. Bangli </t>
  </si>
  <si>
    <t xml:space="preserve">Kab. Karangasem </t>
  </si>
  <si>
    <t xml:space="preserve">Kota Denpasar </t>
  </si>
  <si>
    <t xml:space="preserve">Kab. Kupang </t>
  </si>
  <si>
    <t xml:space="preserve">Kab. Timor-Tengah Selatan </t>
  </si>
  <si>
    <t xml:space="preserve">Kab. Timor-Tengah Utara </t>
  </si>
  <si>
    <t xml:space="preserve">Kab. Belu </t>
  </si>
  <si>
    <t xml:space="preserve">Kab. Alor </t>
  </si>
  <si>
    <t xml:space="preserve">Kab. Flores Timur </t>
  </si>
  <si>
    <t xml:space="preserve">Kab. Sikka </t>
  </si>
  <si>
    <t xml:space="preserve">Kab. Ende </t>
  </si>
  <si>
    <t xml:space="preserve">Kab. Ngada </t>
  </si>
  <si>
    <t xml:space="preserve">Kab. Manggarai </t>
  </si>
  <si>
    <t xml:space="preserve">Kab. Sumba Barat </t>
  </si>
  <si>
    <t xml:space="preserve">Kota Kupang </t>
  </si>
  <si>
    <t xml:space="preserve">Kab. Maluku Tengah </t>
  </si>
  <si>
    <t xml:space="preserve">Kab. Maluku Tenggara </t>
  </si>
  <si>
    <t xml:space="preserve">Kota Ambon </t>
  </si>
  <si>
    <t xml:space="preserve">Kab. Jayapura </t>
  </si>
  <si>
    <t xml:space="preserve">Kab. Biak Numfor </t>
  </si>
  <si>
    <t xml:space="preserve">Kab. Kepulauan Yapen-Waropen </t>
  </si>
  <si>
    <t xml:space="preserve">Kab. Merauke </t>
  </si>
  <si>
    <t xml:space="preserve">Kab. Paniai </t>
  </si>
  <si>
    <t xml:space="preserve">Kab. Jayawijaya </t>
  </si>
  <si>
    <t xml:space="preserve">Kota Jayapura </t>
  </si>
  <si>
    <t xml:space="preserve">Kab. Halmahera Tengah  </t>
  </si>
  <si>
    <t xml:space="preserve">Kota Ternate   </t>
  </si>
  <si>
    <t xml:space="preserve">Kab. Sorong </t>
  </si>
  <si>
    <t xml:space="preserve">Kab. Fak-Fak </t>
  </si>
  <si>
    <t xml:space="preserve">Kab. Manokwari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</si>
</sst>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800]dddd\,\ mmmm\ dd\,\ yyyy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2"/>
      <color theme="1"/>
      <name val="Open Sans"/>
      <family val="2"/>
    </font>
    <font>
      <sz val="10"/>
      <name val="Open Sans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CC"/>
        <bgColor rgb="FFFFFFCC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9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0" xfId="0" applyFont="1"/>
    <xf numFmtId="169" fontId="2" fillId="0" borderId="0" xfId="0" applyNumberFormat="1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2BE5-7662-4636-A0F2-8AFF4C62651B}">
  <dimension ref="A1:AW558"/>
  <sheetViews>
    <sheetView tabSelected="1" workbookViewId="0">
      <selection activeCell="H26" sqref="H26"/>
    </sheetView>
  </sheetViews>
  <sheetFormatPr defaultColWidth="14.42578125" defaultRowHeight="15" x14ac:dyDescent="0.25"/>
  <cols>
    <col min="1" max="1" width="5.140625" bestFit="1" customWidth="1"/>
    <col min="2" max="2" width="29" bestFit="1" customWidth="1"/>
    <col min="3" max="3" width="48.140625" bestFit="1" customWidth="1"/>
    <col min="4" max="4" width="23" customWidth="1"/>
    <col min="5" max="5" width="13.42578125" customWidth="1"/>
    <col min="6" max="6" width="14.42578125" customWidth="1"/>
    <col min="7" max="7" width="11.140625" customWidth="1"/>
    <col min="8" max="8" width="15" customWidth="1"/>
    <col min="9" max="9" width="14.5703125" customWidth="1"/>
    <col min="10" max="10" width="16.85546875" customWidth="1"/>
    <col min="11" max="11" width="17.85546875" customWidth="1"/>
    <col min="12" max="12" width="15.5703125" customWidth="1"/>
    <col min="13" max="13" width="15" customWidth="1"/>
    <col min="14" max="14" width="15.85546875" customWidth="1"/>
    <col min="15" max="15" width="17.140625" customWidth="1"/>
    <col min="16" max="16" width="18.7109375" customWidth="1"/>
    <col min="17" max="17" width="15.28515625" customWidth="1"/>
    <col min="18" max="18" width="16.28515625" customWidth="1"/>
    <col min="19" max="19" width="17.140625" customWidth="1"/>
    <col min="20" max="20" width="16.5703125" customWidth="1"/>
    <col min="21" max="21" width="15.85546875" customWidth="1"/>
    <col min="22" max="22" width="18.140625" customWidth="1"/>
    <col min="23" max="23" width="16.7109375" customWidth="1"/>
    <col min="24" max="24" width="18" customWidth="1"/>
    <col min="25" max="25" width="19.5703125" customWidth="1"/>
    <col min="26" max="26" width="15.7109375" customWidth="1"/>
    <col min="27" max="27" width="18.85546875" customWidth="1"/>
    <col min="28" max="28" width="15.140625" customWidth="1"/>
    <col min="29" max="29" width="15.28515625" customWidth="1"/>
    <col min="30" max="30" width="18.7109375" customWidth="1"/>
    <col min="31" max="31" width="17.140625" customWidth="1"/>
    <col min="32" max="32" width="18" customWidth="1"/>
    <col min="33" max="33" width="18.5703125" customWidth="1"/>
    <col min="34" max="34" width="16" customWidth="1"/>
    <col min="35" max="36" width="17.42578125" customWidth="1"/>
    <col min="37" max="37" width="19.85546875" customWidth="1"/>
    <col min="38" max="38" width="16.85546875" customWidth="1"/>
    <col min="39" max="39" width="17.28515625" customWidth="1"/>
    <col min="40" max="40" width="19.85546875" customWidth="1"/>
    <col min="41" max="41" width="18.140625" customWidth="1"/>
    <col min="42" max="42" width="17.28515625" customWidth="1"/>
    <col min="43" max="43" width="19.42578125" customWidth="1"/>
    <col min="44" max="44" width="18.7109375" customWidth="1"/>
    <col min="45" max="45" width="20" customWidth="1"/>
    <col min="46" max="46" width="18.140625" customWidth="1"/>
    <col min="47" max="47" width="17.42578125" customWidth="1"/>
    <col min="48" max="48" width="15.7109375" customWidth="1"/>
    <col min="49" max="49" width="17.140625" customWidth="1"/>
  </cols>
  <sheetData>
    <row r="1" spans="1:49" s="15" customFormat="1" ht="14.25" customHeight="1" x14ac:dyDescent="0.25">
      <c r="A1" s="19" t="s">
        <v>343</v>
      </c>
      <c r="B1" s="19"/>
      <c r="C1" s="19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s="15" customFormat="1" ht="14.25" customHeight="1" x14ac:dyDescent="0.25">
      <c r="A2" s="21" t="s">
        <v>344</v>
      </c>
      <c r="B2" s="22"/>
      <c r="C2" s="16" t="s">
        <v>345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s="15" customFormat="1" ht="14.25" customHeight="1" x14ac:dyDescent="0.25">
      <c r="A3" s="21" t="s">
        <v>346</v>
      </c>
      <c r="B3" s="22"/>
      <c r="C3" s="20"/>
      <c r="D3" s="17"/>
      <c r="E3" s="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8"/>
      <c r="W3" s="18"/>
      <c r="X3" s="14"/>
      <c r="Y3" s="14"/>
      <c r="Z3" s="18"/>
      <c r="AA3" s="18"/>
      <c r="AB3" s="18"/>
      <c r="AC3" s="18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4.25" customHeight="1" x14ac:dyDescent="0.3">
      <c r="A4" s="1"/>
      <c r="B4" s="1"/>
    </row>
    <row r="5" spans="1:49" s="28" customFormat="1" ht="14.25" customHeight="1" x14ac:dyDescent="0.3">
      <c r="A5" s="23" t="s">
        <v>0</v>
      </c>
      <c r="B5" s="24" t="s">
        <v>1</v>
      </c>
      <c r="C5" s="2"/>
      <c r="D5" s="25" t="s">
        <v>2</v>
      </c>
      <c r="E5" s="3"/>
      <c r="F5" s="3"/>
      <c r="G5" s="2"/>
      <c r="H5" s="25" t="s">
        <v>3</v>
      </c>
      <c r="I5" s="3"/>
      <c r="J5" s="3"/>
      <c r="K5" s="2"/>
      <c r="L5" s="25" t="s">
        <v>4</v>
      </c>
      <c r="M5" s="3"/>
      <c r="N5" s="3"/>
      <c r="O5" s="3"/>
      <c r="P5" s="3"/>
      <c r="Q5" s="2"/>
      <c r="R5" s="26" t="s">
        <v>5</v>
      </c>
      <c r="S5" s="2"/>
      <c r="T5" s="26" t="s">
        <v>6</v>
      </c>
      <c r="U5" s="3"/>
      <c r="V5" s="3"/>
      <c r="W5" s="3"/>
      <c r="X5" s="3"/>
      <c r="Y5" s="2"/>
      <c r="Z5" s="26" t="s">
        <v>7</v>
      </c>
      <c r="AA5" s="3"/>
      <c r="AB5" s="3"/>
      <c r="AC5" s="3"/>
      <c r="AD5" s="3"/>
      <c r="AE5" s="3"/>
      <c r="AF5" s="3"/>
      <c r="AG5" s="3"/>
      <c r="AH5" s="26" t="s">
        <v>8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2"/>
      <c r="AT5" s="27" t="s">
        <v>9</v>
      </c>
      <c r="AU5" s="3"/>
      <c r="AV5" s="3"/>
      <c r="AW5" s="2"/>
    </row>
    <row r="6" spans="1:49" s="33" customFormat="1" ht="43.5" customHeight="1" x14ac:dyDescent="0.2">
      <c r="A6" s="4"/>
      <c r="B6" s="29" t="s">
        <v>10</v>
      </c>
      <c r="C6" s="29" t="s">
        <v>11</v>
      </c>
      <c r="D6" s="30" t="s">
        <v>12</v>
      </c>
      <c r="E6" s="30" t="s">
        <v>13</v>
      </c>
      <c r="F6" s="30" t="s">
        <v>14</v>
      </c>
      <c r="G6" s="30" t="s">
        <v>15</v>
      </c>
      <c r="H6" s="30" t="s">
        <v>16</v>
      </c>
      <c r="I6" s="30" t="s">
        <v>17</v>
      </c>
      <c r="J6" s="30" t="s">
        <v>18</v>
      </c>
      <c r="K6" s="30" t="s">
        <v>19</v>
      </c>
      <c r="L6" s="30" t="s">
        <v>20</v>
      </c>
      <c r="M6" s="30" t="s">
        <v>21</v>
      </c>
      <c r="N6" s="30" t="s">
        <v>22</v>
      </c>
      <c r="O6" s="30" t="s">
        <v>23</v>
      </c>
      <c r="P6" s="30" t="s">
        <v>24</v>
      </c>
      <c r="Q6" s="30" t="s">
        <v>25</v>
      </c>
      <c r="R6" s="31" t="s">
        <v>26</v>
      </c>
      <c r="S6" s="31" t="s">
        <v>27</v>
      </c>
      <c r="T6" s="31" t="s">
        <v>28</v>
      </c>
      <c r="U6" s="31" t="s">
        <v>29</v>
      </c>
      <c r="V6" s="31" t="s">
        <v>30</v>
      </c>
      <c r="W6" s="31" t="s">
        <v>31</v>
      </c>
      <c r="X6" s="31" t="s">
        <v>32</v>
      </c>
      <c r="Y6" s="31" t="s">
        <v>33</v>
      </c>
      <c r="Z6" s="31" t="s">
        <v>34</v>
      </c>
      <c r="AA6" s="31" t="s">
        <v>35</v>
      </c>
      <c r="AB6" s="31" t="s">
        <v>36</v>
      </c>
      <c r="AC6" s="31" t="s">
        <v>37</v>
      </c>
      <c r="AD6" s="31" t="s">
        <v>38</v>
      </c>
      <c r="AE6" s="31" t="s">
        <v>39</v>
      </c>
      <c r="AF6" s="31" t="s">
        <v>40</v>
      </c>
      <c r="AG6" s="31" t="s">
        <v>41</v>
      </c>
      <c r="AH6" s="31" t="s">
        <v>42</v>
      </c>
      <c r="AI6" s="31" t="s">
        <v>43</v>
      </c>
      <c r="AJ6" s="31" t="s">
        <v>44</v>
      </c>
      <c r="AK6" s="31" t="s">
        <v>45</v>
      </c>
      <c r="AL6" s="31" t="s">
        <v>46</v>
      </c>
      <c r="AM6" s="31" t="s">
        <v>47</v>
      </c>
      <c r="AN6" s="31" t="s">
        <v>48</v>
      </c>
      <c r="AO6" s="31" t="s">
        <v>49</v>
      </c>
      <c r="AP6" s="31" t="s">
        <v>50</v>
      </c>
      <c r="AQ6" s="31" t="s">
        <v>51</v>
      </c>
      <c r="AR6" s="31" t="s">
        <v>52</v>
      </c>
      <c r="AS6" s="31" t="s">
        <v>53</v>
      </c>
      <c r="AT6" s="32" t="s">
        <v>54</v>
      </c>
      <c r="AU6" s="32" t="s">
        <v>55</v>
      </c>
      <c r="AV6" s="32" t="s">
        <v>56</v>
      </c>
      <c r="AW6" s="32" t="s">
        <v>57</v>
      </c>
    </row>
    <row r="7" spans="1:49" ht="14.25" customHeight="1" x14ac:dyDescent="0.3">
      <c r="A7" s="5">
        <v>1</v>
      </c>
      <c r="B7" s="6" t="s">
        <v>58</v>
      </c>
      <c r="C7" s="6" t="s">
        <v>58</v>
      </c>
      <c r="D7" s="7">
        <f>SUM(D8:D556)</f>
        <v>0</v>
      </c>
      <c r="E7" s="7">
        <f t="shared" ref="D7:AW7" si="0">SUM(E8:E556)</f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  <c r="Q7" s="7">
        <f>SUM(Q8:Q556)</f>
        <v>0</v>
      </c>
      <c r="R7" s="7">
        <f t="shared" si="0"/>
        <v>149</v>
      </c>
      <c r="S7" s="7">
        <f t="shared" si="0"/>
        <v>12960103</v>
      </c>
      <c r="T7" s="7">
        <f t="shared" si="0"/>
        <v>6</v>
      </c>
      <c r="U7" s="7">
        <f t="shared" si="0"/>
        <v>1411000</v>
      </c>
      <c r="V7" s="7">
        <f t="shared" si="0"/>
        <v>96</v>
      </c>
      <c r="W7" s="7">
        <f t="shared" si="0"/>
        <v>10034603</v>
      </c>
      <c r="X7" s="7">
        <f t="shared" si="0"/>
        <v>47</v>
      </c>
      <c r="Y7" s="7">
        <f t="shared" si="0"/>
        <v>1514500</v>
      </c>
      <c r="Z7" s="7">
        <f t="shared" si="0"/>
        <v>43</v>
      </c>
      <c r="AA7" s="7">
        <f t="shared" si="0"/>
        <v>5979168</v>
      </c>
      <c r="AB7" s="7">
        <f t="shared" si="0"/>
        <v>64</v>
      </c>
      <c r="AC7" s="7">
        <f t="shared" si="0"/>
        <v>4320968</v>
      </c>
      <c r="AD7" s="7">
        <f t="shared" si="0"/>
        <v>33</v>
      </c>
      <c r="AE7" s="7">
        <f t="shared" si="0"/>
        <v>1471767</v>
      </c>
      <c r="AF7" s="7">
        <f t="shared" si="0"/>
        <v>9</v>
      </c>
      <c r="AG7" s="7">
        <f t="shared" si="0"/>
        <v>1188200</v>
      </c>
      <c r="AH7" s="7">
        <f t="shared" si="0"/>
        <v>106</v>
      </c>
      <c r="AI7" s="7">
        <f t="shared" si="0"/>
        <v>11562925</v>
      </c>
      <c r="AJ7" s="7">
        <f t="shared" si="0"/>
        <v>0</v>
      </c>
      <c r="AK7" s="7">
        <f t="shared" si="0"/>
        <v>0</v>
      </c>
      <c r="AL7" s="7">
        <f t="shared" si="0"/>
        <v>3</v>
      </c>
      <c r="AM7" s="7">
        <f t="shared" si="0"/>
        <v>50000</v>
      </c>
      <c r="AN7" s="7">
        <f t="shared" si="0"/>
        <v>0</v>
      </c>
      <c r="AO7" s="7">
        <f t="shared" si="0"/>
        <v>0</v>
      </c>
      <c r="AP7" s="7">
        <f t="shared" si="0"/>
        <v>0</v>
      </c>
      <c r="AQ7" s="7">
        <f t="shared" si="0"/>
        <v>0</v>
      </c>
      <c r="AR7" s="7">
        <f t="shared" si="0"/>
        <v>40</v>
      </c>
      <c r="AS7" s="7">
        <f t="shared" si="0"/>
        <v>1347178</v>
      </c>
      <c r="AT7" s="7">
        <f t="shared" si="0"/>
        <v>0</v>
      </c>
      <c r="AU7" s="7">
        <f t="shared" si="0"/>
        <v>0</v>
      </c>
      <c r="AV7" s="7">
        <f t="shared" si="0"/>
        <v>0</v>
      </c>
      <c r="AW7" s="7">
        <f t="shared" si="0"/>
        <v>0</v>
      </c>
    </row>
    <row r="8" spans="1:49" ht="14.25" customHeight="1" x14ac:dyDescent="0.3">
      <c r="A8" s="5">
        <v>2</v>
      </c>
      <c r="B8" s="8" t="s">
        <v>59</v>
      </c>
      <c r="C8" s="9" t="s">
        <v>347</v>
      </c>
      <c r="D8" s="7">
        <v>0</v>
      </c>
      <c r="E8" s="7">
        <f t="shared" ref="E8:E556" si="1">SUM(H8:K8)</f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 t="shared" ref="R8:S23" si="2">T8+V8+X8</f>
        <v>0</v>
      </c>
      <c r="S8" s="7">
        <f t="shared" si="2"/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</row>
    <row r="9" spans="1:49" ht="14.25" customHeight="1" x14ac:dyDescent="0.3">
      <c r="A9" s="5">
        <v>3</v>
      </c>
      <c r="B9" s="8" t="s">
        <v>59</v>
      </c>
      <c r="C9" s="9" t="s">
        <v>348</v>
      </c>
      <c r="D9" s="7">
        <v>0</v>
      </c>
      <c r="E9" s="7">
        <f t="shared" si="1"/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T9+V9+X9</f>
        <v>2</v>
      </c>
      <c r="S9" s="7">
        <f t="shared" si="2"/>
        <v>125600</v>
      </c>
      <c r="T9" s="7">
        <v>0</v>
      </c>
      <c r="U9" s="7">
        <v>0</v>
      </c>
      <c r="V9" s="7">
        <v>2</v>
      </c>
      <c r="W9" s="7">
        <v>125600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100000</v>
      </c>
      <c r="AD9" s="7">
        <v>1</v>
      </c>
      <c r="AE9" s="7">
        <v>25600</v>
      </c>
      <c r="AF9" s="7">
        <v>0</v>
      </c>
      <c r="AG9" s="7">
        <v>0</v>
      </c>
      <c r="AH9" s="7">
        <v>1</v>
      </c>
      <c r="AI9" s="7">
        <v>25600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100000</v>
      </c>
      <c r="AT9" s="7">
        <v>0</v>
      </c>
      <c r="AU9" s="7">
        <v>0</v>
      </c>
      <c r="AV9" s="7">
        <v>0</v>
      </c>
      <c r="AW9" s="7">
        <v>0</v>
      </c>
    </row>
    <row r="10" spans="1:49" ht="14.25" customHeight="1" x14ac:dyDescent="0.3">
      <c r="A10" s="5">
        <v>4</v>
      </c>
      <c r="B10" s="8" t="s">
        <v>59</v>
      </c>
      <c r="C10" s="9" t="s">
        <v>60</v>
      </c>
      <c r="D10" s="7">
        <v>0</v>
      </c>
      <c r="E10" s="7">
        <f t="shared" si="1"/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 t="shared" si="2"/>
        <v>0</v>
      </c>
      <c r="S10" s="7">
        <f t="shared" si="2"/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</row>
    <row r="11" spans="1:49" ht="14.25" customHeight="1" x14ac:dyDescent="0.3">
      <c r="A11" s="5">
        <v>5</v>
      </c>
      <c r="B11" s="8" t="s">
        <v>59</v>
      </c>
      <c r="C11" s="9" t="s">
        <v>349</v>
      </c>
      <c r="D11" s="7">
        <v>0</v>
      </c>
      <c r="E11" s="7">
        <f t="shared" si="1"/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 t="shared" si="2"/>
        <v>0</v>
      </c>
      <c r="S11" s="7">
        <f t="shared" si="2"/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</row>
    <row r="12" spans="1:49" ht="14.25" customHeight="1" x14ac:dyDescent="0.3">
      <c r="A12" s="5">
        <v>6</v>
      </c>
      <c r="B12" s="8" t="s">
        <v>59</v>
      </c>
      <c r="C12" s="9" t="s">
        <v>350</v>
      </c>
      <c r="D12" s="7">
        <v>0</v>
      </c>
      <c r="E12" s="7">
        <f t="shared" si="1"/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 t="shared" si="2"/>
        <v>0</v>
      </c>
      <c r="S12" s="7">
        <f t="shared" si="2"/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</row>
    <row r="13" spans="1:49" ht="14.25" customHeight="1" x14ac:dyDescent="0.3">
      <c r="A13" s="5">
        <v>7</v>
      </c>
      <c r="B13" s="8" t="s">
        <v>59</v>
      </c>
      <c r="C13" s="9" t="s">
        <v>351</v>
      </c>
      <c r="D13" s="7">
        <v>0</v>
      </c>
      <c r="E13" s="7">
        <f t="shared" si="1"/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 t="shared" si="2"/>
        <v>0</v>
      </c>
      <c r="S13" s="7">
        <f t="shared" si="2"/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</row>
    <row r="14" spans="1:49" ht="14.25" customHeight="1" x14ac:dyDescent="0.3">
      <c r="A14" s="5">
        <v>8</v>
      </c>
      <c r="B14" s="8" t="s">
        <v>59</v>
      </c>
      <c r="C14" s="9" t="s">
        <v>352</v>
      </c>
      <c r="D14" s="7">
        <v>0</v>
      </c>
      <c r="E14" s="7">
        <f t="shared" si="1"/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 t="shared" si="2"/>
        <v>0</v>
      </c>
      <c r="S14" s="7">
        <f t="shared" si="2"/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</row>
    <row r="15" spans="1:49" ht="14.25" customHeight="1" x14ac:dyDescent="0.3">
      <c r="A15" s="5">
        <v>9</v>
      </c>
      <c r="B15" s="8" t="s">
        <v>59</v>
      </c>
      <c r="C15" s="9" t="s">
        <v>61</v>
      </c>
      <c r="D15" s="7">
        <v>0</v>
      </c>
      <c r="E15" s="7">
        <f t="shared" si="1"/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 t="shared" si="2"/>
        <v>0</v>
      </c>
      <c r="S15" s="7">
        <f t="shared" si="2"/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</row>
    <row r="16" spans="1:49" ht="14.25" customHeight="1" x14ac:dyDescent="0.3">
      <c r="A16" s="5">
        <v>10</v>
      </c>
      <c r="B16" s="8" t="s">
        <v>59</v>
      </c>
      <c r="C16" s="9" t="s">
        <v>62</v>
      </c>
      <c r="D16" s="7">
        <v>0</v>
      </c>
      <c r="E16" s="7">
        <f t="shared" si="1"/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f t="shared" si="2"/>
        <v>0</v>
      </c>
      <c r="S16" s="7">
        <f t="shared" si="2"/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</row>
    <row r="17" spans="1:49" ht="14.25" customHeight="1" x14ac:dyDescent="0.3">
      <c r="A17" s="5">
        <v>11</v>
      </c>
      <c r="B17" s="8" t="s">
        <v>59</v>
      </c>
      <c r="C17" s="9" t="s">
        <v>353</v>
      </c>
      <c r="D17" s="7">
        <v>0</v>
      </c>
      <c r="E17" s="7">
        <f t="shared" si="1"/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 t="shared" si="2"/>
        <v>1</v>
      </c>
      <c r="S17" s="7">
        <f t="shared" si="2"/>
        <v>128000</v>
      </c>
      <c r="T17" s="7">
        <v>0</v>
      </c>
      <c r="U17" s="7">
        <v>0</v>
      </c>
      <c r="V17" s="7">
        <v>1</v>
      </c>
      <c r="W17" s="7">
        <v>128000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1</v>
      </c>
      <c r="AG17" s="7">
        <v>128000</v>
      </c>
      <c r="AH17" s="7">
        <v>1</v>
      </c>
      <c r="AI17" s="7">
        <v>128000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</row>
    <row r="18" spans="1:49" ht="14.25" customHeight="1" x14ac:dyDescent="0.3">
      <c r="A18" s="5">
        <v>12</v>
      </c>
      <c r="B18" s="8" t="s">
        <v>59</v>
      </c>
      <c r="C18" s="9" t="s">
        <v>354</v>
      </c>
      <c r="D18" s="7">
        <v>0</v>
      </c>
      <c r="E18" s="7">
        <f t="shared" si="1"/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 t="shared" si="2"/>
        <v>0</v>
      </c>
      <c r="S18" s="7">
        <f t="shared" si="2"/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</row>
    <row r="19" spans="1:49" ht="14.25" customHeight="1" x14ac:dyDescent="0.3">
      <c r="A19" s="5">
        <v>13</v>
      </c>
      <c r="B19" s="8" t="s">
        <v>59</v>
      </c>
      <c r="C19" s="9" t="s">
        <v>355</v>
      </c>
      <c r="D19" s="7">
        <v>0</v>
      </c>
      <c r="E19" s="7">
        <f t="shared" si="1"/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 t="shared" si="2"/>
        <v>0</v>
      </c>
      <c r="S19" s="7">
        <f t="shared" si="2"/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</row>
    <row r="20" spans="1:49" ht="14.25" customHeight="1" x14ac:dyDescent="0.3">
      <c r="A20" s="5">
        <v>14</v>
      </c>
      <c r="B20" s="8" t="s">
        <v>59</v>
      </c>
      <c r="C20" s="9" t="s">
        <v>356</v>
      </c>
      <c r="D20" s="7">
        <v>0</v>
      </c>
      <c r="E20" s="7">
        <f t="shared" si="1"/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 t="shared" si="2"/>
        <v>7</v>
      </c>
      <c r="S20" s="7">
        <f t="shared" si="2"/>
        <v>17000</v>
      </c>
      <c r="T20" s="7">
        <v>0</v>
      </c>
      <c r="U20" s="7">
        <v>0</v>
      </c>
      <c r="V20" s="7">
        <v>7</v>
      </c>
      <c r="W20" s="7">
        <v>17000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7</v>
      </c>
      <c r="AE20" s="7">
        <v>17000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7</v>
      </c>
      <c r="AS20" s="7">
        <v>17000</v>
      </c>
      <c r="AT20" s="7">
        <v>0</v>
      </c>
      <c r="AU20" s="7">
        <v>0</v>
      </c>
      <c r="AV20" s="7">
        <v>0</v>
      </c>
      <c r="AW20" s="7">
        <v>0</v>
      </c>
    </row>
    <row r="21" spans="1:49" ht="14.25" customHeight="1" x14ac:dyDescent="0.3">
      <c r="A21" s="5">
        <v>15</v>
      </c>
      <c r="B21" s="8" t="s">
        <v>59</v>
      </c>
      <c r="C21" s="9" t="s">
        <v>357</v>
      </c>
      <c r="D21" s="7">
        <v>0</v>
      </c>
      <c r="E21" s="7">
        <f t="shared" si="1"/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f t="shared" si="2"/>
        <v>0</v>
      </c>
      <c r="S21" s="7">
        <f t="shared" si="2"/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</row>
    <row r="22" spans="1:49" ht="14.25" customHeight="1" x14ac:dyDescent="0.3">
      <c r="A22" s="5">
        <v>16</v>
      </c>
      <c r="B22" s="8" t="s">
        <v>59</v>
      </c>
      <c r="C22" s="9" t="s">
        <v>358</v>
      </c>
      <c r="D22" s="7">
        <v>0</v>
      </c>
      <c r="E22" s="7">
        <f t="shared" si="1"/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 t="shared" si="2"/>
        <v>0</v>
      </c>
      <c r="S22" s="7">
        <f t="shared" si="2"/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</row>
    <row r="23" spans="1:49" ht="14.25" customHeight="1" x14ac:dyDescent="0.3">
      <c r="A23" s="5">
        <v>17</v>
      </c>
      <c r="B23" s="8" t="s">
        <v>59</v>
      </c>
      <c r="C23" s="9" t="s">
        <v>359</v>
      </c>
      <c r="D23" s="7">
        <v>0</v>
      </c>
      <c r="E23" s="7">
        <f t="shared" si="1"/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 t="shared" si="2"/>
        <v>0</v>
      </c>
      <c r="S23" s="7">
        <f t="shared" si="2"/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</row>
    <row r="24" spans="1:49" ht="14.25" customHeight="1" x14ac:dyDescent="0.3">
      <c r="A24" s="5">
        <v>18</v>
      </c>
      <c r="B24" s="8" t="s">
        <v>59</v>
      </c>
      <c r="C24" s="9" t="s">
        <v>63</v>
      </c>
      <c r="D24" s="7">
        <v>0</v>
      </c>
      <c r="E24" s="7">
        <f t="shared" si="1"/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 t="shared" ref="R24:S39" si="3">T24+V24+X24</f>
        <v>2</v>
      </c>
      <c r="S24" s="7">
        <f t="shared" si="3"/>
        <v>699000</v>
      </c>
      <c r="T24" s="7">
        <v>0</v>
      </c>
      <c r="U24" s="7">
        <v>0</v>
      </c>
      <c r="V24" s="7">
        <v>2</v>
      </c>
      <c r="W24" s="7">
        <v>699000</v>
      </c>
      <c r="X24" s="7">
        <v>0</v>
      </c>
      <c r="Y24" s="7">
        <v>0</v>
      </c>
      <c r="Z24" s="7">
        <v>2</v>
      </c>
      <c r="AA24" s="7">
        <v>699000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2</v>
      </c>
      <c r="AI24" s="7">
        <v>699000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</row>
    <row r="25" spans="1:49" ht="14.25" customHeight="1" x14ac:dyDescent="0.3">
      <c r="A25" s="5">
        <v>19</v>
      </c>
      <c r="B25" s="8" t="s">
        <v>59</v>
      </c>
      <c r="C25" s="9" t="s">
        <v>64</v>
      </c>
      <c r="D25" s="7">
        <v>0</v>
      </c>
      <c r="E25" s="7">
        <f t="shared" si="1"/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 t="shared" si="3"/>
        <v>0</v>
      </c>
      <c r="S25" s="7">
        <f t="shared" si="3"/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</row>
    <row r="26" spans="1:49" ht="14.25" customHeight="1" x14ac:dyDescent="0.3">
      <c r="A26" s="5">
        <v>20</v>
      </c>
      <c r="B26" s="8" t="s">
        <v>59</v>
      </c>
      <c r="C26" s="9" t="s">
        <v>65</v>
      </c>
      <c r="D26" s="7">
        <v>0</v>
      </c>
      <c r="E26" s="7">
        <f t="shared" si="1"/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f t="shared" si="3"/>
        <v>0</v>
      </c>
      <c r="S26" s="7">
        <f t="shared" si="3"/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</row>
    <row r="27" spans="1:49" ht="14.25" customHeight="1" x14ac:dyDescent="0.3">
      <c r="A27" s="5">
        <v>21</v>
      </c>
      <c r="B27" s="8" t="s">
        <v>59</v>
      </c>
      <c r="C27" s="9" t="s">
        <v>360</v>
      </c>
      <c r="D27" s="7">
        <v>0</v>
      </c>
      <c r="E27" s="7">
        <f t="shared" si="1"/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T27+V27+X27</f>
        <v>6</v>
      </c>
      <c r="S27" s="7">
        <f t="shared" si="3"/>
        <v>29000</v>
      </c>
      <c r="T27" s="7">
        <v>1</v>
      </c>
      <c r="U27" s="7">
        <v>1000</v>
      </c>
      <c r="V27" s="7">
        <v>3</v>
      </c>
      <c r="W27" s="7">
        <v>24000</v>
      </c>
      <c r="X27" s="7">
        <v>2</v>
      </c>
      <c r="Y27" s="7">
        <v>4000</v>
      </c>
      <c r="Z27" s="7">
        <v>3</v>
      </c>
      <c r="AA27" s="7">
        <v>24000</v>
      </c>
      <c r="AB27" s="7">
        <v>2</v>
      </c>
      <c r="AC27" s="7">
        <v>3000</v>
      </c>
      <c r="AD27" s="7">
        <v>0</v>
      </c>
      <c r="AE27" s="7">
        <v>0</v>
      </c>
      <c r="AF27" s="7">
        <v>1</v>
      </c>
      <c r="AG27" s="7">
        <v>2000</v>
      </c>
      <c r="AH27" s="7">
        <v>4</v>
      </c>
      <c r="AI27" s="7">
        <v>26000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2</v>
      </c>
      <c r="AS27" s="7">
        <v>3000</v>
      </c>
      <c r="AT27" s="7">
        <v>0</v>
      </c>
      <c r="AU27" s="7">
        <v>0</v>
      </c>
      <c r="AV27" s="7">
        <v>0</v>
      </c>
      <c r="AW27" s="7">
        <v>0</v>
      </c>
    </row>
    <row r="28" spans="1:49" ht="14.25" customHeight="1" x14ac:dyDescent="0.3">
      <c r="A28" s="5">
        <v>22</v>
      </c>
      <c r="B28" s="8" t="s">
        <v>59</v>
      </c>
      <c r="C28" s="9" t="s">
        <v>361</v>
      </c>
      <c r="D28" s="7">
        <v>0</v>
      </c>
      <c r="E28" s="7">
        <f>SUM(H28:K28)</f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 t="shared" si="3"/>
        <v>4</v>
      </c>
      <c r="S28" s="7">
        <f t="shared" si="3"/>
        <v>567625</v>
      </c>
      <c r="T28" s="7">
        <v>0</v>
      </c>
      <c r="U28" s="7">
        <v>0</v>
      </c>
      <c r="V28" s="7">
        <v>4</v>
      </c>
      <c r="W28" s="7">
        <v>567625</v>
      </c>
      <c r="X28" s="7">
        <v>0</v>
      </c>
      <c r="Y28" s="7">
        <v>0</v>
      </c>
      <c r="Z28" s="7">
        <v>1</v>
      </c>
      <c r="AA28" s="7">
        <v>26000</v>
      </c>
      <c r="AB28" s="7">
        <v>2</v>
      </c>
      <c r="AC28" s="7">
        <v>241625</v>
      </c>
      <c r="AD28" s="7">
        <v>1</v>
      </c>
      <c r="AE28" s="7">
        <v>300000</v>
      </c>
      <c r="AF28" s="7">
        <v>0</v>
      </c>
      <c r="AG28" s="7">
        <v>0</v>
      </c>
      <c r="AH28" s="7">
        <v>4</v>
      </c>
      <c r="AI28" s="7">
        <v>567625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</row>
    <row r="29" spans="1:49" ht="14.25" customHeight="1" x14ac:dyDescent="0.3">
      <c r="A29" s="5">
        <v>23</v>
      </c>
      <c r="B29" s="8" t="s">
        <v>59</v>
      </c>
      <c r="C29" s="9" t="s">
        <v>362</v>
      </c>
      <c r="D29" s="7">
        <v>0</v>
      </c>
      <c r="E29" s="7">
        <f t="shared" si="1"/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 t="shared" si="3"/>
        <v>1</v>
      </c>
      <c r="S29" s="7">
        <f t="shared" si="3"/>
        <v>200</v>
      </c>
      <c r="T29" s="7">
        <v>0</v>
      </c>
      <c r="U29" s="7">
        <v>0</v>
      </c>
      <c r="V29" s="7">
        <v>1</v>
      </c>
      <c r="W29" s="7">
        <v>200</v>
      </c>
      <c r="X29" s="7">
        <v>0</v>
      </c>
      <c r="Y29" s="7">
        <v>0</v>
      </c>
      <c r="Z29" s="7">
        <v>1</v>
      </c>
      <c r="AA29" s="7">
        <v>200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1</v>
      </c>
      <c r="AI29" s="7">
        <v>200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</row>
    <row r="30" spans="1:49" ht="14.25" customHeight="1" x14ac:dyDescent="0.3">
      <c r="A30" s="5">
        <v>24</v>
      </c>
      <c r="B30" s="8" t="s">
        <v>59</v>
      </c>
      <c r="C30" s="9" t="s">
        <v>363</v>
      </c>
      <c r="D30" s="7">
        <v>0</v>
      </c>
      <c r="E30" s="7">
        <f t="shared" si="1"/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f t="shared" si="3"/>
        <v>0</v>
      </c>
      <c r="S30" s="7">
        <f t="shared" si="3"/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</row>
    <row r="31" spans="1:49" ht="14.25" customHeight="1" x14ac:dyDescent="0.3">
      <c r="A31" s="5">
        <v>25</v>
      </c>
      <c r="B31" s="8" t="s">
        <v>59</v>
      </c>
      <c r="C31" s="9" t="s">
        <v>364</v>
      </c>
      <c r="D31" s="7">
        <v>0</v>
      </c>
      <c r="E31" s="7">
        <f t="shared" si="1"/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f t="shared" si="3"/>
        <v>1</v>
      </c>
      <c r="S31" s="7">
        <f t="shared" si="3"/>
        <v>1000</v>
      </c>
      <c r="T31" s="7">
        <v>0</v>
      </c>
      <c r="U31" s="7">
        <v>0</v>
      </c>
      <c r="V31" s="7">
        <v>1</v>
      </c>
      <c r="W31" s="7">
        <v>1000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1</v>
      </c>
      <c r="AG31" s="7">
        <v>1000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1</v>
      </c>
      <c r="AS31" s="7">
        <v>1000</v>
      </c>
      <c r="AT31" s="7">
        <v>0</v>
      </c>
      <c r="AU31" s="7">
        <v>0</v>
      </c>
      <c r="AV31" s="7">
        <v>0</v>
      </c>
      <c r="AW31" s="7">
        <v>0</v>
      </c>
    </row>
    <row r="32" spans="1:49" ht="14.25" customHeight="1" x14ac:dyDescent="0.3">
      <c r="A32" s="5">
        <v>26</v>
      </c>
      <c r="B32" s="8" t="s">
        <v>59</v>
      </c>
      <c r="C32" s="9" t="s">
        <v>365</v>
      </c>
      <c r="D32" s="7">
        <v>0</v>
      </c>
      <c r="E32" s="7">
        <f t="shared" si="1"/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f t="shared" si="3"/>
        <v>0</v>
      </c>
      <c r="S32" s="7">
        <f t="shared" si="3"/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</row>
    <row r="33" spans="1:49" ht="14.25" customHeight="1" x14ac:dyDescent="0.3">
      <c r="A33" s="5">
        <v>27</v>
      </c>
      <c r="B33" s="8" t="s">
        <v>59</v>
      </c>
      <c r="C33" s="9" t="s">
        <v>366</v>
      </c>
      <c r="D33" s="7">
        <v>0</v>
      </c>
      <c r="E33" s="7">
        <f t="shared" si="1"/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f t="shared" si="3"/>
        <v>32</v>
      </c>
      <c r="S33" s="7">
        <f t="shared" si="3"/>
        <v>2725410</v>
      </c>
      <c r="T33" s="7">
        <v>5</v>
      </c>
      <c r="U33" s="7">
        <v>1410000</v>
      </c>
      <c r="V33" s="7">
        <v>16</v>
      </c>
      <c r="W33" s="7">
        <v>702410</v>
      </c>
      <c r="X33" s="7">
        <v>11</v>
      </c>
      <c r="Y33" s="7">
        <v>613000</v>
      </c>
      <c r="Z33" s="7">
        <v>3</v>
      </c>
      <c r="AA33" s="7">
        <v>51000</v>
      </c>
      <c r="AB33" s="7">
        <v>20</v>
      </c>
      <c r="AC33" s="7">
        <v>2230443</v>
      </c>
      <c r="AD33" s="7">
        <v>7</v>
      </c>
      <c r="AE33" s="7">
        <v>336467</v>
      </c>
      <c r="AF33" s="7">
        <v>2</v>
      </c>
      <c r="AG33" s="7">
        <v>107500</v>
      </c>
      <c r="AH33" s="7">
        <v>24</v>
      </c>
      <c r="AI33" s="7">
        <v>2280700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8</v>
      </c>
      <c r="AS33" s="7">
        <v>444710</v>
      </c>
      <c r="AT33" s="7">
        <v>0</v>
      </c>
      <c r="AU33" s="7">
        <v>0</v>
      </c>
      <c r="AV33" s="7">
        <v>0</v>
      </c>
      <c r="AW33" s="7">
        <v>0</v>
      </c>
    </row>
    <row r="34" spans="1:49" ht="14.25" customHeight="1" x14ac:dyDescent="0.3">
      <c r="A34" s="5">
        <v>28</v>
      </c>
      <c r="B34" s="8" t="s">
        <v>59</v>
      </c>
      <c r="C34" s="9" t="s">
        <v>367</v>
      </c>
      <c r="D34" s="7">
        <v>0</v>
      </c>
      <c r="E34" s="7">
        <f t="shared" si="1"/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 t="shared" si="3"/>
        <v>7</v>
      </c>
      <c r="S34" s="7">
        <f t="shared" si="3"/>
        <v>1130400</v>
      </c>
      <c r="T34" s="7">
        <v>0</v>
      </c>
      <c r="U34" s="7">
        <v>0</v>
      </c>
      <c r="V34" s="7">
        <v>7</v>
      </c>
      <c r="W34" s="7">
        <v>1130400</v>
      </c>
      <c r="X34" s="7">
        <v>0</v>
      </c>
      <c r="Y34" s="7">
        <v>0</v>
      </c>
      <c r="Z34" s="7">
        <v>2</v>
      </c>
      <c r="AA34" s="7">
        <v>210000</v>
      </c>
      <c r="AB34" s="7">
        <v>3</v>
      </c>
      <c r="AC34" s="7">
        <v>804000</v>
      </c>
      <c r="AD34" s="7">
        <v>2</v>
      </c>
      <c r="AE34" s="7">
        <v>116400</v>
      </c>
      <c r="AF34" s="7">
        <v>0</v>
      </c>
      <c r="AG34" s="7">
        <v>0</v>
      </c>
      <c r="AH34" s="7">
        <v>5</v>
      </c>
      <c r="AI34" s="7">
        <v>920400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2</v>
      </c>
      <c r="AS34" s="7">
        <v>210000</v>
      </c>
      <c r="AT34" s="7">
        <v>0</v>
      </c>
      <c r="AU34" s="7">
        <v>0</v>
      </c>
      <c r="AV34" s="7">
        <v>0</v>
      </c>
      <c r="AW34" s="7">
        <v>0</v>
      </c>
    </row>
    <row r="35" spans="1:49" ht="14.25" customHeight="1" x14ac:dyDescent="0.3">
      <c r="A35" s="5">
        <v>29</v>
      </c>
      <c r="B35" s="8" t="s">
        <v>59</v>
      </c>
      <c r="C35" s="9" t="s">
        <v>66</v>
      </c>
      <c r="D35" s="7">
        <v>0</v>
      </c>
      <c r="E35" s="7">
        <f t="shared" si="1"/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 t="shared" si="3"/>
        <v>0</v>
      </c>
      <c r="S35" s="7">
        <f t="shared" si="3"/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</row>
    <row r="36" spans="1:49" ht="14.25" customHeight="1" x14ac:dyDescent="0.3">
      <c r="A36" s="5">
        <v>30</v>
      </c>
      <c r="B36" s="10" t="s">
        <v>67</v>
      </c>
      <c r="C36" s="9" t="s">
        <v>368</v>
      </c>
      <c r="D36" s="7">
        <v>0</v>
      </c>
      <c r="E36" s="7">
        <f t="shared" si="1"/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f t="shared" si="3"/>
        <v>0</v>
      </c>
      <c r="S36" s="7">
        <f t="shared" si="3"/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</row>
    <row r="37" spans="1:49" ht="14.25" customHeight="1" x14ac:dyDescent="0.3">
      <c r="A37" s="5">
        <v>31</v>
      </c>
      <c r="B37" s="10" t="s">
        <v>67</v>
      </c>
      <c r="C37" s="9" t="s">
        <v>369</v>
      </c>
      <c r="D37" s="7">
        <v>0</v>
      </c>
      <c r="E37" s="7">
        <f t="shared" si="1"/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f t="shared" si="3"/>
        <v>0</v>
      </c>
      <c r="S37" s="7">
        <f t="shared" si="3"/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</row>
    <row r="38" spans="1:49" ht="14.25" customHeight="1" x14ac:dyDescent="0.3">
      <c r="A38" s="5">
        <v>32</v>
      </c>
      <c r="B38" s="10" t="s">
        <v>67</v>
      </c>
      <c r="C38" s="9" t="s">
        <v>370</v>
      </c>
      <c r="D38" s="7">
        <v>0</v>
      </c>
      <c r="E38" s="7">
        <f t="shared" si="1"/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 t="shared" si="3"/>
        <v>0</v>
      </c>
      <c r="S38" s="7">
        <f t="shared" si="3"/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</row>
    <row r="39" spans="1:49" ht="14.25" customHeight="1" x14ac:dyDescent="0.3">
      <c r="A39" s="5">
        <v>33</v>
      </c>
      <c r="B39" s="10" t="s">
        <v>67</v>
      </c>
      <c r="C39" s="9" t="s">
        <v>371</v>
      </c>
      <c r="D39" s="7">
        <v>0</v>
      </c>
      <c r="E39" s="7">
        <f t="shared" si="1"/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 t="shared" si="3"/>
        <v>0</v>
      </c>
      <c r="S39" s="7">
        <f t="shared" si="3"/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</row>
    <row r="40" spans="1:49" ht="14.25" customHeight="1" x14ac:dyDescent="0.3">
      <c r="A40" s="5">
        <v>34</v>
      </c>
      <c r="B40" s="10" t="s">
        <v>67</v>
      </c>
      <c r="C40" s="9" t="s">
        <v>68</v>
      </c>
      <c r="D40" s="7">
        <v>0</v>
      </c>
      <c r="E40" s="7">
        <f t="shared" si="1"/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 t="shared" ref="R40:S55" si="4">T40+V40+X40</f>
        <v>0</v>
      </c>
      <c r="S40" s="7">
        <f t="shared" si="4"/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</row>
    <row r="41" spans="1:49" ht="14.25" customHeight="1" x14ac:dyDescent="0.3">
      <c r="A41" s="5">
        <v>35</v>
      </c>
      <c r="B41" s="10" t="s">
        <v>67</v>
      </c>
      <c r="C41" s="9" t="s">
        <v>372</v>
      </c>
      <c r="D41" s="7">
        <v>0</v>
      </c>
      <c r="E41" s="7">
        <f t="shared" si="1"/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f t="shared" si="4"/>
        <v>0</v>
      </c>
      <c r="S41" s="7">
        <f t="shared" si="4"/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</row>
    <row r="42" spans="1:49" ht="14.25" customHeight="1" x14ac:dyDescent="0.3">
      <c r="A42" s="5">
        <v>36</v>
      </c>
      <c r="B42" s="10" t="s">
        <v>67</v>
      </c>
      <c r="C42" s="9" t="s">
        <v>69</v>
      </c>
      <c r="D42" s="7">
        <v>0</v>
      </c>
      <c r="E42" s="7">
        <f t="shared" si="1"/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f t="shared" si="4"/>
        <v>0</v>
      </c>
      <c r="S42" s="7">
        <f t="shared" si="4"/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</row>
    <row r="43" spans="1:49" ht="14.25" customHeight="1" x14ac:dyDescent="0.3">
      <c r="A43" s="5">
        <v>37</v>
      </c>
      <c r="B43" s="10" t="s">
        <v>67</v>
      </c>
      <c r="C43" s="9" t="s">
        <v>70</v>
      </c>
      <c r="D43" s="7">
        <v>0</v>
      </c>
      <c r="E43" s="7">
        <f t="shared" si="1"/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f t="shared" si="4"/>
        <v>2</v>
      </c>
      <c r="S43" s="7">
        <f t="shared" si="4"/>
        <v>43000</v>
      </c>
      <c r="T43" s="7">
        <v>0</v>
      </c>
      <c r="U43" s="7">
        <v>0</v>
      </c>
      <c r="V43" s="7">
        <v>1</v>
      </c>
      <c r="W43" s="7">
        <v>38000</v>
      </c>
      <c r="X43" s="7">
        <v>1</v>
      </c>
      <c r="Y43" s="7">
        <v>5000</v>
      </c>
      <c r="Z43" s="7">
        <v>1</v>
      </c>
      <c r="AA43" s="7">
        <v>38000</v>
      </c>
      <c r="AB43" s="7">
        <v>1</v>
      </c>
      <c r="AC43" s="7">
        <v>5000</v>
      </c>
      <c r="AD43" s="7">
        <v>0</v>
      </c>
      <c r="AE43" s="7">
        <v>0</v>
      </c>
      <c r="AF43" s="7">
        <v>0</v>
      </c>
      <c r="AG43" s="7">
        <v>0</v>
      </c>
      <c r="AH43" s="7">
        <v>2</v>
      </c>
      <c r="AI43" s="7">
        <v>43000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</row>
    <row r="44" spans="1:49" ht="14.25" customHeight="1" x14ac:dyDescent="0.3">
      <c r="A44" s="5">
        <v>38</v>
      </c>
      <c r="B44" s="10" t="s">
        <v>67</v>
      </c>
      <c r="C44" s="9" t="s">
        <v>71</v>
      </c>
      <c r="D44" s="7">
        <v>0</v>
      </c>
      <c r="E44" s="7">
        <f t="shared" si="1"/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 t="shared" si="4"/>
        <v>0</v>
      </c>
      <c r="S44" s="7">
        <f t="shared" si="4"/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</row>
    <row r="45" spans="1:49" ht="14.25" customHeight="1" x14ac:dyDescent="0.3">
      <c r="A45" s="5">
        <v>39</v>
      </c>
      <c r="B45" s="9" t="s">
        <v>72</v>
      </c>
      <c r="C45" s="9" t="s">
        <v>373</v>
      </c>
      <c r="D45" s="7">
        <v>0</v>
      </c>
      <c r="E45" s="7">
        <f>SUM(H45:K45)</f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f t="shared" si="4"/>
        <v>5</v>
      </c>
      <c r="S45" s="7">
        <f t="shared" si="4"/>
        <v>300200</v>
      </c>
      <c r="T45" s="7">
        <v>0</v>
      </c>
      <c r="U45" s="7">
        <v>0</v>
      </c>
      <c r="V45" s="7">
        <v>5</v>
      </c>
      <c r="W45" s="7">
        <v>300200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3</v>
      </c>
      <c r="AE45" s="7">
        <v>49000</v>
      </c>
      <c r="AF45" s="7">
        <v>2</v>
      </c>
      <c r="AG45" s="7">
        <v>251200</v>
      </c>
      <c r="AH45" s="7">
        <v>5</v>
      </c>
      <c r="AI45" s="7">
        <v>300200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</row>
    <row r="46" spans="1:49" ht="14.25" customHeight="1" x14ac:dyDescent="0.3">
      <c r="A46" s="5">
        <v>40</v>
      </c>
      <c r="B46" s="9" t="s">
        <v>72</v>
      </c>
      <c r="C46" s="9" t="s">
        <v>374</v>
      </c>
      <c r="D46" s="7">
        <v>0</v>
      </c>
      <c r="E46" s="7">
        <f t="shared" si="1"/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 t="shared" si="4"/>
        <v>1</v>
      </c>
      <c r="S46" s="7">
        <f t="shared" si="4"/>
        <v>42000</v>
      </c>
      <c r="T46" s="7">
        <v>0</v>
      </c>
      <c r="U46" s="7">
        <v>0</v>
      </c>
      <c r="V46" s="7">
        <v>1</v>
      </c>
      <c r="W46" s="7">
        <v>42000</v>
      </c>
      <c r="X46" s="7">
        <v>0</v>
      </c>
      <c r="Y46" s="7">
        <v>0</v>
      </c>
      <c r="Z46" s="7">
        <v>1</v>
      </c>
      <c r="AA46" s="7">
        <v>42000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1</v>
      </c>
      <c r="AI46" s="7">
        <v>42000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</row>
    <row r="47" spans="1:49" ht="14.25" customHeight="1" x14ac:dyDescent="0.3">
      <c r="A47" s="5">
        <v>41</v>
      </c>
      <c r="B47" s="9" t="s">
        <v>72</v>
      </c>
      <c r="C47" s="9" t="s">
        <v>375</v>
      </c>
      <c r="D47" s="7">
        <v>0</v>
      </c>
      <c r="E47" s="7">
        <f t="shared" si="1"/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 t="shared" si="4"/>
        <v>0</v>
      </c>
      <c r="S47" s="7">
        <f t="shared" si="4"/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</row>
    <row r="48" spans="1:49" ht="14.25" customHeight="1" x14ac:dyDescent="0.3">
      <c r="A48" s="5">
        <v>42</v>
      </c>
      <c r="B48" s="9" t="s">
        <v>72</v>
      </c>
      <c r="C48" s="9" t="s">
        <v>73</v>
      </c>
      <c r="D48" s="7">
        <v>0</v>
      </c>
      <c r="E48" s="7">
        <f t="shared" si="1"/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 t="shared" si="4"/>
        <v>52</v>
      </c>
      <c r="S48" s="7">
        <f t="shared" si="4"/>
        <v>2087400</v>
      </c>
      <c r="T48" s="7">
        <v>0</v>
      </c>
      <c r="U48" s="7">
        <v>0</v>
      </c>
      <c r="V48" s="7">
        <v>23</v>
      </c>
      <c r="W48" s="7">
        <v>1486900</v>
      </c>
      <c r="X48" s="7">
        <v>29</v>
      </c>
      <c r="Y48" s="7">
        <v>600500</v>
      </c>
      <c r="Z48" s="7">
        <v>14</v>
      </c>
      <c r="AA48" s="7">
        <v>415000</v>
      </c>
      <c r="AB48" s="7">
        <v>32</v>
      </c>
      <c r="AC48" s="7">
        <v>827900</v>
      </c>
      <c r="AD48" s="7">
        <v>4</v>
      </c>
      <c r="AE48" s="7">
        <v>146000</v>
      </c>
      <c r="AF48" s="7">
        <v>2</v>
      </c>
      <c r="AG48" s="7">
        <v>698500</v>
      </c>
      <c r="AH48" s="7">
        <v>39</v>
      </c>
      <c r="AI48" s="7">
        <v>1820400</v>
      </c>
      <c r="AJ48" s="7">
        <v>0</v>
      </c>
      <c r="AK48" s="7">
        <v>0</v>
      </c>
      <c r="AL48" s="7">
        <v>3</v>
      </c>
      <c r="AM48" s="7">
        <v>50000</v>
      </c>
      <c r="AN48" s="7">
        <v>0</v>
      </c>
      <c r="AO48" s="7">
        <v>0</v>
      </c>
      <c r="AP48" s="7">
        <v>0</v>
      </c>
      <c r="AQ48" s="7">
        <v>0</v>
      </c>
      <c r="AR48" s="7">
        <v>10</v>
      </c>
      <c r="AS48" s="7">
        <v>217000</v>
      </c>
      <c r="AT48" s="7">
        <v>0</v>
      </c>
      <c r="AU48" s="7">
        <v>0</v>
      </c>
      <c r="AV48" s="7">
        <v>0</v>
      </c>
      <c r="AW48" s="7">
        <v>0</v>
      </c>
    </row>
    <row r="49" spans="1:49" ht="14.25" customHeight="1" x14ac:dyDescent="0.3">
      <c r="A49" s="5">
        <v>43</v>
      </c>
      <c r="B49" s="9" t="s">
        <v>72</v>
      </c>
      <c r="C49" s="9" t="s">
        <v>376</v>
      </c>
      <c r="D49" s="7">
        <v>0</v>
      </c>
      <c r="E49" s="7">
        <f t="shared" si="1"/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 t="shared" si="4"/>
        <v>1</v>
      </c>
      <c r="S49" s="7">
        <f t="shared" si="4"/>
        <v>40000</v>
      </c>
      <c r="T49" s="7">
        <v>0</v>
      </c>
      <c r="U49" s="7">
        <v>0</v>
      </c>
      <c r="V49" s="7">
        <v>1</v>
      </c>
      <c r="W49" s="7">
        <v>40000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40000</v>
      </c>
      <c r="AD49" s="7">
        <v>0</v>
      </c>
      <c r="AE49" s="7">
        <v>0</v>
      </c>
      <c r="AF49" s="7">
        <v>0</v>
      </c>
      <c r="AG49" s="7">
        <v>0</v>
      </c>
      <c r="AH49" s="7">
        <v>1</v>
      </c>
      <c r="AI49" s="7">
        <v>40000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</row>
    <row r="50" spans="1:49" ht="14.25" customHeight="1" x14ac:dyDescent="0.3">
      <c r="A50" s="5">
        <v>44</v>
      </c>
      <c r="B50" s="9" t="s">
        <v>72</v>
      </c>
      <c r="C50" s="9" t="s">
        <v>74</v>
      </c>
      <c r="D50" s="7">
        <v>0</v>
      </c>
      <c r="E50" s="7">
        <f t="shared" si="1"/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 t="shared" si="4"/>
        <v>0</v>
      </c>
      <c r="S50" s="7">
        <f t="shared" si="4"/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</row>
    <row r="51" spans="1:49" ht="14.25" customHeight="1" x14ac:dyDescent="0.3">
      <c r="A51" s="5">
        <v>45</v>
      </c>
      <c r="B51" s="9" t="s">
        <v>75</v>
      </c>
      <c r="C51" s="9" t="s">
        <v>76</v>
      </c>
      <c r="D51" s="7">
        <v>0</v>
      </c>
      <c r="E51" s="7">
        <f t="shared" si="1"/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f t="shared" si="4"/>
        <v>0</v>
      </c>
      <c r="S51" s="7">
        <f t="shared" si="4"/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</row>
    <row r="52" spans="1:49" ht="14.25" customHeight="1" x14ac:dyDescent="0.3">
      <c r="A52" s="5">
        <v>46</v>
      </c>
      <c r="B52" s="9" t="s">
        <v>75</v>
      </c>
      <c r="C52" s="9" t="s">
        <v>377</v>
      </c>
      <c r="D52" s="7">
        <v>0</v>
      </c>
      <c r="E52" s="7">
        <f t="shared" si="1"/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 t="shared" si="4"/>
        <v>0</v>
      </c>
      <c r="S52" s="7">
        <f t="shared" si="4"/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</row>
    <row r="53" spans="1:49" ht="14.25" customHeight="1" x14ac:dyDescent="0.3">
      <c r="A53" s="5">
        <v>47</v>
      </c>
      <c r="B53" s="9" t="s">
        <v>75</v>
      </c>
      <c r="C53" s="9" t="s">
        <v>378</v>
      </c>
      <c r="D53" s="7">
        <v>0</v>
      </c>
      <c r="E53" s="7">
        <f t="shared" si="1"/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 t="shared" si="4"/>
        <v>0</v>
      </c>
      <c r="S53" s="7">
        <f t="shared" si="4"/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</row>
    <row r="54" spans="1:49" ht="14.25" customHeight="1" x14ac:dyDescent="0.3">
      <c r="A54" s="5">
        <v>48</v>
      </c>
      <c r="B54" s="9" t="s">
        <v>75</v>
      </c>
      <c r="C54" s="9" t="s">
        <v>379</v>
      </c>
      <c r="D54" s="7">
        <v>0</v>
      </c>
      <c r="E54" s="7">
        <f t="shared" si="1"/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 t="shared" si="4"/>
        <v>0</v>
      </c>
      <c r="S54" s="7">
        <f t="shared" si="4"/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</row>
    <row r="55" spans="1:49" ht="14.25" customHeight="1" x14ac:dyDescent="0.3">
      <c r="A55" s="5">
        <v>49</v>
      </c>
      <c r="B55" s="9" t="s">
        <v>75</v>
      </c>
      <c r="C55" s="9" t="s">
        <v>77</v>
      </c>
      <c r="D55" s="7">
        <v>0</v>
      </c>
      <c r="E55" s="7">
        <f t="shared" si="1"/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 t="shared" si="4"/>
        <v>4</v>
      </c>
      <c r="S55" s="7">
        <f t="shared" si="4"/>
        <v>300000</v>
      </c>
      <c r="T55" s="7">
        <v>0</v>
      </c>
      <c r="U55" s="7">
        <v>0</v>
      </c>
      <c r="V55" s="7">
        <v>1</v>
      </c>
      <c r="W55" s="7">
        <v>10000</v>
      </c>
      <c r="X55" s="7">
        <v>3</v>
      </c>
      <c r="Y55" s="7">
        <v>290000</v>
      </c>
      <c r="Z55" s="7">
        <v>0</v>
      </c>
      <c r="AA55" s="7">
        <v>0</v>
      </c>
      <c r="AB55" s="7">
        <v>0</v>
      </c>
      <c r="AC55" s="7">
        <v>0</v>
      </c>
      <c r="AD55" s="7">
        <v>4</v>
      </c>
      <c r="AE55" s="7">
        <v>300000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4</v>
      </c>
      <c r="AS55" s="7">
        <v>300000</v>
      </c>
      <c r="AT55" s="7">
        <v>0</v>
      </c>
      <c r="AU55" s="7">
        <v>0</v>
      </c>
      <c r="AV55" s="7">
        <v>0</v>
      </c>
      <c r="AW55" s="7">
        <v>0</v>
      </c>
    </row>
    <row r="56" spans="1:49" ht="14.25" customHeight="1" x14ac:dyDescent="0.3">
      <c r="A56" s="5">
        <v>50</v>
      </c>
      <c r="B56" s="9" t="s">
        <v>75</v>
      </c>
      <c r="C56" s="9" t="s">
        <v>78</v>
      </c>
      <c r="D56" s="7">
        <v>0</v>
      </c>
      <c r="E56" s="7">
        <f t="shared" si="1"/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 t="shared" ref="R56:S71" si="5">T56+V56+X56</f>
        <v>0</v>
      </c>
      <c r="S56" s="7">
        <f t="shared" si="5"/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</row>
    <row r="57" spans="1:49" ht="14.25" customHeight="1" x14ac:dyDescent="0.3">
      <c r="A57" s="5">
        <v>51</v>
      </c>
      <c r="B57" s="9" t="s">
        <v>79</v>
      </c>
      <c r="C57" s="9" t="s">
        <v>80</v>
      </c>
      <c r="D57" s="7">
        <v>0</v>
      </c>
      <c r="E57" s="7">
        <f t="shared" si="1"/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f t="shared" si="5"/>
        <v>0</v>
      </c>
      <c r="S57" s="7">
        <f t="shared" si="5"/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</row>
    <row r="58" spans="1:49" ht="14.25" customHeight="1" x14ac:dyDescent="0.3">
      <c r="A58" s="5">
        <v>52</v>
      </c>
      <c r="B58" s="9" t="s">
        <v>79</v>
      </c>
      <c r="C58" s="9" t="s">
        <v>380</v>
      </c>
      <c r="D58" s="7">
        <v>0</v>
      </c>
      <c r="E58" s="7">
        <f t="shared" si="1"/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f t="shared" si="5"/>
        <v>0</v>
      </c>
      <c r="S58" s="7">
        <f t="shared" si="5"/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</row>
    <row r="59" spans="1:49" ht="14.25" customHeight="1" x14ac:dyDescent="0.3">
      <c r="A59" s="5">
        <v>53</v>
      </c>
      <c r="B59" s="9" t="s">
        <v>79</v>
      </c>
      <c r="C59" s="9" t="s">
        <v>381</v>
      </c>
      <c r="D59" s="7">
        <v>0</v>
      </c>
      <c r="E59" s="7">
        <f t="shared" si="1"/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 t="shared" si="5"/>
        <v>0</v>
      </c>
      <c r="S59" s="7">
        <f t="shared" si="5"/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</row>
    <row r="60" spans="1:49" ht="14.25" customHeight="1" x14ac:dyDescent="0.3">
      <c r="A60" s="5">
        <v>54</v>
      </c>
      <c r="B60" s="9" t="s">
        <v>79</v>
      </c>
      <c r="C60" s="9" t="s">
        <v>382</v>
      </c>
      <c r="D60" s="7">
        <v>0</v>
      </c>
      <c r="E60" s="7">
        <f t="shared" si="1"/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f t="shared" si="5"/>
        <v>0</v>
      </c>
      <c r="S60" s="7">
        <f t="shared" si="5"/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</row>
    <row r="61" spans="1:49" ht="14.25" customHeight="1" x14ac:dyDescent="0.3">
      <c r="A61" s="5">
        <v>55</v>
      </c>
      <c r="B61" s="9" t="s">
        <v>79</v>
      </c>
      <c r="C61" s="9" t="s">
        <v>383</v>
      </c>
      <c r="D61" s="7">
        <v>0</v>
      </c>
      <c r="E61" s="7">
        <f t="shared" si="1"/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f t="shared" si="5"/>
        <v>0</v>
      </c>
      <c r="S61" s="7">
        <f t="shared" si="5"/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</row>
    <row r="62" spans="1:49" ht="14.25" customHeight="1" x14ac:dyDescent="0.3">
      <c r="A62" s="5">
        <v>56</v>
      </c>
      <c r="B62" s="9" t="s">
        <v>79</v>
      </c>
      <c r="C62" s="9" t="s">
        <v>384</v>
      </c>
      <c r="D62" s="7">
        <v>0</v>
      </c>
      <c r="E62" s="7">
        <f t="shared" si="1"/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 t="shared" si="5"/>
        <v>0</v>
      </c>
      <c r="S62" s="7">
        <f t="shared" si="5"/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</row>
    <row r="63" spans="1:49" ht="14.25" customHeight="1" x14ac:dyDescent="0.3">
      <c r="A63" s="5">
        <v>57</v>
      </c>
      <c r="B63" s="9" t="s">
        <v>79</v>
      </c>
      <c r="C63" s="9" t="s">
        <v>385</v>
      </c>
      <c r="D63" s="7">
        <v>0</v>
      </c>
      <c r="E63" s="7">
        <f t="shared" si="1"/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 t="shared" si="5"/>
        <v>0</v>
      </c>
      <c r="S63" s="7">
        <f t="shared" si="5"/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</row>
    <row r="64" spans="1:49" ht="14.25" customHeight="1" x14ac:dyDescent="0.3">
      <c r="A64" s="5">
        <v>58</v>
      </c>
      <c r="B64" s="9" t="s">
        <v>79</v>
      </c>
      <c r="C64" s="9" t="s">
        <v>386</v>
      </c>
      <c r="D64" s="7">
        <v>0</v>
      </c>
      <c r="E64" s="7">
        <f t="shared" si="1"/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 t="shared" si="5"/>
        <v>0</v>
      </c>
      <c r="S64" s="7">
        <f t="shared" si="5"/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</row>
    <row r="65" spans="1:49" ht="14.25" customHeight="1" x14ac:dyDescent="0.3">
      <c r="A65" s="5">
        <v>59</v>
      </c>
      <c r="B65" s="9" t="s">
        <v>79</v>
      </c>
      <c r="C65" s="9" t="s">
        <v>387</v>
      </c>
      <c r="D65" s="7">
        <v>0</v>
      </c>
      <c r="E65" s="7">
        <f t="shared" si="1"/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f t="shared" si="5"/>
        <v>0</v>
      </c>
      <c r="S65" s="7">
        <f t="shared" si="5"/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</row>
    <row r="66" spans="1:49" ht="14.25" customHeight="1" x14ac:dyDescent="0.3">
      <c r="A66" s="5">
        <v>60</v>
      </c>
      <c r="B66" s="9" t="s">
        <v>79</v>
      </c>
      <c r="C66" s="9" t="s">
        <v>388</v>
      </c>
      <c r="D66" s="7">
        <v>0</v>
      </c>
      <c r="E66" s="7">
        <f t="shared" si="1"/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 t="shared" si="5"/>
        <v>0</v>
      </c>
      <c r="S66" s="7">
        <f t="shared" si="5"/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</row>
    <row r="67" spans="1:49" ht="14.25" customHeight="1" x14ac:dyDescent="0.3">
      <c r="A67" s="5">
        <v>61</v>
      </c>
      <c r="B67" s="9" t="s">
        <v>79</v>
      </c>
      <c r="C67" s="9" t="s">
        <v>389</v>
      </c>
      <c r="D67" s="7">
        <v>0</v>
      </c>
      <c r="E67" s="7">
        <f t="shared" si="1"/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 t="shared" si="5"/>
        <v>0</v>
      </c>
      <c r="S67" s="7">
        <f t="shared" si="5"/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</row>
    <row r="68" spans="1:49" ht="14.25" customHeight="1" x14ac:dyDescent="0.3">
      <c r="A68" s="5">
        <v>62</v>
      </c>
      <c r="B68" s="9" t="s">
        <v>79</v>
      </c>
      <c r="C68" s="9" t="s">
        <v>390</v>
      </c>
      <c r="D68" s="7">
        <v>0</v>
      </c>
      <c r="E68" s="7">
        <f t="shared" si="1"/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f t="shared" si="5"/>
        <v>0</v>
      </c>
      <c r="S68" s="7">
        <f t="shared" si="5"/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</row>
    <row r="69" spans="1:49" ht="14.25" customHeight="1" x14ac:dyDescent="0.3">
      <c r="A69" s="5">
        <v>63</v>
      </c>
      <c r="B69" s="9" t="s">
        <v>79</v>
      </c>
      <c r="C69" s="9" t="s">
        <v>391</v>
      </c>
      <c r="D69" s="7">
        <v>0</v>
      </c>
      <c r="E69" s="7">
        <f t="shared" si="1"/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 t="shared" si="5"/>
        <v>0</v>
      </c>
      <c r="S69" s="7">
        <f t="shared" si="5"/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</row>
    <row r="70" spans="1:49" ht="14.25" customHeight="1" x14ac:dyDescent="0.3">
      <c r="A70" s="5">
        <v>64</v>
      </c>
      <c r="B70" s="9" t="s">
        <v>79</v>
      </c>
      <c r="C70" s="9" t="s">
        <v>392</v>
      </c>
      <c r="D70" s="7">
        <v>0</v>
      </c>
      <c r="E70" s="7">
        <f t="shared" si="1"/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 t="shared" si="5"/>
        <v>0</v>
      </c>
      <c r="S70" s="7">
        <f t="shared" si="5"/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</row>
    <row r="71" spans="1:49" ht="14.25" customHeight="1" x14ac:dyDescent="0.3">
      <c r="A71" s="5">
        <v>65</v>
      </c>
      <c r="B71" s="9" t="s">
        <v>79</v>
      </c>
      <c r="C71" s="9" t="s">
        <v>393</v>
      </c>
      <c r="D71" s="7">
        <v>0</v>
      </c>
      <c r="E71" s="7">
        <f t="shared" si="1"/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 t="shared" si="5"/>
        <v>0</v>
      </c>
      <c r="S71" s="7">
        <f t="shared" si="5"/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</row>
    <row r="72" spans="1:49" ht="14.25" customHeight="1" x14ac:dyDescent="0.3">
      <c r="A72" s="5">
        <v>66</v>
      </c>
      <c r="B72" s="9" t="s">
        <v>79</v>
      </c>
      <c r="C72" s="9" t="s">
        <v>394</v>
      </c>
      <c r="D72" s="7">
        <v>0</v>
      </c>
      <c r="E72" s="7">
        <f t="shared" si="1"/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 t="shared" ref="R72:S87" si="6">T72+V72+X72</f>
        <v>0</v>
      </c>
      <c r="S72" s="7">
        <f t="shared" si="6"/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</row>
    <row r="73" spans="1:49" ht="14.25" customHeight="1" x14ac:dyDescent="0.3">
      <c r="A73" s="5">
        <v>67</v>
      </c>
      <c r="B73" s="9" t="s">
        <v>79</v>
      </c>
      <c r="C73" s="9" t="s">
        <v>395</v>
      </c>
      <c r="D73" s="7">
        <v>0</v>
      </c>
      <c r="E73" s="7">
        <f t="shared" si="1"/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f t="shared" si="6"/>
        <v>0</v>
      </c>
      <c r="S73" s="7">
        <f t="shared" si="6"/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</row>
    <row r="74" spans="1:49" ht="14.25" customHeight="1" x14ac:dyDescent="0.3">
      <c r="A74" s="5">
        <v>68</v>
      </c>
      <c r="B74" s="9" t="s">
        <v>79</v>
      </c>
      <c r="C74" s="9" t="s">
        <v>396</v>
      </c>
      <c r="D74" s="7">
        <v>0</v>
      </c>
      <c r="E74" s="7">
        <f t="shared" si="1"/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f t="shared" si="6"/>
        <v>0</v>
      </c>
      <c r="S74" s="7">
        <f t="shared" si="6"/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</row>
    <row r="75" spans="1:49" ht="14.25" customHeight="1" x14ac:dyDescent="0.3">
      <c r="A75" s="5">
        <v>69</v>
      </c>
      <c r="B75" s="9" t="s">
        <v>79</v>
      </c>
      <c r="C75" s="9" t="s">
        <v>397</v>
      </c>
      <c r="D75" s="7">
        <v>0</v>
      </c>
      <c r="E75" s="7">
        <f t="shared" si="1"/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f t="shared" si="6"/>
        <v>0</v>
      </c>
      <c r="S75" s="7">
        <f t="shared" si="6"/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</row>
    <row r="76" spans="1:49" ht="14.25" customHeight="1" x14ac:dyDescent="0.3">
      <c r="A76" s="5">
        <v>70</v>
      </c>
      <c r="B76" s="9" t="s">
        <v>79</v>
      </c>
      <c r="C76" s="9" t="s">
        <v>398</v>
      </c>
      <c r="D76" s="7">
        <v>0</v>
      </c>
      <c r="E76" s="7">
        <f t="shared" si="1"/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f t="shared" si="6"/>
        <v>0</v>
      </c>
      <c r="S76" s="7">
        <f t="shared" si="6"/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</row>
    <row r="77" spans="1:49" ht="14.25" customHeight="1" x14ac:dyDescent="0.3">
      <c r="A77" s="5">
        <v>71</v>
      </c>
      <c r="B77" s="9" t="s">
        <v>79</v>
      </c>
      <c r="C77" s="9" t="s">
        <v>399</v>
      </c>
      <c r="D77" s="7">
        <v>0</v>
      </c>
      <c r="E77" s="7">
        <f t="shared" si="1"/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 t="shared" si="6"/>
        <v>0</v>
      </c>
      <c r="S77" s="7">
        <f t="shared" si="6"/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</row>
    <row r="78" spans="1:49" ht="14.25" customHeight="1" x14ac:dyDescent="0.3">
      <c r="A78" s="5">
        <v>72</v>
      </c>
      <c r="B78" s="9" t="s">
        <v>79</v>
      </c>
      <c r="C78" s="9" t="s">
        <v>400</v>
      </c>
      <c r="D78" s="7">
        <v>0</v>
      </c>
      <c r="E78" s="7">
        <f t="shared" si="1"/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 t="shared" si="6"/>
        <v>0</v>
      </c>
      <c r="S78" s="7">
        <f t="shared" si="6"/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</row>
    <row r="79" spans="1:49" ht="14.25" customHeight="1" x14ac:dyDescent="0.3">
      <c r="A79" s="5">
        <v>73</v>
      </c>
      <c r="B79" s="9" t="s">
        <v>79</v>
      </c>
      <c r="C79" s="9" t="s">
        <v>401</v>
      </c>
      <c r="D79" s="7">
        <v>0</v>
      </c>
      <c r="E79" s="7">
        <f t="shared" si="1"/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 t="shared" si="6"/>
        <v>0</v>
      </c>
      <c r="S79" s="7">
        <f t="shared" si="6"/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</row>
    <row r="80" spans="1:49" ht="14.25" customHeight="1" x14ac:dyDescent="0.3">
      <c r="A80" s="5">
        <v>74</v>
      </c>
      <c r="B80" s="9" t="s">
        <v>79</v>
      </c>
      <c r="C80" s="9" t="s">
        <v>402</v>
      </c>
      <c r="D80" s="7">
        <v>0</v>
      </c>
      <c r="E80" s="7">
        <f t="shared" si="1"/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 t="shared" si="6"/>
        <v>0</v>
      </c>
      <c r="S80" s="7">
        <f t="shared" si="6"/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</row>
    <row r="81" spans="1:49" ht="14.25" customHeight="1" x14ac:dyDescent="0.3">
      <c r="A81" s="5">
        <v>75</v>
      </c>
      <c r="B81" s="9" t="s">
        <v>79</v>
      </c>
      <c r="C81" s="9" t="s">
        <v>403</v>
      </c>
      <c r="D81" s="7">
        <v>0</v>
      </c>
      <c r="E81" s="7">
        <f t="shared" si="1"/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f t="shared" si="6"/>
        <v>1</v>
      </c>
      <c r="S81" s="7">
        <f t="shared" si="6"/>
        <v>1600000</v>
      </c>
      <c r="T81" s="7">
        <v>0</v>
      </c>
      <c r="U81" s="7">
        <v>0</v>
      </c>
      <c r="V81" s="7">
        <v>1</v>
      </c>
      <c r="W81" s="7">
        <v>1600000</v>
      </c>
      <c r="X81" s="7">
        <v>0</v>
      </c>
      <c r="Y81" s="7">
        <v>0</v>
      </c>
      <c r="Z81" s="7">
        <v>1</v>
      </c>
      <c r="AA81" s="7">
        <v>1600000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1</v>
      </c>
      <c r="AI81" s="7">
        <v>1600000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</row>
    <row r="82" spans="1:49" ht="14.25" customHeight="1" x14ac:dyDescent="0.3">
      <c r="A82" s="5">
        <v>76</v>
      </c>
      <c r="B82" s="9" t="s">
        <v>79</v>
      </c>
      <c r="C82" s="9" t="s">
        <v>404</v>
      </c>
      <c r="D82" s="7">
        <v>0</v>
      </c>
      <c r="E82" s="7">
        <f t="shared" si="1"/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 t="shared" si="6"/>
        <v>0</v>
      </c>
      <c r="S82" s="7">
        <f t="shared" si="6"/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</row>
    <row r="83" spans="1:49" ht="14.25" customHeight="1" x14ac:dyDescent="0.3">
      <c r="A83" s="5">
        <v>77</v>
      </c>
      <c r="B83" s="9" t="s">
        <v>79</v>
      </c>
      <c r="C83" s="9" t="s">
        <v>405</v>
      </c>
      <c r="D83" s="7">
        <v>0</v>
      </c>
      <c r="E83" s="7">
        <f t="shared" si="1"/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 t="shared" si="6"/>
        <v>0</v>
      </c>
      <c r="S83" s="7">
        <f t="shared" si="6"/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</row>
    <row r="84" spans="1:49" ht="14.25" customHeight="1" x14ac:dyDescent="0.3">
      <c r="A84" s="5">
        <v>78</v>
      </c>
      <c r="B84" s="9" t="s">
        <v>79</v>
      </c>
      <c r="C84" s="9" t="s">
        <v>406</v>
      </c>
      <c r="D84" s="7">
        <v>0</v>
      </c>
      <c r="E84" s="7">
        <f t="shared" si="1"/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 t="shared" si="6"/>
        <v>0</v>
      </c>
      <c r="S84" s="7">
        <f t="shared" si="6"/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</row>
    <row r="85" spans="1:49" ht="14.25" customHeight="1" x14ac:dyDescent="0.3">
      <c r="A85" s="5">
        <v>79</v>
      </c>
      <c r="B85" s="9" t="s">
        <v>79</v>
      </c>
      <c r="C85" s="9" t="s">
        <v>407</v>
      </c>
      <c r="D85" s="7">
        <v>0</v>
      </c>
      <c r="E85" s="7">
        <f t="shared" si="1"/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 t="shared" si="6"/>
        <v>0</v>
      </c>
      <c r="S85" s="7">
        <f t="shared" si="6"/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</row>
    <row r="86" spans="1:49" ht="14.25" customHeight="1" x14ac:dyDescent="0.3">
      <c r="A86" s="5">
        <v>80</v>
      </c>
      <c r="B86" s="9" t="s">
        <v>79</v>
      </c>
      <c r="C86" s="9" t="s">
        <v>408</v>
      </c>
      <c r="D86" s="7">
        <v>0</v>
      </c>
      <c r="E86" s="7">
        <f t="shared" si="1"/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 t="shared" si="6"/>
        <v>0</v>
      </c>
      <c r="S86" s="7">
        <f t="shared" si="6"/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</row>
    <row r="87" spans="1:49" ht="14.25" customHeight="1" x14ac:dyDescent="0.3">
      <c r="A87" s="5">
        <v>81</v>
      </c>
      <c r="B87" s="9" t="s">
        <v>79</v>
      </c>
      <c r="C87" s="9" t="s">
        <v>409</v>
      </c>
      <c r="D87" s="7">
        <v>0</v>
      </c>
      <c r="E87" s="7">
        <f t="shared" si="1"/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 t="shared" si="6"/>
        <v>0</v>
      </c>
      <c r="S87" s="7">
        <f t="shared" si="6"/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</row>
    <row r="88" spans="1:49" ht="14.25" customHeight="1" x14ac:dyDescent="0.3">
      <c r="A88" s="5">
        <v>82</v>
      </c>
      <c r="B88" s="9" t="s">
        <v>79</v>
      </c>
      <c r="C88" s="9" t="s">
        <v>410</v>
      </c>
      <c r="D88" s="7">
        <v>0</v>
      </c>
      <c r="E88" s="7">
        <f t="shared" si="1"/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 t="shared" ref="R88:S103" si="7">T88+V88+X88</f>
        <v>0</v>
      </c>
      <c r="S88" s="7">
        <f t="shared" si="7"/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</row>
    <row r="89" spans="1:49" ht="14.25" customHeight="1" x14ac:dyDescent="0.3">
      <c r="A89" s="5">
        <v>83</v>
      </c>
      <c r="B89" s="9" t="s">
        <v>79</v>
      </c>
      <c r="C89" s="9" t="s">
        <v>411</v>
      </c>
      <c r="D89" s="7">
        <v>0</v>
      </c>
      <c r="E89" s="7">
        <f t="shared" si="1"/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 t="shared" si="7"/>
        <v>0</v>
      </c>
      <c r="S89" s="7">
        <f t="shared" si="7"/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</row>
    <row r="90" spans="1:49" ht="14.25" customHeight="1" x14ac:dyDescent="0.3">
      <c r="A90" s="5">
        <v>84</v>
      </c>
      <c r="B90" s="9" t="s">
        <v>79</v>
      </c>
      <c r="C90" s="9" t="s">
        <v>412</v>
      </c>
      <c r="D90" s="7">
        <v>0</v>
      </c>
      <c r="E90" s="7">
        <f t="shared" si="1"/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 t="shared" si="7"/>
        <v>0</v>
      </c>
      <c r="S90" s="7">
        <f t="shared" si="7"/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</row>
    <row r="91" spans="1:49" ht="14.25" customHeight="1" x14ac:dyDescent="0.3">
      <c r="A91" s="5">
        <v>85</v>
      </c>
      <c r="B91" s="9" t="s">
        <v>79</v>
      </c>
      <c r="C91" s="9" t="s">
        <v>413</v>
      </c>
      <c r="D91" s="7">
        <v>0</v>
      </c>
      <c r="E91" s="7">
        <f t="shared" si="1"/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 t="shared" si="7"/>
        <v>0</v>
      </c>
      <c r="S91" s="7">
        <f t="shared" si="7"/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</row>
    <row r="92" spans="1:49" ht="14.25" customHeight="1" x14ac:dyDescent="0.3">
      <c r="A92" s="5">
        <v>86</v>
      </c>
      <c r="B92" s="9" t="s">
        <v>79</v>
      </c>
      <c r="C92" s="9" t="s">
        <v>81</v>
      </c>
      <c r="D92" s="7">
        <v>0</v>
      </c>
      <c r="E92" s="7">
        <f t="shared" si="1"/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f t="shared" si="7"/>
        <v>0</v>
      </c>
      <c r="S92" s="7">
        <f t="shared" si="7"/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</row>
    <row r="93" spans="1:49" ht="14.25" customHeight="1" x14ac:dyDescent="0.3">
      <c r="A93" s="5">
        <v>87</v>
      </c>
      <c r="B93" s="9" t="s">
        <v>82</v>
      </c>
      <c r="C93" s="9" t="s">
        <v>83</v>
      </c>
      <c r="D93" s="7">
        <v>0</v>
      </c>
      <c r="E93" s="7">
        <f t="shared" si="1"/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f t="shared" si="7"/>
        <v>0</v>
      </c>
      <c r="S93" s="7">
        <f t="shared" si="7"/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</row>
    <row r="94" spans="1:49" ht="14.25" customHeight="1" x14ac:dyDescent="0.3">
      <c r="A94" s="5">
        <v>88</v>
      </c>
      <c r="B94" s="9" t="s">
        <v>82</v>
      </c>
      <c r="C94" s="9" t="s">
        <v>414</v>
      </c>
      <c r="D94" s="7">
        <v>0</v>
      </c>
      <c r="E94" s="7">
        <f t="shared" si="1"/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 t="shared" si="7"/>
        <v>0</v>
      </c>
      <c r="S94" s="7">
        <f t="shared" si="7"/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</row>
    <row r="95" spans="1:49" ht="14.25" customHeight="1" x14ac:dyDescent="0.3">
      <c r="A95" s="5">
        <v>89</v>
      </c>
      <c r="B95" s="9" t="s">
        <v>82</v>
      </c>
      <c r="C95" s="9" t="s">
        <v>415</v>
      </c>
      <c r="D95" s="7">
        <v>0</v>
      </c>
      <c r="E95" s="7">
        <f t="shared" si="1"/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f t="shared" si="7"/>
        <v>0</v>
      </c>
      <c r="S95" s="7">
        <f t="shared" si="7"/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</row>
    <row r="96" spans="1:49" ht="14.25" customHeight="1" x14ac:dyDescent="0.3">
      <c r="A96" s="5">
        <v>90</v>
      </c>
      <c r="B96" s="9" t="s">
        <v>82</v>
      </c>
      <c r="C96" s="9" t="s">
        <v>416</v>
      </c>
      <c r="D96" s="7">
        <v>0</v>
      </c>
      <c r="E96" s="7">
        <f t="shared" si="1"/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f t="shared" si="7"/>
        <v>0</v>
      </c>
      <c r="S96" s="7">
        <f t="shared" si="7"/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</row>
    <row r="97" spans="1:49" ht="14.25" customHeight="1" x14ac:dyDescent="0.3">
      <c r="A97" s="5">
        <v>91</v>
      </c>
      <c r="B97" s="9" t="s">
        <v>82</v>
      </c>
      <c r="C97" s="9" t="s">
        <v>417</v>
      </c>
      <c r="D97" s="7">
        <v>0</v>
      </c>
      <c r="E97" s="7">
        <f t="shared" si="1"/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 t="shared" si="7"/>
        <v>0</v>
      </c>
      <c r="S97" s="7">
        <f t="shared" si="7"/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</row>
    <row r="98" spans="1:49" ht="14.25" customHeight="1" x14ac:dyDescent="0.3">
      <c r="A98" s="5">
        <v>92</v>
      </c>
      <c r="B98" s="9" t="s">
        <v>82</v>
      </c>
      <c r="C98" s="9" t="s">
        <v>418</v>
      </c>
      <c r="D98" s="7">
        <v>0</v>
      </c>
      <c r="E98" s="7">
        <f t="shared" si="1"/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 t="shared" si="7"/>
        <v>0</v>
      </c>
      <c r="S98" s="7">
        <f t="shared" si="7"/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</row>
    <row r="99" spans="1:49" ht="14.25" customHeight="1" x14ac:dyDescent="0.3">
      <c r="A99" s="5">
        <v>93</v>
      </c>
      <c r="B99" s="9" t="s">
        <v>82</v>
      </c>
      <c r="C99" s="9" t="s">
        <v>419</v>
      </c>
      <c r="D99" s="7">
        <v>0</v>
      </c>
      <c r="E99" s="7">
        <f t="shared" si="1"/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f t="shared" si="7"/>
        <v>0</v>
      </c>
      <c r="S99" s="7">
        <f t="shared" si="7"/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</row>
    <row r="100" spans="1:49" ht="14.25" customHeight="1" x14ac:dyDescent="0.3">
      <c r="A100" s="5">
        <v>94</v>
      </c>
      <c r="B100" s="9" t="s">
        <v>82</v>
      </c>
      <c r="C100" s="9" t="s">
        <v>420</v>
      </c>
      <c r="D100" s="7">
        <v>0</v>
      </c>
      <c r="E100" s="7">
        <f t="shared" si="1"/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f t="shared" si="7"/>
        <v>0</v>
      </c>
      <c r="S100" s="7">
        <f t="shared" si="7"/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</row>
    <row r="101" spans="1:49" ht="14.25" customHeight="1" x14ac:dyDescent="0.3">
      <c r="A101" s="5">
        <v>95</v>
      </c>
      <c r="B101" s="9" t="s">
        <v>82</v>
      </c>
      <c r="C101" s="9" t="s">
        <v>421</v>
      </c>
      <c r="D101" s="7">
        <v>0</v>
      </c>
      <c r="E101" s="7">
        <f t="shared" si="1"/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 t="shared" si="7"/>
        <v>0</v>
      </c>
      <c r="S101" s="7">
        <f t="shared" si="7"/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</row>
    <row r="102" spans="1:49" ht="14.25" customHeight="1" x14ac:dyDescent="0.3">
      <c r="A102" s="5">
        <v>96</v>
      </c>
      <c r="B102" s="9" t="s">
        <v>82</v>
      </c>
      <c r="C102" s="9" t="s">
        <v>422</v>
      </c>
      <c r="D102" s="7">
        <v>0</v>
      </c>
      <c r="E102" s="7">
        <f t="shared" si="1"/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 t="shared" si="7"/>
        <v>0</v>
      </c>
      <c r="S102" s="7">
        <f t="shared" si="7"/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</row>
    <row r="103" spans="1:49" ht="14.25" customHeight="1" x14ac:dyDescent="0.3">
      <c r="A103" s="5">
        <v>97</v>
      </c>
      <c r="B103" s="9" t="s">
        <v>82</v>
      </c>
      <c r="C103" s="9" t="s">
        <v>84</v>
      </c>
      <c r="D103" s="7">
        <v>0</v>
      </c>
      <c r="E103" s="7">
        <f t="shared" si="1"/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 t="shared" si="7"/>
        <v>0</v>
      </c>
      <c r="S103" s="7">
        <f t="shared" si="7"/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</row>
    <row r="104" spans="1:49" ht="14.25" customHeight="1" x14ac:dyDescent="0.3">
      <c r="A104" s="5">
        <v>98</v>
      </c>
      <c r="B104" s="9" t="s">
        <v>82</v>
      </c>
      <c r="C104" s="9" t="s">
        <v>423</v>
      </c>
      <c r="D104" s="7">
        <v>0</v>
      </c>
      <c r="E104" s="7">
        <f t="shared" si="1"/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 t="shared" ref="R104:S119" si="8">T104+V104+X104</f>
        <v>0</v>
      </c>
      <c r="S104" s="7">
        <f t="shared" si="8"/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</row>
    <row r="105" spans="1:49" ht="14.25" customHeight="1" x14ac:dyDescent="0.3">
      <c r="A105" s="5">
        <v>99</v>
      </c>
      <c r="B105" s="9" t="s">
        <v>82</v>
      </c>
      <c r="C105" s="9" t="s">
        <v>424</v>
      </c>
      <c r="D105" s="7">
        <v>0</v>
      </c>
      <c r="E105" s="7">
        <f t="shared" si="1"/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 t="shared" si="8"/>
        <v>0</v>
      </c>
      <c r="S105" s="7">
        <f t="shared" si="8"/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</row>
    <row r="106" spans="1:49" ht="14.25" customHeight="1" x14ac:dyDescent="0.3">
      <c r="A106" s="5">
        <v>100</v>
      </c>
      <c r="B106" s="9" t="s">
        <v>82</v>
      </c>
      <c r="C106" s="9" t="s">
        <v>425</v>
      </c>
      <c r="D106" s="7">
        <v>0</v>
      </c>
      <c r="E106" s="7">
        <f t="shared" si="1"/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f t="shared" si="8"/>
        <v>0</v>
      </c>
      <c r="S106" s="7">
        <f t="shared" si="8"/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</row>
    <row r="107" spans="1:49" ht="14.25" customHeight="1" x14ac:dyDescent="0.3">
      <c r="A107" s="5">
        <v>101</v>
      </c>
      <c r="B107" s="9" t="s">
        <v>82</v>
      </c>
      <c r="C107" s="9" t="s">
        <v>426</v>
      </c>
      <c r="D107" s="7">
        <v>0</v>
      </c>
      <c r="E107" s="7">
        <f t="shared" si="1"/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f t="shared" si="8"/>
        <v>0</v>
      </c>
      <c r="S107" s="7">
        <f t="shared" si="8"/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</row>
    <row r="108" spans="1:49" ht="14.25" customHeight="1" x14ac:dyDescent="0.3">
      <c r="A108" s="5">
        <v>102</v>
      </c>
      <c r="B108" s="9" t="s">
        <v>82</v>
      </c>
      <c r="C108" s="9" t="s">
        <v>427</v>
      </c>
      <c r="D108" s="7">
        <v>0</v>
      </c>
      <c r="E108" s="7">
        <f t="shared" si="1"/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 t="shared" si="8"/>
        <v>0</v>
      </c>
      <c r="S108" s="7">
        <f t="shared" si="8"/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</row>
    <row r="109" spans="1:49" ht="14.25" customHeight="1" x14ac:dyDescent="0.3">
      <c r="A109" s="5">
        <v>103</v>
      </c>
      <c r="B109" s="9" t="s">
        <v>82</v>
      </c>
      <c r="C109" s="9" t="s">
        <v>428</v>
      </c>
      <c r="D109" s="7">
        <v>0</v>
      </c>
      <c r="E109" s="7">
        <f t="shared" si="1"/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 t="shared" si="8"/>
        <v>0</v>
      </c>
      <c r="S109" s="7">
        <f t="shared" si="8"/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</row>
    <row r="110" spans="1:49" ht="14.25" customHeight="1" x14ac:dyDescent="0.3">
      <c r="A110" s="5">
        <v>104</v>
      </c>
      <c r="B110" s="9" t="s">
        <v>82</v>
      </c>
      <c r="C110" s="9" t="s">
        <v>429</v>
      </c>
      <c r="D110" s="7">
        <v>0</v>
      </c>
      <c r="E110" s="7">
        <f t="shared" si="1"/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f t="shared" si="8"/>
        <v>0</v>
      </c>
      <c r="S110" s="7">
        <f t="shared" si="8"/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</row>
    <row r="111" spans="1:49" ht="14.25" customHeight="1" x14ac:dyDescent="0.3">
      <c r="A111" s="5">
        <v>105</v>
      </c>
      <c r="B111" s="9" t="s">
        <v>82</v>
      </c>
      <c r="C111" s="9" t="s">
        <v>430</v>
      </c>
      <c r="D111" s="7">
        <v>0</v>
      </c>
      <c r="E111" s="7">
        <f t="shared" si="1"/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 t="shared" si="8"/>
        <v>0</v>
      </c>
      <c r="S111" s="7">
        <f t="shared" si="8"/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</row>
    <row r="112" spans="1:49" ht="14.25" customHeight="1" x14ac:dyDescent="0.3">
      <c r="A112" s="5">
        <v>106</v>
      </c>
      <c r="B112" s="9" t="s">
        <v>82</v>
      </c>
      <c r="C112" s="9" t="s">
        <v>431</v>
      </c>
      <c r="D112" s="7">
        <v>0</v>
      </c>
      <c r="E112" s="7">
        <f t="shared" si="1"/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f t="shared" si="8"/>
        <v>0</v>
      </c>
      <c r="S112" s="7">
        <f t="shared" si="8"/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</row>
    <row r="113" spans="1:49" ht="14.25" customHeight="1" x14ac:dyDescent="0.3">
      <c r="A113" s="5">
        <v>107</v>
      </c>
      <c r="B113" s="9" t="s">
        <v>82</v>
      </c>
      <c r="C113" s="9" t="s">
        <v>432</v>
      </c>
      <c r="D113" s="7">
        <v>0</v>
      </c>
      <c r="E113" s="7">
        <f t="shared" si="1"/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f t="shared" si="8"/>
        <v>0</v>
      </c>
      <c r="S113" s="7">
        <f t="shared" si="8"/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</row>
    <row r="114" spans="1:49" ht="14.25" customHeight="1" x14ac:dyDescent="0.3">
      <c r="A114" s="5">
        <v>108</v>
      </c>
      <c r="B114" s="9" t="s">
        <v>82</v>
      </c>
      <c r="C114" s="9" t="s">
        <v>433</v>
      </c>
      <c r="D114" s="7">
        <v>0</v>
      </c>
      <c r="E114" s="7">
        <f t="shared" si="1"/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 t="shared" si="8"/>
        <v>1</v>
      </c>
      <c r="S114" s="7">
        <f t="shared" si="8"/>
        <v>77900</v>
      </c>
      <c r="T114" s="7">
        <v>0</v>
      </c>
      <c r="U114" s="7">
        <v>0</v>
      </c>
      <c r="V114" s="7">
        <v>1</v>
      </c>
      <c r="W114" s="7">
        <v>77900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1</v>
      </c>
      <c r="AE114" s="7">
        <v>77900</v>
      </c>
      <c r="AF114" s="7">
        <v>0</v>
      </c>
      <c r="AG114" s="7">
        <v>0</v>
      </c>
      <c r="AH114" s="7">
        <v>1</v>
      </c>
      <c r="AI114" s="7">
        <v>77900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</row>
    <row r="115" spans="1:49" ht="14.25" customHeight="1" x14ac:dyDescent="0.3">
      <c r="A115" s="5">
        <v>109</v>
      </c>
      <c r="B115" s="9" t="s">
        <v>82</v>
      </c>
      <c r="C115" s="9" t="s">
        <v>434</v>
      </c>
      <c r="D115" s="7">
        <v>0</v>
      </c>
      <c r="E115" s="7">
        <f t="shared" si="1"/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 t="shared" si="8"/>
        <v>0</v>
      </c>
      <c r="S115" s="7">
        <f t="shared" si="8"/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</row>
    <row r="116" spans="1:49" ht="14.25" customHeight="1" x14ac:dyDescent="0.3">
      <c r="A116" s="5">
        <v>110</v>
      </c>
      <c r="B116" s="9" t="s">
        <v>82</v>
      </c>
      <c r="C116" s="9" t="s">
        <v>435</v>
      </c>
      <c r="D116" s="7">
        <v>0</v>
      </c>
      <c r="E116" s="7">
        <f t="shared" si="1"/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f t="shared" si="8"/>
        <v>0</v>
      </c>
      <c r="S116" s="7">
        <f t="shared" si="8"/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</row>
    <row r="117" spans="1:49" ht="14.25" customHeight="1" x14ac:dyDescent="0.3">
      <c r="A117" s="5">
        <v>111</v>
      </c>
      <c r="B117" s="9" t="s">
        <v>82</v>
      </c>
      <c r="C117" s="9" t="s">
        <v>436</v>
      </c>
      <c r="D117" s="7">
        <v>0</v>
      </c>
      <c r="E117" s="7">
        <f t="shared" si="1"/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 t="shared" si="8"/>
        <v>0</v>
      </c>
      <c r="S117" s="7">
        <f t="shared" si="8"/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</row>
    <row r="118" spans="1:49" ht="14.25" customHeight="1" x14ac:dyDescent="0.3">
      <c r="A118" s="5">
        <v>112</v>
      </c>
      <c r="B118" s="9" t="s">
        <v>82</v>
      </c>
      <c r="C118" s="9" t="s">
        <v>437</v>
      </c>
      <c r="D118" s="7">
        <v>0</v>
      </c>
      <c r="E118" s="7">
        <f t="shared" si="1"/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 t="shared" si="8"/>
        <v>0</v>
      </c>
      <c r="S118" s="7">
        <f t="shared" si="8"/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</row>
    <row r="119" spans="1:49" ht="14.25" customHeight="1" x14ac:dyDescent="0.3">
      <c r="A119" s="5">
        <v>113</v>
      </c>
      <c r="B119" s="9" t="s">
        <v>82</v>
      </c>
      <c r="C119" s="9" t="s">
        <v>438</v>
      </c>
      <c r="D119" s="7">
        <v>0</v>
      </c>
      <c r="E119" s="7">
        <f t="shared" si="1"/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 t="shared" si="8"/>
        <v>0</v>
      </c>
      <c r="S119" s="7">
        <f t="shared" si="8"/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</row>
    <row r="120" spans="1:49" ht="14.25" customHeight="1" x14ac:dyDescent="0.3">
      <c r="A120" s="5">
        <v>114</v>
      </c>
      <c r="B120" s="9" t="s">
        <v>82</v>
      </c>
      <c r="C120" s="9" t="s">
        <v>439</v>
      </c>
      <c r="D120" s="7">
        <v>0</v>
      </c>
      <c r="E120" s="7">
        <f t="shared" si="1"/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 t="shared" ref="R120:S135" si="9">T120+V120+X120</f>
        <v>0</v>
      </c>
      <c r="S120" s="7">
        <f t="shared" si="9"/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</row>
    <row r="121" spans="1:49" ht="14.25" customHeight="1" x14ac:dyDescent="0.3">
      <c r="A121" s="5">
        <v>115</v>
      </c>
      <c r="B121" s="9" t="s">
        <v>82</v>
      </c>
      <c r="C121" s="9" t="s">
        <v>440</v>
      </c>
      <c r="D121" s="7">
        <v>0</v>
      </c>
      <c r="E121" s="7">
        <f t="shared" si="1"/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f t="shared" si="9"/>
        <v>0</v>
      </c>
      <c r="S121" s="7">
        <f t="shared" si="9"/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</row>
    <row r="122" spans="1:49" ht="14.25" customHeight="1" x14ac:dyDescent="0.3">
      <c r="A122" s="5">
        <v>116</v>
      </c>
      <c r="B122" s="9" t="s">
        <v>82</v>
      </c>
      <c r="C122" s="9" t="s">
        <v>441</v>
      </c>
      <c r="D122" s="7">
        <v>0</v>
      </c>
      <c r="E122" s="7">
        <f t="shared" si="1"/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f t="shared" si="9"/>
        <v>0</v>
      </c>
      <c r="S122" s="7">
        <f t="shared" si="9"/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</row>
    <row r="123" spans="1:49" ht="14.25" customHeight="1" x14ac:dyDescent="0.3">
      <c r="A123" s="5">
        <v>117</v>
      </c>
      <c r="B123" s="9" t="s">
        <v>82</v>
      </c>
      <c r="C123" s="9" t="s">
        <v>442</v>
      </c>
      <c r="D123" s="7">
        <v>0</v>
      </c>
      <c r="E123" s="7">
        <f t="shared" si="1"/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f t="shared" si="9"/>
        <v>0</v>
      </c>
      <c r="S123" s="7">
        <f t="shared" si="9"/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</row>
    <row r="124" spans="1:49" ht="14.25" customHeight="1" x14ac:dyDescent="0.3">
      <c r="A124" s="5">
        <v>118</v>
      </c>
      <c r="B124" s="9" t="s">
        <v>82</v>
      </c>
      <c r="C124" s="9" t="s">
        <v>443</v>
      </c>
      <c r="D124" s="7">
        <v>0</v>
      </c>
      <c r="E124" s="7">
        <f t="shared" si="1"/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f t="shared" si="9"/>
        <v>3</v>
      </c>
      <c r="S124" s="7">
        <f t="shared" si="9"/>
        <v>40000</v>
      </c>
      <c r="T124" s="7">
        <v>0</v>
      </c>
      <c r="U124" s="7">
        <v>0</v>
      </c>
      <c r="V124" s="7">
        <v>2</v>
      </c>
      <c r="W124" s="7">
        <v>38000</v>
      </c>
      <c r="X124" s="7">
        <v>1</v>
      </c>
      <c r="Y124" s="7">
        <v>2000</v>
      </c>
      <c r="Z124" s="7">
        <v>2</v>
      </c>
      <c r="AA124" s="7">
        <v>21000</v>
      </c>
      <c r="AB124" s="7">
        <v>1</v>
      </c>
      <c r="AC124" s="7">
        <v>19000</v>
      </c>
      <c r="AD124" s="7">
        <v>0</v>
      </c>
      <c r="AE124" s="7">
        <v>0</v>
      </c>
      <c r="AF124" s="7">
        <v>0</v>
      </c>
      <c r="AG124" s="7">
        <v>0</v>
      </c>
      <c r="AH124" s="7">
        <v>3</v>
      </c>
      <c r="AI124" s="7">
        <v>40000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</row>
    <row r="125" spans="1:49" ht="14.25" customHeight="1" x14ac:dyDescent="0.3">
      <c r="A125" s="5">
        <v>119</v>
      </c>
      <c r="B125" s="9" t="s">
        <v>82</v>
      </c>
      <c r="C125" s="9" t="s">
        <v>444</v>
      </c>
      <c r="D125" s="7">
        <v>0</v>
      </c>
      <c r="E125" s="7">
        <f t="shared" si="1"/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 t="shared" si="9"/>
        <v>0</v>
      </c>
      <c r="S125" s="7">
        <f t="shared" si="9"/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</row>
    <row r="126" spans="1:49" ht="14.25" customHeight="1" x14ac:dyDescent="0.3">
      <c r="A126" s="5">
        <v>120</v>
      </c>
      <c r="B126" s="9" t="s">
        <v>82</v>
      </c>
      <c r="C126" s="9" t="s">
        <v>445</v>
      </c>
      <c r="D126" s="7">
        <v>0</v>
      </c>
      <c r="E126" s="7">
        <f t="shared" si="1"/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 t="shared" si="9"/>
        <v>0</v>
      </c>
      <c r="S126" s="7">
        <f t="shared" si="9"/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</row>
    <row r="127" spans="1:49" ht="14.25" customHeight="1" x14ac:dyDescent="0.3">
      <c r="A127" s="5">
        <v>121</v>
      </c>
      <c r="B127" s="9" t="s">
        <v>82</v>
      </c>
      <c r="C127" s="9" t="s">
        <v>446</v>
      </c>
      <c r="D127" s="7">
        <v>0</v>
      </c>
      <c r="E127" s="7">
        <f t="shared" si="1"/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 t="shared" si="9"/>
        <v>0</v>
      </c>
      <c r="S127" s="7">
        <f t="shared" si="9"/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</row>
    <row r="128" spans="1:49" ht="14.25" customHeight="1" x14ac:dyDescent="0.3">
      <c r="A128" s="5">
        <v>122</v>
      </c>
      <c r="B128" s="9" t="s">
        <v>82</v>
      </c>
      <c r="C128" s="9" t="s">
        <v>447</v>
      </c>
      <c r="D128" s="7">
        <v>0</v>
      </c>
      <c r="E128" s="7">
        <f t="shared" si="1"/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f t="shared" si="9"/>
        <v>1</v>
      </c>
      <c r="S128" s="7">
        <f t="shared" si="9"/>
        <v>36000</v>
      </c>
      <c r="T128" s="7">
        <v>0</v>
      </c>
      <c r="U128" s="7">
        <v>0</v>
      </c>
      <c r="V128" s="7">
        <v>1</v>
      </c>
      <c r="W128" s="7">
        <v>36000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1</v>
      </c>
      <c r="AE128" s="7">
        <v>36000</v>
      </c>
      <c r="AF128" s="7">
        <v>0</v>
      </c>
      <c r="AG128" s="7">
        <v>0</v>
      </c>
      <c r="AH128" s="7">
        <v>1</v>
      </c>
      <c r="AI128" s="7">
        <v>36000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</row>
    <row r="129" spans="1:49" ht="14.25" customHeight="1" x14ac:dyDescent="0.3">
      <c r="A129" s="5">
        <v>123</v>
      </c>
      <c r="B129" s="9" t="s">
        <v>82</v>
      </c>
      <c r="C129" s="9" t="s">
        <v>448</v>
      </c>
      <c r="D129" s="7">
        <v>0</v>
      </c>
      <c r="E129" s="7">
        <f t="shared" si="1"/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f t="shared" si="9"/>
        <v>0</v>
      </c>
      <c r="S129" s="7">
        <f t="shared" si="9"/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</row>
    <row r="130" spans="1:49" ht="14.25" customHeight="1" x14ac:dyDescent="0.3">
      <c r="A130" s="5">
        <v>124</v>
      </c>
      <c r="B130" s="9" t="s">
        <v>82</v>
      </c>
      <c r="C130" s="9" t="s">
        <v>85</v>
      </c>
      <c r="D130" s="7">
        <v>0</v>
      </c>
      <c r="E130" s="7">
        <f t="shared" si="1"/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f t="shared" si="9"/>
        <v>0</v>
      </c>
      <c r="S130" s="7">
        <f t="shared" si="9"/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</row>
    <row r="131" spans="1:49" ht="14.25" customHeight="1" x14ac:dyDescent="0.3">
      <c r="A131" s="5">
        <v>125</v>
      </c>
      <c r="B131" s="9" t="s">
        <v>82</v>
      </c>
      <c r="C131" s="9" t="s">
        <v>86</v>
      </c>
      <c r="D131" s="7">
        <v>0</v>
      </c>
      <c r="E131" s="7">
        <f t="shared" si="1"/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f t="shared" si="9"/>
        <v>0</v>
      </c>
      <c r="S131" s="7">
        <f t="shared" si="9"/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</row>
    <row r="132" spans="1:49" ht="14.25" customHeight="1" x14ac:dyDescent="0.3">
      <c r="A132" s="5">
        <v>126</v>
      </c>
      <c r="B132" s="9" t="s">
        <v>87</v>
      </c>
      <c r="C132" s="9" t="s">
        <v>88</v>
      </c>
      <c r="D132" s="7">
        <v>0</v>
      </c>
      <c r="E132" s="7">
        <f t="shared" si="1"/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 t="shared" si="9"/>
        <v>0</v>
      </c>
      <c r="S132" s="7">
        <f t="shared" si="9"/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</row>
    <row r="133" spans="1:49" ht="14.25" customHeight="1" x14ac:dyDescent="0.3">
      <c r="A133" s="5">
        <v>127</v>
      </c>
      <c r="B133" s="9" t="s">
        <v>87</v>
      </c>
      <c r="C133" s="9" t="s">
        <v>449</v>
      </c>
      <c r="D133" s="7">
        <v>0</v>
      </c>
      <c r="E133" s="7">
        <f t="shared" si="1"/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f t="shared" si="9"/>
        <v>0</v>
      </c>
      <c r="S133" s="7">
        <f t="shared" si="9"/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</row>
    <row r="134" spans="1:49" ht="14.25" customHeight="1" x14ac:dyDescent="0.3">
      <c r="A134" s="5">
        <v>128</v>
      </c>
      <c r="B134" s="9" t="s">
        <v>87</v>
      </c>
      <c r="C134" s="9" t="s">
        <v>450</v>
      </c>
      <c r="D134" s="7">
        <v>0</v>
      </c>
      <c r="E134" s="7">
        <f t="shared" si="1"/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 t="shared" si="9"/>
        <v>0</v>
      </c>
      <c r="S134" s="7">
        <f t="shared" si="9"/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</row>
    <row r="135" spans="1:49" ht="14.25" customHeight="1" x14ac:dyDescent="0.3">
      <c r="A135" s="5">
        <v>129</v>
      </c>
      <c r="B135" s="9" t="s">
        <v>87</v>
      </c>
      <c r="C135" s="9" t="s">
        <v>89</v>
      </c>
      <c r="D135" s="7">
        <v>0</v>
      </c>
      <c r="E135" s="7">
        <f t="shared" si="1"/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f t="shared" si="9"/>
        <v>0</v>
      </c>
      <c r="S135" s="7">
        <f t="shared" si="9"/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</row>
    <row r="136" spans="1:49" ht="14.25" customHeight="1" x14ac:dyDescent="0.3">
      <c r="A136" s="5">
        <v>130</v>
      </c>
      <c r="B136" s="9" t="s">
        <v>87</v>
      </c>
      <c r="C136" s="9" t="s">
        <v>90</v>
      </c>
      <c r="D136" s="7">
        <v>0</v>
      </c>
      <c r="E136" s="7">
        <f t="shared" si="1"/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 t="shared" ref="R136:S151" si="10">T136+V136+X136</f>
        <v>0</v>
      </c>
      <c r="S136" s="7">
        <f t="shared" si="10"/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</row>
    <row r="137" spans="1:49" ht="14.25" customHeight="1" x14ac:dyDescent="0.3">
      <c r="A137" s="5">
        <v>131</v>
      </c>
      <c r="B137" s="9" t="s">
        <v>87</v>
      </c>
      <c r="C137" s="9" t="s">
        <v>91</v>
      </c>
      <c r="D137" s="7">
        <v>0</v>
      </c>
      <c r="E137" s="7">
        <f t="shared" si="1"/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 t="shared" si="10"/>
        <v>0</v>
      </c>
      <c r="S137" s="7">
        <f t="shared" si="10"/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</row>
    <row r="138" spans="1:49" ht="14.25" customHeight="1" x14ac:dyDescent="0.3">
      <c r="A138" s="5">
        <v>132</v>
      </c>
      <c r="B138" s="9" t="s">
        <v>87</v>
      </c>
      <c r="C138" s="9" t="s">
        <v>92</v>
      </c>
      <c r="D138" s="7">
        <v>0</v>
      </c>
      <c r="E138" s="7">
        <f t="shared" si="1"/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 t="shared" si="10"/>
        <v>0</v>
      </c>
      <c r="S138" s="7">
        <f t="shared" si="10"/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</row>
    <row r="139" spans="1:49" ht="14.25" customHeight="1" x14ac:dyDescent="0.3">
      <c r="A139" s="5">
        <v>133</v>
      </c>
      <c r="B139" s="9" t="s">
        <v>87</v>
      </c>
      <c r="C139" s="9" t="s">
        <v>93</v>
      </c>
      <c r="D139" s="7">
        <v>0</v>
      </c>
      <c r="E139" s="7">
        <f t="shared" si="1"/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 t="shared" si="10"/>
        <v>0</v>
      </c>
      <c r="S139" s="7">
        <f t="shared" si="10"/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</row>
    <row r="140" spans="1:49" ht="14.25" customHeight="1" x14ac:dyDescent="0.3">
      <c r="A140" s="5">
        <v>134</v>
      </c>
      <c r="B140" s="9" t="s">
        <v>87</v>
      </c>
      <c r="C140" s="9" t="s">
        <v>94</v>
      </c>
      <c r="D140" s="7">
        <v>0</v>
      </c>
      <c r="E140" s="7">
        <f t="shared" si="1"/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 t="shared" si="10"/>
        <v>0</v>
      </c>
      <c r="S140" s="7">
        <f t="shared" si="10"/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</row>
    <row r="141" spans="1:49" ht="14.25" customHeight="1" x14ac:dyDescent="0.3">
      <c r="A141" s="5">
        <v>135</v>
      </c>
      <c r="B141" s="9" t="s">
        <v>87</v>
      </c>
      <c r="C141" s="9" t="s">
        <v>451</v>
      </c>
      <c r="D141" s="7">
        <v>0</v>
      </c>
      <c r="E141" s="7">
        <f t="shared" si="1"/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 t="shared" si="10"/>
        <v>0</v>
      </c>
      <c r="S141" s="7">
        <f t="shared" si="10"/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</row>
    <row r="142" spans="1:49" ht="14.25" customHeight="1" x14ac:dyDescent="0.3">
      <c r="A142" s="5">
        <v>136</v>
      </c>
      <c r="B142" s="9" t="s">
        <v>87</v>
      </c>
      <c r="C142" s="9" t="s">
        <v>95</v>
      </c>
      <c r="D142" s="7">
        <v>0</v>
      </c>
      <c r="E142" s="7">
        <f t="shared" si="1"/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 t="shared" si="10"/>
        <v>0</v>
      </c>
      <c r="S142" s="7">
        <f t="shared" si="10"/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</row>
    <row r="143" spans="1:49" ht="14.25" customHeight="1" x14ac:dyDescent="0.3">
      <c r="A143" s="5">
        <v>137</v>
      </c>
      <c r="B143" s="9" t="s">
        <v>96</v>
      </c>
      <c r="C143" s="9" t="s">
        <v>452</v>
      </c>
      <c r="D143" s="7">
        <v>0</v>
      </c>
      <c r="E143" s="7">
        <f t="shared" si="1"/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 t="shared" si="10"/>
        <v>0</v>
      </c>
      <c r="S143" s="7">
        <f t="shared" si="10"/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</row>
    <row r="144" spans="1:49" ht="14.25" customHeight="1" x14ac:dyDescent="0.3">
      <c r="A144" s="5">
        <v>138</v>
      </c>
      <c r="B144" s="9" t="s">
        <v>96</v>
      </c>
      <c r="C144" s="9" t="s">
        <v>97</v>
      </c>
      <c r="D144" s="7">
        <v>0</v>
      </c>
      <c r="E144" s="7">
        <f t="shared" si="1"/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 t="shared" si="10"/>
        <v>0</v>
      </c>
      <c r="S144" s="7">
        <f t="shared" si="10"/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</row>
    <row r="145" spans="1:49" ht="14.25" customHeight="1" x14ac:dyDescent="0.3">
      <c r="A145" s="5">
        <v>139</v>
      </c>
      <c r="B145" s="9" t="s">
        <v>96</v>
      </c>
      <c r="C145" s="9" t="s">
        <v>453</v>
      </c>
      <c r="D145" s="7">
        <v>0</v>
      </c>
      <c r="E145" s="7">
        <f t="shared" si="1"/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f t="shared" si="10"/>
        <v>0</v>
      </c>
      <c r="S145" s="7">
        <f t="shared" si="10"/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</row>
    <row r="146" spans="1:49" ht="14.25" customHeight="1" x14ac:dyDescent="0.3">
      <c r="A146" s="5">
        <v>140</v>
      </c>
      <c r="B146" s="9" t="s">
        <v>96</v>
      </c>
      <c r="C146" s="9" t="s">
        <v>454</v>
      </c>
      <c r="D146" s="7">
        <v>0</v>
      </c>
      <c r="E146" s="7">
        <f t="shared" si="1"/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 t="shared" si="10"/>
        <v>0</v>
      </c>
      <c r="S146" s="7">
        <f t="shared" si="10"/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</row>
    <row r="147" spans="1:49" ht="14.25" customHeight="1" x14ac:dyDescent="0.3">
      <c r="A147" s="5">
        <v>141</v>
      </c>
      <c r="B147" s="9" t="s">
        <v>96</v>
      </c>
      <c r="C147" s="9" t="s">
        <v>455</v>
      </c>
      <c r="D147" s="7">
        <v>0</v>
      </c>
      <c r="E147" s="7">
        <f t="shared" si="1"/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f t="shared" si="10"/>
        <v>0</v>
      </c>
      <c r="S147" s="7">
        <f t="shared" si="10"/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</row>
    <row r="148" spans="1:49" ht="14.25" customHeight="1" x14ac:dyDescent="0.3">
      <c r="A148" s="5">
        <v>142</v>
      </c>
      <c r="B148" s="9" t="s">
        <v>96</v>
      </c>
      <c r="C148" s="9" t="s">
        <v>456</v>
      </c>
      <c r="D148" s="7">
        <v>0</v>
      </c>
      <c r="E148" s="7">
        <f t="shared" si="1"/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 t="shared" si="10"/>
        <v>0</v>
      </c>
      <c r="S148" s="7">
        <f t="shared" si="10"/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</row>
    <row r="149" spans="1:49" ht="14.25" customHeight="1" x14ac:dyDescent="0.3">
      <c r="A149" s="5">
        <v>143</v>
      </c>
      <c r="B149" s="9" t="s">
        <v>96</v>
      </c>
      <c r="C149" s="9" t="s">
        <v>457</v>
      </c>
      <c r="D149" s="7">
        <v>0</v>
      </c>
      <c r="E149" s="7">
        <f t="shared" si="1"/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f t="shared" si="10"/>
        <v>0</v>
      </c>
      <c r="S149" s="7">
        <f t="shared" si="10"/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</row>
    <row r="150" spans="1:49" ht="14.25" customHeight="1" x14ac:dyDescent="0.3">
      <c r="A150" s="5">
        <v>144</v>
      </c>
      <c r="B150" s="9" t="s">
        <v>96</v>
      </c>
      <c r="C150" s="9" t="s">
        <v>458</v>
      </c>
      <c r="D150" s="7">
        <v>0</v>
      </c>
      <c r="E150" s="7">
        <f t="shared" si="1"/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 t="shared" si="10"/>
        <v>0</v>
      </c>
      <c r="S150" s="7">
        <f t="shared" si="10"/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</row>
    <row r="151" spans="1:49" ht="14.25" customHeight="1" x14ac:dyDescent="0.3">
      <c r="A151" s="5">
        <v>145</v>
      </c>
      <c r="B151" s="9" t="s">
        <v>96</v>
      </c>
      <c r="C151" s="9" t="s">
        <v>98</v>
      </c>
      <c r="D151" s="7">
        <v>0</v>
      </c>
      <c r="E151" s="7">
        <f t="shared" si="1"/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 t="shared" si="10"/>
        <v>0</v>
      </c>
      <c r="S151" s="7">
        <f t="shared" si="10"/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</row>
    <row r="152" spans="1:49" ht="14.25" customHeight="1" x14ac:dyDescent="0.3">
      <c r="A152" s="5">
        <v>146</v>
      </c>
      <c r="B152" s="9" t="s">
        <v>96</v>
      </c>
      <c r="C152" s="9" t="s">
        <v>459</v>
      </c>
      <c r="D152" s="7">
        <v>0</v>
      </c>
      <c r="E152" s="7">
        <f t="shared" si="1"/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f t="shared" ref="R152:S167" si="11">T152+V152+X152</f>
        <v>0</v>
      </c>
      <c r="S152" s="7">
        <f t="shared" si="11"/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</row>
    <row r="153" spans="1:49" ht="14.25" customHeight="1" x14ac:dyDescent="0.3">
      <c r="A153" s="5">
        <v>147</v>
      </c>
      <c r="B153" s="9" t="s">
        <v>96</v>
      </c>
      <c r="C153" s="9" t="s">
        <v>99</v>
      </c>
      <c r="D153" s="7">
        <v>0</v>
      </c>
      <c r="E153" s="7">
        <f t="shared" si="1"/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 t="shared" si="11"/>
        <v>0</v>
      </c>
      <c r="S153" s="7">
        <f t="shared" si="11"/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</row>
    <row r="154" spans="1:49" ht="14.25" customHeight="1" x14ac:dyDescent="0.3">
      <c r="A154" s="5">
        <v>148</v>
      </c>
      <c r="B154" s="9" t="s">
        <v>96</v>
      </c>
      <c r="C154" s="9" t="s">
        <v>100</v>
      </c>
      <c r="D154" s="7">
        <v>0</v>
      </c>
      <c r="E154" s="7">
        <f t="shared" si="1"/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 t="shared" si="11"/>
        <v>0</v>
      </c>
      <c r="S154" s="7">
        <f t="shared" si="11"/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</row>
    <row r="155" spans="1:49" ht="14.25" customHeight="1" x14ac:dyDescent="0.3">
      <c r="A155" s="5">
        <v>149</v>
      </c>
      <c r="B155" s="9" t="s">
        <v>101</v>
      </c>
      <c r="C155" s="9" t="s">
        <v>460</v>
      </c>
      <c r="D155" s="7">
        <v>0</v>
      </c>
      <c r="E155" s="7">
        <f t="shared" si="1"/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 t="shared" si="11"/>
        <v>0</v>
      </c>
      <c r="S155" s="7">
        <f t="shared" si="11"/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</row>
    <row r="156" spans="1:49" ht="14.25" customHeight="1" x14ac:dyDescent="0.3">
      <c r="A156" s="5">
        <v>150</v>
      </c>
      <c r="B156" s="9" t="s">
        <v>101</v>
      </c>
      <c r="C156" s="9" t="s">
        <v>461</v>
      </c>
      <c r="D156" s="7">
        <v>0</v>
      </c>
      <c r="E156" s="7">
        <f t="shared" si="1"/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f t="shared" si="11"/>
        <v>0</v>
      </c>
      <c r="S156" s="7">
        <f t="shared" si="11"/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</row>
    <row r="157" spans="1:49" ht="14.25" customHeight="1" x14ac:dyDescent="0.3">
      <c r="A157" s="5">
        <v>151</v>
      </c>
      <c r="B157" s="9" t="s">
        <v>101</v>
      </c>
      <c r="C157" s="9" t="s">
        <v>462</v>
      </c>
      <c r="D157" s="7">
        <v>0</v>
      </c>
      <c r="E157" s="7">
        <f t="shared" si="1"/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f t="shared" si="11"/>
        <v>0</v>
      </c>
      <c r="S157" s="7">
        <f t="shared" si="11"/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</row>
    <row r="158" spans="1:49" ht="14.25" customHeight="1" x14ac:dyDescent="0.3">
      <c r="A158" s="5">
        <v>152</v>
      </c>
      <c r="B158" s="9" t="s">
        <v>101</v>
      </c>
      <c r="C158" s="9" t="s">
        <v>463</v>
      </c>
      <c r="D158" s="7">
        <v>0</v>
      </c>
      <c r="E158" s="7">
        <f t="shared" si="1"/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f t="shared" si="11"/>
        <v>0</v>
      </c>
      <c r="S158" s="7">
        <f t="shared" si="11"/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</row>
    <row r="159" spans="1:49" ht="14.25" customHeight="1" x14ac:dyDescent="0.3">
      <c r="A159" s="5">
        <v>153</v>
      </c>
      <c r="B159" s="9" t="s">
        <v>101</v>
      </c>
      <c r="C159" s="9" t="s">
        <v>464</v>
      </c>
      <c r="D159" s="7">
        <v>0</v>
      </c>
      <c r="E159" s="7">
        <f t="shared" si="1"/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 t="shared" si="11"/>
        <v>0</v>
      </c>
      <c r="S159" s="7">
        <f t="shared" si="11"/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</row>
    <row r="160" spans="1:49" ht="14.25" customHeight="1" x14ac:dyDescent="0.3">
      <c r="A160" s="5">
        <v>154</v>
      </c>
      <c r="B160" s="9" t="s">
        <v>101</v>
      </c>
      <c r="C160" s="9" t="s">
        <v>465</v>
      </c>
      <c r="D160" s="7">
        <v>0</v>
      </c>
      <c r="E160" s="7">
        <f t="shared" si="1"/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f t="shared" si="11"/>
        <v>0</v>
      </c>
      <c r="S160" s="7">
        <f t="shared" si="11"/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</row>
    <row r="161" spans="1:49" ht="14.25" customHeight="1" x14ac:dyDescent="0.3">
      <c r="A161" s="5">
        <v>155</v>
      </c>
      <c r="B161" s="9" t="s">
        <v>101</v>
      </c>
      <c r="C161" s="9" t="s">
        <v>466</v>
      </c>
      <c r="D161" s="7">
        <v>0</v>
      </c>
      <c r="E161" s="7">
        <f t="shared" si="1"/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 t="shared" si="11"/>
        <v>0</v>
      </c>
      <c r="S161" s="7">
        <f t="shared" si="11"/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</row>
    <row r="162" spans="1:49" ht="14.25" customHeight="1" x14ac:dyDescent="0.3">
      <c r="A162" s="5">
        <v>156</v>
      </c>
      <c r="B162" s="9" t="s">
        <v>101</v>
      </c>
      <c r="C162" s="9" t="s">
        <v>467</v>
      </c>
      <c r="D162" s="7">
        <v>0</v>
      </c>
      <c r="E162" s="7">
        <f t="shared" si="1"/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 t="shared" si="11"/>
        <v>0</v>
      </c>
      <c r="S162" s="7">
        <f t="shared" si="11"/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</row>
    <row r="163" spans="1:49" ht="14.25" customHeight="1" x14ac:dyDescent="0.3">
      <c r="A163" s="5">
        <v>157</v>
      </c>
      <c r="B163" s="9" t="s">
        <v>101</v>
      </c>
      <c r="C163" s="9" t="s">
        <v>468</v>
      </c>
      <c r="D163" s="7">
        <v>0</v>
      </c>
      <c r="E163" s="7">
        <f t="shared" si="1"/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 t="shared" si="11"/>
        <v>0</v>
      </c>
      <c r="S163" s="7">
        <f t="shared" si="11"/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</row>
    <row r="164" spans="1:49" ht="14.25" customHeight="1" x14ac:dyDescent="0.3">
      <c r="A164" s="5">
        <v>158</v>
      </c>
      <c r="B164" s="9" t="s">
        <v>101</v>
      </c>
      <c r="C164" s="9" t="s">
        <v>102</v>
      </c>
      <c r="D164" s="7">
        <v>0</v>
      </c>
      <c r="E164" s="7">
        <f t="shared" si="1"/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 t="shared" si="11"/>
        <v>0</v>
      </c>
      <c r="S164" s="7">
        <f t="shared" si="11"/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</row>
    <row r="165" spans="1:49" ht="14.25" customHeight="1" x14ac:dyDescent="0.3">
      <c r="A165" s="5">
        <v>159</v>
      </c>
      <c r="B165" s="9" t="s">
        <v>101</v>
      </c>
      <c r="C165" s="9" t="s">
        <v>103</v>
      </c>
      <c r="D165" s="7">
        <v>0</v>
      </c>
      <c r="E165" s="7">
        <f t="shared" si="1"/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f t="shared" si="11"/>
        <v>0</v>
      </c>
      <c r="S165" s="7">
        <f t="shared" si="11"/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</row>
    <row r="166" spans="1:49" ht="14.25" customHeight="1" x14ac:dyDescent="0.3">
      <c r="A166" s="5">
        <v>160</v>
      </c>
      <c r="B166" s="9" t="s">
        <v>101</v>
      </c>
      <c r="C166" s="9" t="s">
        <v>104</v>
      </c>
      <c r="D166" s="7">
        <v>0</v>
      </c>
      <c r="E166" s="7">
        <f t="shared" si="1"/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 t="shared" si="11"/>
        <v>0</v>
      </c>
      <c r="S166" s="7">
        <f t="shared" si="11"/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</row>
    <row r="167" spans="1:49" ht="14.25" customHeight="1" x14ac:dyDescent="0.3">
      <c r="A167" s="5">
        <v>161</v>
      </c>
      <c r="B167" s="9" t="s">
        <v>101</v>
      </c>
      <c r="C167" s="9" t="s">
        <v>105</v>
      </c>
      <c r="D167" s="7">
        <v>0</v>
      </c>
      <c r="E167" s="7">
        <f t="shared" si="1"/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f t="shared" si="11"/>
        <v>0</v>
      </c>
      <c r="S167" s="7">
        <f t="shared" si="11"/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</row>
    <row r="168" spans="1:49" ht="14.25" customHeight="1" x14ac:dyDescent="0.3">
      <c r="A168" s="5">
        <v>162</v>
      </c>
      <c r="B168" s="9" t="s">
        <v>101</v>
      </c>
      <c r="C168" s="9" t="s">
        <v>106</v>
      </c>
      <c r="D168" s="7">
        <v>0</v>
      </c>
      <c r="E168" s="7">
        <f t="shared" si="1"/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 t="shared" ref="R168:S183" si="12">T168+V168+X168</f>
        <v>0</v>
      </c>
      <c r="S168" s="7">
        <f t="shared" si="12"/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</row>
    <row r="169" spans="1:49" ht="14.25" customHeight="1" x14ac:dyDescent="0.3">
      <c r="A169" s="5">
        <v>163</v>
      </c>
      <c r="B169" s="9" t="s">
        <v>101</v>
      </c>
      <c r="C169" s="9" t="s">
        <v>107</v>
      </c>
      <c r="D169" s="7">
        <v>0</v>
      </c>
      <c r="E169" s="7">
        <f t="shared" si="1"/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 t="shared" si="12"/>
        <v>0</v>
      </c>
      <c r="S169" s="7">
        <f t="shared" si="12"/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</row>
    <row r="170" spans="1:49" ht="14.25" customHeight="1" x14ac:dyDescent="0.3">
      <c r="A170" s="5">
        <v>164</v>
      </c>
      <c r="B170" s="9" t="s">
        <v>101</v>
      </c>
      <c r="C170" s="9" t="s">
        <v>108</v>
      </c>
      <c r="D170" s="7">
        <v>0</v>
      </c>
      <c r="E170" s="7">
        <f t="shared" si="1"/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 t="shared" si="12"/>
        <v>0</v>
      </c>
      <c r="S170" s="7">
        <f t="shared" si="12"/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</row>
    <row r="171" spans="1:49" ht="14.25" customHeight="1" x14ac:dyDescent="0.3">
      <c r="A171" s="5">
        <v>165</v>
      </c>
      <c r="B171" s="9" t="s">
        <v>101</v>
      </c>
      <c r="C171" s="9" t="s">
        <v>109</v>
      </c>
      <c r="D171" s="7">
        <v>0</v>
      </c>
      <c r="E171" s="7">
        <f t="shared" si="1"/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f t="shared" si="12"/>
        <v>0</v>
      </c>
      <c r="S171" s="7">
        <f t="shared" si="12"/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</row>
    <row r="172" spans="1:49" ht="14.25" customHeight="1" x14ac:dyDescent="0.3">
      <c r="A172" s="5">
        <v>166</v>
      </c>
      <c r="B172" s="9" t="s">
        <v>101</v>
      </c>
      <c r="C172" s="9" t="s">
        <v>110</v>
      </c>
      <c r="D172" s="7">
        <v>0</v>
      </c>
      <c r="E172" s="7">
        <f t="shared" si="1"/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f t="shared" si="12"/>
        <v>0</v>
      </c>
      <c r="S172" s="7">
        <f t="shared" si="12"/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</row>
    <row r="173" spans="1:49" ht="14.25" customHeight="1" x14ac:dyDescent="0.3">
      <c r="A173" s="5">
        <v>167</v>
      </c>
      <c r="B173" s="9" t="s">
        <v>101</v>
      </c>
      <c r="C173" s="9" t="s">
        <v>111</v>
      </c>
      <c r="D173" s="7">
        <v>0</v>
      </c>
      <c r="E173" s="7">
        <f t="shared" si="1"/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 t="shared" si="12"/>
        <v>0</v>
      </c>
      <c r="S173" s="7">
        <f t="shared" si="12"/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</row>
    <row r="174" spans="1:49" ht="14.25" customHeight="1" x14ac:dyDescent="0.3">
      <c r="A174" s="5">
        <v>168</v>
      </c>
      <c r="B174" s="9" t="s">
        <v>101</v>
      </c>
      <c r="C174" s="9" t="s">
        <v>469</v>
      </c>
      <c r="D174" s="7">
        <v>0</v>
      </c>
      <c r="E174" s="7">
        <f t="shared" si="1"/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f t="shared" si="12"/>
        <v>0</v>
      </c>
      <c r="S174" s="7">
        <f t="shared" si="12"/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</row>
    <row r="175" spans="1:49" ht="14.25" customHeight="1" x14ac:dyDescent="0.3">
      <c r="A175" s="5">
        <v>169</v>
      </c>
      <c r="B175" s="9" t="s">
        <v>101</v>
      </c>
      <c r="C175" s="9" t="s">
        <v>112</v>
      </c>
      <c r="D175" s="7">
        <v>0</v>
      </c>
      <c r="E175" s="7">
        <f t="shared" si="1"/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f t="shared" si="12"/>
        <v>0</v>
      </c>
      <c r="S175" s="7">
        <f t="shared" si="12"/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</row>
    <row r="176" spans="1:49" ht="14.25" customHeight="1" x14ac:dyDescent="0.3">
      <c r="A176" s="5">
        <v>170</v>
      </c>
      <c r="B176" s="9" t="s">
        <v>101</v>
      </c>
      <c r="C176" s="9" t="s">
        <v>470</v>
      </c>
      <c r="D176" s="7">
        <v>0</v>
      </c>
      <c r="E176" s="7">
        <f t="shared" si="1"/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 t="shared" si="12"/>
        <v>0</v>
      </c>
      <c r="S176" s="7">
        <f t="shared" si="12"/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</row>
    <row r="177" spans="1:49" ht="14.25" customHeight="1" x14ac:dyDescent="0.3">
      <c r="A177" s="5">
        <v>171</v>
      </c>
      <c r="B177" s="9" t="s">
        <v>101</v>
      </c>
      <c r="C177" s="9" t="s">
        <v>471</v>
      </c>
      <c r="D177" s="7">
        <v>0</v>
      </c>
      <c r="E177" s="7">
        <f t="shared" si="1"/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 t="shared" si="12"/>
        <v>0</v>
      </c>
      <c r="S177" s="7">
        <f t="shared" si="12"/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</row>
    <row r="178" spans="1:49" ht="14.25" customHeight="1" x14ac:dyDescent="0.3">
      <c r="A178" s="5">
        <v>172</v>
      </c>
      <c r="B178" s="9" t="s">
        <v>101</v>
      </c>
      <c r="C178" s="9" t="s">
        <v>113</v>
      </c>
      <c r="D178" s="7">
        <v>0</v>
      </c>
      <c r="E178" s="7">
        <f t="shared" si="1"/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 t="shared" si="12"/>
        <v>0</v>
      </c>
      <c r="S178" s="7">
        <f t="shared" si="12"/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</row>
    <row r="179" spans="1:49" ht="14.25" customHeight="1" x14ac:dyDescent="0.3">
      <c r="A179" s="5">
        <v>173</v>
      </c>
      <c r="B179" s="9" t="s">
        <v>114</v>
      </c>
      <c r="C179" s="9" t="s">
        <v>472</v>
      </c>
      <c r="D179" s="7">
        <v>0</v>
      </c>
      <c r="E179" s="7">
        <f t="shared" si="1"/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 t="shared" si="12"/>
        <v>0</v>
      </c>
      <c r="S179" s="7">
        <f t="shared" si="12"/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</row>
    <row r="180" spans="1:49" ht="14.25" customHeight="1" x14ac:dyDescent="0.3">
      <c r="A180" s="5">
        <v>174</v>
      </c>
      <c r="B180" s="9" t="s">
        <v>114</v>
      </c>
      <c r="C180" s="9" t="s">
        <v>473</v>
      </c>
      <c r="D180" s="7">
        <v>0</v>
      </c>
      <c r="E180" s="7">
        <f t="shared" si="1"/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 t="shared" si="12"/>
        <v>0</v>
      </c>
      <c r="S180" s="7">
        <f t="shared" si="12"/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</row>
    <row r="181" spans="1:49" ht="14.25" customHeight="1" x14ac:dyDescent="0.3">
      <c r="A181" s="5">
        <v>175</v>
      </c>
      <c r="B181" s="9" t="s">
        <v>114</v>
      </c>
      <c r="C181" s="9" t="s">
        <v>474</v>
      </c>
      <c r="D181" s="7">
        <v>0</v>
      </c>
      <c r="E181" s="7">
        <f t="shared" si="1"/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f t="shared" si="12"/>
        <v>0</v>
      </c>
      <c r="S181" s="7">
        <f t="shared" si="12"/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</row>
    <row r="182" spans="1:49" ht="14.25" customHeight="1" x14ac:dyDescent="0.3">
      <c r="A182" s="5">
        <v>176</v>
      </c>
      <c r="B182" s="9" t="s">
        <v>114</v>
      </c>
      <c r="C182" s="9" t="s">
        <v>115</v>
      </c>
      <c r="D182" s="7">
        <v>0</v>
      </c>
      <c r="E182" s="7">
        <f t="shared" si="1"/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 t="shared" si="12"/>
        <v>0</v>
      </c>
      <c r="S182" s="7">
        <f t="shared" si="12"/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</row>
    <row r="183" spans="1:49" ht="14.25" customHeight="1" x14ac:dyDescent="0.3">
      <c r="A183" s="5">
        <v>177</v>
      </c>
      <c r="B183" s="9" t="s">
        <v>114</v>
      </c>
      <c r="C183" s="9" t="s">
        <v>475</v>
      </c>
      <c r="D183" s="7">
        <v>0</v>
      </c>
      <c r="E183" s="7">
        <f t="shared" si="1"/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 t="shared" si="12"/>
        <v>0</v>
      </c>
      <c r="S183" s="7">
        <f t="shared" si="12"/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</row>
    <row r="184" spans="1:49" ht="14.25" customHeight="1" x14ac:dyDescent="0.3">
      <c r="A184" s="5">
        <v>178</v>
      </c>
      <c r="B184" s="9" t="s">
        <v>114</v>
      </c>
      <c r="C184" s="9" t="s">
        <v>476</v>
      </c>
      <c r="D184" s="7">
        <v>0</v>
      </c>
      <c r="E184" s="7">
        <f t="shared" si="1"/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 t="shared" ref="R184:S199" si="13">T184+V184+X184</f>
        <v>0</v>
      </c>
      <c r="S184" s="7">
        <f t="shared" si="13"/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</row>
    <row r="185" spans="1:49" ht="14.25" customHeight="1" x14ac:dyDescent="0.3">
      <c r="A185" s="5">
        <v>179</v>
      </c>
      <c r="B185" s="9" t="s">
        <v>114</v>
      </c>
      <c r="C185" s="9" t="s">
        <v>477</v>
      </c>
      <c r="D185" s="7">
        <v>0</v>
      </c>
      <c r="E185" s="7">
        <f t="shared" si="1"/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 t="shared" si="13"/>
        <v>0</v>
      </c>
      <c r="S185" s="7">
        <f t="shared" si="13"/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</row>
    <row r="186" spans="1:49" ht="14.25" customHeight="1" x14ac:dyDescent="0.3">
      <c r="A186" s="5">
        <v>180</v>
      </c>
      <c r="B186" s="9" t="s">
        <v>114</v>
      </c>
      <c r="C186" s="9" t="s">
        <v>478</v>
      </c>
      <c r="D186" s="7">
        <v>0</v>
      </c>
      <c r="E186" s="7">
        <f t="shared" si="1"/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 t="shared" si="13"/>
        <v>0</v>
      </c>
      <c r="S186" s="7">
        <f t="shared" si="13"/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</row>
    <row r="187" spans="1:49" ht="14.25" customHeight="1" x14ac:dyDescent="0.3">
      <c r="A187" s="5">
        <v>181</v>
      </c>
      <c r="B187" s="9" t="s">
        <v>114</v>
      </c>
      <c r="C187" s="9" t="s">
        <v>479</v>
      </c>
      <c r="D187" s="7">
        <v>0</v>
      </c>
      <c r="E187" s="7">
        <f t="shared" si="1"/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f t="shared" si="13"/>
        <v>0</v>
      </c>
      <c r="S187" s="7">
        <f t="shared" si="13"/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</row>
    <row r="188" spans="1:49" ht="14.25" customHeight="1" x14ac:dyDescent="0.3">
      <c r="A188" s="5">
        <v>182</v>
      </c>
      <c r="B188" s="9" t="s">
        <v>114</v>
      </c>
      <c r="C188" s="9" t="s">
        <v>480</v>
      </c>
      <c r="D188" s="7">
        <v>0</v>
      </c>
      <c r="E188" s="7">
        <f t="shared" si="1"/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f t="shared" si="13"/>
        <v>0</v>
      </c>
      <c r="S188" s="7">
        <f t="shared" si="13"/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</row>
    <row r="189" spans="1:49" ht="14.25" customHeight="1" x14ac:dyDescent="0.3">
      <c r="A189" s="5">
        <v>183</v>
      </c>
      <c r="B189" s="9" t="s">
        <v>114</v>
      </c>
      <c r="C189" s="9" t="s">
        <v>481</v>
      </c>
      <c r="D189" s="7">
        <v>0</v>
      </c>
      <c r="E189" s="7">
        <f t="shared" si="1"/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 t="shared" si="13"/>
        <v>0</v>
      </c>
      <c r="S189" s="7">
        <f t="shared" si="13"/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</row>
    <row r="190" spans="1:49" ht="14.25" customHeight="1" x14ac:dyDescent="0.3">
      <c r="A190" s="5">
        <v>184</v>
      </c>
      <c r="B190" s="9" t="s">
        <v>114</v>
      </c>
      <c r="C190" s="9" t="s">
        <v>482</v>
      </c>
      <c r="D190" s="7">
        <v>0</v>
      </c>
      <c r="E190" s="7">
        <f t="shared" si="1"/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 t="shared" si="13"/>
        <v>0</v>
      </c>
      <c r="S190" s="7">
        <f t="shared" si="13"/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</row>
    <row r="191" spans="1:49" ht="14.25" customHeight="1" x14ac:dyDescent="0.3">
      <c r="A191" s="5">
        <v>185</v>
      </c>
      <c r="B191" s="9" t="s">
        <v>114</v>
      </c>
      <c r="C191" s="9" t="s">
        <v>483</v>
      </c>
      <c r="D191" s="7">
        <v>0</v>
      </c>
      <c r="E191" s="7">
        <f t="shared" si="1"/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 t="shared" si="13"/>
        <v>0</v>
      </c>
      <c r="S191" s="7">
        <f t="shared" si="13"/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</row>
    <row r="192" spans="1:49" ht="14.25" customHeight="1" x14ac:dyDescent="0.3">
      <c r="A192" s="5">
        <v>186</v>
      </c>
      <c r="B192" s="9" t="s">
        <v>114</v>
      </c>
      <c r="C192" s="9" t="s">
        <v>116</v>
      </c>
      <c r="D192" s="7">
        <v>0</v>
      </c>
      <c r="E192" s="7">
        <f t="shared" si="1"/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f t="shared" si="13"/>
        <v>0</v>
      </c>
      <c r="S192" s="7">
        <f t="shared" si="13"/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</row>
    <row r="193" spans="1:49" ht="14.25" customHeight="1" x14ac:dyDescent="0.3">
      <c r="A193" s="5">
        <v>187</v>
      </c>
      <c r="B193" s="9" t="s">
        <v>114</v>
      </c>
      <c r="C193" s="9" t="s">
        <v>117</v>
      </c>
      <c r="D193" s="7">
        <v>0</v>
      </c>
      <c r="E193" s="7">
        <f t="shared" si="1"/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f t="shared" si="13"/>
        <v>0</v>
      </c>
      <c r="S193" s="7">
        <f t="shared" si="13"/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</row>
    <row r="194" spans="1:49" ht="14.25" customHeight="1" x14ac:dyDescent="0.3">
      <c r="A194" s="5">
        <v>188</v>
      </c>
      <c r="B194" s="9" t="s">
        <v>114</v>
      </c>
      <c r="C194" s="9" t="s">
        <v>118</v>
      </c>
      <c r="D194" s="7">
        <v>0</v>
      </c>
      <c r="E194" s="7">
        <f t="shared" si="1"/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f t="shared" si="13"/>
        <v>0</v>
      </c>
      <c r="S194" s="7">
        <f t="shared" si="13"/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</row>
    <row r="195" spans="1:49" ht="14.25" customHeight="1" x14ac:dyDescent="0.3">
      <c r="A195" s="5">
        <v>189</v>
      </c>
      <c r="B195" s="9" t="s">
        <v>114</v>
      </c>
      <c r="C195" s="9" t="s">
        <v>119</v>
      </c>
      <c r="D195" s="7">
        <v>0</v>
      </c>
      <c r="E195" s="7">
        <f t="shared" si="1"/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f t="shared" si="13"/>
        <v>0</v>
      </c>
      <c r="S195" s="7">
        <f t="shared" si="13"/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</row>
    <row r="196" spans="1:49" ht="14.25" customHeight="1" x14ac:dyDescent="0.3">
      <c r="A196" s="5">
        <v>190</v>
      </c>
      <c r="B196" s="9" t="s">
        <v>114</v>
      </c>
      <c r="C196" s="9" t="s">
        <v>120</v>
      </c>
      <c r="D196" s="7">
        <v>0</v>
      </c>
      <c r="E196" s="7">
        <f t="shared" si="1"/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f t="shared" si="13"/>
        <v>0</v>
      </c>
      <c r="S196" s="7">
        <f t="shared" si="13"/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</row>
    <row r="197" spans="1:49" ht="14.25" customHeight="1" x14ac:dyDescent="0.3">
      <c r="A197" s="5">
        <v>191</v>
      </c>
      <c r="B197" s="9" t="s">
        <v>114</v>
      </c>
      <c r="C197" s="9" t="s">
        <v>121</v>
      </c>
      <c r="D197" s="7">
        <v>0</v>
      </c>
      <c r="E197" s="7">
        <f t="shared" si="1"/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f t="shared" si="13"/>
        <v>0</v>
      </c>
      <c r="S197" s="7">
        <f t="shared" si="13"/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</row>
    <row r="198" spans="1:49" ht="14.25" customHeight="1" x14ac:dyDescent="0.3">
      <c r="A198" s="5">
        <v>192</v>
      </c>
      <c r="B198" s="9" t="s">
        <v>114</v>
      </c>
      <c r="C198" s="9" t="s">
        <v>122</v>
      </c>
      <c r="D198" s="7">
        <v>0</v>
      </c>
      <c r="E198" s="7">
        <f t="shared" si="1"/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f t="shared" si="13"/>
        <v>0</v>
      </c>
      <c r="S198" s="7">
        <f t="shared" si="13"/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</row>
    <row r="199" spans="1:49" ht="14.25" customHeight="1" x14ac:dyDescent="0.3">
      <c r="A199" s="5">
        <v>193</v>
      </c>
      <c r="B199" s="9" t="s">
        <v>114</v>
      </c>
      <c r="C199" s="9" t="s">
        <v>123</v>
      </c>
      <c r="D199" s="7">
        <v>0</v>
      </c>
      <c r="E199" s="7">
        <f t="shared" si="1"/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f t="shared" si="13"/>
        <v>0</v>
      </c>
      <c r="S199" s="7">
        <f t="shared" si="13"/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</row>
    <row r="200" spans="1:49" ht="14.25" customHeight="1" x14ac:dyDescent="0.3">
      <c r="A200" s="5">
        <v>194</v>
      </c>
      <c r="B200" s="9" t="s">
        <v>114</v>
      </c>
      <c r="C200" s="9" t="s">
        <v>124</v>
      </c>
      <c r="D200" s="7">
        <v>0</v>
      </c>
      <c r="E200" s="7">
        <f t="shared" si="1"/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f t="shared" ref="R200:S215" si="14">T200+V200+X200</f>
        <v>0</v>
      </c>
      <c r="S200" s="7">
        <f t="shared" si="14"/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</row>
    <row r="201" spans="1:49" ht="14.25" customHeight="1" x14ac:dyDescent="0.3">
      <c r="A201" s="5">
        <v>195</v>
      </c>
      <c r="B201" s="9" t="s">
        <v>114</v>
      </c>
      <c r="C201" s="9" t="s">
        <v>125</v>
      </c>
      <c r="D201" s="7">
        <v>0</v>
      </c>
      <c r="E201" s="7">
        <f t="shared" si="1"/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f t="shared" si="14"/>
        <v>0</v>
      </c>
      <c r="S201" s="7">
        <f t="shared" si="14"/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</row>
    <row r="202" spans="1:49" ht="14.25" customHeight="1" x14ac:dyDescent="0.3">
      <c r="A202" s="5">
        <v>196</v>
      </c>
      <c r="B202" s="9" t="s">
        <v>114</v>
      </c>
      <c r="C202" s="9" t="s">
        <v>126</v>
      </c>
      <c r="D202" s="7">
        <v>0</v>
      </c>
      <c r="E202" s="7">
        <f t="shared" si="1"/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f t="shared" si="14"/>
        <v>0</v>
      </c>
      <c r="S202" s="7">
        <f t="shared" si="14"/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</row>
    <row r="203" spans="1:49" ht="14.25" customHeight="1" x14ac:dyDescent="0.3">
      <c r="A203" s="5">
        <v>197</v>
      </c>
      <c r="B203" s="9" t="s">
        <v>114</v>
      </c>
      <c r="C203" s="9" t="s">
        <v>127</v>
      </c>
      <c r="D203" s="7">
        <v>0</v>
      </c>
      <c r="E203" s="7">
        <f t="shared" si="1"/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f t="shared" si="14"/>
        <v>0</v>
      </c>
      <c r="S203" s="7">
        <f t="shared" si="14"/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</row>
    <row r="204" spans="1:49" ht="14.25" customHeight="1" x14ac:dyDescent="0.3">
      <c r="A204" s="5">
        <v>198</v>
      </c>
      <c r="B204" s="9" t="s">
        <v>114</v>
      </c>
      <c r="C204" s="9" t="s">
        <v>484</v>
      </c>
      <c r="D204" s="7">
        <v>0</v>
      </c>
      <c r="E204" s="7">
        <f t="shared" si="1"/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f t="shared" si="14"/>
        <v>0</v>
      </c>
      <c r="S204" s="7">
        <f t="shared" si="14"/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</row>
    <row r="205" spans="1:49" ht="14.25" customHeight="1" x14ac:dyDescent="0.3">
      <c r="A205" s="5">
        <v>199</v>
      </c>
      <c r="B205" s="9" t="s">
        <v>114</v>
      </c>
      <c r="C205" s="9" t="s">
        <v>485</v>
      </c>
      <c r="D205" s="7">
        <v>0</v>
      </c>
      <c r="E205" s="7">
        <f t="shared" si="1"/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f t="shared" si="14"/>
        <v>0</v>
      </c>
      <c r="S205" s="7">
        <f t="shared" si="14"/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</row>
    <row r="206" spans="1:49" ht="14.25" customHeight="1" x14ac:dyDescent="0.3">
      <c r="A206" s="5">
        <v>200</v>
      </c>
      <c r="B206" s="9" t="s">
        <v>114</v>
      </c>
      <c r="C206" s="9" t="s">
        <v>486</v>
      </c>
      <c r="D206" s="7">
        <v>0</v>
      </c>
      <c r="E206" s="7">
        <f t="shared" si="1"/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f t="shared" si="14"/>
        <v>0</v>
      </c>
      <c r="S206" s="7">
        <f t="shared" si="14"/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</row>
    <row r="207" spans="1:49" ht="14.25" customHeight="1" x14ac:dyDescent="0.3">
      <c r="A207" s="5">
        <v>201</v>
      </c>
      <c r="B207" s="9" t="s">
        <v>114</v>
      </c>
      <c r="C207" s="9" t="s">
        <v>487</v>
      </c>
      <c r="D207" s="7">
        <v>0</v>
      </c>
      <c r="E207" s="7">
        <f t="shared" si="1"/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f t="shared" si="14"/>
        <v>0</v>
      </c>
      <c r="S207" s="7">
        <f t="shared" si="14"/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</row>
    <row r="208" spans="1:49" ht="14.25" customHeight="1" x14ac:dyDescent="0.3">
      <c r="A208" s="5">
        <v>202</v>
      </c>
      <c r="B208" s="9" t="s">
        <v>114</v>
      </c>
      <c r="C208" s="9" t="s">
        <v>128</v>
      </c>
      <c r="D208" s="7">
        <v>0</v>
      </c>
      <c r="E208" s="7">
        <f t="shared" si="1"/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f t="shared" si="14"/>
        <v>0</v>
      </c>
      <c r="S208" s="7">
        <f t="shared" si="14"/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</row>
    <row r="209" spans="1:49" ht="14.25" customHeight="1" x14ac:dyDescent="0.3">
      <c r="A209" s="5">
        <v>203</v>
      </c>
      <c r="B209" s="9" t="s">
        <v>114</v>
      </c>
      <c r="C209" s="9" t="s">
        <v>488</v>
      </c>
      <c r="D209" s="7">
        <v>0</v>
      </c>
      <c r="E209" s="7">
        <f t="shared" si="1"/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f t="shared" si="14"/>
        <v>0</v>
      </c>
      <c r="S209" s="7">
        <f t="shared" si="14"/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</row>
    <row r="210" spans="1:49" ht="14.25" customHeight="1" x14ac:dyDescent="0.3">
      <c r="A210" s="5">
        <v>204</v>
      </c>
      <c r="B210" s="9" t="s">
        <v>114</v>
      </c>
      <c r="C210" s="9" t="s">
        <v>129</v>
      </c>
      <c r="D210" s="7">
        <v>0</v>
      </c>
      <c r="E210" s="7">
        <f t="shared" si="1"/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f t="shared" si="14"/>
        <v>0</v>
      </c>
      <c r="S210" s="7">
        <f t="shared" si="14"/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</row>
    <row r="211" spans="1:49" ht="14.25" customHeight="1" x14ac:dyDescent="0.3">
      <c r="A211" s="5">
        <v>205</v>
      </c>
      <c r="B211" s="9" t="s">
        <v>114</v>
      </c>
      <c r="C211" s="9" t="s">
        <v>489</v>
      </c>
      <c r="D211" s="7">
        <v>0</v>
      </c>
      <c r="E211" s="7">
        <f t="shared" si="1"/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f t="shared" si="14"/>
        <v>0</v>
      </c>
      <c r="S211" s="7">
        <f t="shared" si="14"/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</row>
    <row r="212" spans="1:49" ht="14.25" customHeight="1" x14ac:dyDescent="0.3">
      <c r="A212" s="5">
        <v>206</v>
      </c>
      <c r="B212" s="9" t="s">
        <v>114</v>
      </c>
      <c r="C212" s="9" t="s">
        <v>130</v>
      </c>
      <c r="D212" s="7">
        <v>0</v>
      </c>
      <c r="E212" s="7">
        <f t="shared" si="1"/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f t="shared" si="14"/>
        <v>0</v>
      </c>
      <c r="S212" s="7">
        <f t="shared" si="14"/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</row>
    <row r="213" spans="1:49" ht="14.25" customHeight="1" x14ac:dyDescent="0.3">
      <c r="A213" s="5">
        <v>207</v>
      </c>
      <c r="B213" s="9" t="s">
        <v>131</v>
      </c>
      <c r="C213" s="9" t="s">
        <v>490</v>
      </c>
      <c r="D213" s="7">
        <v>0</v>
      </c>
      <c r="E213" s="7">
        <f t="shared" si="1"/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f t="shared" si="14"/>
        <v>0</v>
      </c>
      <c r="S213" s="7">
        <f t="shared" si="14"/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</row>
    <row r="214" spans="1:49" ht="14.25" customHeight="1" x14ac:dyDescent="0.3">
      <c r="A214" s="5">
        <v>208</v>
      </c>
      <c r="B214" s="9" t="s">
        <v>131</v>
      </c>
      <c r="C214" s="9" t="s">
        <v>491</v>
      </c>
      <c r="D214" s="7">
        <v>0</v>
      </c>
      <c r="E214" s="7">
        <f t="shared" si="1"/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f t="shared" si="14"/>
        <v>0</v>
      </c>
      <c r="S214" s="7">
        <f t="shared" si="14"/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</row>
    <row r="215" spans="1:49" ht="14.25" customHeight="1" x14ac:dyDescent="0.3">
      <c r="A215" s="5">
        <v>209</v>
      </c>
      <c r="B215" s="9" t="s">
        <v>131</v>
      </c>
      <c r="C215" s="9" t="s">
        <v>132</v>
      </c>
      <c r="D215" s="7">
        <v>0</v>
      </c>
      <c r="E215" s="7">
        <f t="shared" si="1"/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f t="shared" si="14"/>
        <v>0</v>
      </c>
      <c r="S215" s="7">
        <f t="shared" si="14"/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</row>
    <row r="216" spans="1:49" ht="14.25" customHeight="1" x14ac:dyDescent="0.3">
      <c r="A216" s="5">
        <v>210</v>
      </c>
      <c r="B216" s="9" t="s">
        <v>131</v>
      </c>
      <c r="C216" s="9" t="s">
        <v>133</v>
      </c>
      <c r="D216" s="7">
        <v>0</v>
      </c>
      <c r="E216" s="7">
        <f t="shared" si="1"/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f t="shared" ref="R216:S231" si="15">T216+V216+X216</f>
        <v>0</v>
      </c>
      <c r="S216" s="7">
        <f t="shared" si="15"/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</row>
    <row r="217" spans="1:49" ht="14.25" customHeight="1" x14ac:dyDescent="0.3">
      <c r="A217" s="5">
        <v>211</v>
      </c>
      <c r="B217" s="9" t="s">
        <v>131</v>
      </c>
      <c r="C217" s="9" t="s">
        <v>492</v>
      </c>
      <c r="D217" s="7">
        <v>0</v>
      </c>
      <c r="E217" s="7">
        <f t="shared" si="1"/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f t="shared" si="15"/>
        <v>0</v>
      </c>
      <c r="S217" s="7">
        <f t="shared" si="15"/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</row>
    <row r="218" spans="1:49" ht="14.25" customHeight="1" x14ac:dyDescent="0.3">
      <c r="A218" s="5">
        <v>212</v>
      </c>
      <c r="B218" s="9" t="s">
        <v>131</v>
      </c>
      <c r="C218" s="9" t="s">
        <v>493</v>
      </c>
      <c r="D218" s="7">
        <v>0</v>
      </c>
      <c r="E218" s="7">
        <f t="shared" si="1"/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f t="shared" si="15"/>
        <v>4</v>
      </c>
      <c r="S218" s="7">
        <f t="shared" si="15"/>
        <v>4468</v>
      </c>
      <c r="T218" s="7">
        <v>0</v>
      </c>
      <c r="U218" s="7">
        <v>0</v>
      </c>
      <c r="V218" s="7">
        <v>4</v>
      </c>
      <c r="W218" s="7">
        <v>4468</v>
      </c>
      <c r="X218" s="7">
        <v>0</v>
      </c>
      <c r="Y218" s="7">
        <v>0</v>
      </c>
      <c r="Z218" s="7">
        <v>4</v>
      </c>
      <c r="AA218" s="7">
        <v>4468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4</v>
      </c>
      <c r="AS218" s="7">
        <v>4468</v>
      </c>
      <c r="AT218" s="7">
        <v>0</v>
      </c>
      <c r="AU218" s="7">
        <v>0</v>
      </c>
      <c r="AV218" s="7">
        <v>0</v>
      </c>
      <c r="AW218" s="7">
        <v>0</v>
      </c>
    </row>
    <row r="219" spans="1:49" ht="14.25" customHeight="1" x14ac:dyDescent="0.3">
      <c r="A219" s="5">
        <v>213</v>
      </c>
      <c r="B219" s="9" t="s">
        <v>131</v>
      </c>
      <c r="C219" s="9" t="s">
        <v>494</v>
      </c>
      <c r="D219" s="7">
        <v>0</v>
      </c>
      <c r="E219" s="7">
        <f t="shared" si="1"/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f t="shared" si="15"/>
        <v>0</v>
      </c>
      <c r="S219" s="7">
        <f t="shared" si="15"/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</row>
    <row r="220" spans="1:49" ht="14.25" customHeight="1" x14ac:dyDescent="0.3">
      <c r="A220" s="5">
        <v>214</v>
      </c>
      <c r="B220" s="9" t="s">
        <v>131</v>
      </c>
      <c r="C220" s="9" t="s">
        <v>134</v>
      </c>
      <c r="D220" s="7">
        <v>0</v>
      </c>
      <c r="E220" s="7">
        <f t="shared" si="1"/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f t="shared" si="15"/>
        <v>0</v>
      </c>
      <c r="S220" s="7">
        <f t="shared" si="15"/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</row>
    <row r="221" spans="1:49" ht="14.25" customHeight="1" x14ac:dyDescent="0.3">
      <c r="A221" s="5">
        <v>215</v>
      </c>
      <c r="B221" s="9" t="s">
        <v>131</v>
      </c>
      <c r="C221" s="9" t="s">
        <v>495</v>
      </c>
      <c r="D221" s="7">
        <v>0</v>
      </c>
      <c r="E221" s="7">
        <f t="shared" si="1"/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f t="shared" si="15"/>
        <v>0</v>
      </c>
      <c r="S221" s="7">
        <f t="shared" si="15"/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</row>
    <row r="222" spans="1:49" ht="14.25" customHeight="1" x14ac:dyDescent="0.3">
      <c r="A222" s="5">
        <v>216</v>
      </c>
      <c r="B222" s="9" t="s">
        <v>131</v>
      </c>
      <c r="C222" s="9" t="s">
        <v>135</v>
      </c>
      <c r="D222" s="7">
        <v>0</v>
      </c>
      <c r="E222" s="7">
        <f t="shared" si="1"/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f t="shared" si="15"/>
        <v>0</v>
      </c>
      <c r="S222" s="7">
        <f t="shared" si="15"/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</row>
    <row r="223" spans="1:49" ht="14.25" customHeight="1" x14ac:dyDescent="0.3">
      <c r="A223" s="5">
        <v>217</v>
      </c>
      <c r="B223" s="9" t="s">
        <v>131</v>
      </c>
      <c r="C223" s="9" t="s">
        <v>136</v>
      </c>
      <c r="D223" s="7">
        <v>0</v>
      </c>
      <c r="E223" s="7">
        <f t="shared" si="1"/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f t="shared" si="15"/>
        <v>0</v>
      </c>
      <c r="S223" s="7">
        <f t="shared" si="15"/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</row>
    <row r="224" spans="1:49" ht="14.25" customHeight="1" x14ac:dyDescent="0.3">
      <c r="A224" s="5">
        <v>218</v>
      </c>
      <c r="B224" s="9" t="s">
        <v>131</v>
      </c>
      <c r="C224" s="9" t="s">
        <v>137</v>
      </c>
      <c r="D224" s="7">
        <v>0</v>
      </c>
      <c r="E224" s="7">
        <f t="shared" si="1"/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f t="shared" si="15"/>
        <v>0</v>
      </c>
      <c r="S224" s="7">
        <f t="shared" si="15"/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</row>
    <row r="225" spans="1:49" ht="14.25" customHeight="1" x14ac:dyDescent="0.3">
      <c r="A225" s="5">
        <v>219</v>
      </c>
      <c r="B225" s="9" t="s">
        <v>131</v>
      </c>
      <c r="C225" s="9" t="s">
        <v>496</v>
      </c>
      <c r="D225" s="7">
        <v>0</v>
      </c>
      <c r="E225" s="7">
        <f t="shared" si="1"/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f t="shared" si="15"/>
        <v>0</v>
      </c>
      <c r="S225" s="7">
        <f t="shared" si="15"/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</row>
    <row r="226" spans="1:49" ht="14.25" customHeight="1" x14ac:dyDescent="0.3">
      <c r="A226" s="5">
        <v>220</v>
      </c>
      <c r="B226" s="9" t="s">
        <v>131</v>
      </c>
      <c r="C226" s="9" t="s">
        <v>138</v>
      </c>
      <c r="D226" s="7">
        <v>0</v>
      </c>
      <c r="E226" s="7">
        <f t="shared" si="1"/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f t="shared" si="15"/>
        <v>1</v>
      </c>
      <c r="S226" s="7">
        <f t="shared" si="15"/>
        <v>50000</v>
      </c>
      <c r="T226" s="7">
        <v>0</v>
      </c>
      <c r="U226" s="7">
        <v>0</v>
      </c>
      <c r="V226" s="7">
        <v>1</v>
      </c>
      <c r="W226" s="7">
        <v>50000</v>
      </c>
      <c r="X226" s="7">
        <v>0</v>
      </c>
      <c r="Y226" s="7">
        <v>0</v>
      </c>
      <c r="Z226" s="7">
        <v>0</v>
      </c>
      <c r="AA226" s="7">
        <v>0</v>
      </c>
      <c r="AB226" s="7">
        <v>1</v>
      </c>
      <c r="AC226" s="7">
        <v>50000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1</v>
      </c>
      <c r="AS226" s="7">
        <v>50000</v>
      </c>
      <c r="AT226" s="7">
        <v>0</v>
      </c>
      <c r="AU226" s="7">
        <v>0</v>
      </c>
      <c r="AV226" s="7">
        <v>0</v>
      </c>
      <c r="AW226" s="7">
        <v>0</v>
      </c>
    </row>
    <row r="227" spans="1:49" ht="14.25" customHeight="1" x14ac:dyDescent="0.3">
      <c r="A227" s="5">
        <v>221</v>
      </c>
      <c r="B227" s="9" t="s">
        <v>131</v>
      </c>
      <c r="C227" s="9" t="s">
        <v>139</v>
      </c>
      <c r="D227" s="7">
        <v>0</v>
      </c>
      <c r="E227" s="7">
        <f t="shared" si="1"/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f t="shared" si="15"/>
        <v>0</v>
      </c>
      <c r="S227" s="7">
        <f t="shared" si="15"/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</row>
    <row r="228" spans="1:49" ht="14.25" customHeight="1" x14ac:dyDescent="0.3">
      <c r="A228" s="5">
        <v>222</v>
      </c>
      <c r="B228" s="9" t="s">
        <v>131</v>
      </c>
      <c r="C228" s="9" t="s">
        <v>497</v>
      </c>
      <c r="D228" s="7">
        <v>0</v>
      </c>
      <c r="E228" s="7">
        <f t="shared" si="1"/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f t="shared" si="15"/>
        <v>0</v>
      </c>
      <c r="S228" s="7">
        <f t="shared" si="15"/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</row>
    <row r="229" spans="1:49" ht="14.25" customHeight="1" x14ac:dyDescent="0.3">
      <c r="A229" s="5">
        <v>223</v>
      </c>
      <c r="B229" s="9" t="s">
        <v>131</v>
      </c>
      <c r="C229" s="9" t="s">
        <v>498</v>
      </c>
      <c r="D229" s="7">
        <v>0</v>
      </c>
      <c r="E229" s="7">
        <f t="shared" si="1"/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f t="shared" si="15"/>
        <v>0</v>
      </c>
      <c r="S229" s="7">
        <f t="shared" si="15"/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</row>
    <row r="230" spans="1:49" ht="14.25" customHeight="1" x14ac:dyDescent="0.3">
      <c r="A230" s="5">
        <v>224</v>
      </c>
      <c r="B230" s="9" t="s">
        <v>131</v>
      </c>
      <c r="C230" s="9" t="s">
        <v>499</v>
      </c>
      <c r="D230" s="7">
        <v>0</v>
      </c>
      <c r="E230" s="7">
        <f t="shared" si="1"/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f t="shared" si="15"/>
        <v>0</v>
      </c>
      <c r="S230" s="7">
        <f t="shared" si="15"/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</row>
    <row r="231" spans="1:49" ht="14.25" customHeight="1" x14ac:dyDescent="0.3">
      <c r="A231" s="5">
        <v>225</v>
      </c>
      <c r="B231" s="9" t="s">
        <v>131</v>
      </c>
      <c r="C231" s="9" t="s">
        <v>500</v>
      </c>
      <c r="D231" s="7">
        <v>0</v>
      </c>
      <c r="E231" s="7">
        <f t="shared" si="1"/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f t="shared" si="15"/>
        <v>0</v>
      </c>
      <c r="S231" s="7">
        <f t="shared" si="15"/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</row>
    <row r="232" spans="1:49" ht="14.25" customHeight="1" x14ac:dyDescent="0.3">
      <c r="A232" s="5">
        <v>226</v>
      </c>
      <c r="B232" s="9" t="s">
        <v>131</v>
      </c>
      <c r="C232" s="9" t="s">
        <v>140</v>
      </c>
      <c r="D232" s="7">
        <v>0</v>
      </c>
      <c r="E232" s="7">
        <f t="shared" si="1"/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f t="shared" ref="R232:S247" si="16">T232+V232+X232</f>
        <v>0</v>
      </c>
      <c r="S232" s="7">
        <f t="shared" si="16"/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</row>
    <row r="233" spans="1:49" ht="14.25" customHeight="1" x14ac:dyDescent="0.3">
      <c r="A233" s="5">
        <v>227</v>
      </c>
      <c r="B233" s="9" t="s">
        <v>141</v>
      </c>
      <c r="C233" s="9" t="s">
        <v>142</v>
      </c>
      <c r="D233" s="7">
        <v>0</v>
      </c>
      <c r="E233" s="7">
        <f t="shared" si="1"/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f t="shared" si="16"/>
        <v>0</v>
      </c>
      <c r="S233" s="7">
        <f t="shared" si="16"/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</row>
    <row r="234" spans="1:49" ht="14.25" customHeight="1" x14ac:dyDescent="0.3">
      <c r="A234" s="5">
        <v>228</v>
      </c>
      <c r="B234" s="9" t="s">
        <v>141</v>
      </c>
      <c r="C234" s="9" t="s">
        <v>501</v>
      </c>
      <c r="D234" s="7">
        <v>0</v>
      </c>
      <c r="E234" s="7">
        <f t="shared" si="1"/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f t="shared" si="16"/>
        <v>0</v>
      </c>
      <c r="S234" s="7">
        <f t="shared" si="16"/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</row>
    <row r="235" spans="1:49" ht="14.25" customHeight="1" x14ac:dyDescent="0.3">
      <c r="A235" s="5">
        <v>229</v>
      </c>
      <c r="B235" s="9" t="s">
        <v>141</v>
      </c>
      <c r="C235" s="9" t="s">
        <v>502</v>
      </c>
      <c r="D235" s="7">
        <v>0</v>
      </c>
      <c r="E235" s="7">
        <f t="shared" si="1"/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f t="shared" si="16"/>
        <v>0</v>
      </c>
      <c r="S235" s="7">
        <f t="shared" si="16"/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</row>
    <row r="236" spans="1:49" ht="14.25" customHeight="1" x14ac:dyDescent="0.3">
      <c r="A236" s="5">
        <v>230</v>
      </c>
      <c r="B236" s="9" t="s">
        <v>141</v>
      </c>
      <c r="C236" s="9" t="s">
        <v>143</v>
      </c>
      <c r="D236" s="7">
        <v>0</v>
      </c>
      <c r="E236" s="7">
        <f t="shared" si="1"/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f t="shared" si="16"/>
        <v>0</v>
      </c>
      <c r="S236" s="7">
        <f t="shared" si="16"/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</row>
    <row r="237" spans="1:49" ht="14.25" customHeight="1" x14ac:dyDescent="0.3">
      <c r="A237" s="5">
        <v>231</v>
      </c>
      <c r="B237" s="9" t="s">
        <v>141</v>
      </c>
      <c r="C237" s="9" t="s">
        <v>144</v>
      </c>
      <c r="D237" s="7">
        <v>0</v>
      </c>
      <c r="E237" s="7">
        <f t="shared" si="1"/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f t="shared" si="16"/>
        <v>0</v>
      </c>
      <c r="S237" s="7">
        <f t="shared" si="16"/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</row>
    <row r="238" spans="1:49" ht="14.25" customHeight="1" x14ac:dyDescent="0.3">
      <c r="A238" s="5">
        <v>232</v>
      </c>
      <c r="B238" s="9" t="s">
        <v>141</v>
      </c>
      <c r="C238" s="9" t="s">
        <v>503</v>
      </c>
      <c r="D238" s="7">
        <v>0</v>
      </c>
      <c r="E238" s="7">
        <f t="shared" si="1"/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f t="shared" si="16"/>
        <v>0</v>
      </c>
      <c r="S238" s="7">
        <f t="shared" si="16"/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</row>
    <row r="239" spans="1:49" ht="14.25" customHeight="1" x14ac:dyDescent="0.3">
      <c r="A239" s="5">
        <v>233</v>
      </c>
      <c r="B239" s="9" t="s">
        <v>141</v>
      </c>
      <c r="C239" s="9" t="s">
        <v>504</v>
      </c>
      <c r="D239" s="7">
        <v>0</v>
      </c>
      <c r="E239" s="7">
        <f t="shared" si="1"/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f t="shared" si="16"/>
        <v>0</v>
      </c>
      <c r="S239" s="7">
        <f t="shared" si="16"/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</row>
    <row r="240" spans="1:49" ht="14.25" customHeight="1" x14ac:dyDescent="0.3">
      <c r="A240" s="5">
        <v>234</v>
      </c>
      <c r="B240" s="9" t="s">
        <v>141</v>
      </c>
      <c r="C240" s="9" t="s">
        <v>505</v>
      </c>
      <c r="D240" s="7">
        <v>0</v>
      </c>
      <c r="E240" s="7">
        <f t="shared" si="1"/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f t="shared" si="16"/>
        <v>0</v>
      </c>
      <c r="S240" s="7">
        <f t="shared" si="16"/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</row>
    <row r="241" spans="1:49" ht="14.25" customHeight="1" x14ac:dyDescent="0.3">
      <c r="A241" s="5">
        <v>235</v>
      </c>
      <c r="B241" s="9" t="s">
        <v>141</v>
      </c>
      <c r="C241" s="9" t="s">
        <v>506</v>
      </c>
      <c r="D241" s="7">
        <v>0</v>
      </c>
      <c r="E241" s="7">
        <f t="shared" si="1"/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f t="shared" si="16"/>
        <v>0</v>
      </c>
      <c r="S241" s="7">
        <f t="shared" si="16"/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</row>
    <row r="242" spans="1:49" ht="14.25" customHeight="1" x14ac:dyDescent="0.3">
      <c r="A242" s="5">
        <v>236</v>
      </c>
      <c r="B242" s="9" t="s">
        <v>141</v>
      </c>
      <c r="C242" s="9" t="s">
        <v>145</v>
      </c>
      <c r="D242" s="7">
        <v>0</v>
      </c>
      <c r="E242" s="7">
        <f t="shared" si="1"/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f t="shared" si="16"/>
        <v>0</v>
      </c>
      <c r="S242" s="7">
        <f t="shared" si="16"/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</row>
    <row r="243" spans="1:49" ht="14.25" customHeight="1" x14ac:dyDescent="0.3">
      <c r="A243" s="5">
        <v>237</v>
      </c>
      <c r="B243" s="9" t="s">
        <v>141</v>
      </c>
      <c r="C243" s="9" t="s">
        <v>507</v>
      </c>
      <c r="D243" s="7">
        <v>0</v>
      </c>
      <c r="E243" s="7">
        <f t="shared" si="1"/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f t="shared" si="16"/>
        <v>0</v>
      </c>
      <c r="S243" s="7">
        <f t="shared" si="16"/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</row>
    <row r="244" spans="1:49" ht="14.25" customHeight="1" x14ac:dyDescent="0.3">
      <c r="A244" s="5">
        <v>238</v>
      </c>
      <c r="B244" s="9" t="s">
        <v>141</v>
      </c>
      <c r="C244" s="9" t="s">
        <v>508</v>
      </c>
      <c r="D244" s="7">
        <v>0</v>
      </c>
      <c r="E244" s="7">
        <f t="shared" si="1"/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f t="shared" si="16"/>
        <v>0</v>
      </c>
      <c r="S244" s="7">
        <f t="shared" si="16"/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</row>
    <row r="245" spans="1:49" ht="14.25" customHeight="1" x14ac:dyDescent="0.3">
      <c r="A245" s="5">
        <v>239</v>
      </c>
      <c r="B245" s="9" t="s">
        <v>141</v>
      </c>
      <c r="C245" s="9" t="s">
        <v>146</v>
      </c>
      <c r="D245" s="7">
        <v>0</v>
      </c>
      <c r="E245" s="7">
        <f t="shared" si="1"/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f t="shared" si="16"/>
        <v>0</v>
      </c>
      <c r="S245" s="7">
        <f t="shared" si="16"/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</row>
    <row r="246" spans="1:49" ht="14.25" customHeight="1" x14ac:dyDescent="0.3">
      <c r="A246" s="5">
        <v>240</v>
      </c>
      <c r="B246" s="9" t="s">
        <v>147</v>
      </c>
      <c r="C246" s="9" t="s">
        <v>509</v>
      </c>
      <c r="D246" s="7">
        <v>0</v>
      </c>
      <c r="E246" s="7">
        <f t="shared" si="1"/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f t="shared" si="16"/>
        <v>0</v>
      </c>
      <c r="S246" s="7">
        <f t="shared" si="16"/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</row>
    <row r="247" spans="1:49" ht="14.25" customHeight="1" x14ac:dyDescent="0.3">
      <c r="A247" s="5">
        <v>241</v>
      </c>
      <c r="B247" s="9" t="s">
        <v>147</v>
      </c>
      <c r="C247" s="9" t="s">
        <v>510</v>
      </c>
      <c r="D247" s="7">
        <v>0</v>
      </c>
      <c r="E247" s="7">
        <f t="shared" si="1"/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f t="shared" si="16"/>
        <v>0</v>
      </c>
      <c r="S247" s="7">
        <f t="shared" si="16"/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</row>
    <row r="248" spans="1:49" ht="14.25" customHeight="1" x14ac:dyDescent="0.3">
      <c r="A248" s="5">
        <v>242</v>
      </c>
      <c r="B248" s="9" t="s">
        <v>147</v>
      </c>
      <c r="C248" s="9" t="s">
        <v>511</v>
      </c>
      <c r="D248" s="7">
        <v>0</v>
      </c>
      <c r="E248" s="7">
        <f t="shared" si="1"/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f t="shared" ref="R248:S263" si="17">T248+V248+X248</f>
        <v>1</v>
      </c>
      <c r="S248" s="7">
        <f t="shared" si="17"/>
        <v>980000</v>
      </c>
      <c r="T248" s="7">
        <v>0</v>
      </c>
      <c r="U248" s="7">
        <v>0</v>
      </c>
      <c r="V248" s="7">
        <v>1</v>
      </c>
      <c r="W248" s="7">
        <v>980000</v>
      </c>
      <c r="X248" s="7">
        <v>0</v>
      </c>
      <c r="Y248" s="7">
        <v>0</v>
      </c>
      <c r="Z248" s="7">
        <v>1</v>
      </c>
      <c r="AA248" s="7">
        <v>980000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1</v>
      </c>
      <c r="AI248" s="7">
        <v>980000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</row>
    <row r="249" spans="1:49" ht="14.25" customHeight="1" x14ac:dyDescent="0.3">
      <c r="A249" s="5">
        <v>243</v>
      </c>
      <c r="B249" s="9" t="s">
        <v>147</v>
      </c>
      <c r="C249" s="9" t="s">
        <v>148</v>
      </c>
      <c r="D249" s="7">
        <v>0</v>
      </c>
      <c r="E249" s="7">
        <f t="shared" si="1"/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f t="shared" si="17"/>
        <v>0</v>
      </c>
      <c r="S249" s="7">
        <f t="shared" si="17"/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</row>
    <row r="250" spans="1:49" ht="14.25" customHeight="1" x14ac:dyDescent="0.3">
      <c r="A250" s="5">
        <v>244</v>
      </c>
      <c r="B250" s="9" t="s">
        <v>147</v>
      </c>
      <c r="C250" s="9" t="s">
        <v>512</v>
      </c>
      <c r="D250" s="7">
        <v>0</v>
      </c>
      <c r="E250" s="7">
        <f t="shared" si="1"/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f t="shared" si="17"/>
        <v>0</v>
      </c>
      <c r="S250" s="7">
        <f t="shared" si="17"/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</row>
    <row r="251" spans="1:49" ht="14.25" customHeight="1" x14ac:dyDescent="0.3">
      <c r="A251" s="5">
        <v>245</v>
      </c>
      <c r="B251" s="9" t="s">
        <v>147</v>
      </c>
      <c r="C251" s="9" t="s">
        <v>513</v>
      </c>
      <c r="D251" s="7">
        <v>0</v>
      </c>
      <c r="E251" s="7">
        <f t="shared" si="1"/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f t="shared" si="17"/>
        <v>2</v>
      </c>
      <c r="S251" s="7">
        <f t="shared" si="17"/>
        <v>839000</v>
      </c>
      <c r="T251" s="7">
        <v>0</v>
      </c>
      <c r="U251" s="7">
        <v>0</v>
      </c>
      <c r="V251" s="7">
        <v>2</v>
      </c>
      <c r="W251" s="7">
        <v>839000</v>
      </c>
      <c r="X251" s="7">
        <v>0</v>
      </c>
      <c r="Y251" s="7">
        <v>0</v>
      </c>
      <c r="Z251" s="7">
        <v>2</v>
      </c>
      <c r="AA251" s="7">
        <v>839000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2</v>
      </c>
      <c r="AI251" s="7">
        <v>839000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</row>
    <row r="252" spans="1:49" ht="14.25" customHeight="1" x14ac:dyDescent="0.3">
      <c r="A252" s="5">
        <v>246</v>
      </c>
      <c r="B252" s="9" t="s">
        <v>147</v>
      </c>
      <c r="C252" s="9" t="s">
        <v>149</v>
      </c>
      <c r="D252" s="7">
        <v>0</v>
      </c>
      <c r="E252" s="7">
        <f t="shared" si="1"/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f t="shared" si="17"/>
        <v>0</v>
      </c>
      <c r="S252" s="7">
        <f t="shared" si="17"/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</row>
    <row r="253" spans="1:49" ht="14.25" customHeight="1" x14ac:dyDescent="0.3">
      <c r="A253" s="5">
        <v>247</v>
      </c>
      <c r="B253" s="9" t="s">
        <v>147</v>
      </c>
      <c r="C253" s="9" t="s">
        <v>150</v>
      </c>
      <c r="D253" s="7">
        <v>0</v>
      </c>
      <c r="E253" s="7">
        <f t="shared" si="1"/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f t="shared" si="17"/>
        <v>0</v>
      </c>
      <c r="S253" s="7">
        <f t="shared" si="17"/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</row>
    <row r="254" spans="1:49" ht="14.25" customHeight="1" x14ac:dyDescent="0.3">
      <c r="A254" s="5">
        <v>248</v>
      </c>
      <c r="B254" s="9" t="s">
        <v>147</v>
      </c>
      <c r="C254" s="9" t="s">
        <v>151</v>
      </c>
      <c r="D254" s="7">
        <v>0</v>
      </c>
      <c r="E254" s="7">
        <f t="shared" si="1"/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f t="shared" si="17"/>
        <v>0</v>
      </c>
      <c r="S254" s="7">
        <f t="shared" si="17"/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</row>
    <row r="255" spans="1:49" ht="14.25" customHeight="1" x14ac:dyDescent="0.3">
      <c r="A255" s="5">
        <v>249</v>
      </c>
      <c r="B255" s="9" t="s">
        <v>147</v>
      </c>
      <c r="C255" s="9" t="s">
        <v>152</v>
      </c>
      <c r="D255" s="7">
        <v>0</v>
      </c>
      <c r="E255" s="7">
        <f t="shared" si="1"/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f t="shared" si="17"/>
        <v>0</v>
      </c>
      <c r="S255" s="7">
        <f t="shared" si="17"/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</row>
    <row r="256" spans="1:49" ht="14.25" customHeight="1" x14ac:dyDescent="0.3">
      <c r="A256" s="5">
        <v>250</v>
      </c>
      <c r="B256" s="9" t="s">
        <v>147</v>
      </c>
      <c r="C256" s="9" t="s">
        <v>153</v>
      </c>
      <c r="D256" s="7">
        <v>0</v>
      </c>
      <c r="E256" s="7">
        <f t="shared" si="1"/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f t="shared" si="17"/>
        <v>0</v>
      </c>
      <c r="S256" s="7">
        <f t="shared" si="17"/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</row>
    <row r="257" spans="1:49" ht="14.25" customHeight="1" x14ac:dyDescent="0.3">
      <c r="A257" s="5">
        <v>251</v>
      </c>
      <c r="B257" s="9" t="s">
        <v>147</v>
      </c>
      <c r="C257" s="9" t="s">
        <v>154</v>
      </c>
      <c r="D257" s="7">
        <v>0</v>
      </c>
      <c r="E257" s="7">
        <f t="shared" si="1"/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f t="shared" si="17"/>
        <v>0</v>
      </c>
      <c r="S257" s="7">
        <f t="shared" si="17"/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</row>
    <row r="258" spans="1:49" ht="14.25" customHeight="1" x14ac:dyDescent="0.3">
      <c r="A258" s="5">
        <v>252</v>
      </c>
      <c r="B258" s="9" t="s">
        <v>147</v>
      </c>
      <c r="C258" s="9" t="s">
        <v>155</v>
      </c>
      <c r="D258" s="7">
        <v>0</v>
      </c>
      <c r="E258" s="7">
        <f t="shared" si="1"/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f t="shared" si="17"/>
        <v>0</v>
      </c>
      <c r="S258" s="7">
        <f t="shared" si="17"/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</row>
    <row r="259" spans="1:49" ht="14.25" customHeight="1" x14ac:dyDescent="0.3">
      <c r="A259" s="5">
        <v>253</v>
      </c>
      <c r="B259" s="9" t="s">
        <v>147</v>
      </c>
      <c r="C259" s="9" t="s">
        <v>514</v>
      </c>
      <c r="D259" s="7">
        <v>0</v>
      </c>
      <c r="E259" s="7">
        <f t="shared" si="1"/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f t="shared" si="17"/>
        <v>2</v>
      </c>
      <c r="S259" s="7">
        <f t="shared" si="17"/>
        <v>1005000</v>
      </c>
      <c r="T259" s="7">
        <v>0</v>
      </c>
      <c r="U259" s="7">
        <v>0</v>
      </c>
      <c r="V259" s="7">
        <v>2</v>
      </c>
      <c r="W259" s="7">
        <v>1005000</v>
      </c>
      <c r="X259" s="7">
        <v>0</v>
      </c>
      <c r="Y259" s="7">
        <v>0</v>
      </c>
      <c r="Z259" s="7">
        <v>1</v>
      </c>
      <c r="AA259" s="7">
        <v>975000</v>
      </c>
      <c r="AB259" s="7">
        <v>0</v>
      </c>
      <c r="AC259" s="7">
        <v>0</v>
      </c>
      <c r="AD259" s="7">
        <v>1</v>
      </c>
      <c r="AE259" s="7">
        <v>30000</v>
      </c>
      <c r="AF259" s="7">
        <v>0</v>
      </c>
      <c r="AG259" s="7">
        <v>0</v>
      </c>
      <c r="AH259" s="7">
        <v>2</v>
      </c>
      <c r="AI259" s="7">
        <v>1005000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</row>
    <row r="260" spans="1:49" ht="14.25" customHeight="1" x14ac:dyDescent="0.3">
      <c r="A260" s="5">
        <v>254</v>
      </c>
      <c r="B260" s="9" t="s">
        <v>147</v>
      </c>
      <c r="C260" s="9" t="s">
        <v>515</v>
      </c>
      <c r="D260" s="7">
        <v>0</v>
      </c>
      <c r="E260" s="7">
        <f t="shared" si="1"/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f t="shared" si="17"/>
        <v>0</v>
      </c>
      <c r="S260" s="7">
        <f t="shared" si="17"/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</row>
    <row r="261" spans="1:49" ht="14.25" customHeight="1" x14ac:dyDescent="0.3">
      <c r="A261" s="5">
        <v>255</v>
      </c>
      <c r="B261" s="9" t="s">
        <v>147</v>
      </c>
      <c r="C261" s="9" t="s">
        <v>516</v>
      </c>
      <c r="D261" s="7">
        <v>0</v>
      </c>
      <c r="E261" s="7">
        <f t="shared" si="1"/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f t="shared" si="17"/>
        <v>0</v>
      </c>
      <c r="S261" s="7">
        <f t="shared" si="17"/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</row>
    <row r="262" spans="1:49" ht="14.25" customHeight="1" x14ac:dyDescent="0.3">
      <c r="A262" s="5">
        <v>256</v>
      </c>
      <c r="B262" s="9" t="s">
        <v>147</v>
      </c>
      <c r="C262" s="9" t="s">
        <v>517</v>
      </c>
      <c r="D262" s="7">
        <v>0</v>
      </c>
      <c r="E262" s="7">
        <f t="shared" si="1"/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f t="shared" si="17"/>
        <v>0</v>
      </c>
      <c r="S262" s="7">
        <f t="shared" si="17"/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</row>
    <row r="263" spans="1:49" ht="14.25" customHeight="1" x14ac:dyDescent="0.3">
      <c r="A263" s="5">
        <v>257</v>
      </c>
      <c r="B263" s="9" t="s">
        <v>147</v>
      </c>
      <c r="C263" s="9" t="s">
        <v>156</v>
      </c>
      <c r="D263" s="7">
        <v>0</v>
      </c>
      <c r="E263" s="7">
        <f t="shared" ref="E263:E811" si="18">SUM(H263:K263)</f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f t="shared" si="17"/>
        <v>0</v>
      </c>
      <c r="S263" s="7">
        <f t="shared" si="17"/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</row>
    <row r="264" spans="1:49" ht="14.25" customHeight="1" x14ac:dyDescent="0.3">
      <c r="A264" s="5">
        <v>258</v>
      </c>
      <c r="B264" s="9" t="s">
        <v>157</v>
      </c>
      <c r="C264" s="9" t="s">
        <v>518</v>
      </c>
      <c r="D264" s="7">
        <v>0</v>
      </c>
      <c r="E264" s="7">
        <f t="shared" si="18"/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f t="shared" ref="R264:S279" si="19">T264+V264+X264</f>
        <v>0</v>
      </c>
      <c r="S264" s="7">
        <f t="shared" si="19"/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</row>
    <row r="265" spans="1:49" ht="14.25" customHeight="1" x14ac:dyDescent="0.3">
      <c r="A265" s="5">
        <v>259</v>
      </c>
      <c r="B265" s="9" t="s">
        <v>157</v>
      </c>
      <c r="C265" s="9" t="s">
        <v>158</v>
      </c>
      <c r="D265" s="7">
        <v>0</v>
      </c>
      <c r="E265" s="7">
        <f t="shared" si="18"/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f t="shared" si="19"/>
        <v>0</v>
      </c>
      <c r="S265" s="7">
        <f t="shared" si="19"/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</row>
    <row r="266" spans="1:49" ht="14.25" customHeight="1" x14ac:dyDescent="0.3">
      <c r="A266" s="5">
        <v>260</v>
      </c>
      <c r="B266" s="9" t="s">
        <v>157</v>
      </c>
      <c r="C266" s="9" t="s">
        <v>159</v>
      </c>
      <c r="D266" s="7">
        <v>0</v>
      </c>
      <c r="E266" s="7">
        <f t="shared" si="18"/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f t="shared" si="19"/>
        <v>0</v>
      </c>
      <c r="S266" s="7">
        <f t="shared" si="19"/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</row>
    <row r="267" spans="1:49" ht="14.25" customHeight="1" x14ac:dyDescent="0.3">
      <c r="A267" s="5">
        <v>261</v>
      </c>
      <c r="B267" s="9" t="s">
        <v>157</v>
      </c>
      <c r="C267" s="9" t="s">
        <v>160</v>
      </c>
      <c r="D267" s="7">
        <v>0</v>
      </c>
      <c r="E267" s="7">
        <f t="shared" si="18"/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f t="shared" si="19"/>
        <v>1</v>
      </c>
      <c r="S267" s="7">
        <f t="shared" si="19"/>
        <v>4500</v>
      </c>
      <c r="T267" s="7">
        <v>0</v>
      </c>
      <c r="U267" s="7">
        <v>0</v>
      </c>
      <c r="V267" s="7">
        <v>1</v>
      </c>
      <c r="W267" s="7">
        <v>4500</v>
      </c>
      <c r="X267" s="7">
        <v>0</v>
      </c>
      <c r="Y267" s="7">
        <v>0</v>
      </c>
      <c r="Z267" s="7">
        <v>1</v>
      </c>
      <c r="AA267" s="7">
        <v>4500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1</v>
      </c>
      <c r="AI267" s="7">
        <v>4500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</row>
    <row r="268" spans="1:49" ht="14.25" customHeight="1" x14ac:dyDescent="0.3">
      <c r="A268" s="5">
        <v>262</v>
      </c>
      <c r="B268" s="9" t="s">
        <v>157</v>
      </c>
      <c r="C268" s="9" t="s">
        <v>161</v>
      </c>
      <c r="D268" s="7">
        <v>0</v>
      </c>
      <c r="E268" s="7">
        <f t="shared" si="18"/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f t="shared" si="19"/>
        <v>0</v>
      </c>
      <c r="S268" s="7">
        <f t="shared" si="19"/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</row>
    <row r="269" spans="1:49" ht="14.25" customHeight="1" x14ac:dyDescent="0.3">
      <c r="A269" s="5">
        <v>263</v>
      </c>
      <c r="B269" s="9" t="s">
        <v>157</v>
      </c>
      <c r="C269" s="9" t="s">
        <v>519</v>
      </c>
      <c r="D269" s="7">
        <v>0</v>
      </c>
      <c r="E269" s="7">
        <f t="shared" si="18"/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f t="shared" si="19"/>
        <v>0</v>
      </c>
      <c r="S269" s="7">
        <f t="shared" si="19"/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</row>
    <row r="270" spans="1:49" ht="14.25" customHeight="1" x14ac:dyDescent="0.3">
      <c r="A270" s="5">
        <v>264</v>
      </c>
      <c r="B270" s="9" t="s">
        <v>157</v>
      </c>
      <c r="C270" s="9" t="s">
        <v>162</v>
      </c>
      <c r="D270" s="7">
        <v>0</v>
      </c>
      <c r="E270" s="7">
        <f t="shared" si="18"/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f t="shared" si="19"/>
        <v>0</v>
      </c>
      <c r="S270" s="7">
        <f t="shared" si="19"/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</row>
    <row r="271" spans="1:49" ht="14.25" customHeight="1" x14ac:dyDescent="0.3">
      <c r="A271" s="5">
        <v>265</v>
      </c>
      <c r="B271" s="9" t="s">
        <v>157</v>
      </c>
      <c r="C271" s="9" t="s">
        <v>520</v>
      </c>
      <c r="D271" s="7">
        <v>0</v>
      </c>
      <c r="E271" s="7">
        <f t="shared" si="18"/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f t="shared" si="19"/>
        <v>0</v>
      </c>
      <c r="S271" s="7">
        <f t="shared" si="19"/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</row>
    <row r="272" spans="1:49" ht="14.25" customHeight="1" x14ac:dyDescent="0.3">
      <c r="A272" s="5">
        <v>266</v>
      </c>
      <c r="B272" s="9" t="s">
        <v>157</v>
      </c>
      <c r="C272" s="9" t="s">
        <v>163</v>
      </c>
      <c r="D272" s="7">
        <v>0</v>
      </c>
      <c r="E272" s="7">
        <f t="shared" si="18"/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f t="shared" si="19"/>
        <v>0</v>
      </c>
      <c r="S272" s="7">
        <f t="shared" si="19"/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</row>
    <row r="273" spans="1:49" ht="14.25" customHeight="1" x14ac:dyDescent="0.3">
      <c r="A273" s="5">
        <v>267</v>
      </c>
      <c r="B273" s="9" t="s">
        <v>164</v>
      </c>
      <c r="C273" s="9" t="s">
        <v>165</v>
      </c>
      <c r="D273" s="7">
        <v>0</v>
      </c>
      <c r="E273" s="7">
        <f t="shared" si="18"/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f t="shared" si="19"/>
        <v>0</v>
      </c>
      <c r="S273" s="7">
        <f t="shared" si="19"/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</row>
    <row r="274" spans="1:49" ht="14.25" customHeight="1" x14ac:dyDescent="0.3">
      <c r="A274" s="5">
        <v>268</v>
      </c>
      <c r="B274" s="9" t="s">
        <v>164</v>
      </c>
      <c r="C274" s="9" t="s">
        <v>166</v>
      </c>
      <c r="D274" s="7">
        <v>0</v>
      </c>
      <c r="E274" s="7">
        <f t="shared" si="18"/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f t="shared" si="19"/>
        <v>0</v>
      </c>
      <c r="S274" s="7">
        <f t="shared" si="19"/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</row>
    <row r="275" spans="1:49" ht="14.25" customHeight="1" x14ac:dyDescent="0.3">
      <c r="A275" s="5">
        <v>269</v>
      </c>
      <c r="B275" s="9" t="s">
        <v>164</v>
      </c>
      <c r="C275" s="9" t="s">
        <v>167</v>
      </c>
      <c r="D275" s="7">
        <v>0</v>
      </c>
      <c r="E275" s="7">
        <f t="shared" si="18"/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f t="shared" si="19"/>
        <v>0</v>
      </c>
      <c r="S275" s="7">
        <f t="shared" si="19"/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</row>
    <row r="276" spans="1:49" ht="14.25" customHeight="1" x14ac:dyDescent="0.3">
      <c r="A276" s="5">
        <v>270</v>
      </c>
      <c r="B276" s="9" t="s">
        <v>164</v>
      </c>
      <c r="C276" s="9" t="s">
        <v>168</v>
      </c>
      <c r="D276" s="7">
        <v>0</v>
      </c>
      <c r="E276" s="7">
        <f t="shared" si="18"/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f t="shared" si="19"/>
        <v>0</v>
      </c>
      <c r="S276" s="7">
        <f t="shared" si="19"/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</row>
    <row r="277" spans="1:49" ht="14.25" customHeight="1" x14ac:dyDescent="0.3">
      <c r="A277" s="5">
        <v>271</v>
      </c>
      <c r="B277" s="9" t="s">
        <v>164</v>
      </c>
      <c r="C277" s="9" t="s">
        <v>169</v>
      </c>
      <c r="D277" s="7">
        <v>0</v>
      </c>
      <c r="E277" s="7">
        <f t="shared" si="18"/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f t="shared" si="19"/>
        <v>0</v>
      </c>
      <c r="S277" s="7">
        <f t="shared" si="19"/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</row>
    <row r="278" spans="1:49" ht="14.25" customHeight="1" x14ac:dyDescent="0.3">
      <c r="A278" s="5">
        <v>272</v>
      </c>
      <c r="B278" s="9" t="s">
        <v>164</v>
      </c>
      <c r="C278" s="9" t="s">
        <v>521</v>
      </c>
      <c r="D278" s="7">
        <v>0</v>
      </c>
      <c r="E278" s="7">
        <f t="shared" si="18"/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f t="shared" si="19"/>
        <v>0</v>
      </c>
      <c r="S278" s="7">
        <f t="shared" si="19"/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</row>
    <row r="279" spans="1:49" ht="14.25" customHeight="1" x14ac:dyDescent="0.3">
      <c r="A279" s="5">
        <v>273</v>
      </c>
      <c r="B279" s="9" t="s">
        <v>164</v>
      </c>
      <c r="C279" s="9" t="s">
        <v>170</v>
      </c>
      <c r="D279" s="7">
        <v>0</v>
      </c>
      <c r="E279" s="7">
        <f t="shared" si="18"/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f t="shared" si="19"/>
        <v>0</v>
      </c>
      <c r="S279" s="7">
        <f t="shared" si="19"/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</row>
    <row r="280" spans="1:49" ht="14.25" customHeight="1" x14ac:dyDescent="0.3">
      <c r="A280" s="5">
        <v>274</v>
      </c>
      <c r="B280" s="9" t="s">
        <v>164</v>
      </c>
      <c r="C280" s="9" t="s">
        <v>171</v>
      </c>
      <c r="D280" s="7">
        <v>0</v>
      </c>
      <c r="E280" s="7">
        <f t="shared" si="18"/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f t="shared" ref="R280:S295" si="20">T280+V280+X280</f>
        <v>0</v>
      </c>
      <c r="S280" s="7">
        <f t="shared" si="20"/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</row>
    <row r="281" spans="1:49" ht="14.25" customHeight="1" x14ac:dyDescent="0.3">
      <c r="A281" s="5">
        <v>275</v>
      </c>
      <c r="B281" s="9" t="s">
        <v>172</v>
      </c>
      <c r="C281" s="9" t="s">
        <v>522</v>
      </c>
      <c r="D281" s="7">
        <v>0</v>
      </c>
      <c r="E281" s="7">
        <f t="shared" si="18"/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f t="shared" si="20"/>
        <v>0</v>
      </c>
      <c r="S281" s="7">
        <f t="shared" si="20"/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</row>
    <row r="282" spans="1:49" ht="14.25" customHeight="1" x14ac:dyDescent="0.3">
      <c r="A282" s="5">
        <v>276</v>
      </c>
      <c r="B282" s="9" t="s">
        <v>172</v>
      </c>
      <c r="C282" s="9" t="s">
        <v>523</v>
      </c>
      <c r="D282" s="7">
        <v>0</v>
      </c>
      <c r="E282" s="7">
        <f t="shared" si="18"/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f t="shared" si="20"/>
        <v>0</v>
      </c>
      <c r="S282" s="7">
        <f t="shared" si="20"/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</row>
    <row r="283" spans="1:49" ht="14.25" customHeight="1" x14ac:dyDescent="0.3">
      <c r="A283" s="5">
        <v>277</v>
      </c>
      <c r="B283" s="9" t="s">
        <v>172</v>
      </c>
      <c r="C283" s="9" t="s">
        <v>524</v>
      </c>
      <c r="D283" s="7">
        <v>0</v>
      </c>
      <c r="E283" s="7">
        <f t="shared" si="18"/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f t="shared" si="20"/>
        <v>0</v>
      </c>
      <c r="S283" s="7">
        <f t="shared" si="20"/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</row>
    <row r="284" spans="1:49" ht="14.25" customHeight="1" x14ac:dyDescent="0.3">
      <c r="A284" s="5">
        <v>278</v>
      </c>
      <c r="B284" s="9" t="s">
        <v>172</v>
      </c>
      <c r="C284" s="9" t="s">
        <v>525</v>
      </c>
      <c r="D284" s="7">
        <v>0</v>
      </c>
      <c r="E284" s="7">
        <f t="shared" si="18"/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f t="shared" si="20"/>
        <v>0</v>
      </c>
      <c r="S284" s="7">
        <f t="shared" si="20"/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</row>
    <row r="285" spans="1:49" ht="14.25" customHeight="1" x14ac:dyDescent="0.3">
      <c r="A285" s="5">
        <v>279</v>
      </c>
      <c r="B285" s="9" t="s">
        <v>172</v>
      </c>
      <c r="C285" s="9" t="s">
        <v>526</v>
      </c>
      <c r="D285" s="7">
        <v>0</v>
      </c>
      <c r="E285" s="7">
        <f t="shared" si="18"/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f t="shared" si="20"/>
        <v>0</v>
      </c>
      <c r="S285" s="7">
        <f t="shared" si="20"/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</row>
    <row r="286" spans="1:49" ht="14.25" customHeight="1" x14ac:dyDescent="0.3">
      <c r="A286" s="5">
        <v>280</v>
      </c>
      <c r="B286" s="9" t="s">
        <v>172</v>
      </c>
      <c r="C286" s="9" t="s">
        <v>527</v>
      </c>
      <c r="D286" s="7">
        <v>0</v>
      </c>
      <c r="E286" s="7">
        <f t="shared" si="18"/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f t="shared" si="20"/>
        <v>0</v>
      </c>
      <c r="S286" s="7">
        <f t="shared" si="20"/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</row>
    <row r="287" spans="1:49" ht="14.25" customHeight="1" x14ac:dyDescent="0.3">
      <c r="A287" s="5">
        <v>281</v>
      </c>
      <c r="B287" s="9" t="s">
        <v>172</v>
      </c>
      <c r="C287" s="9" t="s">
        <v>173</v>
      </c>
      <c r="D287" s="7">
        <v>0</v>
      </c>
      <c r="E287" s="7">
        <f t="shared" si="18"/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f t="shared" si="20"/>
        <v>0</v>
      </c>
      <c r="S287" s="7">
        <f t="shared" si="20"/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</row>
    <row r="288" spans="1:49" ht="14.25" customHeight="1" x14ac:dyDescent="0.3">
      <c r="A288" s="5">
        <v>282</v>
      </c>
      <c r="B288" s="9" t="s">
        <v>172</v>
      </c>
      <c r="C288" s="9" t="s">
        <v>174</v>
      </c>
      <c r="D288" s="7">
        <v>0</v>
      </c>
      <c r="E288" s="7">
        <f t="shared" si="18"/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f t="shared" si="20"/>
        <v>0</v>
      </c>
      <c r="S288" s="7">
        <f t="shared" si="20"/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</row>
    <row r="289" spans="1:49" ht="14.25" customHeight="1" x14ac:dyDescent="0.3">
      <c r="A289" s="5">
        <v>283</v>
      </c>
      <c r="B289" s="9" t="s">
        <v>172</v>
      </c>
      <c r="C289" s="9" t="s">
        <v>175</v>
      </c>
      <c r="D289" s="7">
        <v>0</v>
      </c>
      <c r="E289" s="7">
        <f t="shared" si="18"/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f t="shared" si="20"/>
        <v>0</v>
      </c>
      <c r="S289" s="7">
        <f t="shared" si="20"/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</row>
    <row r="290" spans="1:49" ht="14.25" customHeight="1" x14ac:dyDescent="0.3">
      <c r="A290" s="5">
        <v>284</v>
      </c>
      <c r="B290" s="9" t="s">
        <v>172</v>
      </c>
      <c r="C290" s="9" t="s">
        <v>176</v>
      </c>
      <c r="D290" s="7">
        <v>0</v>
      </c>
      <c r="E290" s="7">
        <f t="shared" si="18"/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f t="shared" si="20"/>
        <v>0</v>
      </c>
      <c r="S290" s="7">
        <f t="shared" si="20"/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</row>
    <row r="291" spans="1:49" ht="14.25" customHeight="1" x14ac:dyDescent="0.3">
      <c r="A291" s="5">
        <v>285</v>
      </c>
      <c r="B291" s="9" t="s">
        <v>172</v>
      </c>
      <c r="C291" s="9" t="s">
        <v>177</v>
      </c>
      <c r="D291" s="7">
        <v>0</v>
      </c>
      <c r="E291" s="7">
        <f t="shared" si="18"/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f t="shared" si="20"/>
        <v>0</v>
      </c>
      <c r="S291" s="7">
        <f t="shared" si="20"/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</row>
    <row r="292" spans="1:49" ht="14.25" customHeight="1" x14ac:dyDescent="0.3">
      <c r="A292" s="5">
        <v>286</v>
      </c>
      <c r="B292" s="9" t="s">
        <v>172</v>
      </c>
      <c r="C292" s="9" t="s">
        <v>178</v>
      </c>
      <c r="D292" s="7">
        <v>0</v>
      </c>
      <c r="E292" s="7">
        <f t="shared" si="18"/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f t="shared" si="20"/>
        <v>0</v>
      </c>
      <c r="S292" s="7">
        <f t="shared" si="20"/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</row>
    <row r="293" spans="1:49" ht="14.25" customHeight="1" x14ac:dyDescent="0.3">
      <c r="A293" s="5">
        <v>287</v>
      </c>
      <c r="B293" s="9" t="s">
        <v>172</v>
      </c>
      <c r="C293" s="9" t="s">
        <v>179</v>
      </c>
      <c r="D293" s="7">
        <v>0</v>
      </c>
      <c r="E293" s="7">
        <f t="shared" si="18"/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f t="shared" si="20"/>
        <v>0</v>
      </c>
      <c r="S293" s="7">
        <f t="shared" si="20"/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</row>
    <row r="294" spans="1:49" ht="14.25" customHeight="1" x14ac:dyDescent="0.3">
      <c r="A294" s="5">
        <v>288</v>
      </c>
      <c r="B294" s="9" t="s">
        <v>172</v>
      </c>
      <c r="C294" s="9" t="s">
        <v>528</v>
      </c>
      <c r="D294" s="7">
        <v>0</v>
      </c>
      <c r="E294" s="7">
        <f t="shared" si="18"/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f t="shared" si="20"/>
        <v>0</v>
      </c>
      <c r="S294" s="7">
        <f t="shared" si="20"/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</row>
    <row r="295" spans="1:49" ht="14.25" customHeight="1" x14ac:dyDescent="0.3">
      <c r="A295" s="5">
        <v>289</v>
      </c>
      <c r="B295" s="9" t="s">
        <v>172</v>
      </c>
      <c r="C295" s="9" t="s">
        <v>529</v>
      </c>
      <c r="D295" s="7">
        <v>0</v>
      </c>
      <c r="E295" s="7">
        <f t="shared" si="18"/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f t="shared" si="20"/>
        <v>0</v>
      </c>
      <c r="S295" s="7">
        <f t="shared" si="20"/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</row>
    <row r="296" spans="1:49" ht="14.25" customHeight="1" x14ac:dyDescent="0.3">
      <c r="A296" s="5">
        <v>290</v>
      </c>
      <c r="B296" s="9" t="s">
        <v>172</v>
      </c>
      <c r="C296" s="9" t="s">
        <v>180</v>
      </c>
      <c r="D296" s="7">
        <v>0</v>
      </c>
      <c r="E296" s="7">
        <f t="shared" si="18"/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f t="shared" ref="R296:S311" si="21">T296+V296+X296</f>
        <v>0</v>
      </c>
      <c r="S296" s="7">
        <f t="shared" si="21"/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</row>
    <row r="297" spans="1:49" ht="14.25" customHeight="1" x14ac:dyDescent="0.3">
      <c r="A297" s="5">
        <v>291</v>
      </c>
      <c r="B297" s="9" t="s">
        <v>181</v>
      </c>
      <c r="C297" s="9" t="s">
        <v>530</v>
      </c>
      <c r="D297" s="7">
        <v>0</v>
      </c>
      <c r="E297" s="7">
        <f t="shared" si="18"/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f t="shared" si="21"/>
        <v>0</v>
      </c>
      <c r="S297" s="7">
        <f t="shared" si="21"/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</row>
    <row r="298" spans="1:49" ht="14.25" customHeight="1" x14ac:dyDescent="0.3">
      <c r="A298" s="5">
        <v>292</v>
      </c>
      <c r="B298" s="9" t="s">
        <v>181</v>
      </c>
      <c r="C298" s="9" t="s">
        <v>531</v>
      </c>
      <c r="D298" s="7">
        <v>0</v>
      </c>
      <c r="E298" s="7">
        <f t="shared" si="18"/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f t="shared" si="21"/>
        <v>0</v>
      </c>
      <c r="S298" s="7">
        <f t="shared" si="21"/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</row>
    <row r="299" spans="1:49" ht="14.25" customHeight="1" x14ac:dyDescent="0.3">
      <c r="A299" s="5">
        <v>293</v>
      </c>
      <c r="B299" s="9" t="s">
        <v>181</v>
      </c>
      <c r="C299" s="9" t="s">
        <v>532</v>
      </c>
      <c r="D299" s="7">
        <v>0</v>
      </c>
      <c r="E299" s="7">
        <f t="shared" si="18"/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f t="shared" si="21"/>
        <v>0</v>
      </c>
      <c r="S299" s="7">
        <f t="shared" si="21"/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</row>
    <row r="300" spans="1:49" ht="14.25" customHeight="1" x14ac:dyDescent="0.3">
      <c r="A300" s="5">
        <v>294</v>
      </c>
      <c r="B300" s="9" t="s">
        <v>181</v>
      </c>
      <c r="C300" s="9" t="s">
        <v>182</v>
      </c>
      <c r="D300" s="7">
        <v>0</v>
      </c>
      <c r="E300" s="7">
        <f t="shared" si="18"/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f t="shared" si="21"/>
        <v>0</v>
      </c>
      <c r="S300" s="7">
        <f t="shared" si="21"/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</row>
    <row r="301" spans="1:49" ht="14.25" customHeight="1" x14ac:dyDescent="0.3">
      <c r="A301" s="5">
        <v>295</v>
      </c>
      <c r="B301" s="9" t="s">
        <v>181</v>
      </c>
      <c r="C301" s="9" t="s">
        <v>533</v>
      </c>
      <c r="D301" s="7">
        <v>0</v>
      </c>
      <c r="E301" s="7">
        <f t="shared" si="18"/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f t="shared" si="21"/>
        <v>0</v>
      </c>
      <c r="S301" s="7">
        <f t="shared" si="21"/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</row>
    <row r="302" spans="1:49" ht="14.25" customHeight="1" x14ac:dyDescent="0.3">
      <c r="A302" s="5">
        <v>296</v>
      </c>
      <c r="B302" s="9" t="s">
        <v>181</v>
      </c>
      <c r="C302" s="9" t="s">
        <v>534</v>
      </c>
      <c r="D302" s="7">
        <v>0</v>
      </c>
      <c r="E302" s="7">
        <f t="shared" si="18"/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f t="shared" si="21"/>
        <v>0</v>
      </c>
      <c r="S302" s="7">
        <f t="shared" si="21"/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</row>
    <row r="303" spans="1:49" ht="14.25" customHeight="1" x14ac:dyDescent="0.3">
      <c r="A303" s="5">
        <v>297</v>
      </c>
      <c r="B303" s="9" t="s">
        <v>181</v>
      </c>
      <c r="C303" s="9" t="s">
        <v>535</v>
      </c>
      <c r="D303" s="7">
        <v>0</v>
      </c>
      <c r="E303" s="7">
        <f t="shared" si="18"/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f t="shared" si="21"/>
        <v>0</v>
      </c>
      <c r="S303" s="7">
        <f t="shared" si="21"/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</row>
    <row r="304" spans="1:49" ht="14.25" customHeight="1" x14ac:dyDescent="0.3">
      <c r="A304" s="5">
        <v>298</v>
      </c>
      <c r="B304" s="9" t="s">
        <v>181</v>
      </c>
      <c r="C304" s="9" t="s">
        <v>536</v>
      </c>
      <c r="D304" s="7">
        <v>0</v>
      </c>
      <c r="E304" s="7">
        <f t="shared" si="18"/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f t="shared" si="21"/>
        <v>0</v>
      </c>
      <c r="S304" s="7">
        <f t="shared" si="21"/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</row>
    <row r="305" spans="1:49" ht="14.25" customHeight="1" x14ac:dyDescent="0.3">
      <c r="A305" s="5">
        <v>299</v>
      </c>
      <c r="B305" s="9" t="s">
        <v>181</v>
      </c>
      <c r="C305" s="9" t="s">
        <v>183</v>
      </c>
      <c r="D305" s="7">
        <v>0</v>
      </c>
      <c r="E305" s="7">
        <f t="shared" si="18"/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f t="shared" si="21"/>
        <v>0</v>
      </c>
      <c r="S305" s="7">
        <f t="shared" si="21"/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</row>
    <row r="306" spans="1:49" ht="14.25" customHeight="1" x14ac:dyDescent="0.3">
      <c r="A306" s="5">
        <v>300</v>
      </c>
      <c r="B306" s="9" t="s">
        <v>181</v>
      </c>
      <c r="C306" s="9" t="s">
        <v>184</v>
      </c>
      <c r="D306" s="7">
        <v>0</v>
      </c>
      <c r="E306" s="7">
        <f t="shared" si="18"/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f t="shared" si="21"/>
        <v>0</v>
      </c>
      <c r="S306" s="7">
        <f t="shared" si="21"/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</row>
    <row r="307" spans="1:49" ht="14.25" customHeight="1" x14ac:dyDescent="0.3">
      <c r="A307" s="5">
        <v>301</v>
      </c>
      <c r="B307" s="9" t="s">
        <v>181</v>
      </c>
      <c r="C307" s="9" t="s">
        <v>185</v>
      </c>
      <c r="D307" s="7">
        <v>0</v>
      </c>
      <c r="E307" s="7">
        <f t="shared" si="18"/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f t="shared" si="21"/>
        <v>0</v>
      </c>
      <c r="S307" s="7">
        <f t="shared" si="21"/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</row>
    <row r="308" spans="1:49" ht="14.25" customHeight="1" x14ac:dyDescent="0.3">
      <c r="A308" s="5">
        <v>302</v>
      </c>
      <c r="B308" s="9" t="s">
        <v>181</v>
      </c>
      <c r="C308" s="9" t="s">
        <v>537</v>
      </c>
      <c r="D308" s="7">
        <v>0</v>
      </c>
      <c r="E308" s="7">
        <f t="shared" si="18"/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f t="shared" si="21"/>
        <v>0</v>
      </c>
      <c r="S308" s="7">
        <f t="shared" si="21"/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</row>
    <row r="309" spans="1:49" ht="14.25" customHeight="1" x14ac:dyDescent="0.3">
      <c r="A309" s="5">
        <v>303</v>
      </c>
      <c r="B309" s="9" t="s">
        <v>181</v>
      </c>
      <c r="C309" s="9" t="s">
        <v>538</v>
      </c>
      <c r="D309" s="7">
        <v>0</v>
      </c>
      <c r="E309" s="7">
        <f t="shared" si="18"/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f t="shared" si="21"/>
        <v>1</v>
      </c>
      <c r="S309" s="7">
        <f t="shared" si="21"/>
        <v>37400</v>
      </c>
      <c r="T309" s="7">
        <v>0</v>
      </c>
      <c r="U309" s="7">
        <v>0</v>
      </c>
      <c r="V309" s="7">
        <v>1</v>
      </c>
      <c r="W309" s="7">
        <v>37400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1</v>
      </c>
      <c r="AE309" s="7">
        <v>37400</v>
      </c>
      <c r="AF309" s="7">
        <v>0</v>
      </c>
      <c r="AG309" s="7">
        <v>0</v>
      </c>
      <c r="AH309" s="7">
        <v>1</v>
      </c>
      <c r="AI309" s="7">
        <v>37400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</row>
    <row r="310" spans="1:49" ht="14.25" customHeight="1" x14ac:dyDescent="0.3">
      <c r="A310" s="5">
        <v>304</v>
      </c>
      <c r="B310" s="9" t="s">
        <v>181</v>
      </c>
      <c r="C310" s="9" t="s">
        <v>186</v>
      </c>
      <c r="D310" s="7">
        <v>0</v>
      </c>
      <c r="E310" s="7">
        <f t="shared" si="18"/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f t="shared" si="21"/>
        <v>0</v>
      </c>
      <c r="S310" s="7">
        <f t="shared" si="21"/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</row>
    <row r="311" spans="1:49" ht="14.25" customHeight="1" x14ac:dyDescent="0.3">
      <c r="A311" s="5">
        <v>305</v>
      </c>
      <c r="B311" s="9" t="s">
        <v>187</v>
      </c>
      <c r="C311" s="9" t="s">
        <v>539</v>
      </c>
      <c r="D311" s="7">
        <v>0</v>
      </c>
      <c r="E311" s="7">
        <f t="shared" si="18"/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f t="shared" si="21"/>
        <v>0</v>
      </c>
      <c r="S311" s="7">
        <f t="shared" si="21"/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</row>
    <row r="312" spans="1:49" ht="14.25" customHeight="1" x14ac:dyDescent="0.3">
      <c r="A312" s="5">
        <v>306</v>
      </c>
      <c r="B312" s="9" t="s">
        <v>187</v>
      </c>
      <c r="C312" s="9" t="s">
        <v>540</v>
      </c>
      <c r="D312" s="7">
        <v>0</v>
      </c>
      <c r="E312" s="7">
        <f t="shared" si="18"/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f t="shared" ref="R312:S327" si="22">T312+V312+X312</f>
        <v>0</v>
      </c>
      <c r="S312" s="7">
        <f t="shared" si="22"/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</row>
    <row r="313" spans="1:49" ht="14.25" customHeight="1" x14ac:dyDescent="0.3">
      <c r="A313" s="5">
        <v>307</v>
      </c>
      <c r="B313" s="9" t="s">
        <v>187</v>
      </c>
      <c r="C313" s="9" t="s">
        <v>541</v>
      </c>
      <c r="D313" s="7">
        <v>0</v>
      </c>
      <c r="E313" s="7">
        <f t="shared" si="18"/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f t="shared" si="22"/>
        <v>0</v>
      </c>
      <c r="S313" s="7">
        <f t="shared" si="22"/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</row>
    <row r="314" spans="1:49" ht="14.25" customHeight="1" x14ac:dyDescent="0.3">
      <c r="A314" s="5">
        <v>308</v>
      </c>
      <c r="B314" s="9" t="s">
        <v>187</v>
      </c>
      <c r="C314" s="9" t="s">
        <v>542</v>
      </c>
      <c r="D314" s="7">
        <v>0</v>
      </c>
      <c r="E314" s="7">
        <f t="shared" si="18"/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f t="shared" si="22"/>
        <v>0</v>
      </c>
      <c r="S314" s="7">
        <f t="shared" si="22"/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</row>
    <row r="315" spans="1:49" ht="14.25" customHeight="1" x14ac:dyDescent="0.3">
      <c r="A315" s="5">
        <v>309</v>
      </c>
      <c r="B315" s="9" t="s">
        <v>187</v>
      </c>
      <c r="C315" s="9" t="s">
        <v>543</v>
      </c>
      <c r="D315" s="7">
        <v>0</v>
      </c>
      <c r="E315" s="7">
        <f t="shared" si="18"/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f t="shared" si="22"/>
        <v>0</v>
      </c>
      <c r="S315" s="7">
        <f t="shared" si="22"/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</row>
    <row r="316" spans="1:49" ht="14.25" customHeight="1" x14ac:dyDescent="0.3">
      <c r="A316" s="5">
        <v>310</v>
      </c>
      <c r="B316" s="9" t="s">
        <v>187</v>
      </c>
      <c r="C316" s="9" t="s">
        <v>544</v>
      </c>
      <c r="D316" s="7">
        <v>0</v>
      </c>
      <c r="E316" s="7">
        <f t="shared" si="18"/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f t="shared" si="22"/>
        <v>0</v>
      </c>
      <c r="S316" s="7">
        <f t="shared" si="22"/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</row>
    <row r="317" spans="1:49" ht="14.25" customHeight="1" x14ac:dyDescent="0.3">
      <c r="A317" s="5">
        <v>311</v>
      </c>
      <c r="B317" s="9" t="s">
        <v>187</v>
      </c>
      <c r="C317" s="9" t="s">
        <v>545</v>
      </c>
      <c r="D317" s="7">
        <v>0</v>
      </c>
      <c r="E317" s="7">
        <f t="shared" si="18"/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f t="shared" si="22"/>
        <v>0</v>
      </c>
      <c r="S317" s="7">
        <f t="shared" si="22"/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</row>
    <row r="318" spans="1:49" ht="14.25" customHeight="1" x14ac:dyDescent="0.3">
      <c r="A318" s="5">
        <v>312</v>
      </c>
      <c r="B318" s="9" t="s">
        <v>187</v>
      </c>
      <c r="C318" s="9" t="s">
        <v>546</v>
      </c>
      <c r="D318" s="7">
        <v>0</v>
      </c>
      <c r="E318" s="7">
        <f t="shared" si="18"/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f t="shared" si="22"/>
        <v>0</v>
      </c>
      <c r="S318" s="7">
        <f t="shared" si="22"/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</row>
    <row r="319" spans="1:49" ht="14.25" customHeight="1" x14ac:dyDescent="0.3">
      <c r="A319" s="5">
        <v>313</v>
      </c>
      <c r="B319" s="9" t="s">
        <v>187</v>
      </c>
      <c r="C319" s="9" t="s">
        <v>188</v>
      </c>
      <c r="D319" s="7">
        <v>0</v>
      </c>
      <c r="E319" s="7">
        <f t="shared" si="18"/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f t="shared" si="22"/>
        <v>0</v>
      </c>
      <c r="S319" s="7">
        <f t="shared" si="22"/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</row>
    <row r="320" spans="1:49" ht="14.25" customHeight="1" x14ac:dyDescent="0.3">
      <c r="A320" s="5">
        <v>314</v>
      </c>
      <c r="B320" s="9" t="s">
        <v>187</v>
      </c>
      <c r="C320" s="9" t="s">
        <v>189</v>
      </c>
      <c r="D320" s="7">
        <v>0</v>
      </c>
      <c r="E320" s="7">
        <f t="shared" si="18"/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f t="shared" si="22"/>
        <v>0</v>
      </c>
      <c r="S320" s="7">
        <f t="shared" si="22"/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</row>
    <row r="321" spans="1:49" ht="14.25" customHeight="1" x14ac:dyDescent="0.3">
      <c r="A321" s="5">
        <v>315</v>
      </c>
      <c r="B321" s="9" t="s">
        <v>187</v>
      </c>
      <c r="C321" s="9" t="s">
        <v>190</v>
      </c>
      <c r="D321" s="7">
        <v>0</v>
      </c>
      <c r="E321" s="7">
        <f t="shared" si="18"/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f t="shared" si="22"/>
        <v>0</v>
      </c>
      <c r="S321" s="7">
        <f t="shared" si="22"/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</row>
    <row r="322" spans="1:49" ht="14.25" customHeight="1" x14ac:dyDescent="0.3">
      <c r="A322" s="5">
        <v>316</v>
      </c>
      <c r="B322" s="9" t="s">
        <v>187</v>
      </c>
      <c r="C322" s="9" t="s">
        <v>191</v>
      </c>
      <c r="D322" s="7">
        <v>0</v>
      </c>
      <c r="E322" s="7">
        <f t="shared" si="18"/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f t="shared" si="22"/>
        <v>0</v>
      </c>
      <c r="S322" s="7">
        <f t="shared" si="22"/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</row>
    <row r="323" spans="1:49" ht="14.25" customHeight="1" x14ac:dyDescent="0.3">
      <c r="A323" s="5">
        <v>317</v>
      </c>
      <c r="B323" s="9" t="s">
        <v>187</v>
      </c>
      <c r="C323" s="9" t="s">
        <v>547</v>
      </c>
      <c r="D323" s="7">
        <v>0</v>
      </c>
      <c r="E323" s="7">
        <f t="shared" si="18"/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f t="shared" si="22"/>
        <v>0</v>
      </c>
      <c r="S323" s="7">
        <f t="shared" si="22"/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</row>
    <row r="324" spans="1:49" ht="14.25" customHeight="1" x14ac:dyDescent="0.3">
      <c r="A324" s="5">
        <v>318</v>
      </c>
      <c r="B324" s="9" t="s">
        <v>187</v>
      </c>
      <c r="C324" s="9" t="s">
        <v>548</v>
      </c>
      <c r="D324" s="7">
        <v>0</v>
      </c>
      <c r="E324" s="7">
        <f t="shared" si="18"/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f t="shared" si="22"/>
        <v>0</v>
      </c>
      <c r="S324" s="7">
        <f t="shared" si="22"/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</row>
    <row r="325" spans="1:49" ht="14.25" customHeight="1" x14ac:dyDescent="0.3">
      <c r="A325" s="5">
        <v>319</v>
      </c>
      <c r="B325" s="9" t="s">
        <v>187</v>
      </c>
      <c r="C325" s="9" t="s">
        <v>192</v>
      </c>
      <c r="D325" s="7">
        <v>0</v>
      </c>
      <c r="E325" s="7">
        <f t="shared" si="18"/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f t="shared" si="22"/>
        <v>0</v>
      </c>
      <c r="S325" s="7">
        <f t="shared" si="22"/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</row>
    <row r="326" spans="1:49" ht="14.25" customHeight="1" x14ac:dyDescent="0.3">
      <c r="A326" s="5">
        <v>320</v>
      </c>
      <c r="B326" s="9" t="s">
        <v>193</v>
      </c>
      <c r="C326" s="9" t="s">
        <v>194</v>
      </c>
      <c r="D326" s="7">
        <v>0</v>
      </c>
      <c r="E326" s="7">
        <f t="shared" si="18"/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f t="shared" si="22"/>
        <v>0</v>
      </c>
      <c r="S326" s="7">
        <f t="shared" si="22"/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</row>
    <row r="327" spans="1:49" ht="14.25" customHeight="1" x14ac:dyDescent="0.3">
      <c r="A327" s="5">
        <v>321</v>
      </c>
      <c r="B327" s="9" t="s">
        <v>193</v>
      </c>
      <c r="C327" s="9" t="s">
        <v>549</v>
      </c>
      <c r="D327" s="7">
        <v>0</v>
      </c>
      <c r="E327" s="7">
        <f t="shared" si="18"/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f t="shared" si="22"/>
        <v>0</v>
      </c>
      <c r="S327" s="7">
        <f t="shared" si="22"/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</row>
    <row r="328" spans="1:49" ht="14.25" customHeight="1" x14ac:dyDescent="0.3">
      <c r="A328" s="5">
        <v>322</v>
      </c>
      <c r="B328" s="9" t="s">
        <v>193</v>
      </c>
      <c r="C328" s="9" t="s">
        <v>195</v>
      </c>
      <c r="D328" s="7">
        <v>0</v>
      </c>
      <c r="E328" s="7">
        <f t="shared" si="18"/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f t="shared" ref="R328:S343" si="23">T328+V328+X328</f>
        <v>0</v>
      </c>
      <c r="S328" s="7">
        <f t="shared" si="23"/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</row>
    <row r="329" spans="1:49" ht="14.25" customHeight="1" x14ac:dyDescent="0.3">
      <c r="A329" s="5">
        <v>323</v>
      </c>
      <c r="B329" s="9" t="s">
        <v>193</v>
      </c>
      <c r="C329" s="9" t="s">
        <v>550</v>
      </c>
      <c r="D329" s="7">
        <v>0</v>
      </c>
      <c r="E329" s="7">
        <f t="shared" si="18"/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f t="shared" si="23"/>
        <v>0</v>
      </c>
      <c r="S329" s="7">
        <f t="shared" si="23"/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</row>
    <row r="330" spans="1:49" ht="14.25" customHeight="1" x14ac:dyDescent="0.3">
      <c r="A330" s="5">
        <v>324</v>
      </c>
      <c r="B330" s="9" t="s">
        <v>193</v>
      </c>
      <c r="C330" s="9" t="s">
        <v>551</v>
      </c>
      <c r="D330" s="7">
        <v>0</v>
      </c>
      <c r="E330" s="7">
        <f t="shared" si="18"/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f t="shared" si="23"/>
        <v>0</v>
      </c>
      <c r="S330" s="7">
        <f t="shared" si="23"/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</row>
    <row r="331" spans="1:49" ht="14.25" customHeight="1" x14ac:dyDescent="0.3">
      <c r="A331" s="5">
        <v>325</v>
      </c>
      <c r="B331" s="9" t="s">
        <v>193</v>
      </c>
      <c r="C331" s="9" t="s">
        <v>196</v>
      </c>
      <c r="D331" s="7">
        <v>0</v>
      </c>
      <c r="E331" s="7">
        <f t="shared" si="18"/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f t="shared" si="23"/>
        <v>0</v>
      </c>
      <c r="S331" s="7">
        <f t="shared" si="23"/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</row>
    <row r="332" spans="1:49" ht="14.25" customHeight="1" x14ac:dyDescent="0.3">
      <c r="A332" s="5">
        <v>326</v>
      </c>
      <c r="B332" s="9" t="s">
        <v>193</v>
      </c>
      <c r="C332" s="9" t="s">
        <v>197</v>
      </c>
      <c r="D332" s="7">
        <v>0</v>
      </c>
      <c r="E332" s="7">
        <f t="shared" si="18"/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f t="shared" si="23"/>
        <v>0</v>
      </c>
      <c r="S332" s="7">
        <f t="shared" si="23"/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</row>
    <row r="333" spans="1:49" ht="14.25" customHeight="1" x14ac:dyDescent="0.3">
      <c r="A333" s="5">
        <v>327</v>
      </c>
      <c r="B333" s="10" t="s">
        <v>193</v>
      </c>
      <c r="C333" s="10" t="s">
        <v>552</v>
      </c>
      <c r="D333" s="7">
        <v>0</v>
      </c>
      <c r="E333" s="7">
        <f t="shared" si="18"/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f t="shared" si="23"/>
        <v>0</v>
      </c>
      <c r="S333" s="7">
        <f t="shared" si="23"/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</row>
    <row r="334" spans="1:49" ht="14.25" customHeight="1" x14ac:dyDescent="0.3">
      <c r="A334" s="5">
        <v>328</v>
      </c>
      <c r="B334" s="10" t="s">
        <v>193</v>
      </c>
      <c r="C334" s="10" t="s">
        <v>553</v>
      </c>
      <c r="D334" s="7">
        <v>0</v>
      </c>
      <c r="E334" s="7">
        <f t="shared" si="18"/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f t="shared" si="23"/>
        <v>0</v>
      </c>
      <c r="S334" s="7">
        <f t="shared" si="23"/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</row>
    <row r="335" spans="1:49" ht="14.25" customHeight="1" x14ac:dyDescent="0.3">
      <c r="A335" s="5">
        <v>329</v>
      </c>
      <c r="B335" s="10" t="s">
        <v>193</v>
      </c>
      <c r="C335" s="10" t="s">
        <v>554</v>
      </c>
      <c r="D335" s="7">
        <v>0</v>
      </c>
      <c r="E335" s="7">
        <f t="shared" si="18"/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f t="shared" si="23"/>
        <v>0</v>
      </c>
      <c r="S335" s="7">
        <f t="shared" si="23"/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</row>
    <row r="336" spans="1:49" ht="14.25" customHeight="1" x14ac:dyDescent="0.3">
      <c r="A336" s="5">
        <v>330</v>
      </c>
      <c r="B336" s="10" t="s">
        <v>193</v>
      </c>
      <c r="C336" s="10" t="s">
        <v>198</v>
      </c>
      <c r="D336" s="7">
        <v>0</v>
      </c>
      <c r="E336" s="7">
        <f t="shared" si="18"/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f t="shared" si="23"/>
        <v>0</v>
      </c>
      <c r="S336" s="7">
        <f t="shared" si="23"/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</row>
    <row r="337" spans="1:49" ht="14.25" customHeight="1" x14ac:dyDescent="0.3">
      <c r="A337" s="5">
        <v>331</v>
      </c>
      <c r="B337" s="10" t="s">
        <v>199</v>
      </c>
      <c r="C337" s="10" t="s">
        <v>200</v>
      </c>
      <c r="D337" s="7">
        <v>0</v>
      </c>
      <c r="E337" s="7">
        <f t="shared" si="18"/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f t="shared" si="23"/>
        <v>0</v>
      </c>
      <c r="S337" s="7">
        <f t="shared" si="23"/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</row>
    <row r="338" spans="1:49" ht="14.25" customHeight="1" x14ac:dyDescent="0.3">
      <c r="A338" s="5">
        <v>332</v>
      </c>
      <c r="B338" s="10" t="s">
        <v>199</v>
      </c>
      <c r="C338" s="10" t="s">
        <v>201</v>
      </c>
      <c r="D338" s="7">
        <v>0</v>
      </c>
      <c r="E338" s="7">
        <f t="shared" si="18"/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f t="shared" si="23"/>
        <v>0</v>
      </c>
      <c r="S338" s="7">
        <f t="shared" si="23"/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</row>
    <row r="339" spans="1:49" ht="14.25" customHeight="1" x14ac:dyDescent="0.3">
      <c r="A339" s="5">
        <v>333</v>
      </c>
      <c r="B339" s="10" t="s">
        <v>199</v>
      </c>
      <c r="C339" s="10" t="s">
        <v>202</v>
      </c>
      <c r="D339" s="7">
        <v>0</v>
      </c>
      <c r="E339" s="7">
        <f t="shared" si="18"/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f t="shared" si="23"/>
        <v>0</v>
      </c>
      <c r="S339" s="7">
        <f t="shared" si="23"/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</row>
    <row r="340" spans="1:49" ht="14.25" customHeight="1" x14ac:dyDescent="0.3">
      <c r="A340" s="5">
        <v>334</v>
      </c>
      <c r="B340" s="10" t="s">
        <v>199</v>
      </c>
      <c r="C340" s="10" t="s">
        <v>203</v>
      </c>
      <c r="D340" s="7">
        <v>0</v>
      </c>
      <c r="E340" s="7">
        <f t="shared" si="18"/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f t="shared" si="23"/>
        <v>0</v>
      </c>
      <c r="S340" s="7">
        <f t="shared" si="23"/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</row>
    <row r="341" spans="1:49" ht="14.25" customHeight="1" x14ac:dyDescent="0.3">
      <c r="A341" s="5">
        <v>335</v>
      </c>
      <c r="B341" s="10" t="s">
        <v>199</v>
      </c>
      <c r="C341" s="10" t="s">
        <v>555</v>
      </c>
      <c r="D341" s="7">
        <v>0</v>
      </c>
      <c r="E341" s="7">
        <f t="shared" si="18"/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f t="shared" si="23"/>
        <v>0</v>
      </c>
      <c r="S341" s="7">
        <f t="shared" si="23"/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</row>
    <row r="342" spans="1:49" ht="14.25" customHeight="1" x14ac:dyDescent="0.3">
      <c r="A342" s="5">
        <v>336</v>
      </c>
      <c r="B342" s="10" t="s">
        <v>199</v>
      </c>
      <c r="C342" s="10" t="s">
        <v>204</v>
      </c>
      <c r="D342" s="7">
        <v>0</v>
      </c>
      <c r="E342" s="7">
        <f t="shared" si="18"/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f t="shared" si="23"/>
        <v>0</v>
      </c>
      <c r="S342" s="7">
        <f t="shared" si="23"/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</row>
    <row r="343" spans="1:49" ht="14.25" customHeight="1" x14ac:dyDescent="0.3">
      <c r="A343" s="5">
        <v>337</v>
      </c>
      <c r="B343" s="10" t="s">
        <v>205</v>
      </c>
      <c r="C343" s="10" t="s">
        <v>556</v>
      </c>
      <c r="D343" s="7">
        <v>0</v>
      </c>
      <c r="E343" s="7">
        <f t="shared" si="18"/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f t="shared" si="23"/>
        <v>0</v>
      </c>
      <c r="S343" s="7">
        <f t="shared" si="23"/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</row>
    <row r="344" spans="1:49" ht="14.25" customHeight="1" x14ac:dyDescent="0.3">
      <c r="A344" s="5">
        <v>338</v>
      </c>
      <c r="B344" s="10" t="s">
        <v>205</v>
      </c>
      <c r="C344" s="10" t="s">
        <v>557</v>
      </c>
      <c r="D344" s="7">
        <v>0</v>
      </c>
      <c r="E344" s="7">
        <f t="shared" si="18"/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f t="shared" ref="R344:S359" si="24">T344+V344+X344</f>
        <v>0</v>
      </c>
      <c r="S344" s="7">
        <f t="shared" si="24"/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</row>
    <row r="345" spans="1:49" ht="14.25" customHeight="1" x14ac:dyDescent="0.3">
      <c r="A345" s="5">
        <v>339</v>
      </c>
      <c r="B345" s="9" t="s">
        <v>205</v>
      </c>
      <c r="C345" s="9" t="s">
        <v>206</v>
      </c>
      <c r="D345" s="7">
        <v>0</v>
      </c>
      <c r="E345" s="7">
        <f t="shared" si="18"/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f t="shared" si="24"/>
        <v>0</v>
      </c>
      <c r="S345" s="7">
        <f t="shared" si="24"/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</row>
    <row r="346" spans="1:49" ht="14.25" customHeight="1" x14ac:dyDescent="0.3">
      <c r="A346" s="5">
        <v>340</v>
      </c>
      <c r="B346" s="9" t="s">
        <v>205</v>
      </c>
      <c r="C346" s="9" t="s">
        <v>558</v>
      </c>
      <c r="D346" s="7">
        <v>0</v>
      </c>
      <c r="E346" s="7">
        <f t="shared" si="18"/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f t="shared" si="24"/>
        <v>0</v>
      </c>
      <c r="S346" s="7">
        <f t="shared" si="24"/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</row>
    <row r="347" spans="1:49" ht="14.25" customHeight="1" x14ac:dyDescent="0.3">
      <c r="A347" s="5">
        <v>341</v>
      </c>
      <c r="B347" s="9" t="s">
        <v>205</v>
      </c>
      <c r="C347" s="9" t="s">
        <v>207</v>
      </c>
      <c r="D347" s="7">
        <v>0</v>
      </c>
      <c r="E347" s="7">
        <f t="shared" si="18"/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f t="shared" si="24"/>
        <v>0</v>
      </c>
      <c r="S347" s="7">
        <f t="shared" si="24"/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</row>
    <row r="348" spans="1:49" ht="14.25" customHeight="1" x14ac:dyDescent="0.3">
      <c r="A348" s="5">
        <v>342</v>
      </c>
      <c r="B348" s="9" t="s">
        <v>205</v>
      </c>
      <c r="C348" s="9" t="s">
        <v>208</v>
      </c>
      <c r="D348" s="7">
        <v>0</v>
      </c>
      <c r="E348" s="7">
        <f t="shared" si="18"/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f t="shared" si="24"/>
        <v>0</v>
      </c>
      <c r="S348" s="7">
        <f t="shared" si="24"/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</row>
    <row r="349" spans="1:49" ht="14.25" customHeight="1" x14ac:dyDescent="0.3">
      <c r="A349" s="5">
        <v>343</v>
      </c>
      <c r="B349" s="9" t="s">
        <v>205</v>
      </c>
      <c r="C349" s="9" t="s">
        <v>209</v>
      </c>
      <c r="D349" s="7">
        <v>0</v>
      </c>
      <c r="E349" s="7">
        <f t="shared" si="18"/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f t="shared" si="24"/>
        <v>0</v>
      </c>
      <c r="S349" s="7">
        <f t="shared" si="24"/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</row>
    <row r="350" spans="1:49" ht="14.25" customHeight="1" x14ac:dyDescent="0.3">
      <c r="A350" s="5">
        <v>344</v>
      </c>
      <c r="B350" s="9" t="s">
        <v>205</v>
      </c>
      <c r="C350" s="9" t="s">
        <v>210</v>
      </c>
      <c r="D350" s="7">
        <v>0</v>
      </c>
      <c r="E350" s="7">
        <f t="shared" si="18"/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f t="shared" si="24"/>
        <v>0</v>
      </c>
      <c r="S350" s="7">
        <f t="shared" si="24"/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</row>
    <row r="351" spans="1:49" ht="14.25" customHeight="1" x14ac:dyDescent="0.3">
      <c r="A351" s="5">
        <v>345</v>
      </c>
      <c r="B351" s="9" t="s">
        <v>205</v>
      </c>
      <c r="C351" s="9" t="s">
        <v>211</v>
      </c>
      <c r="D351" s="7">
        <v>0</v>
      </c>
      <c r="E351" s="7">
        <f t="shared" si="18"/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f t="shared" si="24"/>
        <v>0</v>
      </c>
      <c r="S351" s="7">
        <f t="shared" si="24"/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</row>
    <row r="352" spans="1:49" ht="14.25" customHeight="1" x14ac:dyDescent="0.3">
      <c r="A352" s="5">
        <v>346</v>
      </c>
      <c r="B352" s="9" t="s">
        <v>205</v>
      </c>
      <c r="C352" s="9" t="s">
        <v>212</v>
      </c>
      <c r="D352" s="7">
        <v>0</v>
      </c>
      <c r="E352" s="7">
        <f t="shared" si="18"/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f t="shared" si="24"/>
        <v>0</v>
      </c>
      <c r="S352" s="7">
        <f t="shared" si="24"/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</row>
    <row r="353" spans="1:49" ht="14.25" customHeight="1" x14ac:dyDescent="0.3">
      <c r="A353" s="5">
        <v>347</v>
      </c>
      <c r="B353" s="9" t="s">
        <v>205</v>
      </c>
      <c r="C353" s="9" t="s">
        <v>213</v>
      </c>
      <c r="D353" s="7">
        <v>0</v>
      </c>
      <c r="E353" s="7">
        <f t="shared" si="18"/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f t="shared" si="24"/>
        <v>0</v>
      </c>
      <c r="S353" s="7">
        <f t="shared" si="24"/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</row>
    <row r="354" spans="1:49" ht="14.25" customHeight="1" x14ac:dyDescent="0.3">
      <c r="A354" s="5">
        <v>348</v>
      </c>
      <c r="B354" s="9" t="s">
        <v>205</v>
      </c>
      <c r="C354" s="9" t="s">
        <v>214</v>
      </c>
      <c r="D354" s="7">
        <v>0</v>
      </c>
      <c r="E354" s="7">
        <f t="shared" si="18"/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f t="shared" si="24"/>
        <v>0</v>
      </c>
      <c r="S354" s="7">
        <f t="shared" si="24"/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</row>
    <row r="355" spans="1:49" ht="14.25" customHeight="1" x14ac:dyDescent="0.3">
      <c r="A355" s="5">
        <v>349</v>
      </c>
      <c r="B355" s="9" t="s">
        <v>205</v>
      </c>
      <c r="C355" s="9" t="s">
        <v>215</v>
      </c>
      <c r="D355" s="7">
        <v>0</v>
      </c>
      <c r="E355" s="7">
        <f t="shared" si="18"/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f t="shared" si="24"/>
        <v>0</v>
      </c>
      <c r="S355" s="7">
        <f t="shared" si="24"/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</row>
    <row r="356" spans="1:49" ht="14.25" customHeight="1" x14ac:dyDescent="0.3">
      <c r="A356" s="5">
        <v>350</v>
      </c>
      <c r="B356" s="9" t="s">
        <v>205</v>
      </c>
      <c r="C356" s="9" t="s">
        <v>559</v>
      </c>
      <c r="D356" s="7">
        <v>0</v>
      </c>
      <c r="E356" s="7">
        <f t="shared" si="18"/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f t="shared" si="24"/>
        <v>0</v>
      </c>
      <c r="S356" s="7">
        <f t="shared" si="24"/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</row>
    <row r="357" spans="1:49" ht="14.25" customHeight="1" x14ac:dyDescent="0.3">
      <c r="A357" s="5">
        <v>351</v>
      </c>
      <c r="B357" s="9" t="s">
        <v>205</v>
      </c>
      <c r="C357" s="9" t="s">
        <v>216</v>
      </c>
      <c r="D357" s="7">
        <v>0</v>
      </c>
      <c r="E357" s="7">
        <f t="shared" si="18"/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f t="shared" si="24"/>
        <v>0</v>
      </c>
      <c r="S357" s="7">
        <f t="shared" si="24"/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</row>
    <row r="358" spans="1:49" ht="14.25" customHeight="1" x14ac:dyDescent="0.3">
      <c r="A358" s="5">
        <v>352</v>
      </c>
      <c r="B358" s="9" t="s">
        <v>217</v>
      </c>
      <c r="C358" s="9" t="s">
        <v>560</v>
      </c>
      <c r="D358" s="7">
        <v>0</v>
      </c>
      <c r="E358" s="7">
        <f t="shared" si="18"/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f t="shared" si="24"/>
        <v>0</v>
      </c>
      <c r="S358" s="7">
        <f t="shared" si="24"/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</row>
    <row r="359" spans="1:49" ht="14.25" customHeight="1" x14ac:dyDescent="0.3">
      <c r="A359" s="5">
        <v>353</v>
      </c>
      <c r="B359" s="9" t="s">
        <v>217</v>
      </c>
      <c r="C359" s="9" t="s">
        <v>561</v>
      </c>
      <c r="D359" s="7">
        <v>0</v>
      </c>
      <c r="E359" s="7">
        <f t="shared" si="18"/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f t="shared" si="24"/>
        <v>0</v>
      </c>
      <c r="S359" s="7">
        <f t="shared" si="24"/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</row>
    <row r="360" spans="1:49" ht="14.25" customHeight="1" x14ac:dyDescent="0.3">
      <c r="A360" s="5">
        <v>354</v>
      </c>
      <c r="B360" s="9" t="s">
        <v>217</v>
      </c>
      <c r="C360" s="9" t="s">
        <v>562</v>
      </c>
      <c r="D360" s="7">
        <v>0</v>
      </c>
      <c r="E360" s="7">
        <f t="shared" si="18"/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f t="shared" ref="R360:S375" si="25">T360+V360+X360</f>
        <v>0</v>
      </c>
      <c r="S360" s="7">
        <f t="shared" si="25"/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</row>
    <row r="361" spans="1:49" ht="14.25" customHeight="1" x14ac:dyDescent="0.3">
      <c r="A361" s="5">
        <v>355</v>
      </c>
      <c r="B361" s="9" t="s">
        <v>217</v>
      </c>
      <c r="C361" s="9" t="s">
        <v>218</v>
      </c>
      <c r="D361" s="7">
        <v>0</v>
      </c>
      <c r="E361" s="7">
        <f t="shared" si="18"/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f t="shared" si="25"/>
        <v>0</v>
      </c>
      <c r="S361" s="7">
        <f t="shared" si="25"/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</row>
    <row r="362" spans="1:49" ht="14.25" customHeight="1" x14ac:dyDescent="0.3">
      <c r="A362" s="5">
        <v>356</v>
      </c>
      <c r="B362" s="9" t="s">
        <v>217</v>
      </c>
      <c r="C362" s="9" t="s">
        <v>563</v>
      </c>
      <c r="D362" s="7">
        <v>0</v>
      </c>
      <c r="E362" s="7">
        <f t="shared" si="18"/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f t="shared" si="25"/>
        <v>0</v>
      </c>
      <c r="S362" s="7">
        <f t="shared" si="25"/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</row>
    <row r="363" spans="1:49" ht="14.25" customHeight="1" x14ac:dyDescent="0.3">
      <c r="A363" s="5">
        <v>357</v>
      </c>
      <c r="B363" s="9" t="s">
        <v>217</v>
      </c>
      <c r="C363" s="9" t="s">
        <v>564</v>
      </c>
      <c r="D363" s="7">
        <v>0</v>
      </c>
      <c r="E363" s="7">
        <f t="shared" si="18"/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f t="shared" si="25"/>
        <v>0</v>
      </c>
      <c r="S363" s="7">
        <f t="shared" si="25"/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</row>
    <row r="364" spans="1:49" ht="14.25" customHeight="1" x14ac:dyDescent="0.3">
      <c r="A364" s="5">
        <v>358</v>
      </c>
      <c r="B364" s="9" t="s">
        <v>217</v>
      </c>
      <c r="C364" s="9" t="s">
        <v>565</v>
      </c>
      <c r="D364" s="7">
        <v>0</v>
      </c>
      <c r="E364" s="7">
        <f t="shared" si="18"/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f t="shared" si="25"/>
        <v>0</v>
      </c>
      <c r="S364" s="7">
        <f t="shared" si="25"/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</row>
    <row r="365" spans="1:49" ht="14.25" customHeight="1" x14ac:dyDescent="0.3">
      <c r="A365" s="5">
        <v>359</v>
      </c>
      <c r="B365" s="9" t="s">
        <v>217</v>
      </c>
      <c r="C365" s="9" t="s">
        <v>219</v>
      </c>
      <c r="D365" s="7">
        <v>0</v>
      </c>
      <c r="E365" s="7">
        <f t="shared" si="18"/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f t="shared" si="25"/>
        <v>0</v>
      </c>
      <c r="S365" s="7">
        <f t="shared" si="25"/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</row>
    <row r="366" spans="1:49" ht="14.25" customHeight="1" x14ac:dyDescent="0.3">
      <c r="A366" s="5">
        <v>360</v>
      </c>
      <c r="B366" s="9" t="s">
        <v>217</v>
      </c>
      <c r="C366" s="9" t="s">
        <v>220</v>
      </c>
      <c r="D366" s="7">
        <v>0</v>
      </c>
      <c r="E366" s="7">
        <f t="shared" si="18"/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f t="shared" si="25"/>
        <v>0</v>
      </c>
      <c r="S366" s="7">
        <f t="shared" si="25"/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</row>
    <row r="367" spans="1:49" ht="14.25" customHeight="1" x14ac:dyDescent="0.3">
      <c r="A367" s="5">
        <v>361</v>
      </c>
      <c r="B367" s="9" t="s">
        <v>217</v>
      </c>
      <c r="C367" s="9" t="s">
        <v>221</v>
      </c>
      <c r="D367" s="7">
        <v>0</v>
      </c>
      <c r="E367" s="7">
        <f t="shared" si="18"/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f t="shared" si="25"/>
        <v>0</v>
      </c>
      <c r="S367" s="7">
        <f t="shared" si="25"/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</row>
    <row r="368" spans="1:49" ht="14.25" customHeight="1" x14ac:dyDescent="0.3">
      <c r="A368" s="5">
        <v>362</v>
      </c>
      <c r="B368" s="9" t="s">
        <v>217</v>
      </c>
      <c r="C368" s="9" t="s">
        <v>222</v>
      </c>
      <c r="D368" s="7">
        <v>0</v>
      </c>
      <c r="E368" s="7">
        <f t="shared" si="18"/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f t="shared" si="25"/>
        <v>0</v>
      </c>
      <c r="S368" s="7">
        <f t="shared" si="25"/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</row>
    <row r="369" spans="1:49" ht="14.25" customHeight="1" x14ac:dyDescent="0.3">
      <c r="A369" s="5">
        <v>363</v>
      </c>
      <c r="B369" s="9" t="s">
        <v>217</v>
      </c>
      <c r="C369" s="9" t="s">
        <v>223</v>
      </c>
      <c r="D369" s="7">
        <v>0</v>
      </c>
      <c r="E369" s="7">
        <f t="shared" si="18"/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f t="shared" si="25"/>
        <v>0</v>
      </c>
      <c r="S369" s="7">
        <f t="shared" si="25"/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</row>
    <row r="370" spans="1:49" ht="14.25" customHeight="1" x14ac:dyDescent="0.3">
      <c r="A370" s="5">
        <v>364</v>
      </c>
      <c r="B370" s="9" t="s">
        <v>217</v>
      </c>
      <c r="C370" s="9" t="s">
        <v>566</v>
      </c>
      <c r="D370" s="7">
        <v>0</v>
      </c>
      <c r="E370" s="7">
        <f t="shared" si="18"/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f t="shared" si="25"/>
        <v>0</v>
      </c>
      <c r="S370" s="7">
        <f t="shared" si="25"/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</row>
    <row r="371" spans="1:49" ht="14.25" customHeight="1" x14ac:dyDescent="0.3">
      <c r="A371" s="5">
        <v>365</v>
      </c>
      <c r="B371" s="9" t="s">
        <v>217</v>
      </c>
      <c r="C371" s="9" t="s">
        <v>224</v>
      </c>
      <c r="D371" s="7">
        <v>0</v>
      </c>
      <c r="E371" s="7">
        <f t="shared" si="18"/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f t="shared" si="25"/>
        <v>0</v>
      </c>
      <c r="S371" s="7">
        <f t="shared" si="25"/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</row>
    <row r="372" spans="1:49" ht="14.25" customHeight="1" x14ac:dyDescent="0.3">
      <c r="A372" s="5">
        <v>366</v>
      </c>
      <c r="B372" s="9" t="s">
        <v>225</v>
      </c>
      <c r="C372" s="9" t="s">
        <v>567</v>
      </c>
      <c r="D372" s="7">
        <v>0</v>
      </c>
      <c r="E372" s="7">
        <f t="shared" si="18"/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f t="shared" si="25"/>
        <v>0</v>
      </c>
      <c r="S372" s="7">
        <f t="shared" si="25"/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</row>
    <row r="373" spans="1:49" ht="14.25" customHeight="1" x14ac:dyDescent="0.3">
      <c r="A373" s="5">
        <v>367</v>
      </c>
      <c r="B373" s="9" t="s">
        <v>225</v>
      </c>
      <c r="C373" s="9" t="s">
        <v>568</v>
      </c>
      <c r="D373" s="7">
        <v>0</v>
      </c>
      <c r="E373" s="7">
        <f t="shared" si="18"/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f t="shared" si="25"/>
        <v>0</v>
      </c>
      <c r="S373" s="7">
        <f t="shared" si="25"/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</row>
    <row r="374" spans="1:49" ht="14.25" customHeight="1" x14ac:dyDescent="0.3">
      <c r="A374" s="5">
        <v>368</v>
      </c>
      <c r="B374" s="9" t="s">
        <v>225</v>
      </c>
      <c r="C374" s="9" t="s">
        <v>569</v>
      </c>
      <c r="D374" s="7">
        <v>0</v>
      </c>
      <c r="E374" s="7">
        <f t="shared" si="18"/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f t="shared" si="25"/>
        <v>0</v>
      </c>
      <c r="S374" s="7">
        <f t="shared" si="25"/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</row>
    <row r="375" spans="1:49" ht="14.25" customHeight="1" x14ac:dyDescent="0.3">
      <c r="A375" s="5">
        <v>369</v>
      </c>
      <c r="B375" s="9" t="s">
        <v>225</v>
      </c>
      <c r="C375" s="9" t="s">
        <v>570</v>
      </c>
      <c r="D375" s="7">
        <v>0</v>
      </c>
      <c r="E375" s="7">
        <f t="shared" si="18"/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f t="shared" si="25"/>
        <v>0</v>
      </c>
      <c r="S375" s="7">
        <f t="shared" si="25"/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</row>
    <row r="376" spans="1:49" ht="14.25" customHeight="1" x14ac:dyDescent="0.3">
      <c r="A376" s="5">
        <v>370</v>
      </c>
      <c r="B376" s="9" t="s">
        <v>225</v>
      </c>
      <c r="C376" s="9" t="s">
        <v>571</v>
      </c>
      <c r="D376" s="7">
        <v>0</v>
      </c>
      <c r="E376" s="7">
        <f t="shared" si="18"/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f t="shared" ref="R376:S391" si="26">T376+V376+X376</f>
        <v>0</v>
      </c>
      <c r="S376" s="7">
        <f t="shared" si="26"/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</row>
    <row r="377" spans="1:49" ht="14.25" customHeight="1" x14ac:dyDescent="0.3">
      <c r="A377" s="5">
        <v>371</v>
      </c>
      <c r="B377" s="9" t="s">
        <v>225</v>
      </c>
      <c r="C377" s="9" t="s">
        <v>572</v>
      </c>
      <c r="D377" s="7">
        <v>0</v>
      </c>
      <c r="E377" s="7">
        <f t="shared" si="18"/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f t="shared" si="26"/>
        <v>0</v>
      </c>
      <c r="S377" s="7">
        <f t="shared" si="26"/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</row>
    <row r="378" spans="1:49" ht="14.25" customHeight="1" x14ac:dyDescent="0.3">
      <c r="A378" s="5">
        <v>372</v>
      </c>
      <c r="B378" s="9" t="s">
        <v>225</v>
      </c>
      <c r="C378" s="9" t="s">
        <v>226</v>
      </c>
      <c r="D378" s="7">
        <v>0</v>
      </c>
      <c r="E378" s="7">
        <f t="shared" si="18"/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f t="shared" si="26"/>
        <v>0</v>
      </c>
      <c r="S378" s="7">
        <f t="shared" si="26"/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</row>
    <row r="379" spans="1:49" ht="14.25" customHeight="1" x14ac:dyDescent="0.3">
      <c r="A379" s="5">
        <v>373</v>
      </c>
      <c r="B379" s="9" t="s">
        <v>225</v>
      </c>
      <c r="C379" s="9" t="s">
        <v>573</v>
      </c>
      <c r="D379" s="7">
        <v>0</v>
      </c>
      <c r="E379" s="7">
        <f t="shared" si="18"/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f t="shared" si="26"/>
        <v>0</v>
      </c>
      <c r="S379" s="7">
        <f t="shared" si="26"/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</row>
    <row r="380" spans="1:49" ht="14.25" customHeight="1" x14ac:dyDescent="0.3">
      <c r="A380" s="5">
        <v>374</v>
      </c>
      <c r="B380" s="9" t="s">
        <v>225</v>
      </c>
      <c r="C380" s="9" t="s">
        <v>574</v>
      </c>
      <c r="D380" s="7">
        <v>0</v>
      </c>
      <c r="E380" s="7">
        <f t="shared" si="18"/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f t="shared" si="26"/>
        <v>0</v>
      </c>
      <c r="S380" s="7">
        <f t="shared" si="26"/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</row>
    <row r="381" spans="1:49" ht="14.25" customHeight="1" x14ac:dyDescent="0.3">
      <c r="A381" s="5">
        <v>375</v>
      </c>
      <c r="B381" s="9" t="s">
        <v>225</v>
      </c>
      <c r="C381" s="9" t="s">
        <v>575</v>
      </c>
      <c r="D381" s="7">
        <v>0</v>
      </c>
      <c r="E381" s="7">
        <f t="shared" si="18"/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f t="shared" si="26"/>
        <v>0</v>
      </c>
      <c r="S381" s="7">
        <f t="shared" si="26"/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</row>
    <row r="382" spans="1:49" ht="14.25" customHeight="1" x14ac:dyDescent="0.3">
      <c r="A382" s="5">
        <v>376</v>
      </c>
      <c r="B382" s="9" t="s">
        <v>225</v>
      </c>
      <c r="C382" s="9" t="s">
        <v>576</v>
      </c>
      <c r="D382" s="7">
        <v>0</v>
      </c>
      <c r="E382" s="7">
        <f t="shared" si="18"/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f t="shared" si="26"/>
        <v>0</v>
      </c>
      <c r="S382" s="7">
        <f t="shared" si="26"/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</row>
    <row r="383" spans="1:49" ht="14.25" customHeight="1" x14ac:dyDescent="0.3">
      <c r="A383" s="5">
        <v>377</v>
      </c>
      <c r="B383" s="9" t="s">
        <v>225</v>
      </c>
      <c r="C383" s="9" t="s">
        <v>577</v>
      </c>
      <c r="D383" s="7">
        <v>0</v>
      </c>
      <c r="E383" s="7">
        <f t="shared" si="18"/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f t="shared" si="26"/>
        <v>0</v>
      </c>
      <c r="S383" s="7">
        <f t="shared" si="26"/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</row>
    <row r="384" spans="1:49" ht="14.25" customHeight="1" x14ac:dyDescent="0.3">
      <c r="A384" s="5">
        <v>378</v>
      </c>
      <c r="B384" s="9" t="s">
        <v>225</v>
      </c>
      <c r="C384" s="9" t="s">
        <v>578</v>
      </c>
      <c r="D384" s="7">
        <v>0</v>
      </c>
      <c r="E384" s="7">
        <f t="shared" si="18"/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f t="shared" si="26"/>
        <v>0</v>
      </c>
      <c r="S384" s="7">
        <f t="shared" si="26"/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</row>
    <row r="385" spans="1:49" ht="14.25" customHeight="1" x14ac:dyDescent="0.3">
      <c r="A385" s="5">
        <v>379</v>
      </c>
      <c r="B385" s="9" t="s">
        <v>225</v>
      </c>
      <c r="C385" s="9" t="s">
        <v>579</v>
      </c>
      <c r="D385" s="7">
        <v>0</v>
      </c>
      <c r="E385" s="7">
        <f t="shared" si="18"/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f t="shared" si="26"/>
        <v>0</v>
      </c>
      <c r="S385" s="7">
        <f t="shared" si="26"/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</row>
    <row r="386" spans="1:49" ht="14.25" customHeight="1" x14ac:dyDescent="0.3">
      <c r="A386" s="5">
        <v>380</v>
      </c>
      <c r="B386" s="9" t="s">
        <v>225</v>
      </c>
      <c r="C386" s="9" t="s">
        <v>580</v>
      </c>
      <c r="D386" s="7">
        <v>0</v>
      </c>
      <c r="E386" s="7">
        <f t="shared" si="18"/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f t="shared" si="26"/>
        <v>0</v>
      </c>
      <c r="S386" s="7">
        <f t="shared" si="26"/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</row>
    <row r="387" spans="1:49" ht="14.25" customHeight="1" x14ac:dyDescent="0.3">
      <c r="A387" s="5">
        <v>381</v>
      </c>
      <c r="B387" s="9" t="s">
        <v>225</v>
      </c>
      <c r="C387" s="9" t="s">
        <v>581</v>
      </c>
      <c r="D387" s="7">
        <v>0</v>
      </c>
      <c r="E387" s="7">
        <f t="shared" si="18"/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f t="shared" si="26"/>
        <v>0</v>
      </c>
      <c r="S387" s="7">
        <f t="shared" si="26"/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</row>
    <row r="388" spans="1:49" ht="14.25" customHeight="1" x14ac:dyDescent="0.3">
      <c r="A388" s="5">
        <v>382</v>
      </c>
      <c r="B388" s="9" t="s">
        <v>225</v>
      </c>
      <c r="C388" s="9" t="s">
        <v>227</v>
      </c>
      <c r="D388" s="7">
        <v>0</v>
      </c>
      <c r="E388" s="7">
        <f t="shared" si="18"/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f t="shared" si="26"/>
        <v>0</v>
      </c>
      <c r="S388" s="7">
        <f t="shared" si="26"/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</row>
    <row r="389" spans="1:49" ht="14.25" customHeight="1" x14ac:dyDescent="0.3">
      <c r="A389" s="5">
        <v>383</v>
      </c>
      <c r="B389" s="9" t="s">
        <v>225</v>
      </c>
      <c r="C389" s="9" t="s">
        <v>582</v>
      </c>
      <c r="D389" s="7">
        <v>0</v>
      </c>
      <c r="E389" s="7">
        <f t="shared" si="18"/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f t="shared" si="26"/>
        <v>0</v>
      </c>
      <c r="S389" s="7">
        <f t="shared" si="26"/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</row>
    <row r="390" spans="1:49" ht="14.25" customHeight="1" x14ac:dyDescent="0.3">
      <c r="A390" s="5">
        <v>384</v>
      </c>
      <c r="B390" s="9" t="s">
        <v>225</v>
      </c>
      <c r="C390" s="9" t="s">
        <v>228</v>
      </c>
      <c r="D390" s="7">
        <v>0</v>
      </c>
      <c r="E390" s="7">
        <f t="shared" si="18"/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f t="shared" si="26"/>
        <v>0</v>
      </c>
      <c r="S390" s="7">
        <f t="shared" si="26"/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</row>
    <row r="391" spans="1:49" ht="14.25" customHeight="1" x14ac:dyDescent="0.3">
      <c r="A391" s="5">
        <v>385</v>
      </c>
      <c r="B391" s="9" t="s">
        <v>225</v>
      </c>
      <c r="C391" s="9" t="s">
        <v>583</v>
      </c>
      <c r="D391" s="7">
        <v>0</v>
      </c>
      <c r="E391" s="7">
        <f t="shared" si="18"/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f t="shared" si="26"/>
        <v>0</v>
      </c>
      <c r="S391" s="7">
        <f t="shared" si="26"/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</row>
    <row r="392" spans="1:49" ht="14.25" customHeight="1" x14ac:dyDescent="0.3">
      <c r="A392" s="5">
        <v>386</v>
      </c>
      <c r="B392" s="9" t="s">
        <v>225</v>
      </c>
      <c r="C392" s="9" t="s">
        <v>229</v>
      </c>
      <c r="D392" s="7">
        <v>0</v>
      </c>
      <c r="E392" s="7">
        <f t="shared" si="18"/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f t="shared" ref="R392:S407" si="27">T392+V392+X392</f>
        <v>0</v>
      </c>
      <c r="S392" s="7">
        <f t="shared" si="27"/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</row>
    <row r="393" spans="1:49" ht="29.25" customHeight="1" x14ac:dyDescent="0.3">
      <c r="A393" s="5">
        <v>387</v>
      </c>
      <c r="B393" s="9" t="s">
        <v>225</v>
      </c>
      <c r="C393" s="9" t="s">
        <v>230</v>
      </c>
      <c r="D393" s="7">
        <v>0</v>
      </c>
      <c r="E393" s="7">
        <f t="shared" si="18"/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f t="shared" si="27"/>
        <v>0</v>
      </c>
      <c r="S393" s="7">
        <f t="shared" si="27"/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</row>
    <row r="394" spans="1:49" ht="14.25" customHeight="1" x14ac:dyDescent="0.3">
      <c r="A394" s="5">
        <v>388</v>
      </c>
      <c r="B394" s="9" t="s">
        <v>225</v>
      </c>
      <c r="C394" s="9" t="s">
        <v>584</v>
      </c>
      <c r="D394" s="7">
        <v>0</v>
      </c>
      <c r="E394" s="7">
        <f t="shared" si="18"/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f t="shared" si="27"/>
        <v>0</v>
      </c>
      <c r="S394" s="7">
        <f t="shared" si="27"/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</row>
    <row r="395" spans="1:49" ht="14.25" customHeight="1" x14ac:dyDescent="0.3">
      <c r="A395" s="5">
        <v>389</v>
      </c>
      <c r="B395" s="9" t="s">
        <v>225</v>
      </c>
      <c r="C395" s="9" t="s">
        <v>231</v>
      </c>
      <c r="D395" s="7">
        <v>0</v>
      </c>
      <c r="E395" s="7">
        <f t="shared" si="18"/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f t="shared" si="27"/>
        <v>0</v>
      </c>
      <c r="S395" s="7">
        <f t="shared" si="27"/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</row>
    <row r="396" spans="1:49" ht="14.25" customHeight="1" x14ac:dyDescent="0.3">
      <c r="A396" s="5">
        <v>390</v>
      </c>
      <c r="B396" s="9" t="s">
        <v>225</v>
      </c>
      <c r="C396" s="9" t="s">
        <v>232</v>
      </c>
      <c r="D396" s="7">
        <v>0</v>
      </c>
      <c r="E396" s="7">
        <f t="shared" si="18"/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f t="shared" si="27"/>
        <v>0</v>
      </c>
      <c r="S396" s="7">
        <f t="shared" si="27"/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</row>
    <row r="397" spans="1:49" ht="14.25" customHeight="1" x14ac:dyDescent="0.3">
      <c r="A397" s="5">
        <v>391</v>
      </c>
      <c r="B397" s="9" t="s">
        <v>233</v>
      </c>
      <c r="C397" s="9" t="s">
        <v>585</v>
      </c>
      <c r="D397" s="7">
        <v>0</v>
      </c>
      <c r="E397" s="7">
        <f t="shared" si="18"/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f t="shared" si="27"/>
        <v>0</v>
      </c>
      <c r="S397" s="7">
        <f t="shared" si="27"/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</row>
    <row r="398" spans="1:49" ht="14.25" customHeight="1" x14ac:dyDescent="0.3">
      <c r="A398" s="5">
        <v>392</v>
      </c>
      <c r="B398" s="9" t="s">
        <v>233</v>
      </c>
      <c r="C398" s="9" t="s">
        <v>586</v>
      </c>
      <c r="D398" s="7">
        <v>0</v>
      </c>
      <c r="E398" s="7">
        <f t="shared" si="18"/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f t="shared" si="27"/>
        <v>0</v>
      </c>
      <c r="S398" s="7">
        <f t="shared" si="27"/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</row>
    <row r="399" spans="1:49" ht="14.25" customHeight="1" x14ac:dyDescent="0.3">
      <c r="A399" s="5">
        <v>393</v>
      </c>
      <c r="B399" s="9" t="s">
        <v>233</v>
      </c>
      <c r="C399" s="9" t="s">
        <v>587</v>
      </c>
      <c r="D399" s="7">
        <v>0</v>
      </c>
      <c r="E399" s="7">
        <f t="shared" si="18"/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f t="shared" si="27"/>
        <v>0</v>
      </c>
      <c r="S399" s="7">
        <f t="shared" si="27"/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</row>
    <row r="400" spans="1:49" ht="14.25" customHeight="1" x14ac:dyDescent="0.3">
      <c r="A400" s="5">
        <v>394</v>
      </c>
      <c r="B400" s="9" t="s">
        <v>233</v>
      </c>
      <c r="C400" s="9" t="s">
        <v>588</v>
      </c>
      <c r="D400" s="7">
        <v>0</v>
      </c>
      <c r="E400" s="7">
        <f t="shared" si="18"/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f t="shared" si="27"/>
        <v>0</v>
      </c>
      <c r="S400" s="7">
        <f t="shared" si="27"/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</row>
    <row r="401" spans="1:49" ht="14.25" customHeight="1" x14ac:dyDescent="0.3">
      <c r="A401" s="5">
        <v>395</v>
      </c>
      <c r="B401" s="9" t="s">
        <v>233</v>
      </c>
      <c r="C401" s="9" t="s">
        <v>589</v>
      </c>
      <c r="D401" s="7">
        <v>0</v>
      </c>
      <c r="E401" s="7">
        <f t="shared" si="18"/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f t="shared" si="27"/>
        <v>0</v>
      </c>
      <c r="S401" s="7">
        <f t="shared" si="27"/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</row>
    <row r="402" spans="1:49" ht="14.25" customHeight="1" x14ac:dyDescent="0.3">
      <c r="A402" s="5">
        <v>396</v>
      </c>
      <c r="B402" s="9" t="s">
        <v>233</v>
      </c>
      <c r="C402" s="9" t="s">
        <v>234</v>
      </c>
      <c r="D402" s="7">
        <v>0</v>
      </c>
      <c r="E402" s="7">
        <f t="shared" si="18"/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f t="shared" si="27"/>
        <v>0</v>
      </c>
      <c r="S402" s="7">
        <f t="shared" si="27"/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</row>
    <row r="403" spans="1:49" ht="14.25" customHeight="1" x14ac:dyDescent="0.3">
      <c r="A403" s="5">
        <v>397</v>
      </c>
      <c r="B403" s="9" t="s">
        <v>233</v>
      </c>
      <c r="C403" s="9" t="s">
        <v>235</v>
      </c>
      <c r="D403" s="7">
        <v>0</v>
      </c>
      <c r="E403" s="7">
        <f t="shared" si="18"/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f t="shared" si="27"/>
        <v>0</v>
      </c>
      <c r="S403" s="7">
        <f t="shared" si="27"/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</row>
    <row r="404" spans="1:49" ht="14.25" customHeight="1" x14ac:dyDescent="0.3">
      <c r="A404" s="5">
        <v>398</v>
      </c>
      <c r="B404" s="9" t="s">
        <v>233</v>
      </c>
      <c r="C404" s="9" t="s">
        <v>236</v>
      </c>
      <c r="D404" s="7">
        <v>0</v>
      </c>
      <c r="E404" s="7">
        <f t="shared" si="18"/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f t="shared" si="27"/>
        <v>0</v>
      </c>
      <c r="S404" s="7">
        <f t="shared" si="27"/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</row>
    <row r="405" spans="1:49" ht="14.25" customHeight="1" x14ac:dyDescent="0.3">
      <c r="A405" s="5">
        <v>399</v>
      </c>
      <c r="B405" s="9" t="s">
        <v>233</v>
      </c>
      <c r="C405" s="9" t="s">
        <v>237</v>
      </c>
      <c r="D405" s="7">
        <v>0</v>
      </c>
      <c r="E405" s="7">
        <f t="shared" si="18"/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f t="shared" si="27"/>
        <v>0</v>
      </c>
      <c r="S405" s="7">
        <f t="shared" si="27"/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</row>
    <row r="406" spans="1:49" ht="14.25" customHeight="1" x14ac:dyDescent="0.3">
      <c r="A406" s="5">
        <v>400</v>
      </c>
      <c r="B406" s="9" t="s">
        <v>233</v>
      </c>
      <c r="C406" s="9" t="s">
        <v>238</v>
      </c>
      <c r="D406" s="7">
        <v>0</v>
      </c>
      <c r="E406" s="7">
        <f t="shared" si="18"/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f t="shared" si="27"/>
        <v>0</v>
      </c>
      <c r="S406" s="7">
        <f t="shared" si="27"/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</row>
    <row r="407" spans="1:49" ht="14.25" customHeight="1" x14ac:dyDescent="0.3">
      <c r="A407" s="5">
        <v>401</v>
      </c>
      <c r="B407" s="9" t="s">
        <v>233</v>
      </c>
      <c r="C407" s="9" t="s">
        <v>239</v>
      </c>
      <c r="D407" s="7">
        <v>0</v>
      </c>
      <c r="E407" s="7">
        <f t="shared" si="18"/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f t="shared" si="27"/>
        <v>0</v>
      </c>
      <c r="S407" s="7">
        <f t="shared" si="27"/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</row>
    <row r="408" spans="1:49" ht="14.25" customHeight="1" x14ac:dyDescent="0.3">
      <c r="A408" s="5">
        <v>402</v>
      </c>
      <c r="B408" s="9" t="s">
        <v>233</v>
      </c>
      <c r="C408" s="9" t="s">
        <v>590</v>
      </c>
      <c r="D408" s="7">
        <v>0</v>
      </c>
      <c r="E408" s="7">
        <f t="shared" si="18"/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f t="shared" ref="R408:S423" si="28">T408+V408+X408</f>
        <v>0</v>
      </c>
      <c r="S408" s="7">
        <f t="shared" si="28"/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</row>
    <row r="409" spans="1:49" ht="14.25" customHeight="1" x14ac:dyDescent="0.3">
      <c r="A409" s="5">
        <v>403</v>
      </c>
      <c r="B409" s="9" t="s">
        <v>233</v>
      </c>
      <c r="C409" s="9" t="s">
        <v>240</v>
      </c>
      <c r="D409" s="7">
        <v>0</v>
      </c>
      <c r="E409" s="7">
        <f t="shared" si="18"/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f t="shared" si="28"/>
        <v>0</v>
      </c>
      <c r="S409" s="7">
        <f t="shared" si="28"/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</row>
    <row r="410" spans="1:49" ht="14.25" customHeight="1" x14ac:dyDescent="0.3">
      <c r="A410" s="5">
        <v>404</v>
      </c>
      <c r="B410" s="9" t="s">
        <v>233</v>
      </c>
      <c r="C410" s="9" t="s">
        <v>591</v>
      </c>
      <c r="D410" s="7">
        <v>0</v>
      </c>
      <c r="E410" s="7">
        <f t="shared" si="18"/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f t="shared" si="28"/>
        <v>0</v>
      </c>
      <c r="S410" s="7">
        <f t="shared" si="28"/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</row>
    <row r="411" spans="1:49" ht="14.25" customHeight="1" x14ac:dyDescent="0.3">
      <c r="A411" s="5">
        <v>405</v>
      </c>
      <c r="B411" s="9" t="s">
        <v>233</v>
      </c>
      <c r="C411" s="9" t="s">
        <v>241</v>
      </c>
      <c r="D411" s="7">
        <v>0</v>
      </c>
      <c r="E411" s="7">
        <f t="shared" si="18"/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f t="shared" si="28"/>
        <v>0</v>
      </c>
      <c r="S411" s="7">
        <f t="shared" si="28"/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</row>
    <row r="412" spans="1:49" ht="14.25" customHeight="1" x14ac:dyDescent="0.3">
      <c r="A412" s="5">
        <v>406</v>
      </c>
      <c r="B412" s="9" t="s">
        <v>233</v>
      </c>
      <c r="C412" s="9" t="s">
        <v>242</v>
      </c>
      <c r="D412" s="7">
        <v>0</v>
      </c>
      <c r="E412" s="7">
        <f t="shared" si="18"/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f t="shared" si="28"/>
        <v>0</v>
      </c>
      <c r="S412" s="7">
        <f t="shared" si="28"/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</row>
    <row r="413" spans="1:49" ht="14.25" customHeight="1" x14ac:dyDescent="0.3">
      <c r="A413" s="5">
        <v>407</v>
      </c>
      <c r="B413" s="9" t="s">
        <v>243</v>
      </c>
      <c r="C413" s="9" t="s">
        <v>592</v>
      </c>
      <c r="D413" s="7">
        <v>0</v>
      </c>
      <c r="E413" s="7">
        <f t="shared" si="18"/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f t="shared" si="28"/>
        <v>0</v>
      </c>
      <c r="S413" s="7">
        <f t="shared" si="28"/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</row>
    <row r="414" spans="1:49" ht="14.25" customHeight="1" x14ac:dyDescent="0.3">
      <c r="A414" s="5">
        <v>408</v>
      </c>
      <c r="B414" s="9" t="s">
        <v>243</v>
      </c>
      <c r="C414" s="9" t="s">
        <v>593</v>
      </c>
      <c r="D414" s="7">
        <v>0</v>
      </c>
      <c r="E414" s="7">
        <f t="shared" si="18"/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f t="shared" si="28"/>
        <v>0</v>
      </c>
      <c r="S414" s="7">
        <f t="shared" si="28"/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</row>
    <row r="415" spans="1:49" ht="14.25" customHeight="1" x14ac:dyDescent="0.3">
      <c r="A415" s="5">
        <v>409</v>
      </c>
      <c r="B415" s="9" t="s">
        <v>243</v>
      </c>
      <c r="C415" s="9" t="s">
        <v>244</v>
      </c>
      <c r="D415" s="7">
        <v>0</v>
      </c>
      <c r="E415" s="7">
        <f t="shared" si="18"/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f t="shared" si="28"/>
        <v>0</v>
      </c>
      <c r="S415" s="7">
        <f t="shared" si="28"/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</row>
    <row r="416" spans="1:49" ht="14.25" customHeight="1" x14ac:dyDescent="0.3">
      <c r="A416" s="5">
        <v>410</v>
      </c>
      <c r="B416" s="9" t="s">
        <v>243</v>
      </c>
      <c r="C416" s="9" t="s">
        <v>245</v>
      </c>
      <c r="D416" s="7">
        <v>0</v>
      </c>
      <c r="E416" s="7">
        <f t="shared" si="18"/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f t="shared" si="28"/>
        <v>0</v>
      </c>
      <c r="S416" s="7">
        <f t="shared" si="28"/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</row>
    <row r="417" spans="1:49" ht="14.25" customHeight="1" x14ac:dyDescent="0.3">
      <c r="A417" s="5">
        <v>411</v>
      </c>
      <c r="B417" s="9" t="s">
        <v>243</v>
      </c>
      <c r="C417" s="9" t="s">
        <v>246</v>
      </c>
      <c r="D417" s="7">
        <v>0</v>
      </c>
      <c r="E417" s="7">
        <f t="shared" si="18"/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f t="shared" si="28"/>
        <v>0</v>
      </c>
      <c r="S417" s="7">
        <f t="shared" si="28"/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0</v>
      </c>
      <c r="AW417" s="7">
        <v>0</v>
      </c>
    </row>
    <row r="418" spans="1:49" ht="14.25" customHeight="1" x14ac:dyDescent="0.3">
      <c r="A418" s="5">
        <v>412</v>
      </c>
      <c r="B418" s="9" t="s">
        <v>243</v>
      </c>
      <c r="C418" s="9" t="s">
        <v>594</v>
      </c>
      <c r="D418" s="7">
        <v>0</v>
      </c>
      <c r="E418" s="7">
        <f t="shared" si="18"/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f t="shared" si="28"/>
        <v>0</v>
      </c>
      <c r="S418" s="7">
        <f t="shared" si="28"/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</row>
    <row r="419" spans="1:49" ht="14.25" customHeight="1" x14ac:dyDescent="0.3">
      <c r="A419" s="5">
        <v>413</v>
      </c>
      <c r="B419" s="9" t="s">
        <v>243</v>
      </c>
      <c r="C419" s="9" t="s">
        <v>247</v>
      </c>
      <c r="D419" s="7">
        <v>0</v>
      </c>
      <c r="E419" s="7">
        <f t="shared" si="18"/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f t="shared" si="28"/>
        <v>0</v>
      </c>
      <c r="S419" s="7">
        <f t="shared" si="28"/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</row>
    <row r="420" spans="1:49" ht="14.25" customHeight="1" x14ac:dyDescent="0.3">
      <c r="A420" s="5">
        <v>414</v>
      </c>
      <c r="B420" s="9" t="s">
        <v>248</v>
      </c>
      <c r="C420" s="9" t="s">
        <v>249</v>
      </c>
      <c r="D420" s="7">
        <v>0</v>
      </c>
      <c r="E420" s="7">
        <f t="shared" si="18"/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f t="shared" si="28"/>
        <v>0</v>
      </c>
      <c r="S420" s="7">
        <f t="shared" si="28"/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</row>
    <row r="421" spans="1:49" ht="14.25" customHeight="1" x14ac:dyDescent="0.3">
      <c r="A421" s="5">
        <v>415</v>
      </c>
      <c r="B421" s="9" t="s">
        <v>248</v>
      </c>
      <c r="C421" s="9" t="s">
        <v>595</v>
      </c>
      <c r="D421" s="7">
        <v>0</v>
      </c>
      <c r="E421" s="7">
        <f t="shared" si="18"/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f t="shared" si="28"/>
        <v>0</v>
      </c>
      <c r="S421" s="7">
        <f t="shared" si="28"/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</row>
    <row r="422" spans="1:49" ht="14.25" customHeight="1" x14ac:dyDescent="0.3">
      <c r="A422" s="5">
        <v>416</v>
      </c>
      <c r="B422" s="9" t="s">
        <v>248</v>
      </c>
      <c r="C422" s="9" t="s">
        <v>596</v>
      </c>
      <c r="D422" s="7">
        <v>0</v>
      </c>
      <c r="E422" s="7">
        <f t="shared" si="18"/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f t="shared" si="28"/>
        <v>0</v>
      </c>
      <c r="S422" s="7">
        <f t="shared" si="28"/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</row>
    <row r="423" spans="1:49" ht="14.25" customHeight="1" x14ac:dyDescent="0.3">
      <c r="A423" s="5">
        <v>417</v>
      </c>
      <c r="B423" s="9" t="s">
        <v>248</v>
      </c>
      <c r="C423" s="9" t="s">
        <v>250</v>
      </c>
      <c r="D423" s="7">
        <v>0</v>
      </c>
      <c r="E423" s="7">
        <f t="shared" si="18"/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f t="shared" si="28"/>
        <v>0</v>
      </c>
      <c r="S423" s="7">
        <f t="shared" si="28"/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</row>
    <row r="424" spans="1:49" ht="14.25" customHeight="1" x14ac:dyDescent="0.3">
      <c r="A424" s="5">
        <v>418</v>
      </c>
      <c r="B424" s="9" t="s">
        <v>248</v>
      </c>
      <c r="C424" s="9" t="s">
        <v>251</v>
      </c>
      <c r="D424" s="7">
        <v>0</v>
      </c>
      <c r="E424" s="7">
        <f t="shared" si="18"/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f t="shared" ref="R424:S439" si="29">T424+V424+X424</f>
        <v>0</v>
      </c>
      <c r="S424" s="7">
        <f t="shared" si="29"/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</row>
    <row r="425" spans="1:49" ht="14.25" customHeight="1" x14ac:dyDescent="0.3">
      <c r="A425" s="5">
        <v>419</v>
      </c>
      <c r="B425" s="9" t="s">
        <v>248</v>
      </c>
      <c r="C425" s="9" t="s">
        <v>252</v>
      </c>
      <c r="D425" s="7">
        <v>0</v>
      </c>
      <c r="E425" s="7">
        <f t="shared" si="18"/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f t="shared" si="29"/>
        <v>0</v>
      </c>
      <c r="S425" s="7">
        <f t="shared" si="29"/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</row>
    <row r="426" spans="1:49" ht="14.25" customHeight="1" x14ac:dyDescent="0.3">
      <c r="A426" s="5">
        <v>420</v>
      </c>
      <c r="B426" s="9" t="s">
        <v>248</v>
      </c>
      <c r="C426" s="9" t="s">
        <v>253</v>
      </c>
      <c r="D426" s="7">
        <v>0</v>
      </c>
      <c r="E426" s="7">
        <f t="shared" si="18"/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f t="shared" si="29"/>
        <v>0</v>
      </c>
      <c r="S426" s="7">
        <f t="shared" si="29"/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</row>
    <row r="427" spans="1:49" ht="14.25" customHeight="1" x14ac:dyDescent="0.3">
      <c r="A427" s="5">
        <v>421</v>
      </c>
      <c r="B427" s="9" t="s">
        <v>254</v>
      </c>
      <c r="C427" s="9" t="s">
        <v>597</v>
      </c>
      <c r="D427" s="7">
        <v>0</v>
      </c>
      <c r="E427" s="7">
        <f t="shared" si="18"/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f t="shared" si="29"/>
        <v>0</v>
      </c>
      <c r="S427" s="7">
        <f t="shared" si="29"/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</row>
    <row r="428" spans="1:49" ht="14.25" customHeight="1" x14ac:dyDescent="0.3">
      <c r="A428" s="5">
        <v>422</v>
      </c>
      <c r="B428" s="9" t="s">
        <v>254</v>
      </c>
      <c r="C428" s="9" t="s">
        <v>598</v>
      </c>
      <c r="D428" s="7">
        <v>0</v>
      </c>
      <c r="E428" s="7">
        <f t="shared" si="18"/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f t="shared" si="29"/>
        <v>0</v>
      </c>
      <c r="S428" s="7">
        <f t="shared" si="29"/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</row>
    <row r="429" spans="1:49" ht="14.25" customHeight="1" x14ac:dyDescent="0.3">
      <c r="A429" s="5">
        <v>423</v>
      </c>
      <c r="B429" s="9" t="s">
        <v>254</v>
      </c>
      <c r="C429" s="9" t="s">
        <v>599</v>
      </c>
      <c r="D429" s="7">
        <v>0</v>
      </c>
      <c r="E429" s="7">
        <f t="shared" si="18"/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f t="shared" si="29"/>
        <v>0</v>
      </c>
      <c r="S429" s="7">
        <f t="shared" si="29"/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</row>
    <row r="430" spans="1:49" ht="14.25" customHeight="1" x14ac:dyDescent="0.3">
      <c r="A430" s="5">
        <v>424</v>
      </c>
      <c r="B430" s="9" t="s">
        <v>254</v>
      </c>
      <c r="C430" s="9" t="s">
        <v>255</v>
      </c>
      <c r="D430" s="7">
        <v>0</v>
      </c>
      <c r="E430" s="7">
        <f t="shared" si="18"/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f t="shared" si="29"/>
        <v>0</v>
      </c>
      <c r="S430" s="7">
        <f t="shared" si="29"/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</row>
    <row r="431" spans="1:49" ht="14.25" customHeight="1" x14ac:dyDescent="0.3">
      <c r="A431" s="5">
        <v>425</v>
      </c>
      <c r="B431" s="9" t="s">
        <v>254</v>
      </c>
      <c r="C431" s="9" t="s">
        <v>256</v>
      </c>
      <c r="D431" s="7">
        <v>0</v>
      </c>
      <c r="E431" s="7">
        <f t="shared" si="18"/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f t="shared" si="29"/>
        <v>0</v>
      </c>
      <c r="S431" s="7">
        <f t="shared" si="29"/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</row>
    <row r="432" spans="1:49" ht="14.25" customHeight="1" x14ac:dyDescent="0.3">
      <c r="A432" s="5">
        <v>426</v>
      </c>
      <c r="B432" s="9" t="s">
        <v>254</v>
      </c>
      <c r="C432" s="9" t="s">
        <v>600</v>
      </c>
      <c r="D432" s="7">
        <v>0</v>
      </c>
      <c r="E432" s="7">
        <f t="shared" si="18"/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f t="shared" si="29"/>
        <v>0</v>
      </c>
      <c r="S432" s="7">
        <f t="shared" si="29"/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</row>
    <row r="433" spans="1:49" ht="14.25" customHeight="1" x14ac:dyDescent="0.3">
      <c r="A433" s="5">
        <v>427</v>
      </c>
      <c r="B433" s="9" t="s">
        <v>254</v>
      </c>
      <c r="C433" s="9" t="s">
        <v>257</v>
      </c>
      <c r="D433" s="7">
        <v>0</v>
      </c>
      <c r="E433" s="7">
        <f t="shared" si="18"/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f t="shared" si="29"/>
        <v>0</v>
      </c>
      <c r="S433" s="7">
        <f t="shared" si="29"/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</row>
    <row r="434" spans="1:49" ht="14.25" customHeight="1" x14ac:dyDescent="0.3">
      <c r="A434" s="5">
        <v>428</v>
      </c>
      <c r="B434" s="9" t="s">
        <v>254</v>
      </c>
      <c r="C434" s="9" t="s">
        <v>258</v>
      </c>
      <c r="D434" s="7">
        <v>0</v>
      </c>
      <c r="E434" s="7">
        <f t="shared" si="18"/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f t="shared" si="29"/>
        <v>0</v>
      </c>
      <c r="S434" s="7">
        <f t="shared" si="29"/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</row>
    <row r="435" spans="1:49" ht="14.25" customHeight="1" x14ac:dyDescent="0.3">
      <c r="A435" s="5">
        <v>429</v>
      </c>
      <c r="B435" s="9" t="s">
        <v>254</v>
      </c>
      <c r="C435" s="9" t="s">
        <v>259</v>
      </c>
      <c r="D435" s="7">
        <v>0</v>
      </c>
      <c r="E435" s="7">
        <f t="shared" si="18"/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f t="shared" si="29"/>
        <v>0</v>
      </c>
      <c r="S435" s="7">
        <f t="shared" si="29"/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</row>
    <row r="436" spans="1:49" ht="14.25" customHeight="1" x14ac:dyDescent="0.3">
      <c r="A436" s="5">
        <v>430</v>
      </c>
      <c r="B436" s="9" t="s">
        <v>254</v>
      </c>
      <c r="C436" s="9" t="s">
        <v>260</v>
      </c>
      <c r="D436" s="7">
        <v>0</v>
      </c>
      <c r="E436" s="7">
        <f t="shared" si="18"/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f t="shared" si="29"/>
        <v>0</v>
      </c>
      <c r="S436" s="7">
        <f t="shared" si="29"/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</row>
    <row r="437" spans="1:49" ht="14.25" customHeight="1" x14ac:dyDescent="0.3">
      <c r="A437" s="5">
        <v>431</v>
      </c>
      <c r="B437" s="9" t="s">
        <v>254</v>
      </c>
      <c r="C437" s="9" t="s">
        <v>261</v>
      </c>
      <c r="D437" s="7">
        <v>0</v>
      </c>
      <c r="E437" s="7">
        <f t="shared" si="18"/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f t="shared" si="29"/>
        <v>0</v>
      </c>
      <c r="S437" s="7">
        <f t="shared" si="29"/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</row>
    <row r="438" spans="1:49" ht="14.25" customHeight="1" x14ac:dyDescent="0.3">
      <c r="A438" s="5">
        <v>432</v>
      </c>
      <c r="B438" s="9" t="s">
        <v>254</v>
      </c>
      <c r="C438" s="9" t="s">
        <v>262</v>
      </c>
      <c r="D438" s="7">
        <v>0</v>
      </c>
      <c r="E438" s="7">
        <f t="shared" si="18"/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f t="shared" si="29"/>
        <v>0</v>
      </c>
      <c r="S438" s="7">
        <f t="shared" si="29"/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</row>
    <row r="439" spans="1:49" ht="14.25" customHeight="1" x14ac:dyDescent="0.3">
      <c r="A439" s="5">
        <v>433</v>
      </c>
      <c r="B439" s="9" t="s">
        <v>254</v>
      </c>
      <c r="C439" s="9" t="s">
        <v>263</v>
      </c>
      <c r="D439" s="7">
        <v>0</v>
      </c>
      <c r="E439" s="7">
        <f t="shared" si="18"/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f t="shared" si="29"/>
        <v>0</v>
      </c>
      <c r="S439" s="7">
        <f t="shared" si="29"/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</row>
    <row r="440" spans="1:49" ht="14.25" customHeight="1" x14ac:dyDescent="0.3">
      <c r="A440" s="5">
        <v>434</v>
      </c>
      <c r="B440" s="9" t="s">
        <v>254</v>
      </c>
      <c r="C440" s="9" t="s">
        <v>264</v>
      </c>
      <c r="D440" s="7">
        <v>0</v>
      </c>
      <c r="E440" s="7">
        <f t="shared" si="18"/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f t="shared" ref="R440:S455" si="30">T440+V440+X440</f>
        <v>0</v>
      </c>
      <c r="S440" s="7">
        <f t="shared" si="30"/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</row>
    <row r="441" spans="1:49" ht="14.25" customHeight="1" x14ac:dyDescent="0.3">
      <c r="A441" s="5">
        <v>435</v>
      </c>
      <c r="B441" s="9" t="s">
        <v>254</v>
      </c>
      <c r="C441" s="9" t="s">
        <v>265</v>
      </c>
      <c r="D441" s="7">
        <v>0</v>
      </c>
      <c r="E441" s="7">
        <f t="shared" si="18"/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f t="shared" si="30"/>
        <v>0</v>
      </c>
      <c r="S441" s="7">
        <f t="shared" si="30"/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</row>
    <row r="442" spans="1:49" ht="14.25" customHeight="1" x14ac:dyDescent="0.3">
      <c r="A442" s="5">
        <v>436</v>
      </c>
      <c r="B442" s="9" t="s">
        <v>254</v>
      </c>
      <c r="C442" s="9" t="s">
        <v>601</v>
      </c>
      <c r="D442" s="7">
        <v>0</v>
      </c>
      <c r="E442" s="7">
        <f t="shared" si="18"/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f t="shared" si="30"/>
        <v>0</v>
      </c>
      <c r="S442" s="7">
        <f t="shared" si="30"/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</row>
    <row r="443" spans="1:49" ht="14.25" customHeight="1" x14ac:dyDescent="0.3">
      <c r="A443" s="5">
        <v>437</v>
      </c>
      <c r="B443" s="9" t="s">
        <v>254</v>
      </c>
      <c r="C443" s="9" t="s">
        <v>602</v>
      </c>
      <c r="D443" s="7">
        <v>0</v>
      </c>
      <c r="E443" s="7">
        <f t="shared" si="18"/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f t="shared" si="30"/>
        <v>0</v>
      </c>
      <c r="S443" s="7">
        <f t="shared" si="30"/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</row>
    <row r="444" spans="1:49" ht="14.25" customHeight="1" x14ac:dyDescent="0.3">
      <c r="A444" s="5">
        <v>438</v>
      </c>
      <c r="B444" s="9" t="s">
        <v>254</v>
      </c>
      <c r="C444" s="9" t="s">
        <v>224</v>
      </c>
      <c r="D444" s="7">
        <v>0</v>
      </c>
      <c r="E444" s="7">
        <f t="shared" si="18"/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f t="shared" si="30"/>
        <v>0</v>
      </c>
      <c r="S444" s="7">
        <f t="shared" si="30"/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</row>
    <row r="445" spans="1:49" ht="14.25" customHeight="1" x14ac:dyDescent="0.3">
      <c r="A445" s="5">
        <v>439</v>
      </c>
      <c r="B445" s="9" t="s">
        <v>266</v>
      </c>
      <c r="C445" s="9" t="s">
        <v>603</v>
      </c>
      <c r="D445" s="7">
        <v>0</v>
      </c>
      <c r="E445" s="7">
        <f t="shared" si="18"/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f t="shared" si="30"/>
        <v>0</v>
      </c>
      <c r="S445" s="7">
        <f t="shared" si="30"/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</row>
    <row r="446" spans="1:49" ht="14.25" customHeight="1" x14ac:dyDescent="0.3">
      <c r="A446" s="5">
        <v>440</v>
      </c>
      <c r="B446" s="9" t="s">
        <v>266</v>
      </c>
      <c r="C446" s="9" t="s">
        <v>604</v>
      </c>
      <c r="D446" s="7">
        <v>0</v>
      </c>
      <c r="E446" s="7">
        <f t="shared" si="18"/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f t="shared" si="30"/>
        <v>0</v>
      </c>
      <c r="S446" s="7">
        <f t="shared" si="30"/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</row>
    <row r="447" spans="1:49" ht="14.25" customHeight="1" x14ac:dyDescent="0.3">
      <c r="A447" s="5">
        <v>441</v>
      </c>
      <c r="B447" s="9" t="s">
        <v>266</v>
      </c>
      <c r="C447" s="9" t="s">
        <v>605</v>
      </c>
      <c r="D447" s="7">
        <v>0</v>
      </c>
      <c r="E447" s="7">
        <f t="shared" si="18"/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f t="shared" si="30"/>
        <v>0</v>
      </c>
      <c r="S447" s="7">
        <f t="shared" si="30"/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</row>
    <row r="448" spans="1:49" ht="14.25" customHeight="1" x14ac:dyDescent="0.3">
      <c r="A448" s="5">
        <v>442</v>
      </c>
      <c r="B448" s="9" t="s">
        <v>266</v>
      </c>
      <c r="C448" s="9" t="s">
        <v>606</v>
      </c>
      <c r="D448" s="7">
        <v>0</v>
      </c>
      <c r="E448" s="7">
        <f t="shared" si="18"/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f t="shared" si="30"/>
        <v>0</v>
      </c>
      <c r="S448" s="7">
        <f t="shared" si="30"/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</row>
    <row r="449" spans="1:49" ht="14.25" customHeight="1" x14ac:dyDescent="0.3">
      <c r="A449" s="5">
        <v>443</v>
      </c>
      <c r="B449" s="9" t="s">
        <v>266</v>
      </c>
      <c r="C449" s="9" t="s">
        <v>607</v>
      </c>
      <c r="D449" s="7">
        <v>0</v>
      </c>
      <c r="E449" s="7">
        <f t="shared" si="18"/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f t="shared" si="30"/>
        <v>0</v>
      </c>
      <c r="S449" s="7">
        <f t="shared" si="30"/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</row>
    <row r="450" spans="1:49" ht="14.25" customHeight="1" x14ac:dyDescent="0.3">
      <c r="A450" s="5">
        <v>444</v>
      </c>
      <c r="B450" s="9" t="s">
        <v>266</v>
      </c>
      <c r="C450" s="9" t="s">
        <v>608</v>
      </c>
      <c r="D450" s="7">
        <v>0</v>
      </c>
      <c r="E450" s="7">
        <f t="shared" si="18"/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f t="shared" si="30"/>
        <v>0</v>
      </c>
      <c r="S450" s="7">
        <f t="shared" si="30"/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</row>
    <row r="451" spans="1:49" ht="14.25" customHeight="1" x14ac:dyDescent="0.3">
      <c r="A451" s="5">
        <v>445</v>
      </c>
      <c r="B451" s="9" t="s">
        <v>266</v>
      </c>
      <c r="C451" s="9" t="s">
        <v>267</v>
      </c>
      <c r="D451" s="7">
        <v>0</v>
      </c>
      <c r="E451" s="7">
        <f t="shared" si="18"/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f t="shared" si="30"/>
        <v>0</v>
      </c>
      <c r="S451" s="7">
        <f t="shared" si="30"/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</row>
    <row r="452" spans="1:49" ht="14.25" customHeight="1" x14ac:dyDescent="0.3">
      <c r="A452" s="5">
        <v>446</v>
      </c>
      <c r="B452" s="9" t="s">
        <v>266</v>
      </c>
      <c r="C452" s="9" t="s">
        <v>268</v>
      </c>
      <c r="D452" s="7">
        <v>0</v>
      </c>
      <c r="E452" s="7">
        <f t="shared" si="18"/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f t="shared" si="30"/>
        <v>0</v>
      </c>
      <c r="S452" s="7">
        <f t="shared" si="30"/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</row>
    <row r="453" spans="1:49" ht="14.25" customHeight="1" x14ac:dyDescent="0.3">
      <c r="A453" s="5">
        <v>447</v>
      </c>
      <c r="B453" s="9" t="s">
        <v>266</v>
      </c>
      <c r="C453" s="9" t="s">
        <v>609</v>
      </c>
      <c r="D453" s="7">
        <v>0</v>
      </c>
      <c r="E453" s="7">
        <f t="shared" si="18"/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f t="shared" si="30"/>
        <v>0</v>
      </c>
      <c r="S453" s="7">
        <f t="shared" si="30"/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</row>
    <row r="454" spans="1:49" ht="14.25" customHeight="1" x14ac:dyDescent="0.3">
      <c r="A454" s="5">
        <v>448</v>
      </c>
      <c r="B454" s="9" t="s">
        <v>266</v>
      </c>
      <c r="C454" s="9" t="s">
        <v>269</v>
      </c>
      <c r="D454" s="7">
        <v>0</v>
      </c>
      <c r="E454" s="7">
        <f t="shared" si="18"/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f t="shared" si="30"/>
        <v>0</v>
      </c>
      <c r="S454" s="7">
        <f t="shared" si="30"/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</row>
    <row r="455" spans="1:49" ht="14.25" customHeight="1" x14ac:dyDescent="0.3">
      <c r="A455" s="5">
        <v>449</v>
      </c>
      <c r="B455" s="9" t="s">
        <v>266</v>
      </c>
      <c r="C455" s="9" t="s">
        <v>270</v>
      </c>
      <c r="D455" s="7">
        <v>0</v>
      </c>
      <c r="E455" s="7">
        <f t="shared" si="18"/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f t="shared" si="30"/>
        <v>0</v>
      </c>
      <c r="S455" s="7">
        <f t="shared" si="30"/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</row>
    <row r="456" spans="1:49" ht="14.25" customHeight="1" x14ac:dyDescent="0.3">
      <c r="A456" s="5">
        <v>450</v>
      </c>
      <c r="B456" s="9" t="s">
        <v>271</v>
      </c>
      <c r="C456" s="9" t="s">
        <v>610</v>
      </c>
      <c r="D456" s="7">
        <v>0</v>
      </c>
      <c r="E456" s="7">
        <f t="shared" si="18"/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f t="shared" ref="R456:S471" si="31">T456+V456+X456</f>
        <v>0</v>
      </c>
      <c r="S456" s="7">
        <f t="shared" si="31"/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</row>
    <row r="457" spans="1:49" ht="14.25" customHeight="1" x14ac:dyDescent="0.3">
      <c r="A457" s="5">
        <v>451</v>
      </c>
      <c r="B457" s="9" t="s">
        <v>271</v>
      </c>
      <c r="C457" s="9" t="s">
        <v>611</v>
      </c>
      <c r="D457" s="7">
        <v>0</v>
      </c>
      <c r="E457" s="7">
        <f t="shared" si="18"/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f t="shared" si="31"/>
        <v>0</v>
      </c>
      <c r="S457" s="7">
        <f t="shared" si="31"/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</row>
    <row r="458" spans="1:49" ht="14.25" customHeight="1" x14ac:dyDescent="0.3">
      <c r="A458" s="5">
        <v>452</v>
      </c>
      <c r="B458" s="9" t="s">
        <v>271</v>
      </c>
      <c r="C458" s="9" t="s">
        <v>612</v>
      </c>
      <c r="D458" s="7">
        <v>0</v>
      </c>
      <c r="E458" s="7">
        <f t="shared" si="18"/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f t="shared" si="31"/>
        <v>0</v>
      </c>
      <c r="S458" s="7">
        <f t="shared" si="31"/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</row>
    <row r="459" spans="1:49" ht="14.25" customHeight="1" x14ac:dyDescent="0.3">
      <c r="A459" s="5">
        <v>453</v>
      </c>
      <c r="B459" s="9" t="s">
        <v>271</v>
      </c>
      <c r="C459" s="9" t="s">
        <v>272</v>
      </c>
      <c r="D459" s="7">
        <v>0</v>
      </c>
      <c r="E459" s="7">
        <f t="shared" si="18"/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f t="shared" si="31"/>
        <v>0</v>
      </c>
      <c r="S459" s="7">
        <f t="shared" si="31"/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</row>
    <row r="460" spans="1:49" ht="14.25" customHeight="1" x14ac:dyDescent="0.3">
      <c r="A460" s="5">
        <v>454</v>
      </c>
      <c r="B460" s="9" t="s">
        <v>271</v>
      </c>
      <c r="C460" s="9" t="s">
        <v>613</v>
      </c>
      <c r="D460" s="7">
        <v>0</v>
      </c>
      <c r="E460" s="7">
        <f t="shared" si="18"/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f t="shared" si="31"/>
        <v>0</v>
      </c>
      <c r="S460" s="7">
        <f t="shared" si="31"/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</row>
    <row r="461" spans="1:49" ht="14.25" customHeight="1" x14ac:dyDescent="0.3">
      <c r="A461" s="5">
        <v>455</v>
      </c>
      <c r="B461" s="9" t="s">
        <v>271</v>
      </c>
      <c r="C461" s="9" t="s">
        <v>614</v>
      </c>
      <c r="D461" s="7">
        <v>0</v>
      </c>
      <c r="E461" s="7">
        <f t="shared" si="18"/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f t="shared" si="31"/>
        <v>0</v>
      </c>
      <c r="S461" s="7">
        <f t="shared" si="31"/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</row>
    <row r="462" spans="1:49" ht="14.25" customHeight="1" x14ac:dyDescent="0.3">
      <c r="A462" s="5">
        <v>456</v>
      </c>
      <c r="B462" s="9" t="s">
        <v>271</v>
      </c>
      <c r="C462" s="9" t="s">
        <v>615</v>
      </c>
      <c r="D462" s="7">
        <v>0</v>
      </c>
      <c r="E462" s="7">
        <f t="shared" si="18"/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f t="shared" si="31"/>
        <v>0</v>
      </c>
      <c r="S462" s="7">
        <f t="shared" si="31"/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</row>
    <row r="463" spans="1:49" ht="14.25" customHeight="1" x14ac:dyDescent="0.3">
      <c r="A463" s="5">
        <v>457</v>
      </c>
      <c r="B463" s="9" t="s">
        <v>271</v>
      </c>
      <c r="C463" s="9" t="s">
        <v>616</v>
      </c>
      <c r="D463" s="7">
        <v>0</v>
      </c>
      <c r="E463" s="7">
        <f t="shared" si="18"/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f t="shared" si="31"/>
        <v>0</v>
      </c>
      <c r="S463" s="7">
        <f t="shared" si="31"/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</row>
    <row r="464" spans="1:49" ht="14.25" customHeight="1" x14ac:dyDescent="0.3">
      <c r="A464" s="5">
        <v>458</v>
      </c>
      <c r="B464" s="9" t="s">
        <v>271</v>
      </c>
      <c r="C464" s="9" t="s">
        <v>617</v>
      </c>
      <c r="D464" s="7">
        <v>0</v>
      </c>
      <c r="E464" s="7">
        <f t="shared" si="18"/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f t="shared" si="31"/>
        <v>3</v>
      </c>
      <c r="S464" s="7">
        <f t="shared" si="31"/>
        <v>50000</v>
      </c>
      <c r="T464" s="7">
        <v>0</v>
      </c>
      <c r="U464" s="7">
        <v>0</v>
      </c>
      <c r="V464" s="7">
        <v>3</v>
      </c>
      <c r="W464" s="7">
        <v>50000</v>
      </c>
      <c r="X464" s="7">
        <v>0</v>
      </c>
      <c r="Y464" s="7">
        <v>0</v>
      </c>
      <c r="Z464" s="7">
        <v>3</v>
      </c>
      <c r="AA464" s="7">
        <v>50000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3</v>
      </c>
      <c r="AI464" s="7">
        <v>50000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</row>
    <row r="465" spans="1:49" ht="14.25" customHeight="1" x14ac:dyDescent="0.3">
      <c r="A465" s="5">
        <v>459</v>
      </c>
      <c r="B465" s="9" t="s">
        <v>271</v>
      </c>
      <c r="C465" s="9" t="s">
        <v>273</v>
      </c>
      <c r="D465" s="7">
        <v>0</v>
      </c>
      <c r="E465" s="7">
        <f t="shared" si="18"/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f t="shared" si="31"/>
        <v>0</v>
      </c>
      <c r="S465" s="7">
        <f t="shared" si="31"/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</row>
    <row r="466" spans="1:49" ht="14.25" customHeight="1" x14ac:dyDescent="0.3">
      <c r="A466" s="5">
        <v>460</v>
      </c>
      <c r="B466" s="9" t="s">
        <v>274</v>
      </c>
      <c r="C466" s="9" t="s">
        <v>618</v>
      </c>
      <c r="D466" s="7">
        <v>0</v>
      </c>
      <c r="E466" s="7">
        <f t="shared" si="18"/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f t="shared" si="31"/>
        <v>0</v>
      </c>
      <c r="S466" s="7">
        <f t="shared" si="31"/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</row>
    <row r="467" spans="1:49" ht="14.25" customHeight="1" x14ac:dyDescent="0.3">
      <c r="A467" s="5">
        <v>461</v>
      </c>
      <c r="B467" s="9" t="s">
        <v>274</v>
      </c>
      <c r="C467" s="9" t="s">
        <v>619</v>
      </c>
      <c r="D467" s="7">
        <v>0</v>
      </c>
      <c r="E467" s="7">
        <f t="shared" si="18"/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f t="shared" si="31"/>
        <v>0</v>
      </c>
      <c r="S467" s="7">
        <f t="shared" si="31"/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</row>
    <row r="468" spans="1:49" ht="14.25" customHeight="1" x14ac:dyDescent="0.3">
      <c r="A468" s="5">
        <v>462</v>
      </c>
      <c r="B468" s="9" t="s">
        <v>274</v>
      </c>
      <c r="C468" s="9" t="s">
        <v>620</v>
      </c>
      <c r="D468" s="7">
        <v>0</v>
      </c>
      <c r="E468" s="7">
        <f t="shared" si="18"/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f t="shared" si="31"/>
        <v>0</v>
      </c>
      <c r="S468" s="7">
        <f t="shared" si="31"/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</row>
    <row r="469" spans="1:49" ht="14.25" customHeight="1" x14ac:dyDescent="0.3">
      <c r="A469" s="5">
        <v>463</v>
      </c>
      <c r="B469" s="9" t="s">
        <v>274</v>
      </c>
      <c r="C469" s="9" t="s">
        <v>621</v>
      </c>
      <c r="D469" s="7">
        <v>0</v>
      </c>
      <c r="E469" s="7">
        <f t="shared" si="18"/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f t="shared" si="31"/>
        <v>0</v>
      </c>
      <c r="S469" s="7">
        <f t="shared" si="31"/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</row>
    <row r="470" spans="1:49" ht="14.25" customHeight="1" x14ac:dyDescent="0.3">
      <c r="A470" s="5">
        <v>464</v>
      </c>
      <c r="B470" s="9" t="s">
        <v>274</v>
      </c>
      <c r="C470" s="9" t="s">
        <v>622</v>
      </c>
      <c r="D470" s="7">
        <v>0</v>
      </c>
      <c r="E470" s="7">
        <f t="shared" si="18"/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f t="shared" si="31"/>
        <v>0</v>
      </c>
      <c r="S470" s="7">
        <f t="shared" si="31"/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</row>
    <row r="471" spans="1:49" ht="14.25" customHeight="1" x14ac:dyDescent="0.3">
      <c r="A471" s="5">
        <v>465</v>
      </c>
      <c r="B471" s="9" t="s">
        <v>274</v>
      </c>
      <c r="C471" s="9" t="s">
        <v>623</v>
      </c>
      <c r="D471" s="7">
        <v>0</v>
      </c>
      <c r="E471" s="7">
        <f t="shared" si="18"/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f t="shared" si="31"/>
        <v>0</v>
      </c>
      <c r="S471" s="7">
        <f t="shared" si="31"/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</row>
    <row r="472" spans="1:49" ht="14.25" customHeight="1" x14ac:dyDescent="0.3">
      <c r="A472" s="5">
        <v>466</v>
      </c>
      <c r="B472" s="9" t="s">
        <v>274</v>
      </c>
      <c r="C472" s="9" t="s">
        <v>624</v>
      </c>
      <c r="D472" s="7">
        <v>0</v>
      </c>
      <c r="E472" s="7">
        <f t="shared" si="18"/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f t="shared" ref="R472:S487" si="32">T472+V472+X472</f>
        <v>0</v>
      </c>
      <c r="S472" s="7">
        <f t="shared" si="32"/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</row>
    <row r="473" spans="1:49" ht="14.25" customHeight="1" x14ac:dyDescent="0.3">
      <c r="A473" s="5">
        <v>467</v>
      </c>
      <c r="B473" s="9" t="s">
        <v>274</v>
      </c>
      <c r="C473" s="9" t="s">
        <v>625</v>
      </c>
      <c r="D473" s="7">
        <v>0</v>
      </c>
      <c r="E473" s="7">
        <f t="shared" si="18"/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f t="shared" si="32"/>
        <v>0</v>
      </c>
      <c r="S473" s="7">
        <f t="shared" si="32"/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</row>
    <row r="474" spans="1:49" ht="14.25" customHeight="1" x14ac:dyDescent="0.3">
      <c r="A474" s="5">
        <v>468</v>
      </c>
      <c r="B474" s="9" t="s">
        <v>274</v>
      </c>
      <c r="C474" s="9" t="s">
        <v>626</v>
      </c>
      <c r="D474" s="7">
        <v>0</v>
      </c>
      <c r="E474" s="7">
        <f t="shared" si="18"/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f t="shared" si="32"/>
        <v>0</v>
      </c>
      <c r="S474" s="7">
        <f t="shared" si="32"/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</row>
    <row r="475" spans="1:49" ht="14.25" customHeight="1" x14ac:dyDescent="0.3">
      <c r="A475" s="5">
        <v>469</v>
      </c>
      <c r="B475" s="9" t="s">
        <v>274</v>
      </c>
      <c r="C475" s="9" t="s">
        <v>627</v>
      </c>
      <c r="D475" s="7">
        <v>0</v>
      </c>
      <c r="E475" s="7">
        <f t="shared" si="18"/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f t="shared" si="32"/>
        <v>0</v>
      </c>
      <c r="S475" s="7">
        <f t="shared" si="32"/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</row>
    <row r="476" spans="1:49" ht="14.25" customHeight="1" x14ac:dyDescent="0.3">
      <c r="A476" s="5">
        <v>470</v>
      </c>
      <c r="B476" s="9" t="s">
        <v>274</v>
      </c>
      <c r="C476" s="9" t="s">
        <v>275</v>
      </c>
      <c r="D476" s="7">
        <v>0</v>
      </c>
      <c r="E476" s="7">
        <f t="shared" si="18"/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f t="shared" si="32"/>
        <v>0</v>
      </c>
      <c r="S476" s="7">
        <f t="shared" si="32"/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</row>
    <row r="477" spans="1:49" ht="14.25" customHeight="1" x14ac:dyDescent="0.3">
      <c r="A477" s="5">
        <v>471</v>
      </c>
      <c r="B477" s="9" t="s">
        <v>274</v>
      </c>
      <c r="C477" s="9" t="s">
        <v>628</v>
      </c>
      <c r="D477" s="7">
        <v>0</v>
      </c>
      <c r="E477" s="7">
        <f t="shared" si="18"/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f t="shared" si="32"/>
        <v>0</v>
      </c>
      <c r="S477" s="7">
        <f t="shared" si="32"/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</row>
    <row r="478" spans="1:49" ht="14.25" customHeight="1" x14ac:dyDescent="0.3">
      <c r="A478" s="5">
        <v>472</v>
      </c>
      <c r="B478" s="9" t="s">
        <v>274</v>
      </c>
      <c r="C478" s="9" t="s">
        <v>276</v>
      </c>
      <c r="D478" s="7">
        <v>0</v>
      </c>
      <c r="E478" s="7">
        <f t="shared" si="18"/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f t="shared" si="32"/>
        <v>0</v>
      </c>
      <c r="S478" s="7">
        <f t="shared" si="32"/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</row>
    <row r="479" spans="1:49" ht="14.25" customHeight="1" x14ac:dyDescent="0.3">
      <c r="A479" s="5">
        <v>473</v>
      </c>
      <c r="B479" s="9" t="s">
        <v>274</v>
      </c>
      <c r="C479" s="9" t="s">
        <v>277</v>
      </c>
      <c r="D479" s="7">
        <v>0</v>
      </c>
      <c r="E479" s="7">
        <f t="shared" si="18"/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f t="shared" si="32"/>
        <v>0</v>
      </c>
      <c r="S479" s="7">
        <f t="shared" si="32"/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</row>
    <row r="480" spans="1:49" ht="14.25" customHeight="1" x14ac:dyDescent="0.3">
      <c r="A480" s="5">
        <v>474</v>
      </c>
      <c r="B480" s="9" t="s">
        <v>274</v>
      </c>
      <c r="C480" s="9" t="s">
        <v>278</v>
      </c>
      <c r="D480" s="7">
        <v>0</v>
      </c>
      <c r="E480" s="7">
        <f t="shared" si="18"/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f t="shared" si="32"/>
        <v>0</v>
      </c>
      <c r="S480" s="7">
        <f t="shared" si="32"/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</row>
    <row r="481" spans="1:49" ht="14.25" customHeight="1" x14ac:dyDescent="0.3">
      <c r="A481" s="5">
        <v>475</v>
      </c>
      <c r="B481" s="9" t="s">
        <v>274</v>
      </c>
      <c r="C481" s="9" t="s">
        <v>279</v>
      </c>
      <c r="D481" s="7">
        <v>0</v>
      </c>
      <c r="E481" s="7">
        <f t="shared" si="18"/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f t="shared" si="32"/>
        <v>0</v>
      </c>
      <c r="S481" s="7">
        <f t="shared" si="32"/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</row>
    <row r="482" spans="1:49" ht="14.25" customHeight="1" x14ac:dyDescent="0.3">
      <c r="A482" s="5">
        <v>476</v>
      </c>
      <c r="B482" s="9" t="s">
        <v>274</v>
      </c>
      <c r="C482" s="9" t="s">
        <v>280</v>
      </c>
      <c r="D482" s="7">
        <v>0</v>
      </c>
      <c r="E482" s="7">
        <f t="shared" si="18"/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f t="shared" si="32"/>
        <v>0</v>
      </c>
      <c r="S482" s="7">
        <f t="shared" si="32"/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</row>
    <row r="483" spans="1:49" ht="14.25" customHeight="1" x14ac:dyDescent="0.3">
      <c r="A483" s="5">
        <v>477</v>
      </c>
      <c r="B483" s="9" t="s">
        <v>274</v>
      </c>
      <c r="C483" s="9" t="s">
        <v>281</v>
      </c>
      <c r="D483" s="7">
        <v>0</v>
      </c>
      <c r="E483" s="7">
        <f t="shared" si="18"/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f t="shared" si="32"/>
        <v>0</v>
      </c>
      <c r="S483" s="7">
        <f t="shared" si="32"/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</row>
    <row r="484" spans="1:49" ht="14.25" customHeight="1" x14ac:dyDescent="0.3">
      <c r="A484" s="5">
        <v>478</v>
      </c>
      <c r="B484" s="9" t="s">
        <v>274</v>
      </c>
      <c r="C484" s="9" t="s">
        <v>282</v>
      </c>
      <c r="D484" s="7">
        <v>0</v>
      </c>
      <c r="E484" s="7">
        <f t="shared" si="18"/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f t="shared" si="32"/>
        <v>0</v>
      </c>
      <c r="S484" s="7">
        <f t="shared" si="32"/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</row>
    <row r="485" spans="1:49" ht="14.25" customHeight="1" x14ac:dyDescent="0.3">
      <c r="A485" s="5">
        <v>479</v>
      </c>
      <c r="B485" s="9" t="s">
        <v>274</v>
      </c>
      <c r="C485" s="9" t="s">
        <v>283</v>
      </c>
      <c r="D485" s="7">
        <v>0</v>
      </c>
      <c r="E485" s="7">
        <f t="shared" si="18"/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f t="shared" si="32"/>
        <v>0</v>
      </c>
      <c r="S485" s="7">
        <f t="shared" si="32"/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</row>
    <row r="486" spans="1:49" ht="14.25" customHeight="1" x14ac:dyDescent="0.3">
      <c r="A486" s="5">
        <v>480</v>
      </c>
      <c r="B486" s="9" t="s">
        <v>274</v>
      </c>
      <c r="C486" s="9" t="s">
        <v>284</v>
      </c>
      <c r="D486" s="7">
        <v>0</v>
      </c>
      <c r="E486" s="7">
        <f t="shared" si="18"/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f t="shared" si="32"/>
        <v>0</v>
      </c>
      <c r="S486" s="7">
        <f t="shared" si="32"/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</row>
    <row r="487" spans="1:49" ht="14.25" customHeight="1" x14ac:dyDescent="0.3">
      <c r="A487" s="5">
        <v>481</v>
      </c>
      <c r="B487" s="9" t="s">
        <v>274</v>
      </c>
      <c r="C487" s="9" t="s">
        <v>629</v>
      </c>
      <c r="D487" s="7">
        <v>0</v>
      </c>
      <c r="E487" s="7">
        <f t="shared" si="18"/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f t="shared" si="32"/>
        <v>0</v>
      </c>
      <c r="S487" s="7">
        <f t="shared" si="32"/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</row>
    <row r="488" spans="1:49" ht="14.25" customHeight="1" x14ac:dyDescent="0.3">
      <c r="A488" s="5">
        <v>482</v>
      </c>
      <c r="B488" s="9" t="s">
        <v>274</v>
      </c>
      <c r="C488" s="9" t="s">
        <v>285</v>
      </c>
      <c r="D488" s="7">
        <v>0</v>
      </c>
      <c r="E488" s="7">
        <f t="shared" si="18"/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f t="shared" ref="R488:S503" si="33">T488+V488+X488</f>
        <v>0</v>
      </c>
      <c r="S488" s="7">
        <f t="shared" si="33"/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</row>
    <row r="489" spans="1:49" ht="14.25" customHeight="1" x14ac:dyDescent="0.3">
      <c r="A489" s="5">
        <v>483</v>
      </c>
      <c r="B489" s="9" t="s">
        <v>286</v>
      </c>
      <c r="C489" s="9" t="s">
        <v>630</v>
      </c>
      <c r="D489" s="7">
        <v>0</v>
      </c>
      <c r="E489" s="7">
        <f t="shared" si="18"/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f t="shared" si="33"/>
        <v>0</v>
      </c>
      <c r="S489" s="7">
        <f t="shared" si="33"/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</row>
    <row r="490" spans="1:49" ht="14.25" customHeight="1" x14ac:dyDescent="0.3">
      <c r="A490" s="5">
        <v>484</v>
      </c>
      <c r="B490" s="9" t="s">
        <v>286</v>
      </c>
      <c r="C490" s="9" t="s">
        <v>631</v>
      </c>
      <c r="D490" s="7">
        <v>0</v>
      </c>
      <c r="E490" s="7">
        <f t="shared" si="18"/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f t="shared" si="33"/>
        <v>0</v>
      </c>
      <c r="S490" s="7">
        <f t="shared" si="33"/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</row>
    <row r="491" spans="1:49" ht="14.25" customHeight="1" x14ac:dyDescent="0.3">
      <c r="A491" s="5">
        <v>485</v>
      </c>
      <c r="B491" s="9" t="s">
        <v>286</v>
      </c>
      <c r="C491" s="9" t="s">
        <v>287</v>
      </c>
      <c r="D491" s="7">
        <v>0</v>
      </c>
      <c r="E491" s="7">
        <f t="shared" si="18"/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f t="shared" si="33"/>
        <v>0</v>
      </c>
      <c r="S491" s="7">
        <f t="shared" si="33"/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</row>
    <row r="492" spans="1:49" ht="14.25" customHeight="1" x14ac:dyDescent="0.3">
      <c r="A492" s="5">
        <v>486</v>
      </c>
      <c r="B492" s="9" t="s">
        <v>286</v>
      </c>
      <c r="C492" s="9" t="s">
        <v>288</v>
      </c>
      <c r="D492" s="7">
        <v>0</v>
      </c>
      <c r="E492" s="7">
        <f t="shared" si="18"/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f t="shared" si="33"/>
        <v>0</v>
      </c>
      <c r="S492" s="7">
        <f t="shared" si="33"/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</row>
    <row r="493" spans="1:49" ht="14.25" customHeight="1" x14ac:dyDescent="0.3">
      <c r="A493" s="5">
        <v>487</v>
      </c>
      <c r="B493" s="9" t="s">
        <v>286</v>
      </c>
      <c r="C493" s="9" t="s">
        <v>289</v>
      </c>
      <c r="D493" s="7">
        <v>0</v>
      </c>
      <c r="E493" s="7">
        <f t="shared" si="18"/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f t="shared" si="33"/>
        <v>0</v>
      </c>
      <c r="S493" s="7">
        <f t="shared" si="33"/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0</v>
      </c>
      <c r="AW493" s="7">
        <v>0</v>
      </c>
    </row>
    <row r="494" spans="1:49" ht="14.25" customHeight="1" x14ac:dyDescent="0.3">
      <c r="A494" s="5">
        <v>488</v>
      </c>
      <c r="B494" s="9" t="s">
        <v>286</v>
      </c>
      <c r="C494" s="9" t="s">
        <v>290</v>
      </c>
      <c r="D494" s="7">
        <v>0</v>
      </c>
      <c r="E494" s="7">
        <f t="shared" si="18"/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f t="shared" si="33"/>
        <v>0</v>
      </c>
      <c r="S494" s="7">
        <f t="shared" si="33"/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</row>
    <row r="495" spans="1:49" ht="14.25" customHeight="1" x14ac:dyDescent="0.3">
      <c r="A495" s="5">
        <v>489</v>
      </c>
      <c r="B495" s="9" t="s">
        <v>286</v>
      </c>
      <c r="C495" s="9" t="s">
        <v>291</v>
      </c>
      <c r="D495" s="7">
        <v>0</v>
      </c>
      <c r="E495" s="7">
        <f t="shared" si="18"/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f t="shared" si="33"/>
        <v>0</v>
      </c>
      <c r="S495" s="7">
        <f t="shared" si="33"/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</row>
    <row r="496" spans="1:49" ht="14.25" customHeight="1" x14ac:dyDescent="0.3">
      <c r="A496" s="5">
        <v>490</v>
      </c>
      <c r="B496" s="9" t="s">
        <v>286</v>
      </c>
      <c r="C496" s="9" t="s">
        <v>292</v>
      </c>
      <c r="D496" s="7">
        <v>0</v>
      </c>
      <c r="E496" s="7">
        <f t="shared" si="18"/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f t="shared" si="33"/>
        <v>0</v>
      </c>
      <c r="S496" s="7">
        <f t="shared" si="33"/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</row>
    <row r="497" spans="1:49" ht="14.25" customHeight="1" x14ac:dyDescent="0.3">
      <c r="A497" s="5">
        <v>491</v>
      </c>
      <c r="B497" s="9" t="s">
        <v>286</v>
      </c>
      <c r="C497" s="9" t="s">
        <v>293</v>
      </c>
      <c r="D497" s="7">
        <v>0</v>
      </c>
      <c r="E497" s="7">
        <f t="shared" si="18"/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f t="shared" si="33"/>
        <v>0</v>
      </c>
      <c r="S497" s="7">
        <f t="shared" si="33"/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</row>
    <row r="498" spans="1:49" ht="14.25" customHeight="1" x14ac:dyDescent="0.3">
      <c r="A498" s="5">
        <v>492</v>
      </c>
      <c r="B498" s="9" t="s">
        <v>286</v>
      </c>
      <c r="C498" s="9" t="s">
        <v>632</v>
      </c>
      <c r="D498" s="7">
        <v>0</v>
      </c>
      <c r="E498" s="7">
        <f t="shared" si="18"/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f t="shared" si="33"/>
        <v>0</v>
      </c>
      <c r="S498" s="7">
        <f t="shared" si="33"/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</row>
    <row r="499" spans="1:49" ht="14.25" customHeight="1" x14ac:dyDescent="0.3">
      <c r="A499" s="5">
        <v>493</v>
      </c>
      <c r="B499" s="9" t="s">
        <v>286</v>
      </c>
      <c r="C499" s="9" t="s">
        <v>294</v>
      </c>
      <c r="D499" s="7">
        <v>0</v>
      </c>
      <c r="E499" s="7">
        <f t="shared" si="18"/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f t="shared" si="33"/>
        <v>0</v>
      </c>
      <c r="S499" s="7">
        <f t="shared" si="33"/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</row>
    <row r="500" spans="1:49" ht="14.25" customHeight="1" x14ac:dyDescent="0.3">
      <c r="A500" s="5">
        <v>494</v>
      </c>
      <c r="B500" s="9" t="s">
        <v>286</v>
      </c>
      <c r="C500" s="9" t="s">
        <v>295</v>
      </c>
      <c r="D500" s="7">
        <v>0</v>
      </c>
      <c r="E500" s="7">
        <f t="shared" si="18"/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f t="shared" si="33"/>
        <v>0</v>
      </c>
      <c r="S500" s="7">
        <f t="shared" si="33"/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</row>
    <row r="501" spans="1:49" ht="14.25" customHeight="1" x14ac:dyDescent="0.3">
      <c r="A501" s="5">
        <v>495</v>
      </c>
      <c r="B501" s="9" t="s">
        <v>296</v>
      </c>
      <c r="C501" s="9" t="s">
        <v>633</v>
      </c>
      <c r="D501" s="7">
        <v>0</v>
      </c>
      <c r="E501" s="7">
        <f t="shared" si="18"/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f t="shared" si="33"/>
        <v>0</v>
      </c>
      <c r="S501" s="7">
        <f t="shared" si="33"/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</row>
    <row r="502" spans="1:49" ht="14.25" customHeight="1" x14ac:dyDescent="0.3">
      <c r="A502" s="5">
        <v>496</v>
      </c>
      <c r="B502" s="9" t="s">
        <v>296</v>
      </c>
      <c r="C502" s="9" t="s">
        <v>634</v>
      </c>
      <c r="D502" s="7">
        <v>0</v>
      </c>
      <c r="E502" s="7">
        <f t="shared" si="18"/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f t="shared" si="33"/>
        <v>0</v>
      </c>
      <c r="S502" s="7">
        <f t="shared" si="33"/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</row>
    <row r="503" spans="1:49" ht="14.25" customHeight="1" x14ac:dyDescent="0.3">
      <c r="A503" s="5">
        <v>497</v>
      </c>
      <c r="B503" s="9" t="s">
        <v>296</v>
      </c>
      <c r="C503" s="9" t="s">
        <v>635</v>
      </c>
      <c r="D503" s="7">
        <v>0</v>
      </c>
      <c r="E503" s="7">
        <f t="shared" si="18"/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f t="shared" si="33"/>
        <v>0</v>
      </c>
      <c r="S503" s="7">
        <f t="shared" si="33"/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</row>
    <row r="504" spans="1:49" ht="14.25" customHeight="1" x14ac:dyDescent="0.3">
      <c r="A504" s="5">
        <v>498</v>
      </c>
      <c r="B504" s="9" t="s">
        <v>296</v>
      </c>
      <c r="C504" s="9" t="s">
        <v>636</v>
      </c>
      <c r="D504" s="7">
        <v>0</v>
      </c>
      <c r="E504" s="7">
        <f t="shared" si="18"/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f t="shared" ref="R504:S519" si="34">T504+V504+X504</f>
        <v>0</v>
      </c>
      <c r="S504" s="7">
        <f t="shared" si="34"/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</row>
    <row r="505" spans="1:49" ht="14.25" customHeight="1" x14ac:dyDescent="0.3">
      <c r="A505" s="5">
        <v>499</v>
      </c>
      <c r="B505" s="9" t="s">
        <v>296</v>
      </c>
      <c r="C505" s="9" t="s">
        <v>637</v>
      </c>
      <c r="D505" s="7">
        <v>0</v>
      </c>
      <c r="E505" s="7">
        <f t="shared" si="18"/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f t="shared" si="34"/>
        <v>0</v>
      </c>
      <c r="S505" s="7">
        <f t="shared" si="34"/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</row>
    <row r="506" spans="1:49" ht="14.25" customHeight="1" x14ac:dyDescent="0.3">
      <c r="A506" s="5">
        <v>500</v>
      </c>
      <c r="B506" s="9" t="s">
        <v>296</v>
      </c>
      <c r="C506" s="9" t="s">
        <v>638</v>
      </c>
      <c r="D506" s="7">
        <v>0</v>
      </c>
      <c r="E506" s="7">
        <f t="shared" si="18"/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f t="shared" si="34"/>
        <v>0</v>
      </c>
      <c r="S506" s="7">
        <f t="shared" si="34"/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</row>
    <row r="507" spans="1:49" ht="14.25" customHeight="1" x14ac:dyDescent="0.3">
      <c r="A507" s="5">
        <v>501</v>
      </c>
      <c r="B507" s="9" t="s">
        <v>296</v>
      </c>
      <c r="C507" s="9" t="s">
        <v>297</v>
      </c>
      <c r="D507" s="7">
        <v>0</v>
      </c>
      <c r="E507" s="7">
        <f t="shared" si="18"/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f t="shared" si="34"/>
        <v>0</v>
      </c>
      <c r="S507" s="7">
        <f t="shared" si="34"/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</row>
    <row r="508" spans="1:49" ht="14.25" customHeight="1" x14ac:dyDescent="0.3">
      <c r="A508" s="5">
        <v>502</v>
      </c>
      <c r="B508" s="9" t="s">
        <v>296</v>
      </c>
      <c r="C508" s="9" t="s">
        <v>298</v>
      </c>
      <c r="D508" s="7">
        <v>0</v>
      </c>
      <c r="E508" s="7">
        <f t="shared" si="18"/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f t="shared" si="34"/>
        <v>0</v>
      </c>
      <c r="S508" s="7">
        <f t="shared" si="34"/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0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0</v>
      </c>
      <c r="AW508" s="7">
        <v>0</v>
      </c>
    </row>
    <row r="509" spans="1:49" ht="14.25" customHeight="1" x14ac:dyDescent="0.3">
      <c r="A509" s="5">
        <v>503</v>
      </c>
      <c r="B509" s="9" t="s">
        <v>296</v>
      </c>
      <c r="C509" s="9" t="s">
        <v>299</v>
      </c>
      <c r="D509" s="7">
        <v>0</v>
      </c>
      <c r="E509" s="7">
        <f t="shared" si="18"/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f t="shared" si="34"/>
        <v>0</v>
      </c>
      <c r="S509" s="7">
        <f t="shared" si="34"/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</row>
    <row r="510" spans="1:49" ht="14.25" customHeight="1" x14ac:dyDescent="0.3">
      <c r="A510" s="5">
        <v>504</v>
      </c>
      <c r="B510" s="9" t="s">
        <v>296</v>
      </c>
      <c r="C510" s="9" t="s">
        <v>300</v>
      </c>
      <c r="D510" s="7">
        <v>0</v>
      </c>
      <c r="E510" s="7">
        <f t="shared" si="18"/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f t="shared" si="34"/>
        <v>0</v>
      </c>
      <c r="S510" s="7">
        <f t="shared" si="34"/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</row>
    <row r="511" spans="1:49" ht="14.25" customHeight="1" x14ac:dyDescent="0.3">
      <c r="A511" s="5">
        <v>505</v>
      </c>
      <c r="B511" s="9" t="s">
        <v>296</v>
      </c>
      <c r="C511" s="9" t="s">
        <v>301</v>
      </c>
      <c r="D511" s="7">
        <v>0</v>
      </c>
      <c r="E511" s="7">
        <f t="shared" si="18"/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f t="shared" si="34"/>
        <v>0</v>
      </c>
      <c r="S511" s="7">
        <f t="shared" si="34"/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</row>
    <row r="512" spans="1:49" ht="14.25" customHeight="1" x14ac:dyDescent="0.3">
      <c r="A512" s="5">
        <v>506</v>
      </c>
      <c r="B512" s="9" t="s">
        <v>296</v>
      </c>
      <c r="C512" s="9" t="s">
        <v>302</v>
      </c>
      <c r="D512" s="7">
        <v>0</v>
      </c>
      <c r="E512" s="7">
        <f t="shared" si="18"/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f t="shared" si="34"/>
        <v>0</v>
      </c>
      <c r="S512" s="7">
        <f t="shared" si="34"/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</row>
    <row r="513" spans="1:49" ht="14.25" customHeight="1" x14ac:dyDescent="0.3">
      <c r="A513" s="5">
        <v>507</v>
      </c>
      <c r="B513" s="9" t="s">
        <v>296</v>
      </c>
      <c r="C513" s="9" t="s">
        <v>303</v>
      </c>
      <c r="D513" s="7">
        <v>0</v>
      </c>
      <c r="E513" s="7">
        <f t="shared" si="18"/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f t="shared" si="34"/>
        <v>0</v>
      </c>
      <c r="S513" s="7">
        <f t="shared" si="34"/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</row>
    <row r="514" spans="1:49" ht="14.25" customHeight="1" x14ac:dyDescent="0.3">
      <c r="A514" s="5">
        <v>508</v>
      </c>
      <c r="B514" s="9" t="s">
        <v>296</v>
      </c>
      <c r="C514" s="9" t="s">
        <v>304</v>
      </c>
      <c r="D514" s="7">
        <v>0</v>
      </c>
      <c r="E514" s="7">
        <f t="shared" si="18"/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f t="shared" si="34"/>
        <v>0</v>
      </c>
      <c r="S514" s="7">
        <f t="shared" si="34"/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</row>
    <row r="515" spans="1:49" ht="14.25" customHeight="1" x14ac:dyDescent="0.3">
      <c r="A515" s="5">
        <v>509</v>
      </c>
      <c r="B515" s="9" t="s">
        <v>296</v>
      </c>
      <c r="C515" s="9" t="s">
        <v>305</v>
      </c>
      <c r="D515" s="7">
        <v>0</v>
      </c>
      <c r="E515" s="7">
        <f t="shared" si="18"/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f t="shared" si="34"/>
        <v>0</v>
      </c>
      <c r="S515" s="7">
        <f t="shared" si="34"/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</row>
    <row r="516" spans="1:49" ht="14.25" customHeight="1" x14ac:dyDescent="0.3">
      <c r="A516" s="5">
        <v>510</v>
      </c>
      <c r="B516" s="9" t="s">
        <v>296</v>
      </c>
      <c r="C516" s="9" t="s">
        <v>306</v>
      </c>
      <c r="D516" s="7">
        <v>0</v>
      </c>
      <c r="E516" s="7">
        <f t="shared" si="18"/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f t="shared" si="34"/>
        <v>0</v>
      </c>
      <c r="S516" s="7">
        <f t="shared" si="34"/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</row>
    <row r="517" spans="1:49" ht="14.25" customHeight="1" x14ac:dyDescent="0.3">
      <c r="A517" s="5">
        <v>511</v>
      </c>
      <c r="B517" s="9" t="s">
        <v>296</v>
      </c>
      <c r="C517" s="9" t="s">
        <v>307</v>
      </c>
      <c r="D517" s="7">
        <v>0</v>
      </c>
      <c r="E517" s="7">
        <f t="shared" si="18"/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f t="shared" si="34"/>
        <v>0</v>
      </c>
      <c r="S517" s="7">
        <f t="shared" si="34"/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</row>
    <row r="518" spans="1:49" ht="14.25" customHeight="1" x14ac:dyDescent="0.3">
      <c r="A518" s="5">
        <v>512</v>
      </c>
      <c r="B518" s="9" t="s">
        <v>296</v>
      </c>
      <c r="C518" s="9" t="s">
        <v>308</v>
      </c>
      <c r="D518" s="7">
        <v>0</v>
      </c>
      <c r="E518" s="7">
        <f t="shared" ref="E518:E1066" si="35">SUM(H518:K518)</f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f t="shared" si="34"/>
        <v>0</v>
      </c>
      <c r="S518" s="7">
        <f t="shared" si="34"/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</row>
    <row r="519" spans="1:49" ht="14.25" customHeight="1" x14ac:dyDescent="0.3">
      <c r="A519" s="5">
        <v>513</v>
      </c>
      <c r="B519" s="9" t="s">
        <v>296</v>
      </c>
      <c r="C519" s="9" t="s">
        <v>309</v>
      </c>
      <c r="D519" s="7">
        <v>0</v>
      </c>
      <c r="E519" s="7">
        <f t="shared" si="35"/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f t="shared" si="34"/>
        <v>0</v>
      </c>
      <c r="S519" s="7">
        <f t="shared" si="34"/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</row>
    <row r="520" spans="1:49" ht="14.25" customHeight="1" x14ac:dyDescent="0.3">
      <c r="A520" s="5">
        <v>514</v>
      </c>
      <c r="B520" s="9" t="s">
        <v>296</v>
      </c>
      <c r="C520" s="9" t="s">
        <v>310</v>
      </c>
      <c r="D520" s="7">
        <v>0</v>
      </c>
      <c r="E520" s="7">
        <f t="shared" si="35"/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f t="shared" ref="R520:S535" si="36">T520+V520+X520</f>
        <v>0</v>
      </c>
      <c r="S520" s="7">
        <f t="shared" si="36"/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</row>
    <row r="521" spans="1:49" ht="14.25" customHeight="1" x14ac:dyDescent="0.3">
      <c r="A521" s="5">
        <v>515</v>
      </c>
      <c r="B521" s="9" t="s">
        <v>296</v>
      </c>
      <c r="C521" s="9" t="s">
        <v>311</v>
      </c>
      <c r="D521" s="7">
        <v>0</v>
      </c>
      <c r="E521" s="7">
        <f t="shared" si="35"/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f t="shared" si="36"/>
        <v>0</v>
      </c>
      <c r="S521" s="7">
        <f t="shared" si="36"/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</row>
    <row r="522" spans="1:49" ht="14.25" customHeight="1" x14ac:dyDescent="0.3">
      <c r="A522" s="5">
        <v>516</v>
      </c>
      <c r="B522" s="9" t="s">
        <v>296</v>
      </c>
      <c r="C522" s="9" t="s">
        <v>312</v>
      </c>
      <c r="D522" s="7">
        <v>0</v>
      </c>
      <c r="E522" s="7">
        <f t="shared" si="35"/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f t="shared" si="36"/>
        <v>0</v>
      </c>
      <c r="S522" s="7">
        <f t="shared" si="36"/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</row>
    <row r="523" spans="1:49" ht="14.25" customHeight="1" x14ac:dyDescent="0.3">
      <c r="A523" s="5">
        <v>517</v>
      </c>
      <c r="B523" s="9" t="s">
        <v>296</v>
      </c>
      <c r="C523" s="9" t="s">
        <v>313</v>
      </c>
      <c r="D523" s="7">
        <v>0</v>
      </c>
      <c r="E523" s="7">
        <f t="shared" si="35"/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f t="shared" si="36"/>
        <v>0</v>
      </c>
      <c r="S523" s="7">
        <f t="shared" si="36"/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</row>
    <row r="524" spans="1:49" ht="14.25" customHeight="1" x14ac:dyDescent="0.3">
      <c r="A524" s="5">
        <v>518</v>
      </c>
      <c r="B524" s="9" t="s">
        <v>296</v>
      </c>
      <c r="C524" s="9" t="s">
        <v>314</v>
      </c>
      <c r="D524" s="7">
        <v>0</v>
      </c>
      <c r="E524" s="7">
        <f t="shared" si="35"/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f t="shared" si="36"/>
        <v>0</v>
      </c>
      <c r="S524" s="7">
        <f t="shared" si="36"/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</row>
    <row r="525" spans="1:49" ht="14.25" customHeight="1" x14ac:dyDescent="0.3">
      <c r="A525" s="5">
        <v>519</v>
      </c>
      <c r="B525" s="9" t="s">
        <v>296</v>
      </c>
      <c r="C525" s="9" t="s">
        <v>315</v>
      </c>
      <c r="D525" s="7">
        <v>0</v>
      </c>
      <c r="E525" s="7">
        <f t="shared" si="35"/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f t="shared" si="36"/>
        <v>0</v>
      </c>
      <c r="S525" s="7">
        <f t="shared" si="36"/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</row>
    <row r="526" spans="1:49" ht="14.25" customHeight="1" x14ac:dyDescent="0.3">
      <c r="A526" s="5">
        <v>520</v>
      </c>
      <c r="B526" s="9" t="s">
        <v>296</v>
      </c>
      <c r="C526" s="9" t="s">
        <v>316</v>
      </c>
      <c r="D526" s="7">
        <v>0</v>
      </c>
      <c r="E526" s="7">
        <f t="shared" si="35"/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f t="shared" si="36"/>
        <v>0</v>
      </c>
      <c r="S526" s="7">
        <f t="shared" si="36"/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</row>
    <row r="527" spans="1:49" ht="14.25" customHeight="1" x14ac:dyDescent="0.3">
      <c r="A527" s="5">
        <v>521</v>
      </c>
      <c r="B527" s="9" t="s">
        <v>296</v>
      </c>
      <c r="C527" s="9" t="s">
        <v>317</v>
      </c>
      <c r="D527" s="7">
        <v>0</v>
      </c>
      <c r="E527" s="7">
        <f t="shared" si="35"/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f t="shared" si="36"/>
        <v>0</v>
      </c>
      <c r="S527" s="7">
        <f t="shared" si="36"/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0</v>
      </c>
      <c r="AW527" s="7">
        <v>0</v>
      </c>
    </row>
    <row r="528" spans="1:49" ht="14.25" customHeight="1" x14ac:dyDescent="0.3">
      <c r="A528" s="5">
        <v>522</v>
      </c>
      <c r="B528" s="9" t="s">
        <v>296</v>
      </c>
      <c r="C528" s="9" t="s">
        <v>318</v>
      </c>
      <c r="D528" s="7">
        <v>0</v>
      </c>
      <c r="E528" s="7">
        <f t="shared" si="35"/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f t="shared" si="36"/>
        <v>0</v>
      </c>
      <c r="S528" s="7">
        <f t="shared" si="36"/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</row>
    <row r="529" spans="1:49" ht="14.25" customHeight="1" x14ac:dyDescent="0.3">
      <c r="A529" s="5">
        <v>523</v>
      </c>
      <c r="B529" s="9" t="s">
        <v>296</v>
      </c>
      <c r="C529" s="9" t="s">
        <v>639</v>
      </c>
      <c r="D529" s="7">
        <v>0</v>
      </c>
      <c r="E529" s="7">
        <f t="shared" si="35"/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f t="shared" si="36"/>
        <v>0</v>
      </c>
      <c r="S529" s="7">
        <f t="shared" si="36"/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</row>
    <row r="530" spans="1:49" ht="14.25" customHeight="1" x14ac:dyDescent="0.3">
      <c r="A530" s="5">
        <v>524</v>
      </c>
      <c r="B530" s="9" t="s">
        <v>296</v>
      </c>
      <c r="C530" s="9" t="s">
        <v>319</v>
      </c>
      <c r="D530" s="7">
        <v>0</v>
      </c>
      <c r="E530" s="7">
        <f t="shared" si="35"/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f t="shared" si="36"/>
        <v>0</v>
      </c>
      <c r="S530" s="7">
        <f t="shared" si="36"/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v>0</v>
      </c>
      <c r="AP530" s="7">
        <v>0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0</v>
      </c>
      <c r="AW530" s="7">
        <v>0</v>
      </c>
    </row>
    <row r="531" spans="1:49" ht="14.25" customHeight="1" x14ac:dyDescent="0.3">
      <c r="A531" s="5">
        <v>525</v>
      </c>
      <c r="B531" s="9" t="s">
        <v>320</v>
      </c>
      <c r="C531" s="9" t="s">
        <v>640</v>
      </c>
      <c r="D531" s="7">
        <v>0</v>
      </c>
      <c r="E531" s="7">
        <f t="shared" si="35"/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f t="shared" si="36"/>
        <v>0</v>
      </c>
      <c r="S531" s="7">
        <f t="shared" si="36"/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</row>
    <row r="532" spans="1:49" ht="14.25" customHeight="1" x14ac:dyDescent="0.3">
      <c r="A532" s="5">
        <v>526</v>
      </c>
      <c r="B532" s="9" t="s">
        <v>320</v>
      </c>
      <c r="C532" s="9" t="s">
        <v>321</v>
      </c>
      <c r="D532" s="7">
        <v>0</v>
      </c>
      <c r="E532" s="7">
        <f t="shared" si="35"/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f t="shared" si="36"/>
        <v>0</v>
      </c>
      <c r="S532" s="7">
        <f t="shared" si="36"/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</row>
    <row r="533" spans="1:49" ht="14.25" customHeight="1" x14ac:dyDescent="0.3">
      <c r="A533" s="5">
        <v>527</v>
      </c>
      <c r="B533" s="9" t="s">
        <v>320</v>
      </c>
      <c r="C533" s="9" t="s">
        <v>322</v>
      </c>
      <c r="D533" s="7">
        <v>0</v>
      </c>
      <c r="E533" s="7">
        <f t="shared" si="35"/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f t="shared" si="36"/>
        <v>0</v>
      </c>
      <c r="S533" s="7">
        <f t="shared" si="36"/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</row>
    <row r="534" spans="1:49" ht="14.25" customHeight="1" x14ac:dyDescent="0.3">
      <c r="A534" s="5">
        <v>528</v>
      </c>
      <c r="B534" s="9" t="s">
        <v>320</v>
      </c>
      <c r="C534" s="9" t="s">
        <v>323</v>
      </c>
      <c r="D534" s="7">
        <v>0</v>
      </c>
      <c r="E534" s="7">
        <f t="shared" si="35"/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f t="shared" si="36"/>
        <v>0</v>
      </c>
      <c r="S534" s="7">
        <f t="shared" si="36"/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</row>
    <row r="535" spans="1:49" ht="14.25" customHeight="1" x14ac:dyDescent="0.3">
      <c r="A535" s="5">
        <v>529</v>
      </c>
      <c r="B535" s="9" t="s">
        <v>320</v>
      </c>
      <c r="C535" s="9" t="s">
        <v>324</v>
      </c>
      <c r="D535" s="7">
        <v>0</v>
      </c>
      <c r="E535" s="7">
        <f t="shared" si="35"/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f t="shared" si="36"/>
        <v>0</v>
      </c>
      <c r="S535" s="7">
        <f t="shared" si="36"/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</row>
    <row r="536" spans="1:49" ht="14.25" customHeight="1" x14ac:dyDescent="0.3">
      <c r="A536" s="5">
        <v>530</v>
      </c>
      <c r="B536" s="9" t="s">
        <v>320</v>
      </c>
      <c r="C536" s="9" t="s">
        <v>325</v>
      </c>
      <c r="D536" s="7">
        <v>0</v>
      </c>
      <c r="E536" s="7">
        <f t="shared" si="35"/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f t="shared" ref="R536:S551" si="37">T536+V536+X536</f>
        <v>0</v>
      </c>
      <c r="S536" s="7">
        <f t="shared" si="37"/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</row>
    <row r="537" spans="1:49" ht="14.25" customHeight="1" x14ac:dyDescent="0.3">
      <c r="A537" s="5">
        <v>531</v>
      </c>
      <c r="B537" s="9" t="s">
        <v>320</v>
      </c>
      <c r="C537" s="9" t="s">
        <v>326</v>
      </c>
      <c r="D537" s="7">
        <v>0</v>
      </c>
      <c r="E537" s="7">
        <f t="shared" si="35"/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f t="shared" si="37"/>
        <v>0</v>
      </c>
      <c r="S537" s="7">
        <f t="shared" si="37"/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</row>
    <row r="538" spans="1:49" ht="14.25" customHeight="1" x14ac:dyDescent="0.3">
      <c r="A538" s="5">
        <v>532</v>
      </c>
      <c r="B538" s="9" t="s">
        <v>320</v>
      </c>
      <c r="C538" s="9" t="s">
        <v>327</v>
      </c>
      <c r="D538" s="7">
        <v>0</v>
      </c>
      <c r="E538" s="7">
        <f t="shared" si="35"/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f t="shared" si="37"/>
        <v>0</v>
      </c>
      <c r="S538" s="7">
        <f t="shared" si="37"/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</row>
    <row r="539" spans="1:49" ht="14.25" customHeight="1" x14ac:dyDescent="0.3">
      <c r="A539" s="5">
        <v>533</v>
      </c>
      <c r="B539" s="9" t="s">
        <v>320</v>
      </c>
      <c r="C539" s="9" t="s">
        <v>641</v>
      </c>
      <c r="D539" s="7">
        <v>0</v>
      </c>
      <c r="E539" s="7">
        <f t="shared" si="35"/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f t="shared" si="37"/>
        <v>0</v>
      </c>
      <c r="S539" s="7">
        <f t="shared" si="37"/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</row>
    <row r="540" spans="1:49" ht="14.25" customHeight="1" x14ac:dyDescent="0.3">
      <c r="A540" s="5">
        <v>534</v>
      </c>
      <c r="B540" s="9" t="s">
        <v>320</v>
      </c>
      <c r="C540" s="9" t="s">
        <v>328</v>
      </c>
      <c r="D540" s="7">
        <v>0</v>
      </c>
      <c r="E540" s="7">
        <f t="shared" si="35"/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f t="shared" si="37"/>
        <v>0</v>
      </c>
      <c r="S540" s="7">
        <f t="shared" si="37"/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</row>
    <row r="541" spans="1:49" ht="14.25" customHeight="1" x14ac:dyDescent="0.3">
      <c r="A541" s="5">
        <v>535</v>
      </c>
      <c r="B541" s="9" t="s">
        <v>320</v>
      </c>
      <c r="C541" s="9" t="s">
        <v>329</v>
      </c>
      <c r="D541" s="7">
        <v>0</v>
      </c>
      <c r="E541" s="7">
        <f t="shared" si="35"/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f t="shared" si="37"/>
        <v>0</v>
      </c>
      <c r="S541" s="7">
        <f t="shared" si="37"/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</row>
    <row r="542" spans="1:49" ht="14.25" customHeight="1" x14ac:dyDescent="0.3">
      <c r="A542" s="5">
        <v>536</v>
      </c>
      <c r="B542" s="9" t="s">
        <v>330</v>
      </c>
      <c r="C542" s="9" t="s">
        <v>642</v>
      </c>
      <c r="D542" s="7">
        <v>0</v>
      </c>
      <c r="E542" s="7">
        <f t="shared" si="35"/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f t="shared" si="37"/>
        <v>0</v>
      </c>
      <c r="S542" s="7">
        <f t="shared" si="37"/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</row>
    <row r="543" spans="1:49" ht="14.25" customHeight="1" x14ac:dyDescent="0.3">
      <c r="A543" s="5">
        <v>537</v>
      </c>
      <c r="B543" s="9" t="s">
        <v>330</v>
      </c>
      <c r="C543" s="9" t="s">
        <v>643</v>
      </c>
      <c r="D543" s="7">
        <v>0</v>
      </c>
      <c r="E543" s="7">
        <f t="shared" si="35"/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f t="shared" si="37"/>
        <v>0</v>
      </c>
      <c r="S543" s="7">
        <f t="shared" si="37"/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</row>
    <row r="544" spans="1:49" ht="14.25" customHeight="1" x14ac:dyDescent="0.3">
      <c r="A544" s="5">
        <v>538</v>
      </c>
      <c r="B544" s="9" t="s">
        <v>330</v>
      </c>
      <c r="C544" s="9" t="s">
        <v>644</v>
      </c>
      <c r="D544" s="7">
        <v>0</v>
      </c>
      <c r="E544" s="7">
        <f t="shared" si="35"/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f t="shared" si="37"/>
        <v>0</v>
      </c>
      <c r="S544" s="7">
        <f t="shared" si="37"/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</row>
    <row r="545" spans="1:49" ht="14.25" customHeight="1" x14ac:dyDescent="0.3">
      <c r="A545" s="5">
        <v>539</v>
      </c>
      <c r="B545" s="9" t="s">
        <v>330</v>
      </c>
      <c r="C545" s="9" t="s">
        <v>331</v>
      </c>
      <c r="D545" s="7">
        <v>0</v>
      </c>
      <c r="E545" s="7">
        <f t="shared" si="35"/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f t="shared" si="37"/>
        <v>0</v>
      </c>
      <c r="S545" s="7">
        <f t="shared" si="37"/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</row>
    <row r="546" spans="1:49" ht="14.25" customHeight="1" x14ac:dyDescent="0.3">
      <c r="A546" s="5">
        <v>540</v>
      </c>
      <c r="B546" s="9" t="s">
        <v>330</v>
      </c>
      <c r="C546" s="9" t="s">
        <v>332</v>
      </c>
      <c r="D546" s="7">
        <v>0</v>
      </c>
      <c r="E546" s="7">
        <f t="shared" si="35"/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f t="shared" si="37"/>
        <v>0</v>
      </c>
      <c r="S546" s="7">
        <f t="shared" si="37"/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</row>
    <row r="547" spans="1:49" ht="14.25" customHeight="1" x14ac:dyDescent="0.3">
      <c r="A547" s="5">
        <v>541</v>
      </c>
      <c r="B547" s="9" t="s">
        <v>330</v>
      </c>
      <c r="C547" s="9" t="s">
        <v>333</v>
      </c>
      <c r="D547" s="7">
        <v>0</v>
      </c>
      <c r="E547" s="7">
        <f t="shared" si="35"/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f t="shared" si="37"/>
        <v>0</v>
      </c>
      <c r="S547" s="7">
        <f t="shared" si="37"/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s="7">
        <v>0</v>
      </c>
      <c r="AV547" s="7">
        <v>0</v>
      </c>
      <c r="AW547" s="7">
        <v>0</v>
      </c>
    </row>
    <row r="548" spans="1:49" ht="14.25" customHeight="1" x14ac:dyDescent="0.3">
      <c r="A548" s="5">
        <v>542</v>
      </c>
      <c r="B548" s="9" t="s">
        <v>330</v>
      </c>
      <c r="C548" s="9" t="s">
        <v>334</v>
      </c>
      <c r="D548" s="7">
        <v>0</v>
      </c>
      <c r="E548" s="7">
        <f t="shared" si="35"/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f t="shared" si="37"/>
        <v>0</v>
      </c>
      <c r="S548" s="7">
        <f t="shared" si="37"/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</row>
    <row r="549" spans="1:49" ht="14.25" customHeight="1" x14ac:dyDescent="0.3">
      <c r="A549" s="5">
        <v>543</v>
      </c>
      <c r="B549" s="9" t="s">
        <v>330</v>
      </c>
      <c r="C549" s="9" t="s">
        <v>335</v>
      </c>
      <c r="D549" s="7">
        <v>0</v>
      </c>
      <c r="E549" s="7">
        <f t="shared" si="35"/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f t="shared" si="37"/>
        <v>0</v>
      </c>
      <c r="S549" s="7">
        <f t="shared" si="37"/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</row>
    <row r="550" spans="1:49" ht="14.25" customHeight="1" x14ac:dyDescent="0.3">
      <c r="A550" s="5">
        <v>544</v>
      </c>
      <c r="B550" s="9" t="s">
        <v>330</v>
      </c>
      <c r="C550" s="9" t="s">
        <v>336</v>
      </c>
      <c r="D550" s="7">
        <v>0</v>
      </c>
      <c r="E550" s="7">
        <f t="shared" si="35"/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f t="shared" si="37"/>
        <v>0</v>
      </c>
      <c r="S550" s="7">
        <f t="shared" si="37"/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</row>
    <row r="551" spans="1:49" ht="14.25" customHeight="1" x14ac:dyDescent="0.3">
      <c r="A551" s="5">
        <v>545</v>
      </c>
      <c r="B551" s="9" t="s">
        <v>330</v>
      </c>
      <c r="C551" s="9" t="s">
        <v>337</v>
      </c>
      <c r="D551" s="7">
        <v>0</v>
      </c>
      <c r="E551" s="7">
        <f t="shared" si="35"/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f t="shared" si="37"/>
        <v>0</v>
      </c>
      <c r="S551" s="7">
        <f t="shared" si="37"/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</row>
    <row r="552" spans="1:49" ht="14.25" customHeight="1" x14ac:dyDescent="0.3">
      <c r="A552" s="5">
        <v>546</v>
      </c>
      <c r="B552" s="9" t="s">
        <v>330</v>
      </c>
      <c r="C552" s="9" t="s">
        <v>338</v>
      </c>
      <c r="D552" s="7">
        <v>0</v>
      </c>
      <c r="E552" s="7">
        <f t="shared" si="35"/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f t="shared" ref="R552:S556" si="38">T552+V552+X552</f>
        <v>0</v>
      </c>
      <c r="S552" s="7">
        <f t="shared" si="38"/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</row>
    <row r="553" spans="1:49" ht="14.25" customHeight="1" x14ac:dyDescent="0.3">
      <c r="A553" s="5">
        <v>547</v>
      </c>
      <c r="B553" s="9" t="s">
        <v>330</v>
      </c>
      <c r="C553" s="9" t="s">
        <v>339</v>
      </c>
      <c r="D553" s="7">
        <v>0</v>
      </c>
      <c r="E553" s="7">
        <f t="shared" si="35"/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f t="shared" si="38"/>
        <v>0</v>
      </c>
      <c r="S553" s="7">
        <f t="shared" si="38"/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</row>
    <row r="554" spans="1:49" ht="14.25" customHeight="1" x14ac:dyDescent="0.3">
      <c r="A554" s="5">
        <v>548</v>
      </c>
      <c r="B554" s="9" t="s">
        <v>330</v>
      </c>
      <c r="C554" s="9" t="s">
        <v>340</v>
      </c>
      <c r="D554" s="7">
        <v>0</v>
      </c>
      <c r="E554" s="7">
        <f t="shared" si="35"/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f t="shared" si="38"/>
        <v>0</v>
      </c>
      <c r="S554" s="7">
        <f t="shared" si="38"/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</row>
    <row r="555" spans="1:49" ht="14.25" customHeight="1" x14ac:dyDescent="0.3">
      <c r="A555" s="5">
        <v>549</v>
      </c>
      <c r="B555" s="9" t="s">
        <v>330</v>
      </c>
      <c r="C555" s="9" t="s">
        <v>341</v>
      </c>
      <c r="D555" s="7">
        <v>0</v>
      </c>
      <c r="E555" s="7">
        <f t="shared" si="35"/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f t="shared" si="38"/>
        <v>0</v>
      </c>
      <c r="S555" s="7">
        <f t="shared" si="38"/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0</v>
      </c>
      <c r="AU555" s="7">
        <v>0</v>
      </c>
      <c r="AV555" s="7">
        <v>0</v>
      </c>
      <c r="AW555" s="7">
        <v>0</v>
      </c>
    </row>
    <row r="556" spans="1:49" ht="14.25" customHeight="1" x14ac:dyDescent="0.3">
      <c r="A556" s="5">
        <v>550</v>
      </c>
      <c r="B556" s="9" t="s">
        <v>342</v>
      </c>
      <c r="C556" s="9" t="s">
        <v>342</v>
      </c>
      <c r="D556" s="7">
        <v>0</v>
      </c>
      <c r="E556" s="7">
        <f t="shared" si="35"/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f t="shared" si="38"/>
        <v>0</v>
      </c>
      <c r="S556" s="7">
        <f t="shared" si="38"/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</row>
    <row r="557" spans="1:49" ht="14.25" customHeight="1" x14ac:dyDescent="0.3">
      <c r="A557" s="11"/>
      <c r="B557" s="11"/>
      <c r="C557" s="11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</row>
    <row r="558" spans="1:49" ht="14.25" customHeight="1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</row>
  </sheetData>
  <mergeCells count="13">
    <mergeCell ref="T5:Y5"/>
    <mergeCell ref="Z5:AG5"/>
    <mergeCell ref="AH5:AS5"/>
    <mergeCell ref="AT5:AW5"/>
    <mergeCell ref="A1:C1"/>
    <mergeCell ref="A2:B2"/>
    <mergeCell ref="A3:B3"/>
    <mergeCell ref="A5:A6"/>
    <mergeCell ref="B5:C5"/>
    <mergeCell ref="D5:G5"/>
    <mergeCell ref="H5:K5"/>
    <mergeCell ref="L5:Q5"/>
    <mergeCell ref="R5:S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Sarip Hidayat</dc:creator>
  <cp:lastModifiedBy>Sarip Hidayat</cp:lastModifiedBy>
  <dcterms:created xsi:type="dcterms:W3CDTF">2021-09-27T08:41:45Z</dcterms:created>
  <dcterms:modified xsi:type="dcterms:W3CDTF">2021-09-27T08:59:58Z</dcterms:modified>
</cp:coreProperties>
</file>