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\Desktop\Angie Backup\CUR\"/>
    </mc:Choice>
  </mc:AlternateContent>
  <xr:revisionPtr revIDLastSave="0" documentId="13_ncr:1_{5331D5EF-A931-46A3-8EC5-1688D5514004}" xr6:coauthVersionLast="47" xr6:coauthVersionMax="47" xr10:uidLastSave="{00000000-0000-0000-0000-000000000000}"/>
  <bookViews>
    <workbookView xWindow="20370" yWindow="-120" windowWidth="20730" windowHeight="11160" activeTab="4" xr2:uid="{91FF8BAF-D987-44BF-A9D2-6E74704DD687}"/>
  </bookViews>
  <sheets>
    <sheet name="C8 MinCase" sheetId="1" r:id="rId1"/>
    <sheet name="C8 MaxCase-Eg1" sheetId="2" r:id="rId2"/>
    <sheet name="Max-ArtificialVariables" sheetId="3" r:id="rId3"/>
    <sheet name="ExeQ1 - Max" sheetId="4" r:id="rId4"/>
    <sheet name="ExeQ2 - Mi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5" l="1"/>
  <c r="D40" i="5"/>
  <c r="E40" i="5"/>
  <c r="F40" i="5"/>
  <c r="H40" i="5"/>
  <c r="B40" i="5"/>
  <c r="C39" i="5"/>
  <c r="D39" i="5"/>
  <c r="E39" i="5"/>
  <c r="F39" i="5"/>
  <c r="G39" i="5"/>
  <c r="H39" i="5"/>
  <c r="B39" i="5"/>
  <c r="C38" i="5"/>
  <c r="D38" i="5"/>
  <c r="E38" i="5"/>
  <c r="F38" i="5"/>
  <c r="G38" i="5"/>
  <c r="H38" i="5"/>
  <c r="B38" i="5"/>
  <c r="C37" i="5"/>
  <c r="D37" i="5"/>
  <c r="E37" i="5"/>
  <c r="F37" i="5"/>
  <c r="G37" i="5"/>
  <c r="H37" i="5"/>
  <c r="B37" i="5"/>
  <c r="C36" i="5"/>
  <c r="D36" i="5"/>
  <c r="E36" i="5"/>
  <c r="F36" i="5"/>
  <c r="G36" i="5"/>
  <c r="H36" i="5"/>
  <c r="B36" i="5"/>
  <c r="G20" i="5"/>
  <c r="H20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B32" i="5"/>
  <c r="B31" i="5"/>
  <c r="B30" i="5"/>
  <c r="B29" i="5"/>
  <c r="C28" i="5"/>
  <c r="D28" i="5"/>
  <c r="E28" i="5"/>
  <c r="F28" i="5"/>
  <c r="G28" i="5"/>
  <c r="H28" i="5"/>
  <c r="B28" i="5"/>
  <c r="C24" i="5"/>
  <c r="D24" i="5"/>
  <c r="E24" i="5"/>
  <c r="F24" i="5"/>
  <c r="H24" i="5"/>
  <c r="B24" i="5"/>
  <c r="C23" i="5"/>
  <c r="D23" i="5"/>
  <c r="E23" i="5"/>
  <c r="F23" i="5"/>
  <c r="G23" i="5"/>
  <c r="H23" i="5"/>
  <c r="B23" i="5"/>
  <c r="C21" i="5"/>
  <c r="D21" i="5"/>
  <c r="E21" i="5"/>
  <c r="F21" i="5"/>
  <c r="G21" i="5"/>
  <c r="H21" i="5"/>
  <c r="B21" i="5"/>
  <c r="C20" i="5"/>
  <c r="D20" i="5"/>
  <c r="E20" i="5"/>
  <c r="F20" i="5"/>
  <c r="B20" i="5"/>
  <c r="J21" i="5"/>
  <c r="J22" i="5"/>
  <c r="J20" i="5"/>
  <c r="C14" i="5"/>
  <c r="D14" i="5"/>
  <c r="E14" i="5"/>
  <c r="F14" i="5"/>
  <c r="G14" i="5"/>
  <c r="H14" i="5"/>
  <c r="B14" i="5"/>
  <c r="J5" i="5"/>
  <c r="J6" i="5"/>
  <c r="J4" i="5"/>
  <c r="C8" i="5"/>
  <c r="D8" i="5"/>
  <c r="E8" i="5"/>
  <c r="F8" i="5"/>
  <c r="H8" i="5"/>
  <c r="B8" i="5"/>
  <c r="P24" i="4"/>
  <c r="P17" i="4"/>
  <c r="P13" i="4"/>
  <c r="Q13" i="4"/>
  <c r="R13" i="4"/>
  <c r="S13" i="4"/>
  <c r="T13" i="4"/>
  <c r="U13" i="4"/>
  <c r="O13" i="4"/>
  <c r="W6" i="4"/>
  <c r="W5" i="4"/>
  <c r="C25" i="4"/>
  <c r="C17" i="4"/>
  <c r="C13" i="4"/>
  <c r="D13" i="4"/>
  <c r="E13" i="4"/>
  <c r="F13" i="4"/>
  <c r="G13" i="4"/>
  <c r="H13" i="4"/>
  <c r="B13" i="4"/>
  <c r="J6" i="4"/>
  <c r="J5" i="4"/>
  <c r="C25" i="3"/>
  <c r="D25" i="3"/>
  <c r="E25" i="3"/>
  <c r="F25" i="3"/>
  <c r="G25" i="3"/>
  <c r="H25" i="3"/>
  <c r="B25" i="3"/>
  <c r="C24" i="3"/>
  <c r="D24" i="3"/>
  <c r="E24" i="3"/>
  <c r="F24" i="3"/>
  <c r="G24" i="3"/>
  <c r="H24" i="3"/>
  <c r="B24" i="3"/>
  <c r="C21" i="3"/>
  <c r="D21" i="3"/>
  <c r="E21" i="3"/>
  <c r="F21" i="3"/>
  <c r="G21" i="3"/>
  <c r="H21" i="3"/>
  <c r="B21" i="3"/>
  <c r="C15" i="3"/>
  <c r="D15" i="3"/>
  <c r="E15" i="3"/>
  <c r="F15" i="3"/>
  <c r="G15" i="3"/>
  <c r="H15" i="3"/>
  <c r="B15" i="3"/>
  <c r="J6" i="3"/>
  <c r="J7" i="3"/>
  <c r="J5" i="3"/>
  <c r="O47" i="3"/>
  <c r="O45" i="3"/>
  <c r="S24" i="3"/>
  <c r="T24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N41" i="3"/>
  <c r="N40" i="3"/>
  <c r="O37" i="3"/>
  <c r="P37" i="3"/>
  <c r="Q37" i="3"/>
  <c r="R37" i="3"/>
  <c r="S37" i="3"/>
  <c r="T37" i="3"/>
  <c r="U37" i="3"/>
  <c r="N37" i="3"/>
  <c r="O31" i="3"/>
  <c r="P31" i="3"/>
  <c r="Q31" i="3"/>
  <c r="R31" i="3"/>
  <c r="S31" i="3"/>
  <c r="T31" i="3"/>
  <c r="U31" i="3"/>
  <c r="N31" i="3"/>
  <c r="W22" i="3"/>
  <c r="W23" i="3"/>
  <c r="W21" i="3"/>
  <c r="O25" i="3"/>
  <c r="P25" i="3"/>
  <c r="Q25" i="3"/>
  <c r="R25" i="3"/>
  <c r="S25" i="3"/>
  <c r="T25" i="3"/>
  <c r="U25" i="3"/>
  <c r="N25" i="3"/>
  <c r="O24" i="3"/>
  <c r="P24" i="3"/>
  <c r="Q24" i="3"/>
  <c r="R24" i="3"/>
  <c r="U24" i="3"/>
  <c r="N24" i="3"/>
  <c r="O23" i="3"/>
  <c r="P23" i="3"/>
  <c r="Q23" i="3"/>
  <c r="R23" i="3"/>
  <c r="S23" i="3"/>
  <c r="T23" i="3"/>
  <c r="U23" i="3"/>
  <c r="N23" i="3"/>
  <c r="O21" i="3"/>
  <c r="P21" i="3"/>
  <c r="Q21" i="3"/>
  <c r="R21" i="3"/>
  <c r="S21" i="3"/>
  <c r="T21" i="3"/>
  <c r="U21" i="3"/>
  <c r="N21" i="3"/>
  <c r="O14" i="3"/>
  <c r="P14" i="3"/>
  <c r="Q14" i="3"/>
  <c r="R14" i="3"/>
  <c r="S14" i="3"/>
  <c r="T14" i="3"/>
  <c r="U14" i="3"/>
  <c r="N14" i="3"/>
  <c r="W6" i="3"/>
  <c r="W7" i="3"/>
  <c r="W5" i="3"/>
  <c r="O9" i="3"/>
  <c r="P9" i="3"/>
  <c r="Q9" i="3"/>
  <c r="R9" i="3"/>
  <c r="U9" i="3"/>
  <c r="N9" i="3"/>
  <c r="N22" i="2"/>
  <c r="N21" i="2"/>
  <c r="N19" i="2"/>
  <c r="O14" i="2"/>
  <c r="P14" i="2"/>
  <c r="Q14" i="2"/>
  <c r="R14" i="2"/>
  <c r="S14" i="2"/>
  <c r="N14" i="2"/>
  <c r="O13" i="2"/>
  <c r="P13" i="2"/>
  <c r="Q13" i="2"/>
  <c r="R13" i="2"/>
  <c r="S13" i="2"/>
  <c r="N13" i="2"/>
  <c r="U7" i="2"/>
  <c r="U6" i="2"/>
  <c r="C19" i="2"/>
  <c r="C14" i="2"/>
  <c r="D14" i="2"/>
  <c r="E14" i="2"/>
  <c r="F14" i="2"/>
  <c r="G14" i="2"/>
  <c r="C23" i="2" s="1"/>
  <c r="B14" i="2"/>
  <c r="C13" i="2"/>
  <c r="D13" i="2"/>
  <c r="E13" i="2"/>
  <c r="F13" i="2"/>
  <c r="G13" i="2"/>
  <c r="C22" i="2" s="1"/>
  <c r="B13" i="2"/>
  <c r="I7" i="2"/>
  <c r="I6" i="2"/>
  <c r="B21" i="1"/>
  <c r="C23" i="1"/>
  <c r="C22" i="1"/>
  <c r="B22" i="1"/>
  <c r="C20" i="1"/>
  <c r="B20" i="1"/>
  <c r="C16" i="1"/>
  <c r="D16" i="1"/>
  <c r="E16" i="1"/>
  <c r="F16" i="1"/>
  <c r="G16" i="1"/>
  <c r="B16" i="1"/>
  <c r="C10" i="1"/>
  <c r="D10" i="1"/>
  <c r="E10" i="1"/>
  <c r="F10" i="1"/>
  <c r="G10" i="1"/>
  <c r="B10" i="1"/>
  <c r="C9" i="1"/>
  <c r="D9" i="1"/>
  <c r="E9" i="1"/>
  <c r="F9" i="1"/>
  <c r="G9" i="1"/>
  <c r="I9" i="1" s="1"/>
  <c r="B9" i="1"/>
  <c r="C8" i="1"/>
  <c r="D8" i="1"/>
  <c r="E8" i="1"/>
  <c r="F8" i="1"/>
  <c r="G8" i="1"/>
  <c r="I8" i="1" s="1"/>
  <c r="B8" i="1"/>
  <c r="I4" i="1"/>
  <c r="I3" i="1"/>
</calcChain>
</file>

<file path=xl/sharedStrings.xml><?xml version="1.0" encoding="utf-8"?>
<sst xmlns="http://schemas.openxmlformats.org/spreadsheetml/2006/main" count="299" uniqueCount="65">
  <si>
    <t>Exit</t>
  </si>
  <si>
    <t>Enter</t>
  </si>
  <si>
    <t>r1</t>
  </si>
  <si>
    <t>r2</t>
  </si>
  <si>
    <t>r1 = r1-1/3R2</t>
  </si>
  <si>
    <t>R2 = R2/3</t>
  </si>
  <si>
    <t>R3 = R2+R3</t>
  </si>
  <si>
    <t>R3</t>
  </si>
  <si>
    <t>R3 = R3 +2 R1</t>
  </si>
  <si>
    <t>X1</t>
  </si>
  <si>
    <t>X2</t>
  </si>
  <si>
    <t>X3</t>
  </si>
  <si>
    <t>S1</t>
  </si>
  <si>
    <t>S2</t>
  </si>
  <si>
    <t>MIN f(x)</t>
  </si>
  <si>
    <t>R1</t>
  </si>
  <si>
    <t>R2</t>
  </si>
  <si>
    <t>R2 = R2 + 2*R1</t>
  </si>
  <si>
    <t>R3 = R3-R1</t>
  </si>
  <si>
    <t>ALL -VE VALUE THEN STOP</t>
  </si>
  <si>
    <t>MAX f(x)</t>
  </si>
  <si>
    <t>(-) MIN f(x)</t>
  </si>
  <si>
    <t>Method 1: Max positive value will be entering</t>
  </si>
  <si>
    <t>(-) f(x) = 2X1 - X2 + 3X3</t>
  </si>
  <si>
    <t>R3 = R1 + R3</t>
  </si>
  <si>
    <t>ALL +VE VALUES THEN STOP</t>
  </si>
  <si>
    <t>a1</t>
  </si>
  <si>
    <t>Method 1: Change to -2x2  - 5x3  + s2  = - 6</t>
  </si>
  <si>
    <t>**ONLY f(X) multiple "negative", contraint not touch</t>
  </si>
  <si>
    <t>a2</t>
  </si>
  <si>
    <t>R2 = R2/5</t>
  </si>
  <si>
    <t>R4</t>
  </si>
  <si>
    <t>R5</t>
  </si>
  <si>
    <t>R1 =  R1-R2</t>
  </si>
  <si>
    <t>R3 = R3-R2</t>
  </si>
  <si>
    <t>R4 = R2 + R4</t>
  </si>
  <si>
    <t>R5 = R5 + 5 R2</t>
  </si>
  <si>
    <t>R3 = R3/2</t>
  </si>
  <si>
    <t>R1 = R1 - 2R3</t>
  </si>
  <si>
    <t>R4 = R4+3R3</t>
  </si>
  <si>
    <t>R5 = R5 + 2R3</t>
  </si>
  <si>
    <t xml:space="preserve">MAX F(X) </t>
  </si>
  <si>
    <t>R3 = r3/2</t>
  </si>
  <si>
    <t>R1 = R1+R5</t>
  </si>
  <si>
    <t>R5 = R5+2R3</t>
  </si>
  <si>
    <t>Method 2: To solve this problem, we add a2 .</t>
  </si>
  <si>
    <t>X4</t>
  </si>
  <si>
    <t>R3 = R3-4R1</t>
  </si>
  <si>
    <t>All +ve values, stop</t>
  </si>
  <si>
    <t>min f(x)</t>
  </si>
  <si>
    <t>max f(x)</t>
  </si>
  <si>
    <t>Method 2: Change f(x) to -f(x), then -ve value is entering</t>
  </si>
  <si>
    <t>R3 = R3+4R1</t>
  </si>
  <si>
    <t>All -ve values, stop</t>
  </si>
  <si>
    <t xml:space="preserve">max f(x) </t>
  </si>
  <si>
    <t>R3 = R3/3</t>
  </si>
  <si>
    <t>R1 = R1-R3</t>
  </si>
  <si>
    <t>R2 = R2+4R3</t>
  </si>
  <si>
    <t>R4 = R4-2R3</t>
  </si>
  <si>
    <t>R5 = R5+R3</t>
  </si>
  <si>
    <t>R1 = 3/4R1</t>
  </si>
  <si>
    <t>R2 = R1 - 3/5R1</t>
  </si>
  <si>
    <t>R3 = R1 + 3R3</t>
  </si>
  <si>
    <t>R4 = R1 - 3/20R4</t>
  </si>
  <si>
    <t>R5 = R1 + 3/4R5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</si>
</sst>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#/##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1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2" fontId="0" fillId="0" borderId="0" xfId="0" applyNumberFormat="1" applyAlignment="1">
      <alignment vertical="center"/>
    </xf>
    <xf numFmtId="12" fontId="0" fillId="2" borderId="0" xfId="0" applyNumberFormat="1" applyFill="1" applyAlignment="1">
      <alignment vertical="center"/>
    </xf>
    <xf numFmtId="12" fontId="0" fillId="0" borderId="1" xfId="0" applyNumberFormat="1" applyBorder="1" applyAlignment="1">
      <alignment vertical="center"/>
    </xf>
    <xf numFmtId="12" fontId="0" fillId="0" borderId="2" xfId="0" applyNumberFormat="1" applyBorder="1" applyAlignment="1">
      <alignment vertical="center"/>
    </xf>
    <xf numFmtId="12" fontId="0" fillId="2" borderId="2" xfId="0" applyNumberFormat="1" applyFill="1" applyBorder="1" applyAlignment="1">
      <alignment vertical="center"/>
    </xf>
    <xf numFmtId="12" fontId="0" fillId="3" borderId="2" xfId="0" applyNumberFormat="1" applyFill="1" applyBorder="1" applyAlignment="1">
      <alignment vertical="center"/>
    </xf>
    <xf numFmtId="12" fontId="0" fillId="0" borderId="3" xfId="0" applyNumberFormat="1" applyBorder="1" applyAlignment="1">
      <alignment vertical="center"/>
    </xf>
    <xf numFmtId="12" fontId="0" fillId="0" borderId="0" xfId="0" applyNumberFormat="1" applyAlignment="1">
      <alignment horizontal="center" vertical="center"/>
    </xf>
    <xf numFmtId="12" fontId="0" fillId="0" borderId="4" xfId="0" applyNumberFormat="1" applyBorder="1" applyAlignment="1">
      <alignment horizontal="center" vertical="center"/>
    </xf>
    <xf numFmtId="12" fontId="0" fillId="0" borderId="2" xfId="0" applyNumberFormat="1" applyBorder="1" applyAlignment="1">
      <alignment horizontal="center" vertical="center"/>
    </xf>
    <xf numFmtId="12" fontId="0" fillId="0" borderId="5" xfId="0" applyNumberFormat="1" applyBorder="1" applyAlignment="1">
      <alignment horizontal="center" vertical="center"/>
    </xf>
    <xf numFmtId="12" fontId="0" fillId="0" borderId="4" xfId="0" applyNumberFormat="1" applyBorder="1" applyAlignment="1">
      <alignment vertical="center"/>
    </xf>
    <xf numFmtId="12" fontId="0" fillId="3" borderId="0" xfId="0" applyNumberFormat="1" applyFill="1"/>
    <xf numFmtId="12" fontId="0" fillId="3" borderId="0" xfId="0" applyNumberFormat="1" applyFill="1" applyAlignment="1">
      <alignment vertical="center"/>
    </xf>
    <xf numFmtId="12" fontId="0" fillId="0" borderId="6" xfId="0" applyNumberFormat="1" applyBorder="1" applyAlignment="1">
      <alignment horizontal="center" vertical="center"/>
    </xf>
    <xf numFmtId="12" fontId="0" fillId="4" borderId="0" xfId="0" applyNumberFormat="1" applyFill="1" applyAlignment="1">
      <alignment vertical="center"/>
    </xf>
    <xf numFmtId="12" fontId="0" fillId="4" borderId="2" xfId="0" applyNumberFormat="1" applyFill="1" applyBorder="1" applyAlignment="1">
      <alignment vertical="center"/>
    </xf>
    <xf numFmtId="12" fontId="0" fillId="0" borderId="0" xfId="0" applyNumberFormat="1" applyAlignment="1">
      <alignment horizontal="right"/>
    </xf>
    <xf numFmtId="0" fontId="0" fillId="5" borderId="0" xfId="0" applyFill="1" applyAlignment="1">
      <alignment horizontal="center"/>
    </xf>
    <xf numFmtId="12" fontId="0" fillId="5" borderId="0" xfId="0" applyNumberFormat="1" applyFill="1"/>
    <xf numFmtId="12" fontId="0" fillId="0" borderId="2" xfId="0" applyNumberFormat="1" applyBorder="1" applyAlignment="1">
      <alignment horizontal="right"/>
    </xf>
    <xf numFmtId="12" fontId="0" fillId="0" borderId="1" xfId="0" applyNumberFormat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12" fontId="0" fillId="4" borderId="2" xfId="0" applyNumberFormat="1" applyFill="1" applyBorder="1" applyAlignment="1">
      <alignment horizontal="right"/>
    </xf>
    <xf numFmtId="12" fontId="0" fillId="4" borderId="3" xfId="0" applyNumberFormat="1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1" fillId="0" borderId="0" xfId="0" applyFont="1"/>
    <xf numFmtId="0" fontId="0" fillId="0" borderId="5" xfId="0" applyBorder="1"/>
    <xf numFmtId="0" fontId="0" fillId="2" borderId="0" xfId="0" applyFill="1" applyAlignment="1">
      <alignment vertical="center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/>
    <xf numFmtId="12" fontId="0" fillId="0" borderId="2" xfId="0" applyNumberFormat="1" applyBorder="1"/>
    <xf numFmtId="12" fontId="0" fillId="0" borderId="3" xfId="0" applyNumberFormat="1" applyBorder="1"/>
    <xf numFmtId="12" fontId="0" fillId="0" borderId="1" xfId="0" applyNumberFormat="1" applyBorder="1"/>
    <xf numFmtId="0" fontId="0" fillId="0" borderId="0" xfId="0" applyFill="1"/>
    <xf numFmtId="12" fontId="0" fillId="0" borderId="0" xfId="0" applyNumberFormat="1" applyBorder="1"/>
    <xf numFmtId="0" fontId="0" fillId="0" borderId="2" xfId="0" applyNumberFormat="1" applyBorder="1" applyAlignment="1">
      <alignment horizontal="right"/>
    </xf>
    <xf numFmtId="0" fontId="0" fillId="0" borderId="2" xfId="0" applyNumberFormat="1" applyBorder="1" applyAlignment="1"/>
    <xf numFmtId="0" fontId="0" fillId="0" borderId="0" xfId="0" applyNumberFormat="1" applyBorder="1" applyAlignment="1"/>
    <xf numFmtId="0" fontId="0" fillId="0" borderId="0" xfId="0" applyNumberFormat="1" applyBorder="1"/>
    <xf numFmtId="0" fontId="0" fillId="0" borderId="2" xfId="0" applyNumberFormat="1" applyBorder="1"/>
    <xf numFmtId="0" fontId="0" fillId="0" borderId="2" xfId="0" applyNumberFormat="1" applyFill="1" applyBorder="1"/>
    <xf numFmtId="0" fontId="0" fillId="0" borderId="0" xfId="0" applyNumberFormat="1"/>
    <xf numFmtId="0" fontId="0" fillId="3" borderId="0" xfId="0" applyNumberFormat="1" applyFill="1" applyBorder="1" applyAlignment="1"/>
    <xf numFmtId="0" fontId="0" fillId="3" borderId="0" xfId="0" applyNumberFormat="1" applyFill="1" applyBorder="1"/>
    <xf numFmtId="0" fontId="0" fillId="3" borderId="2" xfId="0" applyNumberFormat="1" applyFill="1" applyBorder="1"/>
    <xf numFmtId="0" fontId="0" fillId="3" borderId="0" xfId="0" applyNumberFormat="1" applyFill="1"/>
    <xf numFmtId="170" fontId="0" fillId="0" borderId="0" xfId="0" applyNumberFormat="1"/>
    <xf numFmtId="170" fontId="0" fillId="0" borderId="0" xfId="0" applyNumberFormat="1" applyBorder="1" applyAlignment="1"/>
    <xf numFmtId="170" fontId="0" fillId="2" borderId="0" xfId="0" applyNumberFormat="1" applyFill="1" applyBorder="1" applyAlignment="1"/>
    <xf numFmtId="170" fontId="0" fillId="0" borderId="1" xfId="0" applyNumberFormat="1" applyBorder="1"/>
    <xf numFmtId="170" fontId="0" fillId="0" borderId="0" xfId="0" applyNumberFormat="1" applyBorder="1"/>
    <xf numFmtId="170" fontId="0" fillId="2" borderId="0" xfId="0" applyNumberFormat="1" applyFill="1" applyBorder="1"/>
    <xf numFmtId="170" fontId="0" fillId="0" borderId="2" xfId="0" applyNumberFormat="1" applyBorder="1"/>
    <xf numFmtId="170" fontId="0" fillId="2" borderId="2" xfId="0" applyNumberFormat="1" applyFill="1" applyBorder="1"/>
    <xf numFmtId="170" fontId="0" fillId="0" borderId="3" xfId="0" applyNumberFormat="1" applyBorder="1"/>
    <xf numFmtId="170" fontId="0" fillId="2" borderId="0" xfId="0" applyNumberFormat="1" applyFill="1"/>
    <xf numFmtId="170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</xdr:row>
      <xdr:rowOff>9525</xdr:rowOff>
    </xdr:from>
    <xdr:to>
      <xdr:col>20</xdr:col>
      <xdr:colOff>276225</xdr:colOff>
      <xdr:row>21</xdr:row>
      <xdr:rowOff>57150</xdr:rowOff>
    </xdr:to>
    <xdr:pic>
      <xdr:nvPicPr>
        <xdr:cNvPr id="2" name="Picture 1" descr="min — &#10;Subject to . &#10;2X2 — 3X32 12 &#10;an , r.1'2,T3 _ &#10;Example &#10;— 10 &#10;—2X1 X2 — ._3X3 &#10;Subject to . &#10;—2X2 + S2 12 &#10;Sl,S2 20 ">
          <a:extLst>
            <a:ext uri="{FF2B5EF4-FFF2-40B4-BE49-F238E27FC236}">
              <a16:creationId xmlns:a16="http://schemas.microsoft.com/office/drawing/2014/main" id="{372E7327-7FBA-8A3E-EA6A-54243AAAE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200025"/>
          <a:ext cx="679132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401516</xdr:colOff>
      <xdr:row>1</xdr:row>
      <xdr:rowOff>19050</xdr:rowOff>
    </xdr:from>
    <xdr:to>
      <xdr:col>30</xdr:col>
      <xdr:colOff>345830</xdr:colOff>
      <xdr:row>16</xdr:row>
      <xdr:rowOff>0</xdr:rowOff>
    </xdr:to>
    <xdr:pic>
      <xdr:nvPicPr>
        <xdr:cNvPr id="2" name="Picture 1" descr="Subject to : &#10;2:r2 — 3:r3 &#10;Example &#10;max ? &#10;= 10 &#10;10 &#10;— —2:r1 -F — 3:r3 &#10;Subject to : &#10;+ -I-:r3 -l- Sl &#10;&gt; —12 &#10;0 &#10;&gt; &#10;2.T2 + &#10;+ = 12 &#10;20 ">
          <a:extLst>
            <a:ext uri="{FF2B5EF4-FFF2-40B4-BE49-F238E27FC236}">
              <a16:creationId xmlns:a16="http://schemas.microsoft.com/office/drawing/2014/main" id="{0C6BE11C-7BD4-9FA0-527E-6C469A579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8366" y="285750"/>
          <a:ext cx="5430714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</xdr:row>
      <xdr:rowOff>28575</xdr:rowOff>
    </xdr:from>
    <xdr:to>
      <xdr:col>12</xdr:col>
      <xdr:colOff>657225</xdr:colOff>
      <xdr:row>17</xdr:row>
      <xdr:rowOff>171450</xdr:rowOff>
    </xdr:to>
    <xdr:pic>
      <xdr:nvPicPr>
        <xdr:cNvPr id="2" name="Picture 1" descr="Example: &#10;max 34 — 24 + &#10;Subject to: &#10;+ 10 &#10;+ 5X3 &gt; 6 &#10;+ 2X2 + - &#10;Example 2 &#10;Convert to: &#10;-min —3x1 + - &#10;Subject to: &#10;+ = 10 &#10;2X2 + 5X3 - + al &#10;2x1 + 2x2 + x3 + 8 ">
          <a:extLst>
            <a:ext uri="{FF2B5EF4-FFF2-40B4-BE49-F238E27FC236}">
              <a16:creationId xmlns:a16="http://schemas.microsoft.com/office/drawing/2014/main" id="{E0FCD726-CE08-3A7C-582C-88132AEAB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838200"/>
          <a:ext cx="4086225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361950</xdr:colOff>
      <xdr:row>1</xdr:row>
      <xdr:rowOff>180975</xdr:rowOff>
    </xdr:from>
    <xdr:to>
      <xdr:col>32</xdr:col>
      <xdr:colOff>295275</xdr:colOff>
      <xdr:row>20</xdr:row>
      <xdr:rowOff>104775</xdr:rowOff>
    </xdr:to>
    <xdr:pic>
      <xdr:nvPicPr>
        <xdr:cNvPr id="2" name="Picture 1" descr="Exercise (QI) &#10;• Given that f(x) = — — — xa. Find the &#10;max of the function subject to the following &#10;constraints: &#10;X + X + X + X 20 &#10;- 2 -10 &#10;, X 4 20 &#10;• Check your answer using Octave &#10;programming. ">
          <a:extLst>
            <a:ext uri="{FF2B5EF4-FFF2-40B4-BE49-F238E27FC236}">
              <a16:creationId xmlns:a16="http://schemas.microsoft.com/office/drawing/2014/main" id="{EFF656FC-2E73-694A-8BDE-5DFBAFA4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7475" y="447675"/>
          <a:ext cx="5419725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295275</xdr:colOff>
      <xdr:row>1</xdr:row>
      <xdr:rowOff>38100</xdr:rowOff>
    </xdr:from>
    <xdr:to>
      <xdr:col>28</xdr:col>
      <xdr:colOff>85725</xdr:colOff>
      <xdr:row>21</xdr:row>
      <xdr:rowOff>171450</xdr:rowOff>
    </xdr:to>
    <xdr:pic>
      <xdr:nvPicPr>
        <xdr:cNvPr id="2" name="Picture 1" descr="Exercise (Q2) &#10;• Given that f(x) = + + Find the min of &#10;the function subject to the following constraints: &#10;- + 2-1 &#10;• Check your answer using Octave programming. &#10;Answer: &#10;= 3 x2=1 x, = O ">
          <a:extLst>
            <a:ext uri="{FF2B5EF4-FFF2-40B4-BE49-F238E27FC236}">
              <a16:creationId xmlns:a16="http://schemas.microsoft.com/office/drawing/2014/main" id="{5578B64B-F052-17BA-06F7-BBBEB8C1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28600"/>
          <a:ext cx="5276850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8CF7-FFB3-4833-88CD-EDFFCBFE745C}">
  <dimension ref="A1:I28"/>
  <sheetViews>
    <sheetView zoomScale="85" zoomScaleNormal="85" workbookViewId="0">
      <selection activeCell="F16" sqref="F16"/>
    </sheetView>
  </sheetViews>
  <sheetFormatPr defaultRowHeight="15" x14ac:dyDescent="0.25"/>
  <cols>
    <col min="1" max="1" width="19" customWidth="1"/>
  </cols>
  <sheetData>
    <row r="1" spans="1:9" x14ac:dyDescent="0.25">
      <c r="A1" s="10"/>
      <c r="B1" s="10"/>
      <c r="C1" s="10"/>
      <c r="D1" s="10" t="s">
        <v>1</v>
      </c>
      <c r="E1" s="10"/>
      <c r="F1" s="10" t="s">
        <v>0</v>
      </c>
      <c r="G1" s="10"/>
    </row>
    <row r="2" spans="1:9" x14ac:dyDescent="0.25">
      <c r="A2" s="10"/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/>
    </row>
    <row r="3" spans="1:9" x14ac:dyDescent="0.25">
      <c r="A3" s="10" t="s">
        <v>2</v>
      </c>
      <c r="B3" s="11">
        <v>1</v>
      </c>
      <c r="C3" s="11">
        <v>1</v>
      </c>
      <c r="D3" s="12">
        <v>1</v>
      </c>
      <c r="E3" s="11">
        <v>1</v>
      </c>
      <c r="F3" s="11">
        <v>0</v>
      </c>
      <c r="G3" s="13">
        <v>10</v>
      </c>
      <c r="I3">
        <f>G3/D3</f>
        <v>10</v>
      </c>
    </row>
    <row r="4" spans="1:9" x14ac:dyDescent="0.25">
      <c r="A4" s="10" t="s">
        <v>3</v>
      </c>
      <c r="B4" s="14">
        <v>0</v>
      </c>
      <c r="C4" s="14">
        <v>-2</v>
      </c>
      <c r="D4" s="15">
        <v>3</v>
      </c>
      <c r="E4" s="14">
        <v>0</v>
      </c>
      <c r="F4" s="16">
        <v>1</v>
      </c>
      <c r="G4" s="17">
        <v>12</v>
      </c>
      <c r="I4" s="6">
        <f>G4/D4</f>
        <v>4</v>
      </c>
    </row>
    <row r="5" spans="1:9" x14ac:dyDescent="0.25">
      <c r="A5" s="10" t="s">
        <v>7</v>
      </c>
      <c r="B5" s="11">
        <v>-2</v>
      </c>
      <c r="C5" s="11">
        <v>1</v>
      </c>
      <c r="D5" s="12">
        <v>-3</v>
      </c>
      <c r="E5" s="11">
        <v>0</v>
      </c>
      <c r="F5" s="11">
        <v>0</v>
      </c>
      <c r="G5" s="13">
        <v>0</v>
      </c>
    </row>
    <row r="6" spans="1:9" x14ac:dyDescent="0.25">
      <c r="A6" s="10"/>
      <c r="B6" s="11"/>
      <c r="C6" s="11"/>
      <c r="D6" s="11"/>
      <c r="E6" s="11"/>
      <c r="F6" s="11"/>
      <c r="G6" s="11"/>
    </row>
    <row r="7" spans="1:9" x14ac:dyDescent="0.25">
      <c r="A7" s="10"/>
      <c r="B7" s="11" t="s">
        <v>1</v>
      </c>
      <c r="C7" s="11"/>
      <c r="D7" s="11"/>
      <c r="E7" s="11" t="s">
        <v>0</v>
      </c>
      <c r="F7" s="11"/>
      <c r="G7" s="11"/>
    </row>
    <row r="8" spans="1:9" x14ac:dyDescent="0.25">
      <c r="A8" s="10" t="s">
        <v>4</v>
      </c>
      <c r="B8" s="12">
        <f>B3-1/3*B4</f>
        <v>1</v>
      </c>
      <c r="C8" s="18">
        <f t="shared" ref="C8:G8" si="0">C3-1/3*C4</f>
        <v>1.6666666666666665</v>
      </c>
      <c r="D8" s="11">
        <f t="shared" si="0"/>
        <v>0</v>
      </c>
      <c r="E8" s="24">
        <f t="shared" si="0"/>
        <v>1</v>
      </c>
      <c r="F8" s="19">
        <f t="shared" si="0"/>
        <v>-0.33333333333333331</v>
      </c>
      <c r="G8" s="11">
        <f t="shared" si="0"/>
        <v>6</v>
      </c>
      <c r="I8" s="23">
        <f>G8/B8</f>
        <v>6</v>
      </c>
    </row>
    <row r="9" spans="1:9" x14ac:dyDescent="0.25">
      <c r="A9" s="10" t="s">
        <v>5</v>
      </c>
      <c r="B9" s="15">
        <f>B4/3</f>
        <v>0</v>
      </c>
      <c r="C9" s="20">
        <f t="shared" ref="C9:G9" si="1">C4/3</f>
        <v>-0.66666666666666663</v>
      </c>
      <c r="D9" s="14">
        <f t="shared" si="1"/>
        <v>1</v>
      </c>
      <c r="E9" s="14">
        <f t="shared" si="1"/>
        <v>0</v>
      </c>
      <c r="F9" s="21">
        <f t="shared" si="1"/>
        <v>0.33333333333333331</v>
      </c>
      <c r="G9" s="14">
        <f t="shared" si="1"/>
        <v>4</v>
      </c>
      <c r="I9" s="8" t="e">
        <f>G9/B9</f>
        <v>#DIV/0!</v>
      </c>
    </row>
    <row r="10" spans="1:9" x14ac:dyDescent="0.25">
      <c r="A10" s="10" t="s">
        <v>6</v>
      </c>
      <c r="B10" s="12">
        <f>B4+B5</f>
        <v>-2</v>
      </c>
      <c r="C10" s="11">
        <f t="shared" ref="C10:G10" si="2">C4+C5</f>
        <v>-1</v>
      </c>
      <c r="D10" s="11">
        <f t="shared" si="2"/>
        <v>0</v>
      </c>
      <c r="E10" s="11">
        <f t="shared" si="2"/>
        <v>0</v>
      </c>
      <c r="F10" s="22">
        <f t="shared" si="2"/>
        <v>1</v>
      </c>
      <c r="G10" s="11">
        <f t="shared" si="2"/>
        <v>12</v>
      </c>
    </row>
    <row r="11" spans="1:9" x14ac:dyDescent="0.25">
      <c r="A11" s="9"/>
      <c r="B11" s="9"/>
      <c r="C11" s="9"/>
      <c r="D11" s="9"/>
      <c r="E11" s="9"/>
      <c r="F11" s="9"/>
      <c r="G11" s="9"/>
    </row>
    <row r="12" spans="1:9" x14ac:dyDescent="0.25">
      <c r="A12" s="9"/>
      <c r="B12" s="9"/>
      <c r="C12" s="9"/>
      <c r="D12" s="9"/>
      <c r="E12" s="9"/>
      <c r="F12" s="9"/>
      <c r="G12" s="9"/>
    </row>
    <row r="13" spans="1:9" x14ac:dyDescent="0.25">
      <c r="A13" s="9"/>
      <c r="B13" s="10" t="s">
        <v>9</v>
      </c>
      <c r="C13" s="10" t="s">
        <v>10</v>
      </c>
      <c r="D13" s="10" t="s">
        <v>11</v>
      </c>
      <c r="E13" s="10" t="s">
        <v>12</v>
      </c>
      <c r="F13" s="10" t="s">
        <v>13</v>
      </c>
      <c r="G13" s="11"/>
    </row>
    <row r="14" spans="1:9" x14ac:dyDescent="0.25">
      <c r="A14" s="9"/>
      <c r="B14" s="26">
        <v>1</v>
      </c>
      <c r="C14" s="18">
        <v>1.6666666666666665</v>
      </c>
      <c r="D14" s="11">
        <v>0</v>
      </c>
      <c r="E14" s="11">
        <v>1</v>
      </c>
      <c r="F14" s="19">
        <v>-0.33333333333333331</v>
      </c>
      <c r="G14" s="26">
        <v>6</v>
      </c>
    </row>
    <row r="15" spans="1:9" x14ac:dyDescent="0.25">
      <c r="A15" s="9"/>
      <c r="B15" s="14">
        <v>0</v>
      </c>
      <c r="C15" s="20">
        <v>-0.66666666666666663</v>
      </c>
      <c r="D15" s="27">
        <v>1</v>
      </c>
      <c r="E15" s="14">
        <v>0</v>
      </c>
      <c r="F15" s="21">
        <v>0.33333333333333331</v>
      </c>
      <c r="G15" s="27">
        <v>4</v>
      </c>
    </row>
    <row r="16" spans="1:9" x14ac:dyDescent="0.25">
      <c r="A16" s="9" t="s">
        <v>8</v>
      </c>
      <c r="B16" s="11">
        <f>B10+2*B8</f>
        <v>0</v>
      </c>
      <c r="C16" s="18">
        <f t="shared" ref="C16:G16" si="3">C10+2*C8</f>
        <v>2.333333333333333</v>
      </c>
      <c r="D16" s="11">
        <f t="shared" si="3"/>
        <v>0</v>
      </c>
      <c r="E16" s="11">
        <f t="shared" si="3"/>
        <v>2</v>
      </c>
      <c r="F16" s="25">
        <f t="shared" si="3"/>
        <v>0.33333333333333337</v>
      </c>
      <c r="G16" s="11">
        <f t="shared" si="3"/>
        <v>24</v>
      </c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t="s">
        <v>25</v>
      </c>
      <c r="C18" s="9"/>
      <c r="D18" s="9"/>
      <c r="E18" s="9"/>
      <c r="F18" s="9"/>
      <c r="G18" s="9"/>
    </row>
    <row r="19" spans="1:7" x14ac:dyDescent="0.25">
      <c r="A19" s="9"/>
      <c r="D19" s="9"/>
      <c r="E19" s="9"/>
      <c r="F19" s="9"/>
      <c r="G19" s="9"/>
    </row>
    <row r="20" spans="1:7" x14ac:dyDescent="0.25">
      <c r="A20" s="9"/>
      <c r="B20" s="9" t="str">
        <f>B13</f>
        <v>X1</v>
      </c>
      <c r="C20" s="28">
        <f>G14</f>
        <v>6</v>
      </c>
      <c r="D20" s="9"/>
      <c r="E20" s="9"/>
      <c r="F20" s="9"/>
      <c r="G20" s="9"/>
    </row>
    <row r="21" spans="1:7" x14ac:dyDescent="0.25">
      <c r="A21" s="9"/>
      <c r="B21" s="9" t="str">
        <f>C13</f>
        <v>X2</v>
      </c>
      <c r="C21" s="9">
        <v>0</v>
      </c>
      <c r="D21" s="9"/>
      <c r="E21" s="9"/>
      <c r="F21" s="9"/>
      <c r="G21" s="9"/>
    </row>
    <row r="22" spans="1:7" x14ac:dyDescent="0.25">
      <c r="A22" s="9"/>
      <c r="B22" s="9" t="str">
        <f>D13</f>
        <v>X3</v>
      </c>
      <c r="C22" s="8">
        <f>G15</f>
        <v>4</v>
      </c>
      <c r="D22" s="9"/>
      <c r="E22" s="9"/>
      <c r="F22" s="9"/>
      <c r="G22" s="9"/>
    </row>
    <row r="23" spans="1:7" x14ac:dyDescent="0.25">
      <c r="A23" s="9"/>
      <c r="B23" s="29" t="s">
        <v>14</v>
      </c>
      <c r="C23" s="30">
        <f>G16</f>
        <v>24</v>
      </c>
      <c r="D23" s="9"/>
      <c r="E23" s="9"/>
      <c r="F23" s="9"/>
      <c r="G23" s="9"/>
    </row>
    <row r="24" spans="1:7" x14ac:dyDescent="0.25">
      <c r="A24" s="9"/>
      <c r="D24" s="9"/>
      <c r="E24" s="9"/>
      <c r="F24" s="9"/>
      <c r="G24" s="9"/>
    </row>
    <row r="25" spans="1:7" x14ac:dyDescent="0.25">
      <c r="A25" s="9"/>
      <c r="B25" s="9"/>
      <c r="C25" s="9"/>
      <c r="D25" s="9"/>
      <c r="E25" s="9"/>
      <c r="F25" s="9"/>
      <c r="G25" s="9"/>
    </row>
    <row r="26" spans="1:7" x14ac:dyDescent="0.25">
      <c r="A26" s="9"/>
      <c r="B26" s="9"/>
      <c r="C26" s="9"/>
      <c r="D26" s="9"/>
      <c r="E26" s="9"/>
      <c r="F26" s="9"/>
      <c r="G26" s="9"/>
    </row>
    <row r="27" spans="1:7" x14ac:dyDescent="0.25">
      <c r="A27" s="9"/>
      <c r="B27" s="9"/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07AC-A8CF-407D-9015-739364F3296C}">
  <dimension ref="A1:U23"/>
  <sheetViews>
    <sheetView zoomScale="85" zoomScaleNormal="85" workbookViewId="0">
      <selection activeCell="M1" sqref="M1"/>
    </sheetView>
  </sheetViews>
  <sheetFormatPr defaultRowHeight="15" x14ac:dyDescent="0.25"/>
  <cols>
    <col min="1" max="1" width="13.7109375" customWidth="1"/>
    <col min="2" max="2" width="11.7109375" customWidth="1"/>
    <col min="11" max="11" width="3.42578125" customWidth="1"/>
    <col min="13" max="13" width="13.85546875" customWidth="1"/>
  </cols>
  <sheetData>
    <row r="1" spans="1:21" ht="21" x14ac:dyDescent="0.35">
      <c r="A1" s="38" t="s">
        <v>22</v>
      </c>
      <c r="M1" s="38" t="s">
        <v>51</v>
      </c>
    </row>
    <row r="2" spans="1:21" x14ac:dyDescent="0.25">
      <c r="M2" s="46" t="s">
        <v>28</v>
      </c>
    </row>
    <row r="3" spans="1:21" x14ac:dyDescent="0.25">
      <c r="M3" t="s">
        <v>23</v>
      </c>
    </row>
    <row r="4" spans="1:21" x14ac:dyDescent="0.25">
      <c r="C4" t="s">
        <v>1</v>
      </c>
      <c r="E4" t="s">
        <v>0</v>
      </c>
      <c r="O4" t="s">
        <v>1</v>
      </c>
      <c r="Q4" t="s">
        <v>0</v>
      </c>
    </row>
    <row r="5" spans="1:21" x14ac:dyDescent="0.25">
      <c r="A5" s="10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/>
      <c r="N5" s="9" t="s">
        <v>9</v>
      </c>
      <c r="O5" s="39" t="s">
        <v>10</v>
      </c>
      <c r="P5" s="9" t="s">
        <v>11</v>
      </c>
      <c r="Q5" s="9" t="s">
        <v>12</v>
      </c>
      <c r="R5" s="9" t="s">
        <v>13</v>
      </c>
    </row>
    <row r="6" spans="1:21" x14ac:dyDescent="0.25">
      <c r="A6" s="10" t="s">
        <v>15</v>
      </c>
      <c r="B6" s="11">
        <v>1</v>
      </c>
      <c r="C6" s="12">
        <v>1</v>
      </c>
      <c r="D6" s="11">
        <v>1</v>
      </c>
      <c r="E6" s="24">
        <v>1</v>
      </c>
      <c r="F6" s="11">
        <v>0</v>
      </c>
      <c r="G6" s="13">
        <v>10</v>
      </c>
      <c r="I6" s="23">
        <f>G6/C6</f>
        <v>10</v>
      </c>
      <c r="M6" t="s">
        <v>15</v>
      </c>
      <c r="N6">
        <v>1</v>
      </c>
      <c r="O6" s="4">
        <v>1</v>
      </c>
      <c r="P6">
        <v>1</v>
      </c>
      <c r="Q6" s="6">
        <v>1</v>
      </c>
      <c r="R6">
        <v>0</v>
      </c>
      <c r="S6" s="1">
        <v>10</v>
      </c>
      <c r="U6" s="6">
        <f>S6/O6</f>
        <v>10</v>
      </c>
    </row>
    <row r="7" spans="1:21" x14ac:dyDescent="0.25">
      <c r="A7" s="10" t="s">
        <v>16</v>
      </c>
      <c r="B7" s="14">
        <v>0</v>
      </c>
      <c r="C7" s="15">
        <v>-2</v>
      </c>
      <c r="D7" s="14">
        <v>3</v>
      </c>
      <c r="E7" s="14">
        <v>0</v>
      </c>
      <c r="F7" s="14">
        <v>1</v>
      </c>
      <c r="G7" s="17">
        <v>12</v>
      </c>
      <c r="I7" s="8">
        <f>G7/C7</f>
        <v>-6</v>
      </c>
      <c r="M7" t="s">
        <v>16</v>
      </c>
      <c r="N7" s="2">
        <v>0</v>
      </c>
      <c r="O7" s="5">
        <v>-2</v>
      </c>
      <c r="P7" s="2">
        <v>3</v>
      </c>
      <c r="Q7" s="2">
        <v>0</v>
      </c>
      <c r="R7" s="2">
        <v>1</v>
      </c>
      <c r="S7" s="3">
        <v>12</v>
      </c>
      <c r="U7">
        <f>S7/O7</f>
        <v>-6</v>
      </c>
    </row>
    <row r="8" spans="1:21" x14ac:dyDescent="0.25">
      <c r="A8" s="10" t="s">
        <v>7</v>
      </c>
      <c r="B8" s="11">
        <v>-2</v>
      </c>
      <c r="C8" s="12">
        <v>1</v>
      </c>
      <c r="D8" s="11">
        <v>-3</v>
      </c>
      <c r="E8" s="11">
        <v>0</v>
      </c>
      <c r="F8" s="11">
        <v>0</v>
      </c>
      <c r="G8" s="13">
        <v>0</v>
      </c>
      <c r="M8" t="s">
        <v>7</v>
      </c>
      <c r="N8">
        <v>2</v>
      </c>
      <c r="O8" s="4">
        <v>-1</v>
      </c>
      <c r="P8">
        <v>3</v>
      </c>
      <c r="Q8">
        <v>0</v>
      </c>
      <c r="R8">
        <v>0</v>
      </c>
      <c r="S8" s="1">
        <v>0</v>
      </c>
    </row>
    <row r="11" spans="1:21" x14ac:dyDescent="0.25">
      <c r="B11" t="s">
        <v>9</v>
      </c>
      <c r="C11" t="s">
        <v>10</v>
      </c>
      <c r="D11" t="s">
        <v>11</v>
      </c>
      <c r="E11" t="s">
        <v>12</v>
      </c>
      <c r="F11" t="s">
        <v>13</v>
      </c>
      <c r="N11" t="s">
        <v>9</v>
      </c>
      <c r="O11" t="s">
        <v>10</v>
      </c>
      <c r="P11" t="s">
        <v>11</v>
      </c>
      <c r="Q11" t="s">
        <v>12</v>
      </c>
      <c r="R11" t="s">
        <v>13</v>
      </c>
    </row>
    <row r="12" spans="1:21" x14ac:dyDescent="0.25">
      <c r="A12" t="s">
        <v>15</v>
      </c>
      <c r="B12" s="9">
        <v>1</v>
      </c>
      <c r="C12" s="33">
        <v>1</v>
      </c>
      <c r="D12" s="9">
        <v>1</v>
      </c>
      <c r="E12" s="9">
        <v>1</v>
      </c>
      <c r="F12" s="9">
        <v>0</v>
      </c>
      <c r="G12" s="34">
        <v>10</v>
      </c>
      <c r="M12" t="s">
        <v>15</v>
      </c>
      <c r="N12">
        <v>1</v>
      </c>
      <c r="O12" s="41">
        <v>1</v>
      </c>
      <c r="P12">
        <v>1</v>
      </c>
      <c r="Q12">
        <v>1</v>
      </c>
      <c r="R12">
        <v>0</v>
      </c>
      <c r="S12" s="40">
        <v>10</v>
      </c>
    </row>
    <row r="13" spans="1:21" x14ac:dyDescent="0.25">
      <c r="A13" t="s">
        <v>17</v>
      </c>
      <c r="B13" s="31">
        <f>B7+2*B6</f>
        <v>2</v>
      </c>
      <c r="C13" s="31">
        <f t="shared" ref="C13:G13" si="0">C7+2*C6</f>
        <v>0</v>
      </c>
      <c r="D13" s="31">
        <f t="shared" si="0"/>
        <v>5</v>
      </c>
      <c r="E13" s="31">
        <f t="shared" si="0"/>
        <v>2</v>
      </c>
      <c r="F13" s="35">
        <f t="shared" si="0"/>
        <v>1</v>
      </c>
      <c r="G13" s="36">
        <f t="shared" si="0"/>
        <v>32</v>
      </c>
      <c r="M13" s="2" t="s">
        <v>17</v>
      </c>
      <c r="N13" s="2">
        <f>N7+2*N6</f>
        <v>2</v>
      </c>
      <c r="O13" s="2">
        <f t="shared" ref="O13:S13" si="1">O7+2*O6</f>
        <v>0</v>
      </c>
      <c r="P13" s="2">
        <f t="shared" si="1"/>
        <v>5</v>
      </c>
      <c r="Q13" s="2">
        <f t="shared" si="1"/>
        <v>2</v>
      </c>
      <c r="R13" s="42">
        <f t="shared" si="1"/>
        <v>1</v>
      </c>
      <c r="S13" s="43">
        <f t="shared" si="1"/>
        <v>32</v>
      </c>
    </row>
    <row r="14" spans="1:21" x14ac:dyDescent="0.25">
      <c r="A14" t="s">
        <v>18</v>
      </c>
      <c r="B14" s="28">
        <f>B8-B6</f>
        <v>-3</v>
      </c>
      <c r="C14" s="28">
        <f t="shared" ref="C14:G14" si="2">C8-C6</f>
        <v>0</v>
      </c>
      <c r="D14" s="28">
        <f t="shared" si="2"/>
        <v>-4</v>
      </c>
      <c r="E14" s="28">
        <f t="shared" si="2"/>
        <v>-1</v>
      </c>
      <c r="F14" s="28">
        <f t="shared" si="2"/>
        <v>0</v>
      </c>
      <c r="G14" s="32">
        <f t="shared" si="2"/>
        <v>-10</v>
      </c>
      <c r="M14" t="s">
        <v>24</v>
      </c>
      <c r="N14">
        <f>N6+N8</f>
        <v>3</v>
      </c>
      <c r="O14">
        <f t="shared" ref="O14:S14" si="3">O6+O8</f>
        <v>0</v>
      </c>
      <c r="P14">
        <f t="shared" si="3"/>
        <v>4</v>
      </c>
      <c r="Q14">
        <f t="shared" si="3"/>
        <v>1</v>
      </c>
      <c r="R14">
        <f t="shared" si="3"/>
        <v>0</v>
      </c>
      <c r="S14" s="1">
        <f t="shared" si="3"/>
        <v>10</v>
      </c>
    </row>
    <row r="16" spans="1:21" x14ac:dyDescent="0.25">
      <c r="B16" t="s">
        <v>19</v>
      </c>
      <c r="M16" t="s">
        <v>25</v>
      </c>
    </row>
    <row r="18" spans="1:14" x14ac:dyDescent="0.25">
      <c r="B18" s="9" t="s">
        <v>9</v>
      </c>
      <c r="C18" s="9">
        <v>0</v>
      </c>
      <c r="M18" s="9" t="s">
        <v>9</v>
      </c>
      <c r="N18">
        <v>0</v>
      </c>
    </row>
    <row r="19" spans="1:14" x14ac:dyDescent="0.25">
      <c r="B19" s="9" t="s">
        <v>10</v>
      </c>
      <c r="C19" s="9">
        <f>G12</f>
        <v>10</v>
      </c>
      <c r="M19" s="9" t="s">
        <v>10</v>
      </c>
      <c r="N19">
        <f>S12</f>
        <v>10</v>
      </c>
    </row>
    <row r="20" spans="1:14" x14ac:dyDescent="0.25">
      <c r="B20" s="9" t="s">
        <v>11</v>
      </c>
      <c r="C20" s="9">
        <v>0</v>
      </c>
      <c r="M20" s="9" t="s">
        <v>11</v>
      </c>
      <c r="N20">
        <v>0</v>
      </c>
    </row>
    <row r="21" spans="1:14" x14ac:dyDescent="0.25">
      <c r="B21" s="9" t="s">
        <v>12</v>
      </c>
      <c r="C21" s="9">
        <v>0</v>
      </c>
      <c r="M21" s="9" t="s">
        <v>12</v>
      </c>
      <c r="N21">
        <f>0</f>
        <v>0</v>
      </c>
    </row>
    <row r="22" spans="1:14" x14ac:dyDescent="0.25">
      <c r="B22" s="9" t="s">
        <v>13</v>
      </c>
      <c r="C22" s="28">
        <f>G13</f>
        <v>32</v>
      </c>
      <c r="M22" s="9" t="s">
        <v>13</v>
      </c>
      <c r="N22">
        <f>S13</f>
        <v>32</v>
      </c>
    </row>
    <row r="23" spans="1:14" x14ac:dyDescent="0.25">
      <c r="A23" t="s">
        <v>20</v>
      </c>
      <c r="B23" s="29" t="s">
        <v>21</v>
      </c>
      <c r="C23" s="29">
        <f>-G14</f>
        <v>10</v>
      </c>
      <c r="M23" s="44" t="s">
        <v>20</v>
      </c>
      <c r="N23" s="4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CB30-A851-4923-946C-3E8BEF59CB21}">
  <dimension ref="A1:W53"/>
  <sheetViews>
    <sheetView workbookViewId="0">
      <selection activeCell="A5" sqref="A5:A9"/>
    </sheetView>
  </sheetViews>
  <sheetFormatPr defaultRowHeight="15" x14ac:dyDescent="0.25"/>
  <cols>
    <col min="1" max="1" width="11.7109375" customWidth="1"/>
    <col min="13" max="13" width="15.5703125" customWidth="1"/>
  </cols>
  <sheetData>
    <row r="1" spans="1:23" ht="18.75" x14ac:dyDescent="0.3">
      <c r="A1" s="37" t="s">
        <v>27</v>
      </c>
      <c r="M1" s="37" t="s">
        <v>45</v>
      </c>
    </row>
    <row r="3" spans="1:23" x14ac:dyDescent="0.25">
      <c r="P3" t="s">
        <v>1</v>
      </c>
      <c r="S3" t="s">
        <v>0</v>
      </c>
    </row>
    <row r="4" spans="1:23" x14ac:dyDescent="0.25">
      <c r="B4" s="48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26</v>
      </c>
      <c r="N4" s="10" t="s">
        <v>9</v>
      </c>
      <c r="O4" s="10" t="s">
        <v>10</v>
      </c>
      <c r="P4" s="10" t="s">
        <v>11</v>
      </c>
      <c r="Q4" s="10" t="s">
        <v>12</v>
      </c>
      <c r="R4" s="10" t="s">
        <v>13</v>
      </c>
      <c r="S4" s="10" t="s">
        <v>26</v>
      </c>
      <c r="T4" s="10" t="s">
        <v>29</v>
      </c>
    </row>
    <row r="5" spans="1:23" x14ac:dyDescent="0.25">
      <c r="A5" t="s">
        <v>15</v>
      </c>
      <c r="B5" s="4">
        <v>2</v>
      </c>
      <c r="C5">
        <v>0</v>
      </c>
      <c r="D5">
        <v>1</v>
      </c>
      <c r="E5">
        <v>1</v>
      </c>
      <c r="F5">
        <v>0</v>
      </c>
      <c r="G5">
        <v>0</v>
      </c>
      <c r="H5" s="1">
        <v>10</v>
      </c>
      <c r="J5">
        <f>H5/B5</f>
        <v>5</v>
      </c>
      <c r="M5" t="s">
        <v>15</v>
      </c>
      <c r="N5">
        <v>2</v>
      </c>
      <c r="O5">
        <v>0</v>
      </c>
      <c r="P5" s="4">
        <v>1</v>
      </c>
      <c r="Q5">
        <v>1</v>
      </c>
      <c r="R5">
        <v>0</v>
      </c>
      <c r="S5">
        <v>0</v>
      </c>
      <c r="T5">
        <v>0</v>
      </c>
      <c r="U5" s="1">
        <v>10</v>
      </c>
      <c r="W5">
        <f>U5/P5</f>
        <v>10</v>
      </c>
    </row>
    <row r="6" spans="1:23" x14ac:dyDescent="0.25">
      <c r="A6" t="s">
        <v>16</v>
      </c>
      <c r="B6" s="4">
        <v>0</v>
      </c>
      <c r="C6">
        <v>-2</v>
      </c>
      <c r="D6">
        <v>-5</v>
      </c>
      <c r="E6">
        <v>0</v>
      </c>
      <c r="F6">
        <v>1</v>
      </c>
      <c r="G6">
        <v>0</v>
      </c>
      <c r="H6" s="1">
        <v>-6</v>
      </c>
      <c r="J6" t="e">
        <f t="shared" ref="J6:J7" si="0">H6/B6</f>
        <v>#DIV/0!</v>
      </c>
      <c r="M6" t="s">
        <v>16</v>
      </c>
      <c r="N6">
        <v>0</v>
      </c>
      <c r="O6">
        <v>2</v>
      </c>
      <c r="P6" s="4">
        <v>5</v>
      </c>
      <c r="Q6">
        <v>0</v>
      </c>
      <c r="R6">
        <v>-1</v>
      </c>
      <c r="S6" s="6">
        <v>1</v>
      </c>
      <c r="T6">
        <v>0</v>
      </c>
      <c r="U6" s="1">
        <v>6</v>
      </c>
      <c r="W6" s="6">
        <f t="shared" ref="W6:W7" si="1">U6/P6</f>
        <v>1.2</v>
      </c>
    </row>
    <row r="7" spans="1:23" x14ac:dyDescent="0.25">
      <c r="A7" s="2" t="s">
        <v>7</v>
      </c>
      <c r="B7" s="5">
        <v>2</v>
      </c>
      <c r="C7" s="2">
        <v>2</v>
      </c>
      <c r="D7" s="2">
        <v>1</v>
      </c>
      <c r="E7" s="2">
        <v>0</v>
      </c>
      <c r="F7" s="2">
        <v>0</v>
      </c>
      <c r="G7" s="7">
        <v>1</v>
      </c>
      <c r="H7" s="3">
        <v>8</v>
      </c>
      <c r="J7" s="6">
        <f t="shared" si="0"/>
        <v>4</v>
      </c>
      <c r="M7" s="2" t="s">
        <v>7</v>
      </c>
      <c r="N7" s="2">
        <v>2</v>
      </c>
      <c r="O7" s="2">
        <v>2</v>
      </c>
      <c r="P7" s="5">
        <v>1</v>
      </c>
      <c r="Q7" s="2">
        <v>0</v>
      </c>
      <c r="R7" s="2">
        <v>0</v>
      </c>
      <c r="S7" s="2">
        <v>0</v>
      </c>
      <c r="T7" s="47">
        <v>1</v>
      </c>
      <c r="U7" s="3">
        <v>8</v>
      </c>
      <c r="W7">
        <f t="shared" si="1"/>
        <v>8</v>
      </c>
    </row>
    <row r="8" spans="1:23" x14ac:dyDescent="0.25">
      <c r="A8" t="s">
        <v>31</v>
      </c>
      <c r="B8" s="4">
        <v>-3</v>
      </c>
      <c r="C8">
        <v>2</v>
      </c>
      <c r="D8">
        <v>-1</v>
      </c>
      <c r="E8">
        <v>0</v>
      </c>
      <c r="F8">
        <v>0</v>
      </c>
      <c r="G8">
        <v>0</v>
      </c>
      <c r="H8" s="1">
        <v>0</v>
      </c>
      <c r="M8" t="s">
        <v>31</v>
      </c>
      <c r="N8">
        <v>-3</v>
      </c>
      <c r="O8">
        <v>2</v>
      </c>
      <c r="P8" s="4">
        <v>-1</v>
      </c>
      <c r="Q8">
        <v>0</v>
      </c>
      <c r="R8">
        <v>0</v>
      </c>
      <c r="S8">
        <v>0</v>
      </c>
      <c r="T8">
        <v>0</v>
      </c>
      <c r="U8" s="1">
        <v>0</v>
      </c>
    </row>
    <row r="9" spans="1:23" x14ac:dyDescent="0.25">
      <c r="A9" t="s">
        <v>32</v>
      </c>
      <c r="B9" s="4">
        <v>-2</v>
      </c>
      <c r="C9">
        <v>-2</v>
      </c>
      <c r="D9">
        <v>-1</v>
      </c>
      <c r="E9">
        <v>0</v>
      </c>
      <c r="F9">
        <v>0</v>
      </c>
      <c r="G9">
        <v>0</v>
      </c>
      <c r="H9" s="1">
        <v>-16</v>
      </c>
      <c r="M9" t="s">
        <v>32</v>
      </c>
      <c r="N9">
        <f>-(SUM(N6:N7))</f>
        <v>-2</v>
      </c>
      <c r="O9">
        <f t="shared" ref="O9:U9" si="2">-(SUM(O6:O7))</f>
        <v>-4</v>
      </c>
      <c r="P9" s="4">
        <f t="shared" si="2"/>
        <v>-6</v>
      </c>
      <c r="Q9">
        <f t="shared" si="2"/>
        <v>0</v>
      </c>
      <c r="R9">
        <f t="shared" si="2"/>
        <v>1</v>
      </c>
      <c r="S9">
        <v>0</v>
      </c>
      <c r="T9">
        <v>0</v>
      </c>
      <c r="U9" s="1">
        <f t="shared" si="2"/>
        <v>-14</v>
      </c>
    </row>
    <row r="12" spans="1:23" x14ac:dyDescent="0.25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26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t="s">
        <v>26</v>
      </c>
      <c r="T12" t="s">
        <v>29</v>
      </c>
    </row>
    <row r="13" spans="1:23" x14ac:dyDescent="0.25">
      <c r="A13" t="s">
        <v>15</v>
      </c>
      <c r="B13">
        <v>2</v>
      </c>
      <c r="C13">
        <v>0</v>
      </c>
      <c r="D13">
        <v>1</v>
      </c>
      <c r="E13">
        <v>1</v>
      </c>
      <c r="F13">
        <v>0</v>
      </c>
      <c r="G13">
        <v>0</v>
      </c>
      <c r="H13">
        <v>10</v>
      </c>
      <c r="M13" t="s">
        <v>15</v>
      </c>
      <c r="N13">
        <v>2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 s="1">
        <v>10</v>
      </c>
    </row>
    <row r="14" spans="1:23" x14ac:dyDescent="0.25">
      <c r="A14" s="49" t="s">
        <v>16</v>
      </c>
      <c r="B14" s="49">
        <v>0</v>
      </c>
      <c r="C14" s="49">
        <v>-2</v>
      </c>
      <c r="D14" s="49">
        <v>-5</v>
      </c>
      <c r="E14" s="49">
        <v>0</v>
      </c>
      <c r="F14" s="49">
        <v>1</v>
      </c>
      <c r="G14" s="49">
        <v>0</v>
      </c>
      <c r="H14" s="49">
        <v>-6</v>
      </c>
      <c r="M14" t="s">
        <v>30</v>
      </c>
      <c r="N14">
        <f>N6/5</f>
        <v>0</v>
      </c>
      <c r="O14">
        <f t="shared" ref="O14:U14" si="3">O6/5</f>
        <v>0.4</v>
      </c>
      <c r="P14">
        <f t="shared" si="3"/>
        <v>1</v>
      </c>
      <c r="Q14">
        <f t="shared" si="3"/>
        <v>0</v>
      </c>
      <c r="R14">
        <f t="shared" si="3"/>
        <v>-0.2</v>
      </c>
      <c r="S14">
        <f t="shared" si="3"/>
        <v>0.2</v>
      </c>
      <c r="T14">
        <f t="shared" si="3"/>
        <v>0</v>
      </c>
      <c r="U14" s="1">
        <f t="shared" si="3"/>
        <v>1.2</v>
      </c>
    </row>
    <row r="15" spans="1:23" x14ac:dyDescent="0.25">
      <c r="A15" s="2" t="s">
        <v>42</v>
      </c>
      <c r="B15" s="2">
        <f>B7/2</f>
        <v>1</v>
      </c>
      <c r="C15" s="2">
        <f t="shared" ref="C15:H15" si="4">C7/2</f>
        <v>1</v>
      </c>
      <c r="D15" s="2">
        <f t="shared" si="4"/>
        <v>0.5</v>
      </c>
      <c r="E15" s="2">
        <f t="shared" si="4"/>
        <v>0</v>
      </c>
      <c r="F15" s="2">
        <f t="shared" si="4"/>
        <v>0</v>
      </c>
      <c r="G15" s="2">
        <f t="shared" si="4"/>
        <v>0.5</v>
      </c>
      <c r="H15" s="2">
        <f t="shared" si="4"/>
        <v>4</v>
      </c>
      <c r="M15" s="2" t="s">
        <v>7</v>
      </c>
      <c r="N15" s="2">
        <v>2</v>
      </c>
      <c r="O15" s="2">
        <v>2</v>
      </c>
      <c r="P15" s="2">
        <v>1</v>
      </c>
      <c r="Q15" s="2">
        <v>0</v>
      </c>
      <c r="R15" s="2">
        <v>0</v>
      </c>
      <c r="S15" s="2">
        <v>0</v>
      </c>
      <c r="T15" s="2">
        <v>1</v>
      </c>
      <c r="U15" s="3">
        <v>8</v>
      </c>
    </row>
    <row r="16" spans="1:23" x14ac:dyDescent="0.25">
      <c r="A16" t="s">
        <v>31</v>
      </c>
      <c r="B16">
        <v>-3</v>
      </c>
      <c r="C16">
        <v>2</v>
      </c>
      <c r="D16">
        <v>-1</v>
      </c>
      <c r="E16">
        <v>0</v>
      </c>
      <c r="F16">
        <v>0</v>
      </c>
      <c r="G16">
        <v>0</v>
      </c>
      <c r="H16">
        <v>0</v>
      </c>
      <c r="M16" t="s">
        <v>31</v>
      </c>
      <c r="N16">
        <v>-3</v>
      </c>
      <c r="O16">
        <v>2</v>
      </c>
      <c r="P16">
        <v>-1</v>
      </c>
      <c r="Q16">
        <v>0</v>
      </c>
      <c r="R16">
        <v>0</v>
      </c>
      <c r="S16">
        <v>0</v>
      </c>
      <c r="T16">
        <v>0</v>
      </c>
      <c r="U16" s="1">
        <v>0</v>
      </c>
    </row>
    <row r="17" spans="1:23" x14ac:dyDescent="0.25">
      <c r="A17" t="s">
        <v>32</v>
      </c>
      <c r="B17">
        <v>-2</v>
      </c>
      <c r="C17">
        <v>-2</v>
      </c>
      <c r="D17">
        <v>-1</v>
      </c>
      <c r="E17">
        <v>0</v>
      </c>
      <c r="F17">
        <v>0</v>
      </c>
      <c r="G17">
        <v>0</v>
      </c>
      <c r="H17">
        <v>-16</v>
      </c>
      <c r="M17" t="s">
        <v>32</v>
      </c>
      <c r="N17">
        <v>-2</v>
      </c>
      <c r="O17">
        <v>-4</v>
      </c>
      <c r="P17">
        <v>-6</v>
      </c>
      <c r="Q17">
        <v>0</v>
      </c>
      <c r="R17">
        <v>1</v>
      </c>
      <c r="S17">
        <v>0</v>
      </c>
      <c r="T17">
        <v>0</v>
      </c>
      <c r="U17" s="1">
        <v>-14</v>
      </c>
    </row>
    <row r="19" spans="1:23" x14ac:dyDescent="0.25">
      <c r="N19" t="s">
        <v>1</v>
      </c>
      <c r="T19" t="s">
        <v>0</v>
      </c>
    </row>
    <row r="20" spans="1:23" x14ac:dyDescent="0.25"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26</v>
      </c>
      <c r="N20" s="4" t="s">
        <v>9</v>
      </c>
      <c r="O20" t="s">
        <v>10</v>
      </c>
      <c r="P20" t="s">
        <v>11</v>
      </c>
      <c r="Q20" t="s">
        <v>12</v>
      </c>
      <c r="R20" t="s">
        <v>13</v>
      </c>
      <c r="S20" t="s">
        <v>26</v>
      </c>
      <c r="T20" t="s">
        <v>29</v>
      </c>
    </row>
    <row r="21" spans="1:23" x14ac:dyDescent="0.25">
      <c r="A21" t="s">
        <v>43</v>
      </c>
      <c r="B21">
        <f>B13+B17</f>
        <v>0</v>
      </c>
      <c r="C21">
        <f t="shared" ref="C21:H21" si="5">C13+C17</f>
        <v>-2</v>
      </c>
      <c r="D21">
        <f t="shared" si="5"/>
        <v>0</v>
      </c>
      <c r="E21">
        <f t="shared" si="5"/>
        <v>1</v>
      </c>
      <c r="F21">
        <f t="shared" si="5"/>
        <v>0</v>
      </c>
      <c r="G21">
        <f t="shared" si="5"/>
        <v>0</v>
      </c>
      <c r="H21">
        <f t="shared" si="5"/>
        <v>-6</v>
      </c>
      <c r="M21" t="s">
        <v>33</v>
      </c>
      <c r="N21" s="4">
        <f>N13-N14</f>
        <v>2</v>
      </c>
      <c r="O21">
        <f t="shared" ref="O21:U21" si="6">O13-O14</f>
        <v>-0.4</v>
      </c>
      <c r="P21">
        <f t="shared" si="6"/>
        <v>0</v>
      </c>
      <c r="Q21">
        <f t="shared" si="6"/>
        <v>1</v>
      </c>
      <c r="R21">
        <f t="shared" si="6"/>
        <v>0.2</v>
      </c>
      <c r="S21">
        <f t="shared" si="6"/>
        <v>-0.2</v>
      </c>
      <c r="T21">
        <f t="shared" si="6"/>
        <v>0</v>
      </c>
      <c r="U21" s="1">
        <f t="shared" si="6"/>
        <v>8.8000000000000007</v>
      </c>
      <c r="W21">
        <f>U21/N21</f>
        <v>4.4000000000000004</v>
      </c>
    </row>
    <row r="22" spans="1:23" x14ac:dyDescent="0.25">
      <c r="A22" s="49" t="s">
        <v>16</v>
      </c>
      <c r="B22" s="49">
        <v>0</v>
      </c>
      <c r="C22" s="49">
        <v>-2</v>
      </c>
      <c r="D22" s="49">
        <v>-5</v>
      </c>
      <c r="E22" s="49">
        <v>0</v>
      </c>
      <c r="F22" s="49">
        <v>1</v>
      </c>
      <c r="G22" s="49">
        <v>0</v>
      </c>
      <c r="H22" s="49">
        <v>-6</v>
      </c>
      <c r="M22" t="s">
        <v>16</v>
      </c>
      <c r="N22" s="4">
        <v>0</v>
      </c>
      <c r="O22">
        <v>0.4</v>
      </c>
      <c r="P22">
        <v>1</v>
      </c>
      <c r="Q22">
        <v>0</v>
      </c>
      <c r="R22">
        <v>-0.2</v>
      </c>
      <c r="S22">
        <v>0.2</v>
      </c>
      <c r="T22">
        <v>0</v>
      </c>
      <c r="U22" s="1">
        <v>1.2</v>
      </c>
      <c r="W22" t="e">
        <f t="shared" ref="W22:W23" si="7">U22/N22</f>
        <v>#DIV/0!</v>
      </c>
    </row>
    <row r="23" spans="1:23" x14ac:dyDescent="0.25">
      <c r="A23" s="2" t="s">
        <v>7</v>
      </c>
      <c r="B23" s="2">
        <v>1</v>
      </c>
      <c r="C23" s="2">
        <v>1</v>
      </c>
      <c r="D23" s="2">
        <v>0.5</v>
      </c>
      <c r="E23" s="2">
        <v>0</v>
      </c>
      <c r="F23" s="2">
        <v>0</v>
      </c>
      <c r="G23" s="2">
        <v>0.5</v>
      </c>
      <c r="H23" s="2">
        <v>4</v>
      </c>
      <c r="M23" s="2" t="s">
        <v>34</v>
      </c>
      <c r="N23" s="5">
        <f>N15-N14</f>
        <v>2</v>
      </c>
      <c r="O23" s="2">
        <f t="shared" ref="O23:U23" si="8">O15-O14</f>
        <v>1.6</v>
      </c>
      <c r="P23" s="2">
        <f t="shared" si="8"/>
        <v>0</v>
      </c>
      <c r="Q23" s="2">
        <f t="shared" si="8"/>
        <v>0</v>
      </c>
      <c r="R23" s="2">
        <f t="shared" si="8"/>
        <v>0.2</v>
      </c>
      <c r="S23" s="2">
        <f t="shared" si="8"/>
        <v>-0.2</v>
      </c>
      <c r="T23" s="7">
        <f t="shared" si="8"/>
        <v>1</v>
      </c>
      <c r="U23" s="3">
        <f t="shared" si="8"/>
        <v>6.8</v>
      </c>
      <c r="W23" s="6">
        <f t="shared" si="7"/>
        <v>3.4</v>
      </c>
    </row>
    <row r="24" spans="1:23" x14ac:dyDescent="0.25">
      <c r="A24" t="s">
        <v>39</v>
      </c>
      <c r="B24">
        <f>B16+3*B15</f>
        <v>0</v>
      </c>
      <c r="C24">
        <f t="shared" ref="C24:H24" si="9">C16+3*C15</f>
        <v>5</v>
      </c>
      <c r="D24">
        <f t="shared" si="9"/>
        <v>0.5</v>
      </c>
      <c r="E24">
        <f t="shared" si="9"/>
        <v>0</v>
      </c>
      <c r="F24">
        <f t="shared" si="9"/>
        <v>0</v>
      </c>
      <c r="G24">
        <f t="shared" si="9"/>
        <v>1.5</v>
      </c>
      <c r="H24">
        <f t="shared" si="9"/>
        <v>12</v>
      </c>
      <c r="M24" t="s">
        <v>35</v>
      </c>
      <c r="N24" s="4">
        <f>N14+N16</f>
        <v>-3</v>
      </c>
      <c r="O24">
        <f t="shared" ref="O24:U24" si="10">O14+O16</f>
        <v>2.4</v>
      </c>
      <c r="P24">
        <f t="shared" si="10"/>
        <v>0</v>
      </c>
      <c r="Q24">
        <f t="shared" si="10"/>
        <v>0</v>
      </c>
      <c r="R24">
        <f t="shared" si="10"/>
        <v>-0.2</v>
      </c>
      <c r="S24">
        <f t="shared" si="10"/>
        <v>0.2</v>
      </c>
      <c r="T24">
        <f t="shared" si="10"/>
        <v>0</v>
      </c>
      <c r="U24" s="1">
        <f t="shared" si="10"/>
        <v>1.2</v>
      </c>
    </row>
    <row r="25" spans="1:23" x14ac:dyDescent="0.25">
      <c r="A25" t="s">
        <v>44</v>
      </c>
      <c r="B25">
        <f>B17+2*B15</f>
        <v>0</v>
      </c>
      <c r="C25">
        <f t="shared" ref="C25:H25" si="11">C17+2*C15</f>
        <v>0</v>
      </c>
      <c r="D25">
        <f t="shared" si="11"/>
        <v>0</v>
      </c>
      <c r="E25">
        <f t="shared" si="11"/>
        <v>0</v>
      </c>
      <c r="F25">
        <f t="shared" si="11"/>
        <v>0</v>
      </c>
      <c r="G25">
        <f t="shared" si="11"/>
        <v>1</v>
      </c>
      <c r="H25">
        <f t="shared" si="11"/>
        <v>-8</v>
      </c>
      <c r="M25" t="s">
        <v>36</v>
      </c>
      <c r="N25" s="4">
        <f>N17+6*N14</f>
        <v>-2</v>
      </c>
      <c r="O25">
        <f t="shared" ref="O25:U25" si="12">O17+6*O14</f>
        <v>-1.5999999999999996</v>
      </c>
      <c r="P25">
        <f t="shared" si="12"/>
        <v>0</v>
      </c>
      <c r="Q25">
        <f t="shared" si="12"/>
        <v>0</v>
      </c>
      <c r="R25">
        <f t="shared" si="12"/>
        <v>-0.20000000000000018</v>
      </c>
      <c r="S25">
        <f t="shared" si="12"/>
        <v>1.2000000000000002</v>
      </c>
      <c r="T25">
        <f t="shared" si="12"/>
        <v>0</v>
      </c>
      <c r="U25" s="1">
        <f t="shared" si="12"/>
        <v>-6.8000000000000007</v>
      </c>
    </row>
    <row r="28" spans="1:23" x14ac:dyDescent="0.25">
      <c r="N28" t="s">
        <v>9</v>
      </c>
      <c r="O28" t="s">
        <v>10</v>
      </c>
      <c r="P28" t="s">
        <v>11</v>
      </c>
      <c r="Q28" t="s">
        <v>12</v>
      </c>
      <c r="R28" t="s">
        <v>13</v>
      </c>
      <c r="S28" t="s">
        <v>26</v>
      </c>
      <c r="T28" t="s">
        <v>29</v>
      </c>
    </row>
    <row r="29" spans="1:23" x14ac:dyDescent="0.25">
      <c r="M29" t="s">
        <v>15</v>
      </c>
      <c r="N29">
        <v>2</v>
      </c>
      <c r="O29">
        <v>-0.4</v>
      </c>
      <c r="P29">
        <v>0</v>
      </c>
      <c r="Q29">
        <v>1</v>
      </c>
      <c r="R29">
        <v>0.2</v>
      </c>
      <c r="S29">
        <v>-0.2</v>
      </c>
      <c r="T29">
        <v>0</v>
      </c>
      <c r="U29">
        <v>8.8000000000000007</v>
      </c>
    </row>
    <row r="30" spans="1:23" x14ac:dyDescent="0.25">
      <c r="M30" t="s">
        <v>16</v>
      </c>
      <c r="N30">
        <v>0</v>
      </c>
      <c r="O30">
        <v>0.4</v>
      </c>
      <c r="P30">
        <v>1</v>
      </c>
      <c r="Q30">
        <v>0</v>
      </c>
      <c r="R30">
        <v>-0.2</v>
      </c>
      <c r="S30">
        <v>0.2</v>
      </c>
      <c r="T30">
        <v>0</v>
      </c>
      <c r="U30">
        <v>1.2</v>
      </c>
    </row>
    <row r="31" spans="1:23" x14ac:dyDescent="0.25">
      <c r="M31" s="2" t="s">
        <v>37</v>
      </c>
      <c r="N31" s="2">
        <f>N23/2</f>
        <v>1</v>
      </c>
      <c r="O31" s="2">
        <f t="shared" ref="O31:U31" si="13">O23/2</f>
        <v>0.8</v>
      </c>
      <c r="P31" s="2">
        <f t="shared" si="13"/>
        <v>0</v>
      </c>
      <c r="Q31" s="2">
        <f t="shared" si="13"/>
        <v>0</v>
      </c>
      <c r="R31" s="2">
        <f t="shared" si="13"/>
        <v>0.1</v>
      </c>
      <c r="S31" s="2">
        <f t="shared" si="13"/>
        <v>-0.1</v>
      </c>
      <c r="T31" s="2">
        <f t="shared" si="13"/>
        <v>0.5</v>
      </c>
      <c r="U31" s="2">
        <f t="shared" si="13"/>
        <v>3.4</v>
      </c>
    </row>
    <row r="32" spans="1:23" x14ac:dyDescent="0.25">
      <c r="M32" t="s">
        <v>35</v>
      </c>
      <c r="N32">
        <v>-3</v>
      </c>
      <c r="O32">
        <v>2.4</v>
      </c>
      <c r="P32">
        <v>0</v>
      </c>
      <c r="Q32">
        <v>0</v>
      </c>
      <c r="R32">
        <v>-0.2</v>
      </c>
      <c r="S32">
        <v>0.2</v>
      </c>
      <c r="T32">
        <v>0</v>
      </c>
      <c r="U32">
        <v>1.2</v>
      </c>
    </row>
    <row r="33" spans="13:21" x14ac:dyDescent="0.25">
      <c r="M33" t="s">
        <v>36</v>
      </c>
      <c r="N33">
        <v>-2</v>
      </c>
      <c r="O33">
        <v>-1.5999999999999996</v>
      </c>
      <c r="P33">
        <v>0</v>
      </c>
      <c r="Q33">
        <v>0</v>
      </c>
      <c r="R33">
        <v>-0.20000000000000018</v>
      </c>
      <c r="S33">
        <v>1.2000000000000002</v>
      </c>
      <c r="T33">
        <v>0</v>
      </c>
      <c r="U33">
        <v>-6.8000000000000007</v>
      </c>
    </row>
    <row r="36" spans="13:21" x14ac:dyDescent="0.25">
      <c r="N36" s="4" t="s">
        <v>9</v>
      </c>
      <c r="O36" t="s">
        <v>10</v>
      </c>
      <c r="P36" s="4" t="s">
        <v>11</v>
      </c>
      <c r="Q36" t="s">
        <v>12</v>
      </c>
      <c r="R36" t="s">
        <v>13</v>
      </c>
      <c r="S36" s="6" t="s">
        <v>26</v>
      </c>
      <c r="T36" s="6" t="s">
        <v>29</v>
      </c>
    </row>
    <row r="37" spans="13:21" x14ac:dyDescent="0.25">
      <c r="M37" t="s">
        <v>38</v>
      </c>
      <c r="N37">
        <f>N29-2*N31</f>
        <v>0</v>
      </c>
      <c r="O37">
        <f t="shared" ref="O37:U37" si="14">O29-2*O31</f>
        <v>-2</v>
      </c>
      <c r="P37">
        <f t="shared" si="14"/>
        <v>0</v>
      </c>
      <c r="Q37">
        <f t="shared" si="14"/>
        <v>1</v>
      </c>
      <c r="R37">
        <f t="shared" si="14"/>
        <v>0</v>
      </c>
      <c r="S37">
        <f t="shared" si="14"/>
        <v>0</v>
      </c>
      <c r="T37">
        <f t="shared" si="14"/>
        <v>-1</v>
      </c>
      <c r="U37">
        <f t="shared" si="14"/>
        <v>2.0000000000000009</v>
      </c>
    </row>
    <row r="38" spans="13:21" x14ac:dyDescent="0.25">
      <c r="M38" t="s">
        <v>16</v>
      </c>
      <c r="N38">
        <v>0</v>
      </c>
      <c r="O38">
        <v>0.4</v>
      </c>
      <c r="P38" s="41">
        <v>1</v>
      </c>
      <c r="Q38">
        <v>0</v>
      </c>
      <c r="R38">
        <v>-0.2</v>
      </c>
      <c r="S38">
        <v>0.2</v>
      </c>
      <c r="T38">
        <v>0</v>
      </c>
      <c r="U38" s="41">
        <v>1.2</v>
      </c>
    </row>
    <row r="39" spans="13:21" x14ac:dyDescent="0.25">
      <c r="M39" s="2" t="s">
        <v>7</v>
      </c>
      <c r="N39" s="42">
        <v>1</v>
      </c>
      <c r="O39" s="2">
        <v>0.8</v>
      </c>
      <c r="P39" s="2">
        <v>0</v>
      </c>
      <c r="Q39" s="2">
        <v>0</v>
      </c>
      <c r="R39" s="2">
        <v>0.1</v>
      </c>
      <c r="S39" s="2">
        <v>-0.1</v>
      </c>
      <c r="T39" s="2">
        <v>0.5</v>
      </c>
      <c r="U39" s="42">
        <v>3.4</v>
      </c>
    </row>
    <row r="40" spans="13:21" x14ac:dyDescent="0.25">
      <c r="M40" t="s">
        <v>39</v>
      </c>
      <c r="N40">
        <f>N32+3*N31</f>
        <v>0</v>
      </c>
      <c r="O40">
        <f t="shared" ref="O40:U40" si="15">O32+3*O31</f>
        <v>4.8000000000000007</v>
      </c>
      <c r="P40">
        <f t="shared" si="15"/>
        <v>0</v>
      </c>
      <c r="Q40">
        <f t="shared" si="15"/>
        <v>0</v>
      </c>
      <c r="R40">
        <f t="shared" si="15"/>
        <v>0.10000000000000003</v>
      </c>
      <c r="S40">
        <f t="shared" si="15"/>
        <v>-0.10000000000000003</v>
      </c>
      <c r="T40">
        <f t="shared" si="15"/>
        <v>1.5</v>
      </c>
      <c r="U40">
        <f t="shared" si="15"/>
        <v>11.399999999999999</v>
      </c>
    </row>
    <row r="41" spans="13:21" x14ac:dyDescent="0.25">
      <c r="M41" t="s">
        <v>40</v>
      </c>
      <c r="N41">
        <f>N33+2*N31</f>
        <v>0</v>
      </c>
      <c r="O41">
        <f t="shared" ref="O41:U41" si="16">O33+2*O31</f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1.0000000000000002</v>
      </c>
      <c r="T41">
        <f t="shared" si="16"/>
        <v>1</v>
      </c>
      <c r="U41">
        <f t="shared" si="16"/>
        <v>0</v>
      </c>
    </row>
    <row r="45" spans="13:21" x14ac:dyDescent="0.25">
      <c r="N45" t="s">
        <v>9</v>
      </c>
      <c r="O45">
        <f>U39</f>
        <v>3.4</v>
      </c>
    </row>
    <row r="46" spans="13:21" x14ac:dyDescent="0.25">
      <c r="N46" t="s">
        <v>10</v>
      </c>
      <c r="O46">
        <v>0</v>
      </c>
    </row>
    <row r="47" spans="13:21" x14ac:dyDescent="0.25">
      <c r="N47" t="s">
        <v>11</v>
      </c>
      <c r="O47">
        <f>U38</f>
        <v>1.2</v>
      </c>
    </row>
    <row r="48" spans="13:21" x14ac:dyDescent="0.25">
      <c r="N48" t="s">
        <v>12</v>
      </c>
      <c r="O48">
        <v>0</v>
      </c>
    </row>
    <row r="49" spans="14:15" x14ac:dyDescent="0.25">
      <c r="N49" t="s">
        <v>13</v>
      </c>
      <c r="O49">
        <v>0</v>
      </c>
    </row>
    <row r="50" spans="14:15" x14ac:dyDescent="0.25">
      <c r="N50" t="s">
        <v>26</v>
      </c>
      <c r="O50">
        <v>0</v>
      </c>
    </row>
    <row r="51" spans="14:15" x14ac:dyDescent="0.25">
      <c r="N51" t="s">
        <v>29</v>
      </c>
      <c r="O51">
        <v>0</v>
      </c>
    </row>
    <row r="53" spans="14:15" x14ac:dyDescent="0.25">
      <c r="N53" t="s">
        <v>41</v>
      </c>
      <c r="O53">
        <v>11.4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C8B5-FA2A-43DF-B35B-02A4E460854E}">
  <dimension ref="A1:W25"/>
  <sheetViews>
    <sheetView workbookViewId="0">
      <selection activeCell="Q23" sqref="Q23:Q24"/>
    </sheetView>
  </sheetViews>
  <sheetFormatPr defaultRowHeight="15" x14ac:dyDescent="0.25"/>
  <cols>
    <col min="1" max="1" width="11" bestFit="1" customWidth="1"/>
    <col min="12" max="12" width="2.85546875" customWidth="1"/>
    <col min="14" max="14" width="13.85546875" customWidth="1"/>
  </cols>
  <sheetData>
    <row r="1" spans="1:23" ht="21" x14ac:dyDescent="0.35">
      <c r="A1" s="38" t="s">
        <v>22</v>
      </c>
      <c r="N1" s="38" t="s">
        <v>51</v>
      </c>
    </row>
    <row r="3" spans="1:23" x14ac:dyDescent="0.25">
      <c r="B3" t="s">
        <v>1</v>
      </c>
      <c r="F3" t="s">
        <v>0</v>
      </c>
    </row>
    <row r="4" spans="1:23" x14ac:dyDescent="0.25">
      <c r="B4" s="4" t="s">
        <v>9</v>
      </c>
      <c r="C4" t="s">
        <v>10</v>
      </c>
      <c r="D4" t="s">
        <v>11</v>
      </c>
      <c r="E4" t="s">
        <v>46</v>
      </c>
      <c r="F4" t="s">
        <v>12</v>
      </c>
      <c r="G4" t="s">
        <v>13</v>
      </c>
      <c r="N4" s="49"/>
      <c r="O4" s="50" t="s">
        <v>9</v>
      </c>
      <c r="P4" s="49" t="s">
        <v>10</v>
      </c>
      <c r="Q4" s="49" t="s">
        <v>11</v>
      </c>
      <c r="R4" s="49" t="s">
        <v>46</v>
      </c>
      <c r="S4" s="49" t="s">
        <v>12</v>
      </c>
      <c r="T4" s="49" t="s">
        <v>13</v>
      </c>
      <c r="U4" s="49"/>
    </row>
    <row r="5" spans="1:23" x14ac:dyDescent="0.25">
      <c r="A5" s="49" t="s">
        <v>15</v>
      </c>
      <c r="B5" s="50">
        <v>1</v>
      </c>
      <c r="C5" s="49">
        <v>1</v>
      </c>
      <c r="D5" s="49">
        <v>1</v>
      </c>
      <c r="E5" s="49">
        <v>1</v>
      </c>
      <c r="F5" s="51">
        <v>1</v>
      </c>
      <c r="G5" s="49">
        <v>0</v>
      </c>
      <c r="H5" s="1">
        <v>20</v>
      </c>
      <c r="J5" s="6">
        <f>H5/B5</f>
        <v>20</v>
      </c>
      <c r="N5" s="49" t="s">
        <v>15</v>
      </c>
      <c r="O5" s="50">
        <v>1</v>
      </c>
      <c r="P5" s="49">
        <v>1</v>
      </c>
      <c r="Q5" s="49">
        <v>1</v>
      </c>
      <c r="R5" s="49">
        <v>1</v>
      </c>
      <c r="S5" s="51">
        <v>1</v>
      </c>
      <c r="T5" s="49">
        <v>0</v>
      </c>
      <c r="U5" s="49">
        <v>20</v>
      </c>
      <c r="W5">
        <f>U5/O5</f>
        <v>20</v>
      </c>
    </row>
    <row r="6" spans="1:23" x14ac:dyDescent="0.25">
      <c r="A6" s="2" t="s">
        <v>16</v>
      </c>
      <c r="B6" s="5">
        <v>0</v>
      </c>
      <c r="C6" s="2">
        <v>-2</v>
      </c>
      <c r="D6" s="2">
        <v>2</v>
      </c>
      <c r="E6" s="2">
        <v>1</v>
      </c>
      <c r="F6" s="2">
        <v>0</v>
      </c>
      <c r="G6" s="2">
        <v>1</v>
      </c>
      <c r="H6" s="3">
        <v>10</v>
      </c>
      <c r="J6" t="e">
        <f>H6/B6</f>
        <v>#DIV/0!</v>
      </c>
      <c r="N6" s="2" t="s">
        <v>16</v>
      </c>
      <c r="O6" s="5">
        <v>0</v>
      </c>
      <c r="P6" s="2">
        <v>-2</v>
      </c>
      <c r="Q6" s="2">
        <v>2</v>
      </c>
      <c r="R6" s="2">
        <v>1</v>
      </c>
      <c r="S6" s="2">
        <v>0</v>
      </c>
      <c r="T6" s="2">
        <v>1</v>
      </c>
      <c r="U6" s="2">
        <v>10</v>
      </c>
      <c r="W6" t="e">
        <f>U6/O6</f>
        <v>#DIV/0!</v>
      </c>
    </row>
    <row r="7" spans="1:23" x14ac:dyDescent="0.25">
      <c r="A7" t="s">
        <v>7</v>
      </c>
      <c r="B7" s="4">
        <v>4</v>
      </c>
      <c r="C7">
        <v>-3</v>
      </c>
      <c r="D7">
        <v>-2</v>
      </c>
      <c r="E7">
        <v>-1</v>
      </c>
      <c r="F7">
        <v>0</v>
      </c>
      <c r="G7">
        <v>0</v>
      </c>
      <c r="H7" s="1">
        <v>0</v>
      </c>
      <c r="N7" t="s">
        <v>7</v>
      </c>
      <c r="O7" s="4">
        <v>-4</v>
      </c>
      <c r="P7">
        <v>3</v>
      </c>
      <c r="Q7">
        <v>2</v>
      </c>
      <c r="R7">
        <v>1</v>
      </c>
      <c r="S7">
        <v>0</v>
      </c>
      <c r="T7">
        <v>0</v>
      </c>
      <c r="U7">
        <v>0</v>
      </c>
    </row>
    <row r="10" spans="1:23" x14ac:dyDescent="0.25">
      <c r="A10" s="49"/>
      <c r="B10" s="49" t="s">
        <v>9</v>
      </c>
      <c r="C10" s="49" t="s">
        <v>10</v>
      </c>
      <c r="D10" s="49" t="s">
        <v>11</v>
      </c>
      <c r="E10" s="49" t="s">
        <v>46</v>
      </c>
      <c r="F10" s="49" t="s">
        <v>12</v>
      </c>
      <c r="G10" s="49" t="s">
        <v>13</v>
      </c>
      <c r="H10" s="49"/>
      <c r="O10" t="s">
        <v>9</v>
      </c>
      <c r="P10" t="s">
        <v>10</v>
      </c>
      <c r="Q10" t="s">
        <v>11</v>
      </c>
      <c r="R10" t="s">
        <v>46</v>
      </c>
      <c r="S10" t="s">
        <v>12</v>
      </c>
      <c r="T10" t="s">
        <v>13</v>
      </c>
    </row>
    <row r="11" spans="1:23" x14ac:dyDescent="0.25">
      <c r="A11" s="49" t="s">
        <v>15</v>
      </c>
      <c r="B11" s="52">
        <v>1</v>
      </c>
      <c r="C11" s="49">
        <v>1</v>
      </c>
      <c r="D11" s="49">
        <v>1</v>
      </c>
      <c r="E11" s="49">
        <v>1</v>
      </c>
      <c r="F11" s="49">
        <v>1</v>
      </c>
      <c r="G11" s="49">
        <v>0</v>
      </c>
      <c r="H11" s="40">
        <v>20</v>
      </c>
      <c r="N11" t="s">
        <v>15</v>
      </c>
      <c r="O11" s="41">
        <v>1</v>
      </c>
      <c r="P11">
        <v>1</v>
      </c>
      <c r="Q11">
        <v>1</v>
      </c>
      <c r="R11">
        <v>1</v>
      </c>
      <c r="S11">
        <v>1</v>
      </c>
      <c r="T11">
        <v>0</v>
      </c>
      <c r="U11" s="41">
        <v>20</v>
      </c>
    </row>
    <row r="12" spans="1:23" x14ac:dyDescent="0.25">
      <c r="A12" s="2" t="s">
        <v>16</v>
      </c>
      <c r="B12" s="2">
        <v>0</v>
      </c>
      <c r="C12" s="2">
        <v>-2</v>
      </c>
      <c r="D12" s="2">
        <v>2</v>
      </c>
      <c r="E12" s="2">
        <v>1</v>
      </c>
      <c r="F12" s="2">
        <v>0</v>
      </c>
      <c r="G12" s="2">
        <v>1</v>
      </c>
      <c r="H12" s="3">
        <v>10</v>
      </c>
      <c r="N12" t="s">
        <v>16</v>
      </c>
      <c r="O12">
        <v>0</v>
      </c>
      <c r="P12">
        <v>-2</v>
      </c>
      <c r="Q12">
        <v>2</v>
      </c>
      <c r="R12">
        <v>1</v>
      </c>
      <c r="S12">
        <v>0</v>
      </c>
      <c r="T12">
        <v>1</v>
      </c>
      <c r="U12">
        <v>10</v>
      </c>
    </row>
    <row r="13" spans="1:23" x14ac:dyDescent="0.25">
      <c r="A13" t="s">
        <v>47</v>
      </c>
      <c r="B13">
        <f>B7-4*B5</f>
        <v>0</v>
      </c>
      <c r="C13">
        <f t="shared" ref="C13:H13" si="0">C7-4*C5</f>
        <v>-7</v>
      </c>
      <c r="D13">
        <f t="shared" si="0"/>
        <v>-6</v>
      </c>
      <c r="E13">
        <f t="shared" si="0"/>
        <v>-5</v>
      </c>
      <c r="F13">
        <f t="shared" si="0"/>
        <v>-4</v>
      </c>
      <c r="G13">
        <f t="shared" si="0"/>
        <v>0</v>
      </c>
      <c r="H13" s="1">
        <f t="shared" si="0"/>
        <v>-80</v>
      </c>
      <c r="N13" t="s">
        <v>52</v>
      </c>
      <c r="O13">
        <f>O7+4*O5</f>
        <v>0</v>
      </c>
      <c r="P13">
        <f t="shared" ref="P13:U13" si="1">P7+4*P5</f>
        <v>7</v>
      </c>
      <c r="Q13">
        <f t="shared" si="1"/>
        <v>6</v>
      </c>
      <c r="R13">
        <f t="shared" si="1"/>
        <v>5</v>
      </c>
      <c r="S13">
        <f t="shared" si="1"/>
        <v>4</v>
      </c>
      <c r="T13">
        <f t="shared" si="1"/>
        <v>0</v>
      </c>
      <c r="U13">
        <f t="shared" si="1"/>
        <v>80</v>
      </c>
    </row>
    <row r="15" spans="1:23" x14ac:dyDescent="0.25">
      <c r="B15" t="s">
        <v>53</v>
      </c>
      <c r="O15" t="s">
        <v>48</v>
      </c>
    </row>
    <row r="17" spans="2:16" x14ac:dyDescent="0.25">
      <c r="B17" s="49" t="s">
        <v>9</v>
      </c>
      <c r="C17">
        <f>H11</f>
        <v>20</v>
      </c>
      <c r="O17" s="49" t="s">
        <v>9</v>
      </c>
      <c r="P17">
        <f>U11</f>
        <v>20</v>
      </c>
    </row>
    <row r="18" spans="2:16" x14ac:dyDescent="0.25">
      <c r="B18" s="49" t="s">
        <v>10</v>
      </c>
      <c r="C18">
        <v>0</v>
      </c>
      <c r="O18" s="49" t="s">
        <v>10</v>
      </c>
      <c r="P18">
        <v>0</v>
      </c>
    </row>
    <row r="19" spans="2:16" x14ac:dyDescent="0.25">
      <c r="B19" s="49" t="s">
        <v>11</v>
      </c>
      <c r="C19">
        <v>0</v>
      </c>
      <c r="O19" s="49" t="s">
        <v>11</v>
      </c>
      <c r="P19">
        <v>0</v>
      </c>
    </row>
    <row r="20" spans="2:16" x14ac:dyDescent="0.25">
      <c r="B20" s="49" t="s">
        <v>46</v>
      </c>
      <c r="C20">
        <v>0</v>
      </c>
      <c r="O20" s="49" t="s">
        <v>46</v>
      </c>
      <c r="P20">
        <v>0</v>
      </c>
    </row>
    <row r="21" spans="2:16" x14ac:dyDescent="0.25">
      <c r="B21" s="49" t="s">
        <v>12</v>
      </c>
      <c r="C21">
        <v>0</v>
      </c>
      <c r="O21" s="49" t="s">
        <v>12</v>
      </c>
      <c r="P21">
        <v>0</v>
      </c>
    </row>
    <row r="22" spans="2:16" x14ac:dyDescent="0.25">
      <c r="B22" s="49" t="s">
        <v>13</v>
      </c>
      <c r="C22">
        <v>0</v>
      </c>
      <c r="O22" s="49" t="s">
        <v>13</v>
      </c>
      <c r="P22">
        <v>0</v>
      </c>
    </row>
    <row r="24" spans="2:16" x14ac:dyDescent="0.25">
      <c r="B24" t="s">
        <v>49</v>
      </c>
      <c r="C24">
        <v>-80</v>
      </c>
      <c r="O24" t="s">
        <v>54</v>
      </c>
      <c r="P24">
        <f>U13</f>
        <v>80</v>
      </c>
    </row>
    <row r="25" spans="2:16" x14ac:dyDescent="0.25">
      <c r="B25" s="53" t="s">
        <v>50</v>
      </c>
      <c r="C25" s="53">
        <f>-C24</f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912C-C1D9-42A1-9F6E-551C7007A5FA}">
  <dimension ref="A2:N40"/>
  <sheetViews>
    <sheetView tabSelected="1" topLeftCell="A25" workbookViewId="0">
      <selection activeCell="G45" sqref="G45"/>
    </sheetView>
  </sheetViews>
  <sheetFormatPr defaultRowHeight="15" x14ac:dyDescent="0.25"/>
  <cols>
    <col min="1" max="1" width="16.140625" customWidth="1"/>
    <col min="2" max="2" width="10.42578125" customWidth="1"/>
  </cols>
  <sheetData>
    <row r="2" spans="1:10" x14ac:dyDescent="0.25">
      <c r="B2" t="s">
        <v>1</v>
      </c>
      <c r="F2" t="s">
        <v>0</v>
      </c>
    </row>
    <row r="3" spans="1:10" x14ac:dyDescent="0.25">
      <c r="B3" s="4" t="s">
        <v>9</v>
      </c>
      <c r="C3" t="s">
        <v>10</v>
      </c>
      <c r="D3" t="s">
        <v>46</v>
      </c>
      <c r="E3" t="s">
        <v>12</v>
      </c>
      <c r="F3" s="6" t="s">
        <v>13</v>
      </c>
      <c r="G3" t="s">
        <v>26</v>
      </c>
    </row>
    <row r="4" spans="1:10" x14ac:dyDescent="0.25">
      <c r="A4" s="49" t="s">
        <v>15</v>
      </c>
      <c r="B4" s="50">
        <v>1</v>
      </c>
      <c r="C4" s="49">
        <v>1</v>
      </c>
      <c r="D4" s="49">
        <v>-4</v>
      </c>
      <c r="E4" s="49">
        <v>0</v>
      </c>
      <c r="F4" s="51">
        <v>0</v>
      </c>
      <c r="G4" s="49">
        <v>1</v>
      </c>
      <c r="H4" s="1">
        <v>4</v>
      </c>
      <c r="J4">
        <f>H4/B4</f>
        <v>4</v>
      </c>
    </row>
    <row r="5" spans="1:10" x14ac:dyDescent="0.25">
      <c r="A5" s="49" t="s">
        <v>16</v>
      </c>
      <c r="B5" s="50">
        <v>-4</v>
      </c>
      <c r="C5" s="49">
        <v>3</v>
      </c>
      <c r="D5" s="49">
        <v>-2</v>
      </c>
      <c r="E5" s="49">
        <v>1</v>
      </c>
      <c r="F5" s="51">
        <v>0</v>
      </c>
      <c r="G5" s="49">
        <v>0</v>
      </c>
      <c r="H5" s="1">
        <v>1</v>
      </c>
      <c r="J5">
        <f t="shared" ref="J5:J6" si="0">H5/B5</f>
        <v>-0.25</v>
      </c>
    </row>
    <row r="6" spans="1:10" x14ac:dyDescent="0.25">
      <c r="A6" s="2" t="s">
        <v>7</v>
      </c>
      <c r="B6" s="5">
        <v>3</v>
      </c>
      <c r="C6" s="2">
        <v>-1</v>
      </c>
      <c r="D6" s="2">
        <v>6</v>
      </c>
      <c r="E6" s="2">
        <v>0</v>
      </c>
      <c r="F6" s="7">
        <v>1</v>
      </c>
      <c r="G6" s="2">
        <v>0</v>
      </c>
      <c r="H6" s="3">
        <v>8</v>
      </c>
      <c r="J6" s="6">
        <f t="shared" si="0"/>
        <v>2.6666666666666665</v>
      </c>
    </row>
    <row r="7" spans="1:10" x14ac:dyDescent="0.25">
      <c r="A7" t="s">
        <v>31</v>
      </c>
      <c r="B7" s="4">
        <v>2</v>
      </c>
      <c r="C7">
        <v>6</v>
      </c>
      <c r="D7">
        <v>10</v>
      </c>
      <c r="E7">
        <v>0</v>
      </c>
      <c r="F7" s="6">
        <v>0</v>
      </c>
      <c r="G7">
        <v>0</v>
      </c>
      <c r="H7" s="1">
        <v>0</v>
      </c>
    </row>
    <row r="8" spans="1:10" x14ac:dyDescent="0.25">
      <c r="A8" t="s">
        <v>32</v>
      </c>
      <c r="B8" s="4">
        <f>-B4</f>
        <v>-1</v>
      </c>
      <c r="C8">
        <f t="shared" ref="C8:H8" si="1">-C4</f>
        <v>-1</v>
      </c>
      <c r="D8">
        <f t="shared" si="1"/>
        <v>4</v>
      </c>
      <c r="E8">
        <f t="shared" si="1"/>
        <v>0</v>
      </c>
      <c r="F8" s="6">
        <f t="shared" si="1"/>
        <v>0</v>
      </c>
      <c r="G8">
        <v>0</v>
      </c>
      <c r="H8" s="1">
        <f t="shared" si="1"/>
        <v>-4</v>
      </c>
    </row>
    <row r="11" spans="1:10" x14ac:dyDescent="0.25">
      <c r="A11" s="49"/>
      <c r="B11" s="49" t="s">
        <v>9</v>
      </c>
      <c r="C11" s="49" t="s">
        <v>10</v>
      </c>
      <c r="D11" s="49" t="s">
        <v>46</v>
      </c>
      <c r="E11" s="49" t="s">
        <v>12</v>
      </c>
      <c r="F11" s="49" t="s">
        <v>13</v>
      </c>
      <c r="G11" s="49" t="s">
        <v>26</v>
      </c>
      <c r="H11" s="49"/>
    </row>
    <row r="12" spans="1:10" x14ac:dyDescent="0.25">
      <c r="A12" s="49" t="s">
        <v>15</v>
      </c>
      <c r="B12" s="49">
        <v>1</v>
      </c>
      <c r="C12" s="49">
        <v>1</v>
      </c>
      <c r="D12" s="49">
        <v>-4</v>
      </c>
      <c r="E12" s="49">
        <v>0</v>
      </c>
      <c r="F12" s="49">
        <v>0</v>
      </c>
      <c r="G12" s="49">
        <v>1</v>
      </c>
      <c r="H12" s="1">
        <v>4</v>
      </c>
    </row>
    <row r="13" spans="1:10" x14ac:dyDescent="0.25">
      <c r="A13" s="49" t="s">
        <v>16</v>
      </c>
      <c r="B13" s="49">
        <v>-4</v>
      </c>
      <c r="C13" s="49">
        <v>3</v>
      </c>
      <c r="D13" s="49">
        <v>-2</v>
      </c>
      <c r="E13" s="49">
        <v>1</v>
      </c>
      <c r="F13" s="49">
        <v>0</v>
      </c>
      <c r="G13" s="49">
        <v>0</v>
      </c>
      <c r="H13" s="1">
        <v>1</v>
      </c>
    </row>
    <row r="14" spans="1:10" x14ac:dyDescent="0.25">
      <c r="A14" s="2" t="s">
        <v>55</v>
      </c>
      <c r="B14" s="59">
        <f>B6/3</f>
        <v>1</v>
      </c>
      <c r="C14" s="54">
        <f t="shared" ref="C14:H14" si="2">C6/3</f>
        <v>-0.33333333333333331</v>
      </c>
      <c r="D14" s="60">
        <f t="shared" si="2"/>
        <v>2</v>
      </c>
      <c r="E14" s="60">
        <f t="shared" si="2"/>
        <v>0</v>
      </c>
      <c r="F14" s="54">
        <f t="shared" si="2"/>
        <v>0.33333333333333331</v>
      </c>
      <c r="G14" s="59">
        <f t="shared" si="2"/>
        <v>0</v>
      </c>
      <c r="H14" s="55">
        <f t="shared" si="2"/>
        <v>2.6666666666666665</v>
      </c>
    </row>
    <row r="15" spans="1:10" x14ac:dyDescent="0.25">
      <c r="A15" t="s">
        <v>31</v>
      </c>
      <c r="B15">
        <v>2</v>
      </c>
      <c r="C15">
        <v>6</v>
      </c>
      <c r="D15">
        <v>10</v>
      </c>
      <c r="E15">
        <v>0</v>
      </c>
      <c r="F15">
        <v>0</v>
      </c>
      <c r="G15">
        <v>0</v>
      </c>
      <c r="H15" s="1">
        <v>0</v>
      </c>
    </row>
    <row r="16" spans="1:10" x14ac:dyDescent="0.25">
      <c r="A16" t="s">
        <v>32</v>
      </c>
      <c r="B16">
        <v>-1</v>
      </c>
      <c r="C16">
        <v>-1</v>
      </c>
      <c r="D16">
        <v>4</v>
      </c>
      <c r="E16">
        <v>0</v>
      </c>
      <c r="F16">
        <v>0</v>
      </c>
      <c r="G16">
        <v>0</v>
      </c>
      <c r="H16" s="1">
        <v>-4</v>
      </c>
    </row>
    <row r="19" spans="1:14" x14ac:dyDescent="0.25">
      <c r="B19" t="s">
        <v>9</v>
      </c>
      <c r="C19" s="4" t="s">
        <v>10</v>
      </c>
      <c r="D19" s="57" t="s">
        <v>46</v>
      </c>
      <c r="E19" s="57" t="s">
        <v>12</v>
      </c>
      <c r="F19" t="s">
        <v>13</v>
      </c>
      <c r="G19" s="6" t="s">
        <v>26</v>
      </c>
    </row>
    <row r="20" spans="1:14" x14ac:dyDescent="0.25">
      <c r="A20" s="49" t="s">
        <v>56</v>
      </c>
      <c r="B20" s="61">
        <f>B12-B14</f>
        <v>0</v>
      </c>
      <c r="C20" s="72">
        <f t="shared" ref="C20:H20" si="3">C12-C14</f>
        <v>1.3333333333333333</v>
      </c>
      <c r="D20" s="61">
        <f t="shared" si="3"/>
        <v>-6</v>
      </c>
      <c r="E20" s="61">
        <f t="shared" si="3"/>
        <v>0</v>
      </c>
      <c r="F20" s="71">
        <f t="shared" si="3"/>
        <v>-0.33333333333333331</v>
      </c>
      <c r="G20" s="66">
        <f t="shared" si="3"/>
        <v>1</v>
      </c>
      <c r="H20" s="80">
        <f t="shared" si="3"/>
        <v>1.3333333333333335</v>
      </c>
      <c r="J20" s="6">
        <f>H20/C20</f>
        <v>1.0000000000000002</v>
      </c>
    </row>
    <row r="21" spans="1:14" x14ac:dyDescent="0.25">
      <c r="A21" s="49" t="s">
        <v>57</v>
      </c>
      <c r="B21" s="62">
        <f>B13+4*B14</f>
        <v>0</v>
      </c>
      <c r="C21" s="75">
        <f t="shared" ref="C21:H21" si="4">C13+4*C14</f>
        <v>1.6666666666666667</v>
      </c>
      <c r="D21" s="62">
        <f t="shared" si="4"/>
        <v>6</v>
      </c>
      <c r="E21" s="62">
        <f t="shared" si="4"/>
        <v>1</v>
      </c>
      <c r="F21" s="74">
        <f t="shared" si="4"/>
        <v>1.3333333333333333</v>
      </c>
      <c r="G21" s="67">
        <f t="shared" si="4"/>
        <v>0</v>
      </c>
      <c r="H21" s="73">
        <f t="shared" si="4"/>
        <v>11.666666666666666</v>
      </c>
      <c r="J21" s="57">
        <f t="shared" ref="J21:J22" si="5">H21/C21</f>
        <v>6.9999999999999991</v>
      </c>
    </row>
    <row r="22" spans="1:14" x14ac:dyDescent="0.25">
      <c r="A22" s="2" t="s">
        <v>7</v>
      </c>
      <c r="B22" s="63">
        <v>1</v>
      </c>
      <c r="C22" s="77">
        <v>-0.33333333333333331</v>
      </c>
      <c r="D22" s="64">
        <v>2</v>
      </c>
      <c r="E22" s="64">
        <v>0</v>
      </c>
      <c r="F22" s="76">
        <v>0.33333333333333331</v>
      </c>
      <c r="G22" s="68">
        <v>0</v>
      </c>
      <c r="H22" s="78">
        <v>2.6666666666666665</v>
      </c>
      <c r="J22">
        <f t="shared" si="5"/>
        <v>-8</v>
      </c>
    </row>
    <row r="23" spans="1:14" x14ac:dyDescent="0.25">
      <c r="A23" t="s">
        <v>58</v>
      </c>
      <c r="B23" s="65">
        <f>B15-2*B14</f>
        <v>0</v>
      </c>
      <c r="C23" s="79">
        <f t="shared" ref="C23:H23" si="6">C15-2*C14</f>
        <v>6.666666666666667</v>
      </c>
      <c r="D23" s="65">
        <f t="shared" si="6"/>
        <v>6</v>
      </c>
      <c r="E23" s="65">
        <f t="shared" si="6"/>
        <v>0</v>
      </c>
      <c r="F23" s="70">
        <f t="shared" si="6"/>
        <v>-0.66666666666666663</v>
      </c>
      <c r="G23" s="69">
        <f t="shared" si="6"/>
        <v>0</v>
      </c>
      <c r="H23" s="73">
        <f t="shared" si="6"/>
        <v>-5.333333333333333</v>
      </c>
    </row>
    <row r="24" spans="1:14" x14ac:dyDescent="0.25">
      <c r="A24" t="s">
        <v>59</v>
      </c>
      <c r="B24" s="65">
        <f>B16+B14</f>
        <v>0</v>
      </c>
      <c r="C24" s="79">
        <f t="shared" ref="C24:H24" si="7">C16+C14</f>
        <v>-1.3333333333333333</v>
      </c>
      <c r="D24" s="65">
        <f t="shared" si="7"/>
        <v>6</v>
      </c>
      <c r="E24" s="65">
        <f t="shared" si="7"/>
        <v>0</v>
      </c>
      <c r="F24" s="70">
        <f t="shared" si="7"/>
        <v>0.33333333333333331</v>
      </c>
      <c r="G24" s="69">
        <v>0</v>
      </c>
      <c r="H24" s="73">
        <f t="shared" si="7"/>
        <v>-1.3333333333333335</v>
      </c>
    </row>
    <row r="26" spans="1:14" x14ac:dyDescent="0.25">
      <c r="N26" s="79">
        <v>-1.3333333333333333</v>
      </c>
    </row>
    <row r="27" spans="1:14" x14ac:dyDescent="0.25">
      <c r="A27" s="49"/>
      <c r="B27" s="49" t="s">
        <v>9</v>
      </c>
      <c r="C27" s="49" t="s">
        <v>10</v>
      </c>
      <c r="D27" s="49" t="s">
        <v>46</v>
      </c>
      <c r="E27" s="49" t="s">
        <v>12</v>
      </c>
      <c r="F27" s="49" t="s">
        <v>13</v>
      </c>
      <c r="G27" s="49" t="s">
        <v>26</v>
      </c>
      <c r="H27" s="49"/>
      <c r="N27" s="70">
        <v>1.6666666666666667</v>
      </c>
    </row>
    <row r="28" spans="1:14" x14ac:dyDescent="0.25">
      <c r="A28" s="49" t="s">
        <v>60</v>
      </c>
      <c r="B28" s="49">
        <f>3/4*B20</f>
        <v>0</v>
      </c>
      <c r="C28" s="49">
        <f t="shared" ref="C28:H28" si="8">3/4*C20</f>
        <v>1</v>
      </c>
      <c r="D28" s="49">
        <f t="shared" si="8"/>
        <v>-4.5</v>
      </c>
      <c r="E28" s="49">
        <f t="shared" si="8"/>
        <v>0</v>
      </c>
      <c r="F28" s="74">
        <f t="shared" si="8"/>
        <v>-0.25</v>
      </c>
      <c r="G28" s="49">
        <f t="shared" si="8"/>
        <v>0.75</v>
      </c>
      <c r="H28" s="1">
        <f t="shared" si="8"/>
        <v>1</v>
      </c>
    </row>
    <row r="29" spans="1:14" x14ac:dyDescent="0.25">
      <c r="A29" s="49" t="s">
        <v>16</v>
      </c>
      <c r="B29" s="49">
        <f>B21</f>
        <v>0</v>
      </c>
      <c r="C29" s="74">
        <f t="shared" ref="C29:H29" si="9">C21</f>
        <v>1.6666666666666667</v>
      </c>
      <c r="D29" s="49">
        <f t="shared" si="9"/>
        <v>6</v>
      </c>
      <c r="E29" s="49">
        <f t="shared" si="9"/>
        <v>1</v>
      </c>
      <c r="F29" s="74">
        <f t="shared" si="9"/>
        <v>1.3333333333333333</v>
      </c>
      <c r="G29" s="49">
        <f t="shared" si="9"/>
        <v>0</v>
      </c>
      <c r="H29" s="73">
        <f t="shared" si="9"/>
        <v>11.666666666666666</v>
      </c>
    </row>
    <row r="30" spans="1:14" x14ac:dyDescent="0.25">
      <c r="A30" s="2" t="s">
        <v>7</v>
      </c>
      <c r="B30" s="2">
        <f>B22</f>
        <v>1</v>
      </c>
      <c r="C30" s="76">
        <f t="shared" ref="C30:H30" si="10">C22</f>
        <v>-0.33333333333333331</v>
      </c>
      <c r="D30" s="2">
        <f t="shared" si="10"/>
        <v>2</v>
      </c>
      <c r="E30" s="2">
        <f t="shared" si="10"/>
        <v>0</v>
      </c>
      <c r="F30" s="76">
        <f t="shared" si="10"/>
        <v>0.33333333333333331</v>
      </c>
      <c r="G30" s="2">
        <f t="shared" si="10"/>
        <v>0</v>
      </c>
      <c r="H30" s="78">
        <f t="shared" si="10"/>
        <v>2.6666666666666665</v>
      </c>
    </row>
    <row r="31" spans="1:14" x14ac:dyDescent="0.25">
      <c r="A31" t="s">
        <v>31</v>
      </c>
      <c r="B31">
        <f>B23</f>
        <v>0</v>
      </c>
      <c r="C31" s="74">
        <f t="shared" ref="C31:H31" si="11">C23</f>
        <v>6.666666666666667</v>
      </c>
      <c r="D31">
        <f t="shared" si="11"/>
        <v>6</v>
      </c>
      <c r="E31">
        <f t="shared" si="11"/>
        <v>0</v>
      </c>
      <c r="F31" s="74">
        <f t="shared" si="11"/>
        <v>-0.66666666666666663</v>
      </c>
      <c r="G31">
        <f t="shared" si="11"/>
        <v>0</v>
      </c>
      <c r="H31" s="73">
        <f t="shared" si="11"/>
        <v>-5.333333333333333</v>
      </c>
    </row>
    <row r="32" spans="1:14" x14ac:dyDescent="0.25">
      <c r="A32" t="s">
        <v>32</v>
      </c>
      <c r="B32">
        <f>B24</f>
        <v>0</v>
      </c>
      <c r="C32" s="74">
        <f t="shared" ref="C32:H32" si="12">C24</f>
        <v>-1.3333333333333333</v>
      </c>
      <c r="D32">
        <f t="shared" si="12"/>
        <v>6</v>
      </c>
      <c r="E32">
        <f t="shared" si="12"/>
        <v>0</v>
      </c>
      <c r="F32" s="74">
        <f t="shared" si="12"/>
        <v>0.33333333333333331</v>
      </c>
      <c r="G32">
        <f t="shared" si="12"/>
        <v>0</v>
      </c>
      <c r="H32" s="73">
        <f t="shared" si="12"/>
        <v>-1.3333333333333335</v>
      </c>
    </row>
    <row r="35" spans="1:8" x14ac:dyDescent="0.25">
      <c r="A35" s="49"/>
      <c r="B35" s="49" t="s">
        <v>9</v>
      </c>
      <c r="C35" s="49" t="s">
        <v>10</v>
      </c>
      <c r="D35" s="49" t="s">
        <v>46</v>
      </c>
      <c r="E35" s="49" t="s">
        <v>12</v>
      </c>
      <c r="F35" s="49" t="s">
        <v>13</v>
      </c>
      <c r="G35" s="49" t="s">
        <v>26</v>
      </c>
      <c r="H35" s="49"/>
    </row>
    <row r="36" spans="1:8" x14ac:dyDescent="0.25">
      <c r="A36" s="49" t="s">
        <v>15</v>
      </c>
      <c r="B36" s="58">
        <f>B28</f>
        <v>0</v>
      </c>
      <c r="C36" s="58">
        <f t="shared" ref="C36:H36" si="13">C28</f>
        <v>1</v>
      </c>
      <c r="D36" s="74">
        <f t="shared" si="13"/>
        <v>-4.5</v>
      </c>
      <c r="E36" s="58">
        <f t="shared" si="13"/>
        <v>0</v>
      </c>
      <c r="F36" s="74">
        <f t="shared" si="13"/>
        <v>-0.25</v>
      </c>
      <c r="G36" s="58">
        <f t="shared" si="13"/>
        <v>0.75</v>
      </c>
      <c r="H36" s="56">
        <f t="shared" si="13"/>
        <v>1</v>
      </c>
    </row>
    <row r="37" spans="1:8" x14ac:dyDescent="0.25">
      <c r="A37" s="49" t="s">
        <v>61</v>
      </c>
      <c r="B37" s="58">
        <f>B28-3/5*B29</f>
        <v>0</v>
      </c>
      <c r="C37" s="58">
        <f t="shared" ref="C37:H37" si="14">C28-3/5*C29</f>
        <v>0</v>
      </c>
      <c r="D37" s="58">
        <f t="shared" si="14"/>
        <v>-8.1</v>
      </c>
      <c r="E37" s="58">
        <f t="shared" si="14"/>
        <v>-0.6</v>
      </c>
      <c r="F37" s="58">
        <f t="shared" si="14"/>
        <v>-1.0499999999999998</v>
      </c>
      <c r="G37" s="58">
        <f t="shared" si="14"/>
        <v>0.75</v>
      </c>
      <c r="H37" s="56">
        <f t="shared" si="14"/>
        <v>-5.9999999999999991</v>
      </c>
    </row>
    <row r="38" spans="1:8" x14ac:dyDescent="0.25">
      <c r="A38" s="2" t="s">
        <v>62</v>
      </c>
      <c r="B38" s="54">
        <f>B28+3*B30</f>
        <v>3</v>
      </c>
      <c r="C38" s="54">
        <f t="shared" ref="C38:H38" si="15">C28+3*C30</f>
        <v>0</v>
      </c>
      <c r="D38" s="76">
        <f t="shared" si="15"/>
        <v>1.5</v>
      </c>
      <c r="E38" s="54">
        <f t="shared" si="15"/>
        <v>0</v>
      </c>
      <c r="F38" s="54">
        <f t="shared" si="15"/>
        <v>0.75</v>
      </c>
      <c r="G38" s="54">
        <f t="shared" si="15"/>
        <v>0.75</v>
      </c>
      <c r="H38" s="55">
        <f t="shared" si="15"/>
        <v>9</v>
      </c>
    </row>
    <row r="39" spans="1:8" x14ac:dyDescent="0.25">
      <c r="A39" t="s">
        <v>63</v>
      </c>
      <c r="B39" s="8">
        <f>B28-3/20*B31</f>
        <v>0</v>
      </c>
      <c r="C39" s="8">
        <f t="shared" ref="C39:H39" si="16">C28-3/20*C31</f>
        <v>0</v>
      </c>
      <c r="D39" s="74">
        <f t="shared" si="16"/>
        <v>-5.4</v>
      </c>
      <c r="E39" s="8">
        <f t="shared" si="16"/>
        <v>0</v>
      </c>
      <c r="F39" s="8">
        <f t="shared" si="16"/>
        <v>-0.15000000000000002</v>
      </c>
      <c r="G39" s="8">
        <f t="shared" si="16"/>
        <v>0.75</v>
      </c>
      <c r="H39" s="73">
        <f t="shared" si="16"/>
        <v>1.7999999999999998</v>
      </c>
    </row>
    <row r="40" spans="1:8" x14ac:dyDescent="0.25">
      <c r="A40" t="s">
        <v>64</v>
      </c>
      <c r="B40" s="8">
        <f>B28+3/4*B32</f>
        <v>0</v>
      </c>
      <c r="C40" s="8">
        <f t="shared" ref="C40:H40" si="17">C28+3/4*C32</f>
        <v>0</v>
      </c>
      <c r="D40" s="8">
        <f t="shared" si="17"/>
        <v>0</v>
      </c>
      <c r="E40" s="8">
        <f t="shared" si="17"/>
        <v>0</v>
      </c>
      <c r="F40" s="8">
        <f t="shared" si="17"/>
        <v>0</v>
      </c>
      <c r="G40" s="8">
        <v>0</v>
      </c>
      <c r="H40" s="56">
        <f t="shared" si="17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C8 MinCase</vt:lpstr>
      <vt:lpstr>C8 MaxCase-Eg1</vt:lpstr>
      <vt:lpstr>Max-ArtificialVariables</vt:lpstr>
      <vt:lpstr>ExeQ1 - Max</vt:lpstr>
      <vt:lpstr>ExeQ2 -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Chong</dc:creator>
  <cp:lastModifiedBy>Angie Chong</cp:lastModifiedBy>
  <dcterms:created xsi:type="dcterms:W3CDTF">2023-06-19T02:50:00Z</dcterms:created>
  <dcterms:modified xsi:type="dcterms:W3CDTF">2023-06-19T09:32:44Z</dcterms:modified>
</cp:coreProperties>
</file>