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quip\OneDrive\Documentos\GitHub\contribucion_fiscal\Otros\"/>
    </mc:Choice>
  </mc:AlternateContent>
  <xr:revisionPtr revIDLastSave="0" documentId="13_ncr:1_{8A90BE19-DE48-4B5C-87E7-916FF9286326}" xr6:coauthVersionLast="47" xr6:coauthVersionMax="47" xr10:uidLastSave="{00000000-0000-0000-0000-000000000000}"/>
  <bookViews>
    <workbookView xWindow="-120" yWindow="-120" windowWidth="20730" windowHeight="11040" activeTab="2" xr2:uid="{5571F0F2-71DD-4561-80E8-48ACB09E1718}"/>
  </bookViews>
  <sheets>
    <sheet name="Hoja1" sheetId="1" r:id="rId1"/>
    <sheet name="Hoja2" sheetId="2" r:id="rId2"/>
    <sheet name="Hoja5" sheetId="5" r:id="rId3"/>
    <sheet name="Hoja4" sheetId="4" r:id="rId4"/>
    <sheet name="Hoja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J26" i="2"/>
  <c r="J25" i="2"/>
  <c r="J24" i="2"/>
  <c r="J23" i="2"/>
  <c r="J22" i="2"/>
  <c r="J21" i="2"/>
  <c r="J20" i="2"/>
  <c r="J19" i="2"/>
  <c r="J18" i="2"/>
  <c r="J17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9" i="2"/>
  <c r="E8" i="2"/>
  <c r="E7" i="2"/>
  <c r="E4" i="2"/>
  <c r="E3" i="2"/>
  <c r="E2" i="2"/>
  <c r="J28" i="2"/>
  <c r="J35" i="2"/>
  <c r="J34" i="2"/>
  <c r="J33" i="2"/>
  <c r="J67" i="2"/>
  <c r="J66" i="2"/>
  <c r="J14" i="2"/>
  <c r="J13" i="2"/>
  <c r="J12" i="2"/>
  <c r="J11" i="2"/>
  <c r="J10" i="2"/>
  <c r="J8" i="2"/>
  <c r="J7" i="2"/>
  <c r="J16" i="2"/>
  <c r="J15" i="2"/>
  <c r="J43" i="2"/>
  <c r="J42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1" i="2"/>
  <c r="J40" i="2"/>
  <c r="J39" i="2"/>
  <c r="J38" i="2"/>
  <c r="J37" i="2"/>
  <c r="J36" i="2"/>
  <c r="J31" i="2"/>
  <c r="J30" i="2"/>
  <c r="J29" i="2"/>
  <c r="J6" i="2"/>
  <c r="J5" i="2"/>
  <c r="J4" i="2"/>
  <c r="J3" i="2"/>
  <c r="J2" i="2"/>
  <c r="M35" i="2"/>
  <c r="K67" i="2"/>
  <c r="M67" i="2" s="1"/>
  <c r="K66" i="2"/>
  <c r="M66" i="2" s="1"/>
  <c r="K55" i="2"/>
  <c r="M55" i="2" s="1"/>
  <c r="K54" i="2"/>
  <c r="M54" i="2" s="1"/>
  <c r="K53" i="2"/>
  <c r="M53" i="2" s="1"/>
  <c r="K6" i="2"/>
  <c r="M6" i="2" s="1"/>
  <c r="K5" i="2"/>
  <c r="M5" i="2" s="1"/>
  <c r="K4" i="2"/>
  <c r="M4" i="2" s="1"/>
  <c r="K3" i="2"/>
  <c r="M3" i="2" s="1"/>
  <c r="K2" i="2"/>
  <c r="M2" i="2" s="1"/>
  <c r="K31" i="2"/>
  <c r="M31" i="2" s="1"/>
  <c r="K30" i="2"/>
  <c r="M30" i="2" s="1"/>
  <c r="K9" i="2"/>
  <c r="M9" i="2" s="1"/>
  <c r="K8" i="2"/>
  <c r="M8" i="2" s="1"/>
  <c r="K7" i="2"/>
  <c r="M7" i="2" s="1"/>
  <c r="K65" i="2"/>
  <c r="M65" i="2" s="1"/>
  <c r="M64" i="2"/>
  <c r="K63" i="2"/>
  <c r="M63" i="2" s="1"/>
  <c r="K27" i="2"/>
  <c r="M27" i="2" s="1"/>
  <c r="K26" i="2"/>
  <c r="M26" i="2" s="1"/>
  <c r="K16" i="2"/>
  <c r="M16" i="2" s="1"/>
  <c r="K15" i="2"/>
  <c r="M15" i="2" s="1"/>
  <c r="K52" i="2"/>
  <c r="M52" i="2" s="1"/>
  <c r="K51" i="2"/>
  <c r="M51" i="2" s="1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K14" i="2"/>
  <c r="M14" i="2" s="1"/>
  <c r="K13" i="2"/>
  <c r="M13" i="2" s="1"/>
  <c r="K12" i="2"/>
  <c r="M12" i="2" s="1"/>
  <c r="K11" i="2"/>
  <c r="M11" i="2" s="1"/>
  <c r="M10" i="2"/>
  <c r="K59" i="2"/>
  <c r="M59" i="2" s="1"/>
  <c r="K58" i="2"/>
  <c r="M58" i="2" s="1"/>
  <c r="K57" i="2"/>
  <c r="M57" i="2" s="1"/>
  <c r="K56" i="2"/>
  <c r="M56" i="2" s="1"/>
  <c r="K62" i="2"/>
  <c r="M62" i="2" s="1"/>
  <c r="K61" i="2"/>
  <c r="M61" i="2" s="1"/>
  <c r="K60" i="2"/>
  <c r="M60" i="2" s="1"/>
  <c r="K39" i="2"/>
  <c r="M39" i="2" s="1"/>
  <c r="K38" i="2"/>
  <c r="M38" i="2" s="1"/>
  <c r="K37" i="2"/>
  <c r="M37" i="2" s="1"/>
  <c r="K36" i="2"/>
  <c r="M36" i="2" s="1"/>
  <c r="K34" i="2"/>
  <c r="M34" i="2" s="1"/>
  <c r="K33" i="2"/>
  <c r="M33" i="2" s="1"/>
  <c r="K32" i="2"/>
  <c r="M32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29" i="2"/>
  <c r="M29" i="2" s="1"/>
  <c r="K28" i="2"/>
  <c r="M28" i="2" s="1"/>
  <c r="K41" i="2"/>
  <c r="M41" i="2" s="1"/>
  <c r="K40" i="2"/>
  <c r="M40" i="2" s="1"/>
  <c r="K43" i="2"/>
  <c r="M43" i="2" s="1"/>
  <c r="K42" i="2"/>
  <c r="M42" i="2" s="1"/>
</calcChain>
</file>

<file path=xl/sharedStrings.xml><?xml version="1.0" encoding="utf-8"?>
<sst xmlns="http://schemas.openxmlformats.org/spreadsheetml/2006/main" count="1933" uniqueCount="548">
  <si>
    <t>COD Parroquia</t>
  </si>
  <si>
    <t>Parroquia</t>
  </si>
  <si>
    <t>sec_anm</t>
  </si>
  <si>
    <t>Nombre del mapa</t>
  </si>
  <si>
    <t>HOGARES X SEC_ANM</t>
  </si>
  <si>
    <t>091250</t>
  </si>
  <si>
    <t>NARANJITO</t>
  </si>
  <si>
    <t>091250005005</t>
  </si>
  <si>
    <t>MAP091250005005</t>
  </si>
  <si>
    <t>091250004008</t>
  </si>
  <si>
    <t>MAP091250004008</t>
  </si>
  <si>
    <t>091250002011</t>
  </si>
  <si>
    <t>MAP091250002011</t>
  </si>
  <si>
    <t>091250005010</t>
  </si>
  <si>
    <t>MAP091250005010</t>
  </si>
  <si>
    <t>091150</t>
  </si>
  <si>
    <t>NARANJAL</t>
  </si>
  <si>
    <t>091150007004</t>
  </si>
  <si>
    <t>MAP091150007004</t>
  </si>
  <si>
    <t>091150002005</t>
  </si>
  <si>
    <t>MAP091150002005</t>
  </si>
  <si>
    <t>240352</t>
  </si>
  <si>
    <t>JOSÉ LUIS TAMAYO</t>
  </si>
  <si>
    <t>240352010009</t>
  </si>
  <si>
    <t>MAP240352010009</t>
  </si>
  <si>
    <t>240352010007</t>
  </si>
  <si>
    <t>MAP240352010007</t>
  </si>
  <si>
    <t>090150</t>
  </si>
  <si>
    <t>GUAYAQUIL</t>
  </si>
  <si>
    <t>090150291005</t>
  </si>
  <si>
    <t>MAP090150291005</t>
  </si>
  <si>
    <t>090150431004</t>
  </si>
  <si>
    <t>MAP090150431004</t>
  </si>
  <si>
    <t>090150492008</t>
  </si>
  <si>
    <t>MAP090150492008</t>
  </si>
  <si>
    <t>090150374008</t>
  </si>
  <si>
    <t>MAP090150374008</t>
  </si>
  <si>
    <t>090150451002</t>
  </si>
  <si>
    <t>MAP090150451002</t>
  </si>
  <si>
    <t>090150284008</t>
  </si>
  <si>
    <t>MAP090150284008</t>
  </si>
  <si>
    <t>090150247002</t>
  </si>
  <si>
    <t>MAP090150247002</t>
  </si>
  <si>
    <t>090150426001</t>
  </si>
  <si>
    <t>MAP090150426001</t>
  </si>
  <si>
    <t>090150329011</t>
  </si>
  <si>
    <t>MAP090150329011</t>
  </si>
  <si>
    <t>090150449008</t>
  </si>
  <si>
    <t>MAP090150449008</t>
  </si>
  <si>
    <t>130850</t>
  </si>
  <si>
    <t>MANTA</t>
  </si>
  <si>
    <t>130850902002</t>
  </si>
  <si>
    <t>MAP130850902002</t>
  </si>
  <si>
    <t>130850009010</t>
  </si>
  <si>
    <t>MAP130850009010</t>
  </si>
  <si>
    <t>130850902004</t>
  </si>
  <si>
    <t>MAP130850902004</t>
  </si>
  <si>
    <t>130850034004</t>
  </si>
  <si>
    <t>MAP130850034004</t>
  </si>
  <si>
    <t>130850009002</t>
  </si>
  <si>
    <t>MAP130850009002</t>
  </si>
  <si>
    <t>130850902005</t>
  </si>
  <si>
    <t>MAP130850902005</t>
  </si>
  <si>
    <t>130850022006</t>
  </si>
  <si>
    <t>MAP130850022006</t>
  </si>
  <si>
    <t>130850010007</t>
  </si>
  <si>
    <t>MAP130850010007</t>
  </si>
  <si>
    <t>130950</t>
  </si>
  <si>
    <t>MONTECRISTI</t>
  </si>
  <si>
    <t>130950918004</t>
  </si>
  <si>
    <t>MAP130950918004</t>
  </si>
  <si>
    <t>130950916006</t>
  </si>
  <si>
    <t>MAP130950916006</t>
  </si>
  <si>
    <t>130950918003</t>
  </si>
  <si>
    <t>MAP130950918003</t>
  </si>
  <si>
    <t>130950914005</t>
  </si>
  <si>
    <t>MAP130950914005</t>
  </si>
  <si>
    <t>130950932002</t>
  </si>
  <si>
    <t>MAP130950932002</t>
  </si>
  <si>
    <t>120750</t>
  </si>
  <si>
    <t>VENTANAS</t>
  </si>
  <si>
    <t>120750003010</t>
  </si>
  <si>
    <t>MAP120750003010</t>
  </si>
  <si>
    <t>120750005002</t>
  </si>
  <si>
    <t>MAP120750005002</t>
  </si>
  <si>
    <t>120750007005</t>
  </si>
  <si>
    <t>MAP120750007005</t>
  </si>
  <si>
    <t>170550</t>
  </si>
  <si>
    <t>SANGOLQUÍ</t>
  </si>
  <si>
    <t>170550001008</t>
  </si>
  <si>
    <t>MAP170550001008</t>
  </si>
  <si>
    <t>170550004007</t>
  </si>
  <si>
    <t>MAP170550004007</t>
  </si>
  <si>
    <t>170550002006</t>
  </si>
  <si>
    <t>MAP170550002006</t>
  </si>
  <si>
    <t>100150</t>
  </si>
  <si>
    <t>SAN MIGUEL DE IBARRA</t>
  </si>
  <si>
    <t>100150019008</t>
  </si>
  <si>
    <t>MAP100150019008</t>
  </si>
  <si>
    <t>100150029002</t>
  </si>
  <si>
    <t>MAP100150029002</t>
  </si>
  <si>
    <t>100150029001</t>
  </si>
  <si>
    <t>MAP100150029001</t>
  </si>
  <si>
    <t>100150023007</t>
  </si>
  <si>
    <t>MAP100150023007</t>
  </si>
  <si>
    <t>100150026005</t>
  </si>
  <si>
    <t>MAP100150026005</t>
  </si>
  <si>
    <t>170157</t>
  </si>
  <si>
    <t>CUMBAYÁ</t>
  </si>
  <si>
    <t>170157004001</t>
  </si>
  <si>
    <t>MAP170157004001</t>
  </si>
  <si>
    <t>170157008003</t>
  </si>
  <si>
    <t>MAP170157008003</t>
  </si>
  <si>
    <t>170157006002</t>
  </si>
  <si>
    <t>MAP170157006002</t>
  </si>
  <si>
    <t>170157004003</t>
  </si>
  <si>
    <t>MAP170157004003</t>
  </si>
  <si>
    <t>170157005006</t>
  </si>
  <si>
    <t>MAP170157005006</t>
  </si>
  <si>
    <t>170150</t>
  </si>
  <si>
    <t>QUITO</t>
  </si>
  <si>
    <t>170150148010</t>
  </si>
  <si>
    <t>MAP170150148010</t>
  </si>
  <si>
    <t>170150149001</t>
  </si>
  <si>
    <t>MAP170150149001</t>
  </si>
  <si>
    <t>170150134004</t>
  </si>
  <si>
    <t>MAP170150134004</t>
  </si>
  <si>
    <t>170150154011</t>
  </si>
  <si>
    <t>MAP170150154011</t>
  </si>
  <si>
    <t>170150141005</t>
  </si>
  <si>
    <t>MAP170150141005</t>
  </si>
  <si>
    <t>170150069008</t>
  </si>
  <si>
    <t>MAP170150069008</t>
  </si>
  <si>
    <t>170150277009</t>
  </si>
  <si>
    <t>MAP170150277009</t>
  </si>
  <si>
    <t>170150156001</t>
  </si>
  <si>
    <t>MAP170150156001</t>
  </si>
  <si>
    <t>170150254001</t>
  </si>
  <si>
    <t>MAP170150254001</t>
  </si>
  <si>
    <t>170150154013</t>
  </si>
  <si>
    <t>MAP170150154013</t>
  </si>
  <si>
    <t>170150136005</t>
  </si>
  <si>
    <t>MAP170150136005</t>
  </si>
  <si>
    <t>170150048005</t>
  </si>
  <si>
    <t>MAP170150048005</t>
  </si>
  <si>
    <t>170150174006</t>
  </si>
  <si>
    <t>MAP170150174006</t>
  </si>
  <si>
    <t>170150132009</t>
  </si>
  <si>
    <t>MAP170150132009</t>
  </si>
  <si>
    <t>050250</t>
  </si>
  <si>
    <t>LA MANÁ</t>
  </si>
  <si>
    <t>050250007003</t>
  </si>
  <si>
    <t>MAP050250007003</t>
  </si>
  <si>
    <t>050250001007</t>
  </si>
  <si>
    <t>MAP050250001007</t>
  </si>
  <si>
    <t>050250004004</t>
  </si>
  <si>
    <t>MAP050250004004</t>
  </si>
  <si>
    <t>020150</t>
  </si>
  <si>
    <t>GUARANDA</t>
  </si>
  <si>
    <t>020150004004</t>
  </si>
  <si>
    <t>MAP020150004004</t>
  </si>
  <si>
    <t>020150004005</t>
  </si>
  <si>
    <t>MAP020150004005</t>
  </si>
  <si>
    <t>020150007006</t>
  </si>
  <si>
    <t>MAP020150007006</t>
  </si>
  <si>
    <t>020150009003</t>
  </si>
  <si>
    <t>MAP020150009003</t>
  </si>
  <si>
    <t>020150007009</t>
  </si>
  <si>
    <t>MAP020150007009</t>
  </si>
  <si>
    <t>070750</t>
  </si>
  <si>
    <t>HUAQUILLAS</t>
  </si>
  <si>
    <t>070750013010</t>
  </si>
  <si>
    <t>MAP070750013010</t>
  </si>
  <si>
    <t>070750011007</t>
  </si>
  <si>
    <t>MAP070750011007</t>
  </si>
  <si>
    <t>071250</t>
  </si>
  <si>
    <t>SANTA ROSA</t>
  </si>
  <si>
    <t>071250011006</t>
  </si>
  <si>
    <t>MAP071250011006</t>
  </si>
  <si>
    <t>071250009002</t>
  </si>
  <si>
    <t>MAP071250009002</t>
  </si>
  <si>
    <t>071250008001</t>
  </si>
  <si>
    <t>MAP071250008001</t>
  </si>
  <si>
    <t>071250008006</t>
  </si>
  <si>
    <t>MAP071250008006</t>
  </si>
  <si>
    <t>010150</t>
  </si>
  <si>
    <t>CUENCA</t>
  </si>
  <si>
    <t>010150066012</t>
  </si>
  <si>
    <t>MAP010150066012</t>
  </si>
  <si>
    <t>010150033004</t>
  </si>
  <si>
    <t>MAP010150033004</t>
  </si>
  <si>
    <t>010150051007</t>
  </si>
  <si>
    <t>MAP010150051007</t>
  </si>
  <si>
    <t>010150071004</t>
  </si>
  <si>
    <t>MAP010150071004</t>
  </si>
  <si>
    <t>010150033005</t>
  </si>
  <si>
    <t>MAP010150033005</t>
  </si>
  <si>
    <t>070150</t>
  </si>
  <si>
    <t>MACHALA</t>
  </si>
  <si>
    <t>070150054003</t>
  </si>
  <si>
    <t>MAP070150054003</t>
  </si>
  <si>
    <t>070150001008</t>
  </si>
  <si>
    <t>MAP070150001008</t>
  </si>
  <si>
    <t>070150030011</t>
  </si>
  <si>
    <t>MAP070150030011</t>
  </si>
  <si>
    <t>070150036009</t>
  </si>
  <si>
    <t>MAP070150036009</t>
  </si>
  <si>
    <t>180150</t>
  </si>
  <si>
    <t>AMBATO</t>
  </si>
  <si>
    <t>180150015009</t>
  </si>
  <si>
    <t>MAP180150015009</t>
  </si>
  <si>
    <t>180150050005</t>
  </si>
  <si>
    <t>MAP180150050005</t>
  </si>
  <si>
    <t>180150042006</t>
  </si>
  <si>
    <t>MAP180150042006</t>
  </si>
  <si>
    <t>180150014001</t>
  </si>
  <si>
    <t>MAP180150014001</t>
  </si>
  <si>
    <t>Latitud</t>
  </si>
  <si>
    <t>Longitud</t>
  </si>
  <si>
    <t>Muestra</t>
  </si>
  <si>
    <t>Encuestador</t>
  </si>
  <si>
    <t>Por definir</t>
  </si>
  <si>
    <t>08</t>
  </si>
  <si>
    <t>06</t>
  </si>
  <si>
    <t>07</t>
  </si>
  <si>
    <t>09</t>
  </si>
  <si>
    <t>02</t>
  </si>
  <si>
    <t>03</t>
  </si>
  <si>
    <t>04</t>
  </si>
  <si>
    <t>05</t>
  </si>
  <si>
    <t>01</t>
  </si>
  <si>
    <t>Encuestador 1</t>
  </si>
  <si>
    <t>Stephany</t>
  </si>
  <si>
    <t>Vanesa Chaparro</t>
  </si>
  <si>
    <t>Leslie Contreras</t>
  </si>
  <si>
    <t>Aylin Castro</t>
  </si>
  <si>
    <t>Laura Perez</t>
  </si>
  <si>
    <t>Yarit Rodriguez</t>
  </si>
  <si>
    <t>Marlene Velasquez</t>
  </si>
  <si>
    <t>Carolina Zambrano</t>
  </si>
  <si>
    <t>Encuestador 2</t>
  </si>
  <si>
    <t>Gervis Lascano</t>
  </si>
  <si>
    <t>Dayleth Sanchez</t>
  </si>
  <si>
    <t>Angelica Acasio</t>
  </si>
  <si>
    <t>Noraima Ruiz</t>
  </si>
  <si>
    <t>Maite Bencomo</t>
  </si>
  <si>
    <t>Ivan Gonzalez</t>
  </si>
  <si>
    <t>Claireth Mendoza</t>
  </si>
  <si>
    <t>Osal Reismeris</t>
  </si>
  <si>
    <t>Shera Valera</t>
  </si>
  <si>
    <t>Yonattan Mejías</t>
  </si>
  <si>
    <t>Kenia Inaudi</t>
  </si>
  <si>
    <t>Katherine Oropesa</t>
  </si>
  <si>
    <t>María Isabel Cabrera</t>
  </si>
  <si>
    <t>Carmen Mora</t>
  </si>
  <si>
    <t>Julie Morales</t>
  </si>
  <si>
    <t>Código encuestador</t>
  </si>
  <si>
    <t>100250</t>
  </si>
  <si>
    <t>ATUNTAQUI</t>
  </si>
  <si>
    <t>100250003003</t>
  </si>
  <si>
    <t>100250003005</t>
  </si>
  <si>
    <t>100250004003</t>
  </si>
  <si>
    <t>MAP100250003003</t>
  </si>
  <si>
    <t>MAP100250003005</t>
  </si>
  <si>
    <t>MAP100250004003</t>
  </si>
  <si>
    <t>ND</t>
  </si>
  <si>
    <t>050550</t>
  </si>
  <si>
    <t>SAN MIGUEL</t>
  </si>
  <si>
    <t>050550006004</t>
  </si>
  <si>
    <t>MAP050550006004</t>
  </si>
  <si>
    <t>050550001006</t>
  </si>
  <si>
    <t>MAP050550001006</t>
  </si>
  <si>
    <t>050550001005</t>
  </si>
  <si>
    <t>MAP050550001005</t>
  </si>
  <si>
    <t>050550001004</t>
  </si>
  <si>
    <t>MAP050550001004</t>
  </si>
  <si>
    <t>170184</t>
  </si>
  <si>
    <t>TUMBACO</t>
  </si>
  <si>
    <t>170184008005</t>
  </si>
  <si>
    <t>MAP170184008005</t>
  </si>
  <si>
    <t>170184008004</t>
  </si>
  <si>
    <t>MAP170184008004</t>
  </si>
  <si>
    <t>170184006008</t>
  </si>
  <si>
    <t>MAP170184006008</t>
  </si>
  <si>
    <t>170184006009</t>
  </si>
  <si>
    <t>MAP170184006009</t>
  </si>
  <si>
    <t>170184009009</t>
  </si>
  <si>
    <t>MAP170184009009</t>
  </si>
  <si>
    <t>070750011003</t>
  </si>
  <si>
    <t>MAP070750011003</t>
  </si>
  <si>
    <t>070750014005</t>
  </si>
  <si>
    <t>MAP070750014005</t>
  </si>
  <si>
    <t>070750015007</t>
  </si>
  <si>
    <t>MAP070750015007</t>
  </si>
  <si>
    <t>Ciudad</t>
  </si>
  <si>
    <t>GEOR</t>
  </si>
  <si>
    <t>PUNTO</t>
  </si>
  <si>
    <t>SECTOR</t>
  </si>
  <si>
    <t>OBSERVACIONES</t>
  </si>
  <si>
    <t>Iglesia Virgen del Carmen</t>
  </si>
  <si>
    <t>Naranjito 1</t>
  </si>
  <si>
    <t>Yusleidy Schiavino</t>
  </si>
  <si>
    <t>Termina de Naranjito</t>
  </si>
  <si>
    <t>Naranjito 2</t>
  </si>
  <si>
    <t>Gasolinera San Elías</t>
  </si>
  <si>
    <t>Naranjito 3</t>
  </si>
  <si>
    <t>Fiscalía de Naranjito</t>
  </si>
  <si>
    <t>Naranjto 4</t>
  </si>
  <si>
    <t>Alrededor del Hospital</t>
  </si>
  <si>
    <t>Naranjal 1</t>
  </si>
  <si>
    <t>Wilfredo Briceño</t>
  </si>
  <si>
    <t>Sin observaciones</t>
  </si>
  <si>
    <t>Alrededor de la Iglesíia de los santos de los últimos días</t>
  </si>
  <si>
    <t>Naranjal 2</t>
  </si>
  <si>
    <t>La Libertad</t>
  </si>
  <si>
    <t>Alrededor de las Lagunas de Oxidación</t>
  </si>
  <si>
    <t>José Luis Tamayo 1</t>
  </si>
  <si>
    <t>Javier Arnaldo</t>
  </si>
  <si>
    <t>Alrededor de la Piscina Las Hamacas</t>
  </si>
  <si>
    <t>José Luis Tamayo 2</t>
  </si>
  <si>
    <t>Guayaquil</t>
  </si>
  <si>
    <t>Rumichaca y 10 de Agosto - P Seminario</t>
  </si>
  <si>
    <t>Guayaquil 1</t>
  </si>
  <si>
    <t>Presencia de familias venezolanas que viven y trabajan en el sector, en su mayorìa economìas informales con riesgo de que les incauten las mercancìas. Sector un poco inseguro</t>
  </si>
  <si>
    <t>El Condor</t>
  </si>
  <si>
    <t>Guayaquil 2</t>
  </si>
  <si>
    <t>Sector colaborativo y con presencia de familias venezolanas</t>
  </si>
  <si>
    <t>Mercado de Los Vergeles</t>
  </si>
  <si>
    <t>Guayaquil 3</t>
  </si>
  <si>
    <t>Zona comercial con gran presencia de familias venezolanas, sector con inseguridad moderada</t>
  </si>
  <si>
    <t>Parque Lineal de Florida Norte</t>
  </si>
  <si>
    <t>Guayaquil 4</t>
  </si>
  <si>
    <t>Zona Coemrcial con gran presencia de venezolanos que trabajan por cuenta propia</t>
  </si>
  <si>
    <t>Los Rosalea - Tía</t>
  </si>
  <si>
    <t>Guayaquil 5</t>
  </si>
  <si>
    <t>Zona comercial con presencia de venezolanos, economìas informales. Sector inseguro</t>
  </si>
  <si>
    <t>Ayacucho y García Moreno (Centro)</t>
  </si>
  <si>
    <t>Guayaquil 6</t>
  </si>
  <si>
    <t>Sector altamente inseguro, presencia de venezolanos que viven y trabajan en el sector</t>
  </si>
  <si>
    <t>El Astiller (Chile y Venezuela)</t>
  </si>
  <si>
    <t>Guayaquil 7</t>
  </si>
  <si>
    <t>Sector un poco inseguro con gran presencia de familias venezolanas.</t>
  </si>
  <si>
    <t>Juan Montalvo</t>
  </si>
  <si>
    <t>Guayaquil 8</t>
  </si>
  <si>
    <t>Mapasigue - FACSO</t>
  </si>
  <si>
    <t>Guayaquil 9</t>
  </si>
  <si>
    <t>Sector poco seguro. Presencia de familias venezolanas debido a los bajos alquileres.</t>
  </si>
  <si>
    <t>Tía de Sauces 6</t>
  </si>
  <si>
    <t>Guayaquil 10</t>
  </si>
  <si>
    <t>Sector relativamente seguro con gran presencia de familias venezolanas.</t>
  </si>
  <si>
    <t>La Chacra</t>
  </si>
  <si>
    <t>Manta 1</t>
  </si>
  <si>
    <t>Sector con presencia media de familias venezolanas, se considera que un 70% no està regularizada. Es un sector rural con buen acceso.</t>
  </si>
  <si>
    <t>Río Guayas</t>
  </si>
  <si>
    <t>Manta 2</t>
  </si>
  <si>
    <t>Sector con mucha alta presencia de familias venezolanas. Sector comercial donde la poblaciòn venezolana se dedica a negocios informacles, ventas en la calle.</t>
  </si>
  <si>
    <t>Parque San Juan- La Chacra</t>
  </si>
  <si>
    <t>Manta 3</t>
  </si>
  <si>
    <t>Buena acogida apra las encuestas. Varias familias venezolanas que querìa aprticipar. Predominan trabajadores informales y empleados en empresas.</t>
  </si>
  <si>
    <t>Jocay - Aki</t>
  </si>
  <si>
    <t>Manta 4</t>
  </si>
  <si>
    <t>Sector popular con gran presencia de familias venezolanas. Riesgo de robos, pago de vacunas. Condiciones de pobreza y xenofobia</t>
  </si>
  <si>
    <t>Santa Marianita</t>
  </si>
  <si>
    <t>Manta 5</t>
  </si>
  <si>
    <t>Sector seguro de mucha afluencia venezolana. Varios emprendimientos, locales y venezolanos trabajando por cuenta propia.</t>
  </si>
  <si>
    <t>Iglesia San Juan - La Chacra</t>
  </si>
  <si>
    <t>Manta 6</t>
  </si>
  <si>
    <t>La nueva Sirena</t>
  </si>
  <si>
    <t>Manta 7</t>
  </si>
  <si>
    <t>Sector con alta presencia de familias venezolanas, debido a que los precios de los alquileres son bajos. Zona un poco insegura</t>
  </si>
  <si>
    <t>Santa Mónica</t>
  </si>
  <si>
    <t>Manta 8</t>
  </si>
  <si>
    <t>Poco presencia de familias venezolanas. Sector con bajo ìndice delictivo. Pago de vacunas.</t>
  </si>
  <si>
    <t>Bajo Grande</t>
  </si>
  <si>
    <t>Montecristi 1</t>
  </si>
  <si>
    <t>Marjoorie Lucas</t>
  </si>
  <si>
    <t>Bajos del Pechiche</t>
  </si>
  <si>
    <t>Montecristi 2</t>
  </si>
  <si>
    <t>Montecristi 3</t>
  </si>
  <si>
    <t>Simón Bolivar</t>
  </si>
  <si>
    <t>Montecristi 4</t>
  </si>
  <si>
    <t>Los Bajos</t>
  </si>
  <si>
    <t>Montecristi 5</t>
  </si>
  <si>
    <t>Sector muy alejado, el trasporte es cada 4 horas</t>
  </si>
  <si>
    <t>Plaza Doral</t>
  </si>
  <si>
    <t>Sangolqui 1</t>
  </si>
  <si>
    <t>Parque San Rafael</t>
  </si>
  <si>
    <t>Sangolqui 2</t>
  </si>
  <si>
    <t>Sangolqui 3</t>
  </si>
  <si>
    <t>IBARRA</t>
  </si>
  <si>
    <t>Laguna Mall</t>
  </si>
  <si>
    <t>San Miguel de Ibarra 1</t>
  </si>
  <si>
    <t>Sector seguro con mucho comercio y fàcil para levantar encuestas</t>
  </si>
  <si>
    <t>Angélica Acasio</t>
  </si>
  <si>
    <t>Mercado Amazonas</t>
  </si>
  <si>
    <t>San Miguel de Ibarra 2</t>
  </si>
  <si>
    <t>Fabioly Valente</t>
  </si>
  <si>
    <t>Sector comercial con gran presencia de venezolanos que trabajan en repaciòn de telèfonos, negocios de zapatos y venta de comidas.</t>
  </si>
  <si>
    <t>San Miguel de Ibarra 3</t>
  </si>
  <si>
    <t>Agélica Acasio</t>
  </si>
  <si>
    <t>Pugacho Alto</t>
  </si>
  <si>
    <t>San Miguel de Ibarra 4</t>
  </si>
  <si>
    <t>Jardines de Odila</t>
  </si>
  <si>
    <t>San Miguel de Ibarra 5</t>
  </si>
  <si>
    <t>Mucha presencia de venezolanos viviendo en casas de alquiler, con ingresos bajos, ya que trabajan de recicladores</t>
  </si>
  <si>
    <t>Parque Real</t>
  </si>
  <si>
    <t>Quito 1</t>
  </si>
  <si>
    <t>Sector seguro con presencia de poblaciòn venezolana, màs de la mitad con empleos formales y muy buena remuenraciòn</t>
  </si>
  <si>
    <t>6 de Dic - y Tomás de Berlanga</t>
  </si>
  <si>
    <t>Quito 2</t>
  </si>
  <si>
    <t>Poblaciòn venezolana dispersa, con empleos formales aunque hay casos de xenofobia.</t>
  </si>
  <si>
    <t>San Isidro de El Inca</t>
  </si>
  <si>
    <t>Quito 3</t>
  </si>
  <si>
    <t>Inseguridad moderada. Poca presencia de asentamientos venezolanos.</t>
  </si>
  <si>
    <t>R - Salvador y Portugal</t>
  </si>
  <si>
    <t>Quito 4</t>
  </si>
  <si>
    <t>Sector seguro con presencia de familias venezolanas, mayor integraciòn laboral y empleo formal</t>
  </si>
  <si>
    <t>San José del Inca</t>
  </si>
  <si>
    <t>Quito 5</t>
  </si>
  <si>
    <t>Agua Clara - Real Audiencia</t>
  </si>
  <si>
    <t>Quito 6</t>
  </si>
  <si>
    <t>Alto ìndice delictivo, poblaciòn que sufre abuso laboral con poca remuenraciòn y muchas horas de trabajo</t>
  </si>
  <si>
    <t>San Isidro del Inca</t>
  </si>
  <si>
    <t>Quito 7</t>
  </si>
  <si>
    <t>Nivel de inseguridad medio, presencia de familias venezolanas con remuenraciones muy bajas</t>
  </si>
  <si>
    <t>Mercado Iñaquito</t>
  </si>
  <si>
    <t>Quito 8</t>
  </si>
  <si>
    <t>Estación Chimbacalle</t>
  </si>
  <si>
    <t>Quito 9</t>
  </si>
  <si>
    <t>Alta presencia de familias venezolanas, Viven en departamentos compartidos, y posibles casos de explotaciòn laboral</t>
  </si>
  <si>
    <t>Megamaxi 6 Dic</t>
  </si>
  <si>
    <t>Quito 10</t>
  </si>
  <si>
    <t>Compina del Inca</t>
  </si>
  <si>
    <t>Quito 11</t>
  </si>
  <si>
    <t>Nivel bajo de inseguridad, pocos venezolanos iregulares. Asentamiento de venezolanos considerable</t>
  </si>
  <si>
    <t>Quito 12</t>
  </si>
  <si>
    <t>Shyris - La Carolina</t>
  </si>
  <si>
    <t>Quito 13</t>
  </si>
  <si>
    <t>Moderada presencia de poblaciòn venezolana, sector comercial</t>
  </si>
  <si>
    <t>El Recreo</t>
  </si>
  <si>
    <t>Quito 14</t>
  </si>
  <si>
    <t>Gasolinera 7 colinas</t>
  </si>
  <si>
    <t>Guaranda 1</t>
  </si>
  <si>
    <t>Jhoselin Lucía</t>
  </si>
  <si>
    <t>Guaranda 2</t>
  </si>
  <si>
    <t>Prque Central</t>
  </si>
  <si>
    <t>Guaranda 3</t>
  </si>
  <si>
    <t>Piscina Municipal</t>
  </si>
  <si>
    <t>Guaranda 4</t>
  </si>
  <si>
    <t>CNT</t>
  </si>
  <si>
    <t>Guaranda 5</t>
  </si>
  <si>
    <t>MAP070750012007</t>
  </si>
  <si>
    <t>9 DE Octubre (El cisne)</t>
  </si>
  <si>
    <t>Huaquillas 1</t>
  </si>
  <si>
    <t>Kenia</t>
  </si>
  <si>
    <t>Pocas familias, se recomienda ampliar el sector</t>
  </si>
  <si>
    <t>Milton Reyes</t>
  </si>
  <si>
    <t>Huaquillas 2</t>
  </si>
  <si>
    <t>Quedan pocas familias venezolanas, se han desplazado</t>
  </si>
  <si>
    <t>Huaquillas 3</t>
  </si>
  <si>
    <t>Sector a orillas del Canal Inernacional poco seguro. Pocas familias porque se han desplazado.</t>
  </si>
  <si>
    <t>MAP070750012008</t>
  </si>
  <si>
    <t>9 de Octubre (El Paraíso)</t>
  </si>
  <si>
    <t>Huaquillas 4</t>
  </si>
  <si>
    <t>MAP070750019005</t>
  </si>
  <si>
    <t>Detrás del Colegio Don Bosco (R. La Primavera - U. Lojano)</t>
  </si>
  <si>
    <t>Huaquillas 5</t>
  </si>
  <si>
    <t>Pocas familias, se recomienda ampliar el sector. Comentarios xenofòbicos al monento de buscar familias para encuestar</t>
  </si>
  <si>
    <t>Hospital Santa Teresita</t>
  </si>
  <si>
    <t>Santa Rosa 1</t>
  </si>
  <si>
    <t>Presencia de familias mixtas, venezolanas casadas con ecuatorianos que tienen negocios propios, se recomieda encuestar luego de las 5 de la tarde que regresan de sus trabajos</t>
  </si>
  <si>
    <t>Distrito de educación</t>
  </si>
  <si>
    <t>Santa Rosa 2</t>
  </si>
  <si>
    <t>Sector con poca presencia de venezolanos, inseguro</t>
  </si>
  <si>
    <t>Barrio 24 de mayo</t>
  </si>
  <si>
    <t>Santa Rosa 3</t>
  </si>
  <si>
    <t>Presencia considerable de poblaciòn evnezolana, facil de encuestar</t>
  </si>
  <si>
    <t>Santa Rosa 4</t>
  </si>
  <si>
    <t>Puente Roto</t>
  </si>
  <si>
    <t>Cuenca 1</t>
  </si>
  <si>
    <t>Las Retamas</t>
  </si>
  <si>
    <t>Cuenca 2</t>
  </si>
  <si>
    <t>Terminal Terrestre</t>
  </si>
  <si>
    <t>Cuenca 3</t>
  </si>
  <si>
    <t>El Sagrario</t>
  </si>
  <si>
    <t>Cuenca 4</t>
  </si>
  <si>
    <t>Cuenca 5</t>
  </si>
  <si>
    <t>Cementerio</t>
  </si>
  <si>
    <t>Machala 1</t>
  </si>
  <si>
    <t>Urielys Landaeta</t>
  </si>
  <si>
    <t>Sector seguro hasta las 4:00 PM, familias grandes con negocios propios.</t>
  </si>
  <si>
    <t>Puerto Bolivar - Muelle</t>
  </si>
  <si>
    <t>Machala 2</t>
  </si>
  <si>
    <t>Sector seguro hasta la 13:00, poblaciòn dependiente de la pesca con poca presencia de personas venezolanas</t>
  </si>
  <si>
    <t>Guayas y Pasaje</t>
  </si>
  <si>
    <t>Machala 3</t>
  </si>
  <si>
    <t>Sector seguro hasta las 6pm, familias grandes y personas en situaciòn de calle.</t>
  </si>
  <si>
    <t>MIES</t>
  </si>
  <si>
    <t>Machala 4</t>
  </si>
  <si>
    <t>Sector seguro y con poca vulnerabilidad, familias pequeñas con emprendimientos y trabajadores dependientes</t>
  </si>
  <si>
    <t>Mercado Modelo</t>
  </si>
  <si>
    <t>Ambato 1</t>
  </si>
  <si>
    <t>Mercado Mayorista</t>
  </si>
  <si>
    <t>Ambato 2</t>
  </si>
  <si>
    <t>Universidad</t>
  </si>
  <si>
    <t>Ambato 3</t>
  </si>
  <si>
    <t>Estacion tren norte</t>
  </si>
  <si>
    <t>Ambato 4</t>
  </si>
  <si>
    <t>Limitada presencia de Venezolanos, Viven màs colombianos.</t>
  </si>
  <si>
    <t>Panamericana y Humberto Gordillo</t>
  </si>
  <si>
    <t>Atuntaqui 1</t>
  </si>
  <si>
    <t>Sector con gran afluencia de venezolanos, que en su mayorìa se emplean como estibadores en el Mercado Municipal</t>
  </si>
  <si>
    <t>Iglesia Petentecostal</t>
  </si>
  <si>
    <t>Atuntaqui 2</t>
  </si>
  <si>
    <t>Zona de acceso complicado por arreglo de vìas, fue complicado acceder a familias venezolanas</t>
  </si>
  <si>
    <t>Ayacucho y general Enriquez</t>
  </si>
  <si>
    <t>Atuntaqui 3</t>
  </si>
  <si>
    <t>Sector con gran afluencia de venezolanos y muy facil de conseguir venezolanos,</t>
  </si>
  <si>
    <t>SALCEDO</t>
  </si>
  <si>
    <t>19 de Septiembre y Gonzalez Suarez</t>
  </si>
  <si>
    <t>Salcedo 1</t>
  </si>
  <si>
    <t>Yonnattan Mejias</t>
  </si>
  <si>
    <t>Sectores seguros, familias venezolanas que empleadas en los comercios locales, se evita la informalidad debido a un hecho violento de hace algunos meses.</t>
  </si>
  <si>
    <t>Redondel del Principe San Miguel 1</t>
  </si>
  <si>
    <t>Salcedo 2</t>
  </si>
  <si>
    <t>Redondel del Principe San Miguel 2 (Parque central)</t>
  </si>
  <si>
    <t>Salcedo 3</t>
  </si>
  <si>
    <t>Redondel del Principe San Miguel 3</t>
  </si>
  <si>
    <t>Salcedo 4</t>
  </si>
  <si>
    <t>Colegio Marie Clarac</t>
  </si>
  <si>
    <t>Tumbaco 1</t>
  </si>
  <si>
    <t>Noraima Ruíz</t>
  </si>
  <si>
    <t>Asentamiento de familias venezolanas en aumento, nivel de inseguridad moderado.</t>
  </si>
  <si>
    <t>Tumbaco 2</t>
  </si>
  <si>
    <t>Parque central de Tumbaco 1</t>
  </si>
  <si>
    <t>Tumbaco 3</t>
  </si>
  <si>
    <t>Poblaciòn venezolana moderada con economìa formal, poca presencia de vendedores ambulantes.</t>
  </si>
  <si>
    <t>Parque Central de Tumbaco 2</t>
  </si>
  <si>
    <t>Tumbaco 4</t>
  </si>
  <si>
    <t>nom_par</t>
  </si>
  <si>
    <t>Nombre_del_mapa</t>
  </si>
  <si>
    <t>n</t>
  </si>
  <si>
    <t>Muestra alcanzada</t>
  </si>
  <si>
    <t>Resultado</t>
  </si>
  <si>
    <t>Columna1</t>
  </si>
  <si>
    <t>MAP13-pendiente</t>
  </si>
  <si>
    <t>Punto</t>
  </si>
  <si>
    <t>Muestra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</si>
</sst>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76" formatCode="#,##0.000000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FFFFFF"/>
      <name val="Century Gothic"/>
      <family val="2"/>
    </font>
    <font>
      <u/>
      <sz val="16"/>
      <color rgb="FF0563C1"/>
      <name val="Calibri"/>
      <family val="2"/>
    </font>
    <font>
      <sz val="11"/>
      <color theme="1"/>
      <name val="Aptos Narrow"/>
      <family val="2"/>
    </font>
    <font>
      <sz val="12"/>
      <color theme="1"/>
      <name val="Century Gothic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6"/>
      <color rgb="FF0563C1"/>
      <name val="Calibri"/>
      <family val="2"/>
    </font>
    <font>
      <sz val="11"/>
      <color rgb="FF222222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horizontal="left"/>
    </xf>
    <xf numFmtId="0" fontId="0" fillId="3" borderId="0" xfId="0" applyFill="1"/>
    <xf numFmtId="0" fontId="3" fillId="0" borderId="1" xfId="0" applyFont="1" applyBorder="1" applyAlignment="1"/>
    <xf numFmtId="0" fontId="8" fillId="5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10" fillId="6" borderId="5" xfId="0" applyFont="1" applyFill="1" applyBorder="1" applyAlignment="1">
      <alignment wrapText="1"/>
    </xf>
    <xf numFmtId="0" fontId="8" fillId="7" borderId="5" xfId="0" applyFont="1" applyFill="1" applyBorder="1" applyAlignment="1">
      <alignment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9" fillId="5" borderId="6" xfId="0" applyFont="1" applyFill="1" applyBorder="1" applyAlignment="1">
      <alignment wrapText="1"/>
    </xf>
    <xf numFmtId="0" fontId="10" fillId="6" borderId="5" xfId="0" applyFont="1" applyFill="1" applyBorder="1" applyAlignment="1">
      <alignment vertical="center" wrapText="1"/>
    </xf>
    <xf numFmtId="0" fontId="9" fillId="6" borderId="5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9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wrapText="1"/>
    </xf>
    <xf numFmtId="0" fontId="13" fillId="6" borderId="5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49" fontId="3" fillId="0" borderId="10" xfId="0" applyNumberFormat="1" applyFont="1" applyBorder="1" applyAlignment="1">
      <alignment horizontal="center"/>
    </xf>
    <xf numFmtId="0" fontId="11" fillId="9" borderId="5" xfId="0" applyFont="1" applyFill="1" applyBorder="1" applyAlignment="1">
      <alignment horizontal="center" wrapText="1"/>
    </xf>
    <xf numFmtId="176" fontId="3" fillId="0" borderId="1" xfId="0" applyNumberFormat="1" applyFont="1" applyBorder="1" applyAlignment="1"/>
  </cellXfs>
  <cellStyles count="2">
    <cellStyle name="Millares 2" xfId="1" xr:uid="{4AA13163-2443-4A79-9EB8-B761711BE4CA}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45476-B3D4-48DA-8415-450533781EFE}" name="Tabla1" displayName="Tabla1" ref="A1:O67" totalsRowShown="0" headerRowDxfId="2" headerRowBorderDxfId="16" tableBorderDxfId="17">
  <autoFilter ref="A1:O67" xr:uid="{EE945476-B3D4-48DA-8415-450533781EFE}"/>
  <sortState xmlns:xlrd2="http://schemas.microsoft.com/office/spreadsheetml/2017/richdata2" ref="A2:O67">
    <sortCondition ref="B1:B67"/>
  </sortState>
  <tableColumns count="15">
    <tableColumn id="1" xr3:uid="{6EE0FECD-7058-4AC2-B8A2-C4621627CB08}" name="COD Parroquia" dataDxfId="15"/>
    <tableColumn id="2" xr3:uid="{695188C3-F730-4F7C-A5EE-5D024A3DFD4D}" name="Parroquia" dataDxfId="14"/>
    <tableColumn id="3" xr3:uid="{B6C7F606-3D48-4ACF-8226-002D9FEDF1A9}" name="sec_anm" dataDxfId="13"/>
    <tableColumn id="4" xr3:uid="{0AB03AAA-82F0-4B2D-AF05-FDD384439420}" name="Nombre del mapa" dataDxfId="12"/>
    <tableColumn id="15" xr3:uid="{43CB21A3-8D8A-44FA-9FEF-D6C401FC78B0}" name="Punto" dataDxfId="0">
      <calculatedColumnFormula>_xlfn.XLOOKUP(Tabla1[[#This Row],[Nombre del mapa]],Hoja3!$B$3:$B$96,Hoja3!$C$3:$C$96)</calculatedColumnFormula>
    </tableColumn>
    <tableColumn id="5" xr3:uid="{DAED7A88-7BFD-4A09-8659-BB9E8D4B3355}" name="Latitud" dataDxfId="11"/>
    <tableColumn id="6" xr3:uid="{CB58A893-45AA-46C7-BBBE-E6C4DB4E33A5}" name="Longitud" dataDxfId="10"/>
    <tableColumn id="7" xr3:uid="{507FC3BC-81E6-4ED4-A008-0D6B3D959FBB}" name="HOGARES X SEC_ANM" dataDxfId="9"/>
    <tableColumn id="8" xr3:uid="{720ED78F-6086-4091-A205-0D89DCBE91FF}" name="Columna1" dataDxfId="8"/>
    <tableColumn id="9" xr3:uid="{21D17576-9CA1-4C45-A5F9-9CD8CA55EF2D}" name="Muestra nueva" dataDxfId="1"/>
    <tableColumn id="10" xr3:uid="{E819B606-0C22-422D-A8CD-655C7181AD20}" name="Muestra alcanzada" dataDxfId="7">
      <calculatedColumnFormula>_xlfn.XLOOKUP(D2,Hoja4!$B$2:$B$90,Hoja4!$C$2:$C$90)</calculatedColumnFormula>
    </tableColumn>
    <tableColumn id="11" xr3:uid="{2B229CDA-CBA1-4FD3-AD8A-940EC902D53B}" name="Muestra" dataDxfId="6"/>
    <tableColumn id="12" xr3:uid="{1EEED1BE-5B1E-4D24-A336-99838D88DA1E}" name="Resultado" dataDxfId="5">
      <calculatedColumnFormula>IF(K2&gt;=L2,"ok","descartar")</calculatedColumnFormula>
    </tableColumn>
    <tableColumn id="13" xr3:uid="{21334444-EFB4-405E-9F05-C8D02C293500}" name="Código encuestador" dataDxfId="4"/>
    <tableColumn id="14" xr3:uid="{0C782607-128E-4228-8B20-575B087A81FD}" name="Encuestado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AE56-E001-4094-92CD-45932C5A1719}">
  <dimension ref="A1:J104"/>
  <sheetViews>
    <sheetView topLeftCell="A89" zoomScale="120" zoomScaleNormal="120" workbookViewId="0">
      <selection sqref="A1:J104"/>
    </sheetView>
  </sheetViews>
  <sheetFormatPr baseColWidth="10" defaultRowHeight="15" x14ac:dyDescent="0.25"/>
  <cols>
    <col min="1" max="1" width="15.5703125" style="1" customWidth="1"/>
    <col min="2" max="2" width="19.5703125" style="1" customWidth="1"/>
    <col min="3" max="3" width="14.85546875" style="1" customWidth="1"/>
    <col min="4" max="4" width="19" style="1" customWidth="1"/>
    <col min="5" max="5" width="8.5703125" style="1" customWidth="1"/>
    <col min="6" max="6" width="11.42578125" style="1" customWidth="1"/>
    <col min="7" max="7" width="19.42578125" style="1" customWidth="1"/>
    <col min="8" max="9" width="11.42578125" style="1"/>
    <col min="10" max="10" width="19.28515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217</v>
      </c>
      <c r="F1" s="2" t="s">
        <v>218</v>
      </c>
      <c r="G1" s="2" t="s">
        <v>4</v>
      </c>
      <c r="H1" s="2" t="s">
        <v>219</v>
      </c>
      <c r="I1" s="2" t="s">
        <v>256</v>
      </c>
      <c r="J1" s="2" t="s">
        <v>220</v>
      </c>
    </row>
    <row r="2" spans="1:10" x14ac:dyDescent="0.25">
      <c r="A2" s="3" t="s">
        <v>5</v>
      </c>
      <c r="B2" s="4" t="s">
        <v>6</v>
      </c>
      <c r="C2" s="4" t="s">
        <v>7</v>
      </c>
      <c r="D2" s="4" t="s">
        <v>8</v>
      </c>
      <c r="E2" s="4">
        <v>-2.1699130000000002</v>
      </c>
      <c r="F2" s="4">
        <v>-79.469223</v>
      </c>
      <c r="G2" s="4">
        <v>7</v>
      </c>
      <c r="H2" s="4">
        <v>5</v>
      </c>
      <c r="I2" s="4" t="s">
        <v>221</v>
      </c>
      <c r="J2" s="5" t="s">
        <v>231</v>
      </c>
    </row>
    <row r="3" spans="1:10" x14ac:dyDescent="0.25">
      <c r="A3" s="3" t="s">
        <v>5</v>
      </c>
      <c r="B3" s="4" t="s">
        <v>6</v>
      </c>
      <c r="C3" s="4" t="s">
        <v>9</v>
      </c>
      <c r="D3" s="4" t="s">
        <v>10</v>
      </c>
      <c r="E3" s="4">
        <v>-2.1701100000000002</v>
      </c>
      <c r="F3" s="4">
        <v>-79.461729000000005</v>
      </c>
      <c r="G3" s="4">
        <v>7</v>
      </c>
      <c r="H3" s="4">
        <v>5</v>
      </c>
      <c r="I3" s="4" t="s">
        <v>221</v>
      </c>
      <c r="J3" s="5" t="s">
        <v>231</v>
      </c>
    </row>
    <row r="4" spans="1:10" x14ac:dyDescent="0.25">
      <c r="A4" s="3" t="s">
        <v>5</v>
      </c>
      <c r="B4" s="4" t="s">
        <v>6</v>
      </c>
      <c r="C4" s="4" t="s">
        <v>11</v>
      </c>
      <c r="D4" s="4" t="s">
        <v>12</v>
      </c>
      <c r="E4" s="4">
        <v>-2.1660159999999999</v>
      </c>
      <c r="F4" s="4">
        <v>-79.461157</v>
      </c>
      <c r="G4" s="4">
        <v>6</v>
      </c>
      <c r="H4" s="4">
        <v>5</v>
      </c>
      <c r="I4" s="4" t="s">
        <v>221</v>
      </c>
      <c r="J4" s="5" t="s">
        <v>231</v>
      </c>
    </row>
    <row r="5" spans="1:10" x14ac:dyDescent="0.25">
      <c r="A5" s="3" t="s">
        <v>5</v>
      </c>
      <c r="B5" s="4" t="s">
        <v>6</v>
      </c>
      <c r="C5" s="4" t="s">
        <v>13</v>
      </c>
      <c r="D5" s="4" t="s">
        <v>14</v>
      </c>
      <c r="E5" s="4">
        <v>-2.1677900000000001</v>
      </c>
      <c r="F5" s="4">
        <v>-79.461832999999999</v>
      </c>
      <c r="G5" s="4">
        <v>6</v>
      </c>
      <c r="H5" s="4">
        <v>5</v>
      </c>
      <c r="I5" s="4" t="s">
        <v>221</v>
      </c>
      <c r="J5" s="5" t="s">
        <v>231</v>
      </c>
    </row>
    <row r="6" spans="1:10" x14ac:dyDescent="0.25">
      <c r="A6" s="3" t="s">
        <v>15</v>
      </c>
      <c r="B6" s="4" t="s">
        <v>16</v>
      </c>
      <c r="C6" s="4" t="s">
        <v>17</v>
      </c>
      <c r="D6" s="4" t="s">
        <v>18</v>
      </c>
      <c r="E6" s="4">
        <v>-2.6791999999999998</v>
      </c>
      <c r="F6" s="4">
        <v>-79.617108000000002</v>
      </c>
      <c r="G6" s="4">
        <v>22</v>
      </c>
      <c r="H6" s="4">
        <v>9</v>
      </c>
      <c r="I6" s="4">
        <v>24</v>
      </c>
      <c r="J6" s="5" t="s">
        <v>232</v>
      </c>
    </row>
    <row r="7" spans="1:10" x14ac:dyDescent="0.25">
      <c r="A7" s="3" t="s">
        <v>15</v>
      </c>
      <c r="B7" s="4" t="s">
        <v>16</v>
      </c>
      <c r="C7" s="4" t="s">
        <v>19</v>
      </c>
      <c r="D7" s="4" t="s">
        <v>20</v>
      </c>
      <c r="E7" s="4">
        <v>-2.6723279999999998</v>
      </c>
      <c r="F7" s="4">
        <v>-79.617592000000002</v>
      </c>
      <c r="G7" s="4">
        <v>16</v>
      </c>
      <c r="H7" s="4">
        <v>6</v>
      </c>
      <c r="I7" s="4">
        <v>24</v>
      </c>
      <c r="J7" s="5" t="s">
        <v>232</v>
      </c>
    </row>
    <row r="8" spans="1:10" x14ac:dyDescent="0.25">
      <c r="A8" s="3" t="s">
        <v>21</v>
      </c>
      <c r="B8" s="4" t="s">
        <v>22</v>
      </c>
      <c r="C8" s="4" t="s">
        <v>23</v>
      </c>
      <c r="D8" s="4" t="s">
        <v>24</v>
      </c>
      <c r="E8" s="4">
        <v>-2.2579570000000002</v>
      </c>
      <c r="F8" s="4">
        <v>-80.915862000000004</v>
      </c>
      <c r="G8" s="4">
        <v>10</v>
      </c>
      <c r="H8" s="4">
        <v>7</v>
      </c>
      <c r="I8" s="4" t="s">
        <v>221</v>
      </c>
      <c r="J8" s="5" t="s">
        <v>231</v>
      </c>
    </row>
    <row r="9" spans="1:10" x14ac:dyDescent="0.25">
      <c r="A9" s="3" t="s">
        <v>21</v>
      </c>
      <c r="B9" s="4" t="s">
        <v>22</v>
      </c>
      <c r="C9" s="4" t="s">
        <v>25</v>
      </c>
      <c r="D9" s="4" t="s">
        <v>26</v>
      </c>
      <c r="E9" s="4">
        <v>-2.2551969999999999</v>
      </c>
      <c r="F9" s="4">
        <v>-80.911852999999994</v>
      </c>
      <c r="G9" s="4">
        <v>6</v>
      </c>
      <c r="H9" s="4">
        <v>5</v>
      </c>
      <c r="I9" s="4" t="s">
        <v>221</v>
      </c>
      <c r="J9" s="5" t="s">
        <v>231</v>
      </c>
    </row>
    <row r="10" spans="1:10" x14ac:dyDescent="0.25">
      <c r="A10" s="3" t="s">
        <v>27</v>
      </c>
      <c r="B10" s="4" t="s">
        <v>28</v>
      </c>
      <c r="C10" s="4" t="s">
        <v>29</v>
      </c>
      <c r="D10" s="4" t="s">
        <v>30</v>
      </c>
      <c r="E10" s="4">
        <v>-2.1941570000000001</v>
      </c>
      <c r="F10" s="4">
        <v>-79.885981000000001</v>
      </c>
      <c r="G10" s="4">
        <v>60</v>
      </c>
      <c r="H10" s="4">
        <v>22</v>
      </c>
      <c r="I10" s="4" t="s">
        <v>222</v>
      </c>
      <c r="J10" s="5" t="s">
        <v>233</v>
      </c>
    </row>
    <row r="11" spans="1:10" x14ac:dyDescent="0.25">
      <c r="A11" s="3" t="s">
        <v>27</v>
      </c>
      <c r="B11" s="4" t="s">
        <v>28</v>
      </c>
      <c r="C11" s="4" t="s">
        <v>31</v>
      </c>
      <c r="D11" s="4" t="s">
        <v>32</v>
      </c>
      <c r="E11" s="4">
        <v>-2.128463</v>
      </c>
      <c r="F11" s="4">
        <v>-79.909702999999993</v>
      </c>
      <c r="G11" s="4">
        <v>30</v>
      </c>
      <c r="H11" s="4">
        <v>11</v>
      </c>
      <c r="I11" s="4" t="s">
        <v>224</v>
      </c>
      <c r="J11" s="5" t="s">
        <v>235</v>
      </c>
    </row>
    <row r="12" spans="1:10" x14ac:dyDescent="0.25">
      <c r="A12" s="3" t="s">
        <v>27</v>
      </c>
      <c r="B12" s="4" t="s">
        <v>28</v>
      </c>
      <c r="C12" s="4" t="s">
        <v>33</v>
      </c>
      <c r="D12" s="4" t="s">
        <v>34</v>
      </c>
      <c r="E12" s="4">
        <v>-2.0916679999999999</v>
      </c>
      <c r="F12" s="4">
        <v>-79.904758000000001</v>
      </c>
      <c r="G12" s="4">
        <v>25</v>
      </c>
      <c r="H12" s="4">
        <v>9</v>
      </c>
      <c r="I12" s="4" t="s">
        <v>222</v>
      </c>
      <c r="J12" s="5" t="s">
        <v>233</v>
      </c>
    </row>
    <row r="13" spans="1:10" x14ac:dyDescent="0.25">
      <c r="A13" s="3" t="s">
        <v>27</v>
      </c>
      <c r="B13" s="4" t="s">
        <v>28</v>
      </c>
      <c r="C13" s="4" t="s">
        <v>35</v>
      </c>
      <c r="D13" s="4" t="s">
        <v>36</v>
      </c>
      <c r="E13" s="4">
        <v>-2.1297294</v>
      </c>
      <c r="F13" s="4">
        <v>-79.938870499999993</v>
      </c>
      <c r="G13" s="4">
        <v>23</v>
      </c>
      <c r="H13" s="4">
        <v>8</v>
      </c>
      <c r="I13" s="4" t="s">
        <v>223</v>
      </c>
      <c r="J13" s="5" t="s">
        <v>234</v>
      </c>
    </row>
    <row r="14" spans="1:10" x14ac:dyDescent="0.25">
      <c r="A14" s="3" t="s">
        <v>27</v>
      </c>
      <c r="B14" s="4" t="s">
        <v>28</v>
      </c>
      <c r="C14" s="4" t="s">
        <v>37</v>
      </c>
      <c r="D14" s="4" t="s">
        <v>38</v>
      </c>
      <c r="E14" s="4">
        <v>-2.1209760000000002</v>
      </c>
      <c r="F14" s="4">
        <v>-79.908691000000005</v>
      </c>
      <c r="G14" s="4">
        <v>20</v>
      </c>
      <c r="H14" s="4">
        <v>7</v>
      </c>
      <c r="I14" s="4" t="s">
        <v>224</v>
      </c>
      <c r="J14" s="5" t="s">
        <v>235</v>
      </c>
    </row>
    <row r="15" spans="1:10" x14ac:dyDescent="0.25">
      <c r="A15" s="3" t="s">
        <v>27</v>
      </c>
      <c r="B15" s="4" t="s">
        <v>28</v>
      </c>
      <c r="C15" s="4" t="s">
        <v>39</v>
      </c>
      <c r="D15" s="4" t="s">
        <v>40</v>
      </c>
      <c r="E15" s="4">
        <v>-2.196663</v>
      </c>
      <c r="F15" s="4">
        <v>-79.894191000000006</v>
      </c>
      <c r="G15" s="4">
        <v>18</v>
      </c>
      <c r="H15" s="4">
        <v>6</v>
      </c>
      <c r="I15" s="4" t="s">
        <v>222</v>
      </c>
      <c r="J15" s="5" t="s">
        <v>233</v>
      </c>
    </row>
    <row r="16" spans="1:10" x14ac:dyDescent="0.25">
      <c r="A16" s="3" t="s">
        <v>27</v>
      </c>
      <c r="B16" s="4" t="s">
        <v>28</v>
      </c>
      <c r="C16" s="4" t="s">
        <v>41</v>
      </c>
      <c r="D16" s="4" t="s">
        <v>42</v>
      </c>
      <c r="E16" s="4">
        <v>-2.2101109999999999</v>
      </c>
      <c r="F16" s="4">
        <v>-79.887321</v>
      </c>
      <c r="G16" s="4">
        <v>16</v>
      </c>
      <c r="H16" s="4">
        <v>6</v>
      </c>
      <c r="I16" s="4" t="s">
        <v>223</v>
      </c>
      <c r="J16" s="5" t="s">
        <v>234</v>
      </c>
    </row>
    <row r="17" spans="1:10" x14ac:dyDescent="0.25">
      <c r="A17" s="3" t="s">
        <v>27</v>
      </c>
      <c r="B17" s="4" t="s">
        <v>28</v>
      </c>
      <c r="C17" s="4" t="s">
        <v>43</v>
      </c>
      <c r="D17" s="4" t="s">
        <v>44</v>
      </c>
      <c r="E17" s="4">
        <v>-2.1263660999999998</v>
      </c>
      <c r="F17" s="4">
        <v>-79.921768799999995</v>
      </c>
      <c r="G17" s="4">
        <v>16</v>
      </c>
      <c r="H17" s="4">
        <v>6</v>
      </c>
      <c r="I17" s="4" t="s">
        <v>224</v>
      </c>
      <c r="J17" s="5" t="s">
        <v>235</v>
      </c>
    </row>
    <row r="18" spans="1:10" x14ac:dyDescent="0.25">
      <c r="A18" s="3" t="s">
        <v>27</v>
      </c>
      <c r="B18" s="4" t="s">
        <v>28</v>
      </c>
      <c r="C18" s="4" t="s">
        <v>45</v>
      </c>
      <c r="D18" s="4" t="s">
        <v>46</v>
      </c>
      <c r="E18" s="4">
        <v>-2.159789</v>
      </c>
      <c r="F18" s="4">
        <v>-79.920106000000004</v>
      </c>
      <c r="G18" s="4">
        <v>15</v>
      </c>
      <c r="H18" s="4">
        <v>5</v>
      </c>
      <c r="I18" s="4" t="s">
        <v>222</v>
      </c>
      <c r="J18" s="5" t="s">
        <v>233</v>
      </c>
    </row>
    <row r="19" spans="1:10" x14ac:dyDescent="0.25">
      <c r="A19" s="3" t="s">
        <v>27</v>
      </c>
      <c r="B19" s="4" t="s">
        <v>28</v>
      </c>
      <c r="C19" s="4" t="s">
        <v>47</v>
      </c>
      <c r="D19" s="4" t="s">
        <v>48</v>
      </c>
      <c r="E19" s="4">
        <v>-2.1254048000000001</v>
      </c>
      <c r="F19" s="4">
        <v>-79.896252899999993</v>
      </c>
      <c r="G19" s="4">
        <v>17</v>
      </c>
      <c r="H19" s="4">
        <v>6</v>
      </c>
      <c r="I19" s="4" t="s">
        <v>223</v>
      </c>
      <c r="J19" s="5" t="s">
        <v>234</v>
      </c>
    </row>
    <row r="20" spans="1:10" x14ac:dyDescent="0.25">
      <c r="A20" s="3" t="s">
        <v>49</v>
      </c>
      <c r="B20" s="4" t="s">
        <v>50</v>
      </c>
      <c r="C20" s="4" t="s">
        <v>51</v>
      </c>
      <c r="D20" s="4" t="s">
        <v>52</v>
      </c>
      <c r="E20" s="4">
        <v>-0.99991300000000005</v>
      </c>
      <c r="F20" s="4">
        <v>-80.755756000000005</v>
      </c>
      <c r="G20" s="4">
        <v>26</v>
      </c>
      <c r="H20" s="4">
        <v>9</v>
      </c>
      <c r="I20" s="4">
        <v>12</v>
      </c>
      <c r="J20" s="5" t="s">
        <v>236</v>
      </c>
    </row>
    <row r="21" spans="1:10" x14ac:dyDescent="0.25">
      <c r="A21" s="3" t="s">
        <v>49</v>
      </c>
      <c r="B21" s="4" t="s">
        <v>50</v>
      </c>
      <c r="C21" s="4" t="s">
        <v>53</v>
      </c>
      <c r="D21" s="4" t="s">
        <v>54</v>
      </c>
      <c r="E21" s="4">
        <v>-0.95130499999999996</v>
      </c>
      <c r="F21" s="4">
        <v>-80.730129000000005</v>
      </c>
      <c r="G21" s="4">
        <v>24</v>
      </c>
      <c r="H21" s="4">
        <v>8</v>
      </c>
      <c r="I21" s="4">
        <v>13</v>
      </c>
      <c r="J21" s="5" t="s">
        <v>237</v>
      </c>
    </row>
    <row r="22" spans="1:10" x14ac:dyDescent="0.25">
      <c r="A22" s="3" t="s">
        <v>49</v>
      </c>
      <c r="B22" s="4" t="s">
        <v>50</v>
      </c>
      <c r="C22" s="4" t="s">
        <v>55</v>
      </c>
      <c r="D22" s="4" t="s">
        <v>56</v>
      </c>
      <c r="E22" s="4">
        <v>-0.996062</v>
      </c>
      <c r="F22" s="4">
        <v>-80.761246</v>
      </c>
      <c r="G22" s="4">
        <v>22</v>
      </c>
      <c r="H22" s="4">
        <v>7</v>
      </c>
      <c r="I22" s="4">
        <v>14</v>
      </c>
      <c r="J22" s="5" t="s">
        <v>238</v>
      </c>
    </row>
    <row r="23" spans="1:10" x14ac:dyDescent="0.25">
      <c r="A23" s="3" t="s">
        <v>49</v>
      </c>
      <c r="B23" s="4" t="s">
        <v>50</v>
      </c>
      <c r="C23" s="4" t="s">
        <v>57</v>
      </c>
      <c r="D23" s="4" t="s">
        <v>58</v>
      </c>
      <c r="E23" s="4">
        <v>-0.95672500000000005</v>
      </c>
      <c r="F23" s="4">
        <v>-80.717483999999999</v>
      </c>
      <c r="G23" s="4">
        <v>21</v>
      </c>
      <c r="H23" s="4">
        <v>7</v>
      </c>
      <c r="I23" s="4">
        <v>15</v>
      </c>
      <c r="J23" s="5" t="s">
        <v>239</v>
      </c>
    </row>
    <row r="24" spans="1:10" x14ac:dyDescent="0.25">
      <c r="A24" s="3" t="s">
        <v>49</v>
      </c>
      <c r="B24" s="4" t="s">
        <v>50</v>
      </c>
      <c r="C24" s="4" t="s">
        <v>59</v>
      </c>
      <c r="D24" s="4" t="s">
        <v>60</v>
      </c>
      <c r="E24" s="4">
        <v>-0.94703400000000004</v>
      </c>
      <c r="F24" s="4">
        <v>-80.731043999999997</v>
      </c>
      <c r="G24" s="4">
        <v>20</v>
      </c>
      <c r="H24" s="4">
        <v>7</v>
      </c>
      <c r="I24" s="4">
        <v>12</v>
      </c>
      <c r="J24" s="5" t="s">
        <v>236</v>
      </c>
    </row>
    <row r="25" spans="1:10" x14ac:dyDescent="0.25">
      <c r="A25" s="3" t="s">
        <v>49</v>
      </c>
      <c r="B25" s="4" t="s">
        <v>50</v>
      </c>
      <c r="C25" s="4" t="s">
        <v>61</v>
      </c>
      <c r="D25" s="4" t="s">
        <v>62</v>
      </c>
      <c r="E25" s="4">
        <v>-0.99823899999999999</v>
      </c>
      <c r="F25" s="4">
        <v>-80.759997999999996</v>
      </c>
      <c r="G25" s="4">
        <v>18</v>
      </c>
      <c r="H25" s="4">
        <v>6</v>
      </c>
      <c r="I25" s="4">
        <v>13</v>
      </c>
      <c r="J25" s="5" t="s">
        <v>237</v>
      </c>
    </row>
    <row r="26" spans="1:10" x14ac:dyDescent="0.25">
      <c r="A26" s="3" t="s">
        <v>49</v>
      </c>
      <c r="B26" s="4" t="s">
        <v>50</v>
      </c>
      <c r="C26" s="4" t="s">
        <v>63</v>
      </c>
      <c r="D26" s="4" t="s">
        <v>64</v>
      </c>
      <c r="E26" s="4">
        <v>-0.95266300000000004</v>
      </c>
      <c r="F26" s="4">
        <v>-80.702262000000005</v>
      </c>
      <c r="G26" s="4">
        <v>17</v>
      </c>
      <c r="H26" s="4">
        <v>6</v>
      </c>
      <c r="I26" s="4">
        <v>14</v>
      </c>
      <c r="J26" s="5" t="s">
        <v>238</v>
      </c>
    </row>
    <row r="27" spans="1:10" x14ac:dyDescent="0.25">
      <c r="A27" s="3" t="s">
        <v>49</v>
      </c>
      <c r="B27" s="4" t="s">
        <v>50</v>
      </c>
      <c r="C27" s="4" t="s">
        <v>65</v>
      </c>
      <c r="D27" s="4" t="s">
        <v>66</v>
      </c>
      <c r="E27" s="4">
        <v>-0.94749499999999998</v>
      </c>
      <c r="F27" s="4">
        <v>-80.733081999999996</v>
      </c>
      <c r="G27" s="4">
        <v>17</v>
      </c>
      <c r="H27" s="4">
        <v>6</v>
      </c>
      <c r="I27" s="4">
        <v>15</v>
      </c>
      <c r="J27" s="5" t="s">
        <v>239</v>
      </c>
    </row>
    <row r="28" spans="1:10" x14ac:dyDescent="0.25">
      <c r="A28" s="3" t="s">
        <v>67</v>
      </c>
      <c r="B28" s="4" t="s">
        <v>68</v>
      </c>
      <c r="C28" s="4" t="s">
        <v>69</v>
      </c>
      <c r="D28" s="4" t="s">
        <v>70</v>
      </c>
      <c r="E28" s="4">
        <v>-1.078911</v>
      </c>
      <c r="F28" s="4">
        <v>-80.697494000000006</v>
      </c>
      <c r="G28" s="4">
        <v>31</v>
      </c>
      <c r="H28" s="4">
        <v>11</v>
      </c>
      <c r="I28" s="4" t="s">
        <v>221</v>
      </c>
      <c r="J28" s="5" t="s">
        <v>231</v>
      </c>
    </row>
    <row r="29" spans="1:10" x14ac:dyDescent="0.25">
      <c r="A29" s="3" t="s">
        <v>67</v>
      </c>
      <c r="B29" s="4" t="s">
        <v>68</v>
      </c>
      <c r="C29" s="4" t="s">
        <v>71</v>
      </c>
      <c r="D29" s="4" t="s">
        <v>72</v>
      </c>
      <c r="E29" s="4">
        <v>-1.0823879999999999</v>
      </c>
      <c r="F29" s="4">
        <v>-80.667114999999995</v>
      </c>
      <c r="G29" s="4">
        <v>26</v>
      </c>
      <c r="H29" s="4">
        <v>9</v>
      </c>
      <c r="I29" s="4" t="s">
        <v>221</v>
      </c>
      <c r="J29" s="5" t="s">
        <v>240</v>
      </c>
    </row>
    <row r="30" spans="1:10" x14ac:dyDescent="0.25">
      <c r="A30" s="3" t="s">
        <v>67</v>
      </c>
      <c r="B30" s="4" t="s">
        <v>68</v>
      </c>
      <c r="C30" s="4" t="s">
        <v>73</v>
      </c>
      <c r="D30" s="4" t="s">
        <v>74</v>
      </c>
      <c r="E30" s="4">
        <v>-1.078349</v>
      </c>
      <c r="F30" s="4">
        <v>-80.699518999999995</v>
      </c>
      <c r="G30" s="4">
        <v>21</v>
      </c>
      <c r="H30" s="4">
        <v>8</v>
      </c>
      <c r="I30" s="4" t="s">
        <v>221</v>
      </c>
      <c r="J30" s="5" t="s">
        <v>231</v>
      </c>
    </row>
    <row r="31" spans="1:10" x14ac:dyDescent="0.25">
      <c r="A31" s="3" t="s">
        <v>67</v>
      </c>
      <c r="B31" s="4" t="s">
        <v>68</v>
      </c>
      <c r="C31" s="4" t="s">
        <v>75</v>
      </c>
      <c r="D31" s="4" t="s">
        <v>76</v>
      </c>
      <c r="E31" s="4">
        <v>-1.08036</v>
      </c>
      <c r="F31" s="4">
        <v>-80.648009999999999</v>
      </c>
      <c r="G31" s="4">
        <v>16</v>
      </c>
      <c r="H31" s="4">
        <v>6</v>
      </c>
      <c r="I31" s="4" t="s">
        <v>221</v>
      </c>
      <c r="J31" s="5" t="s">
        <v>240</v>
      </c>
    </row>
    <row r="32" spans="1:10" x14ac:dyDescent="0.25">
      <c r="A32" s="3" t="s">
        <v>67</v>
      </c>
      <c r="B32" s="4" t="s">
        <v>68</v>
      </c>
      <c r="C32" s="4" t="s">
        <v>77</v>
      </c>
      <c r="D32" s="4" t="s">
        <v>78</v>
      </c>
      <c r="E32" s="4">
        <v>-1.1899679999999999</v>
      </c>
      <c r="F32" s="4">
        <v>-80.796681000000007</v>
      </c>
      <c r="G32" s="4">
        <v>12</v>
      </c>
      <c r="H32" s="4">
        <v>4</v>
      </c>
      <c r="I32" s="4" t="s">
        <v>221</v>
      </c>
      <c r="J32" s="5" t="s">
        <v>231</v>
      </c>
    </row>
    <row r="33" spans="1:10" x14ac:dyDescent="0.25">
      <c r="A33" s="3" t="s">
        <v>79</v>
      </c>
      <c r="B33" s="4" t="s">
        <v>80</v>
      </c>
      <c r="C33" s="4" t="s">
        <v>81</v>
      </c>
      <c r="D33" s="4" t="s">
        <v>82</v>
      </c>
      <c r="E33" s="4">
        <v>-1.4370529999999999</v>
      </c>
      <c r="F33" s="4">
        <v>-79.456742000000006</v>
      </c>
      <c r="G33" s="4">
        <v>8</v>
      </c>
      <c r="H33" s="4">
        <v>5</v>
      </c>
      <c r="I33" s="4" t="s">
        <v>221</v>
      </c>
      <c r="J33" s="5" t="s">
        <v>231</v>
      </c>
    </row>
    <row r="34" spans="1:10" x14ac:dyDescent="0.25">
      <c r="A34" s="3" t="s">
        <v>79</v>
      </c>
      <c r="B34" s="4" t="s">
        <v>80</v>
      </c>
      <c r="C34" s="4" t="s">
        <v>83</v>
      </c>
      <c r="D34" s="4" t="s">
        <v>84</v>
      </c>
      <c r="E34" s="4">
        <v>-1.4433011</v>
      </c>
      <c r="F34" s="4">
        <v>-79.459439200000006</v>
      </c>
      <c r="G34" s="4">
        <v>5</v>
      </c>
      <c r="H34" s="4">
        <v>4</v>
      </c>
      <c r="I34" s="4" t="s">
        <v>221</v>
      </c>
      <c r="J34" s="5" t="s">
        <v>231</v>
      </c>
    </row>
    <row r="35" spans="1:10" x14ac:dyDescent="0.25">
      <c r="A35" s="3" t="s">
        <v>79</v>
      </c>
      <c r="B35" s="4" t="s">
        <v>80</v>
      </c>
      <c r="C35" s="4" t="s">
        <v>85</v>
      </c>
      <c r="D35" s="4" t="s">
        <v>86</v>
      </c>
      <c r="E35" s="4">
        <v>-1.450404</v>
      </c>
      <c r="F35" s="4">
        <v>-79.466024000000004</v>
      </c>
      <c r="G35" s="4">
        <v>4</v>
      </c>
      <c r="H35" s="4">
        <v>3</v>
      </c>
      <c r="I35" s="4" t="s">
        <v>221</v>
      </c>
      <c r="J35" s="5" t="s">
        <v>231</v>
      </c>
    </row>
    <row r="36" spans="1:10" x14ac:dyDescent="0.25">
      <c r="A36" s="3" t="s">
        <v>87</v>
      </c>
      <c r="B36" s="4" t="s">
        <v>88</v>
      </c>
      <c r="C36" s="4" t="s">
        <v>89</v>
      </c>
      <c r="D36" s="4" t="s">
        <v>90</v>
      </c>
      <c r="E36" s="4">
        <v>-0.30796200000000001</v>
      </c>
      <c r="F36" s="4">
        <v>-78.455128000000002</v>
      </c>
      <c r="G36" s="4">
        <v>21</v>
      </c>
      <c r="H36" s="4">
        <v>9</v>
      </c>
      <c r="I36" s="4">
        <v>22</v>
      </c>
      <c r="J36" s="5" t="s">
        <v>241</v>
      </c>
    </row>
    <row r="37" spans="1:10" x14ac:dyDescent="0.25">
      <c r="A37" s="3" t="s">
        <v>87</v>
      </c>
      <c r="B37" s="4" t="s">
        <v>88</v>
      </c>
      <c r="C37" s="4" t="s">
        <v>91</v>
      </c>
      <c r="D37" s="4" t="s">
        <v>92</v>
      </c>
      <c r="E37" s="4">
        <v>-0.32163900000000001</v>
      </c>
      <c r="F37" s="4">
        <v>-78.458691000000002</v>
      </c>
      <c r="G37" s="4">
        <v>17</v>
      </c>
      <c r="H37" s="4">
        <v>8</v>
      </c>
      <c r="I37" s="4">
        <v>22</v>
      </c>
      <c r="J37" s="5" t="s">
        <v>241</v>
      </c>
    </row>
    <row r="38" spans="1:10" x14ac:dyDescent="0.25">
      <c r="A38" s="3" t="s">
        <v>87</v>
      </c>
      <c r="B38" s="4" t="s">
        <v>88</v>
      </c>
      <c r="C38" s="4" t="s">
        <v>93</v>
      </c>
      <c r="D38" s="4" t="s">
        <v>94</v>
      </c>
      <c r="E38" s="4">
        <v>-0.31947500000000001</v>
      </c>
      <c r="F38" s="4">
        <v>-78.460559000000003</v>
      </c>
      <c r="G38" s="4">
        <v>16</v>
      </c>
      <c r="H38" s="4">
        <v>7</v>
      </c>
      <c r="I38" s="4">
        <v>22</v>
      </c>
      <c r="J38" s="5" t="s">
        <v>241</v>
      </c>
    </row>
    <row r="39" spans="1:10" x14ac:dyDescent="0.25">
      <c r="A39" s="3" t="s">
        <v>95</v>
      </c>
      <c r="B39" s="4" t="s">
        <v>96</v>
      </c>
      <c r="C39" s="4" t="s">
        <v>97</v>
      </c>
      <c r="D39" s="4" t="s">
        <v>98</v>
      </c>
      <c r="E39" s="4">
        <v>0.3508387</v>
      </c>
      <c r="F39" s="4">
        <v>-78.1242661</v>
      </c>
      <c r="G39" s="4">
        <v>24</v>
      </c>
      <c r="H39" s="4">
        <v>11</v>
      </c>
      <c r="I39" s="4">
        <v>10</v>
      </c>
      <c r="J39" s="5" t="s">
        <v>242</v>
      </c>
    </row>
    <row r="40" spans="1:10" x14ac:dyDescent="0.25">
      <c r="A40" s="3" t="s">
        <v>95</v>
      </c>
      <c r="B40" s="4" t="s">
        <v>96</v>
      </c>
      <c r="C40" s="4" t="s">
        <v>99</v>
      </c>
      <c r="D40" s="4" t="s">
        <v>100</v>
      </c>
      <c r="E40" s="4">
        <v>0.34462920000000002</v>
      </c>
      <c r="F40" s="4">
        <v>-78.122468799999993</v>
      </c>
      <c r="G40" s="4">
        <v>23</v>
      </c>
      <c r="H40" s="4">
        <v>10</v>
      </c>
      <c r="I40" s="4" t="s">
        <v>225</v>
      </c>
      <c r="J40" s="5" t="s">
        <v>243</v>
      </c>
    </row>
    <row r="41" spans="1:10" x14ac:dyDescent="0.25">
      <c r="A41" s="3" t="s">
        <v>95</v>
      </c>
      <c r="B41" s="4" t="s">
        <v>96</v>
      </c>
      <c r="C41" s="4" t="s">
        <v>101</v>
      </c>
      <c r="D41" s="4" t="s">
        <v>102</v>
      </c>
      <c r="E41" s="4">
        <v>0.34582099999999999</v>
      </c>
      <c r="F41" s="4">
        <v>-78.122319000000005</v>
      </c>
      <c r="G41" s="4">
        <v>22</v>
      </c>
      <c r="H41" s="4">
        <v>10</v>
      </c>
      <c r="I41" s="4">
        <v>10</v>
      </c>
      <c r="J41" s="5" t="s">
        <v>242</v>
      </c>
    </row>
    <row r="42" spans="1:10" x14ac:dyDescent="0.25">
      <c r="A42" s="3" t="s">
        <v>95</v>
      </c>
      <c r="B42" s="4" t="s">
        <v>96</v>
      </c>
      <c r="C42" s="4" t="s">
        <v>103</v>
      </c>
      <c r="D42" s="4" t="s">
        <v>104</v>
      </c>
      <c r="E42" s="4">
        <v>0.343999</v>
      </c>
      <c r="F42" s="4">
        <v>-78.14255</v>
      </c>
      <c r="G42" s="4">
        <v>18</v>
      </c>
      <c r="H42" s="4">
        <v>8</v>
      </c>
      <c r="I42" s="4" t="s">
        <v>225</v>
      </c>
      <c r="J42" s="5" t="s">
        <v>243</v>
      </c>
    </row>
    <row r="43" spans="1:10" x14ac:dyDescent="0.25">
      <c r="A43" s="3" t="s">
        <v>95</v>
      </c>
      <c r="B43" s="4" t="s">
        <v>96</v>
      </c>
      <c r="C43" s="4" t="s">
        <v>105</v>
      </c>
      <c r="D43" s="4" t="s">
        <v>106</v>
      </c>
      <c r="E43" s="4">
        <v>0.339895</v>
      </c>
      <c r="F43" s="4">
        <v>-78.141059999999996</v>
      </c>
      <c r="G43" s="4">
        <v>17</v>
      </c>
      <c r="H43" s="4">
        <v>8</v>
      </c>
      <c r="I43" s="4">
        <v>10</v>
      </c>
      <c r="J43" s="5" t="s">
        <v>242</v>
      </c>
    </row>
    <row r="44" spans="1:10" x14ac:dyDescent="0.25">
      <c r="A44" s="3" t="s">
        <v>107</v>
      </c>
      <c r="B44" s="4" t="s">
        <v>108</v>
      </c>
      <c r="C44" s="4" t="s">
        <v>109</v>
      </c>
      <c r="D44" s="4" t="s">
        <v>110</v>
      </c>
      <c r="E44" s="4">
        <v>-0.195548</v>
      </c>
      <c r="F44" s="4">
        <v>-78.447912000000002</v>
      </c>
      <c r="G44" s="4">
        <v>25</v>
      </c>
      <c r="H44" s="4">
        <v>9</v>
      </c>
      <c r="I44" s="4">
        <v>21</v>
      </c>
      <c r="J44" s="5" t="s">
        <v>244</v>
      </c>
    </row>
    <row r="45" spans="1:10" x14ac:dyDescent="0.25">
      <c r="A45" s="3" t="s">
        <v>107</v>
      </c>
      <c r="B45" s="4" t="s">
        <v>108</v>
      </c>
      <c r="C45" s="4" t="s">
        <v>111</v>
      </c>
      <c r="D45" s="4" t="s">
        <v>112</v>
      </c>
      <c r="E45" s="4">
        <v>-0.20422399999999999</v>
      </c>
      <c r="F45" s="4">
        <v>-78.426862999999997</v>
      </c>
      <c r="G45" s="4">
        <v>19</v>
      </c>
      <c r="H45" s="4">
        <v>7</v>
      </c>
      <c r="I45" s="4">
        <v>21</v>
      </c>
      <c r="J45" s="5" t="s">
        <v>244</v>
      </c>
    </row>
    <row r="46" spans="1:10" x14ac:dyDescent="0.25">
      <c r="A46" s="3" t="s">
        <v>107</v>
      </c>
      <c r="B46" s="4" t="s">
        <v>108</v>
      </c>
      <c r="C46" s="4" t="s">
        <v>113</v>
      </c>
      <c r="D46" s="4" t="s">
        <v>114</v>
      </c>
      <c r="E46" s="4">
        <v>-0.20494499999999999</v>
      </c>
      <c r="F46" s="4">
        <v>-78.442025000000001</v>
      </c>
      <c r="G46" s="4">
        <v>16</v>
      </c>
      <c r="H46" s="4">
        <v>6</v>
      </c>
      <c r="I46" s="4">
        <v>21</v>
      </c>
      <c r="J46" s="5" t="s">
        <v>244</v>
      </c>
    </row>
    <row r="47" spans="1:10" x14ac:dyDescent="0.25">
      <c r="A47" s="3" t="s">
        <v>107</v>
      </c>
      <c r="B47" s="4" t="s">
        <v>108</v>
      </c>
      <c r="C47" s="4" t="s">
        <v>115</v>
      </c>
      <c r="D47" s="4" t="s">
        <v>116</v>
      </c>
      <c r="E47" s="4">
        <v>-0.20039499999999999</v>
      </c>
      <c r="F47" s="4">
        <v>-78.43929</v>
      </c>
      <c r="G47" s="4">
        <v>14</v>
      </c>
      <c r="H47" s="4">
        <v>5</v>
      </c>
      <c r="I47" s="4">
        <v>21</v>
      </c>
      <c r="J47" s="5" t="s">
        <v>244</v>
      </c>
    </row>
    <row r="48" spans="1:10" x14ac:dyDescent="0.25">
      <c r="A48" s="3" t="s">
        <v>107</v>
      </c>
      <c r="B48" s="4" t="s">
        <v>108</v>
      </c>
      <c r="C48" s="4" t="s">
        <v>117</v>
      </c>
      <c r="D48" s="4" t="s">
        <v>118</v>
      </c>
      <c r="E48" s="4">
        <v>-0.20488600000000001</v>
      </c>
      <c r="F48" s="4">
        <v>-78.446721999999994</v>
      </c>
      <c r="G48" s="4">
        <v>13</v>
      </c>
      <c r="H48" s="4">
        <v>5</v>
      </c>
      <c r="I48" s="4">
        <v>21</v>
      </c>
      <c r="J48" s="5" t="s">
        <v>244</v>
      </c>
    </row>
    <row r="49" spans="1:10" x14ac:dyDescent="0.25">
      <c r="A49" s="3" t="s">
        <v>119</v>
      </c>
      <c r="B49" s="4" t="s">
        <v>120</v>
      </c>
      <c r="C49" s="4" t="s">
        <v>121</v>
      </c>
      <c r="D49" s="4" t="s">
        <v>122</v>
      </c>
      <c r="E49" s="4">
        <v>-0.169734</v>
      </c>
      <c r="F49" s="4">
        <v>-78.477251999999993</v>
      </c>
      <c r="G49" s="4">
        <v>124</v>
      </c>
      <c r="H49" s="4">
        <v>15</v>
      </c>
      <c r="I49" s="4">
        <v>16</v>
      </c>
      <c r="J49" s="5" t="s">
        <v>245</v>
      </c>
    </row>
    <row r="50" spans="1:10" x14ac:dyDescent="0.25">
      <c r="A50" s="3" t="s">
        <v>119</v>
      </c>
      <c r="B50" s="4" t="s">
        <v>120</v>
      </c>
      <c r="C50" s="4" t="s">
        <v>123</v>
      </c>
      <c r="D50" s="4" t="s">
        <v>124</v>
      </c>
      <c r="E50" s="4">
        <v>-0.16650599999999999</v>
      </c>
      <c r="F50" s="4">
        <v>-78.475290000000001</v>
      </c>
      <c r="G50" s="4">
        <v>107</v>
      </c>
      <c r="H50" s="4">
        <v>13</v>
      </c>
      <c r="I50" s="4">
        <v>17</v>
      </c>
      <c r="J50" s="5" t="s">
        <v>246</v>
      </c>
    </row>
    <row r="51" spans="1:10" x14ac:dyDescent="0.25">
      <c r="A51" s="3" t="s">
        <v>119</v>
      </c>
      <c r="B51" s="4" t="s">
        <v>120</v>
      </c>
      <c r="C51" s="4" t="s">
        <v>125</v>
      </c>
      <c r="D51" s="4" t="s">
        <v>126</v>
      </c>
      <c r="E51" s="4">
        <v>-0.14993000000000001</v>
      </c>
      <c r="F51" s="4">
        <v>-78.469093000000001</v>
      </c>
      <c r="G51" s="4">
        <v>82</v>
      </c>
      <c r="H51" s="4">
        <v>10</v>
      </c>
      <c r="I51" s="4">
        <v>18</v>
      </c>
      <c r="J51" s="5" t="s">
        <v>247</v>
      </c>
    </row>
    <row r="52" spans="1:10" x14ac:dyDescent="0.25">
      <c r="A52" s="3" t="s">
        <v>119</v>
      </c>
      <c r="B52" s="4" t="s">
        <v>120</v>
      </c>
      <c r="C52" s="4" t="s">
        <v>127</v>
      </c>
      <c r="D52" s="4" t="s">
        <v>128</v>
      </c>
      <c r="E52" s="4">
        <v>-0.17830599999999999</v>
      </c>
      <c r="F52" s="4">
        <v>-78.480442999999994</v>
      </c>
      <c r="G52" s="4">
        <v>58</v>
      </c>
      <c r="H52" s="4">
        <v>7</v>
      </c>
      <c r="I52" s="4">
        <v>19</v>
      </c>
      <c r="J52" s="5" t="s">
        <v>248</v>
      </c>
    </row>
    <row r="53" spans="1:10" x14ac:dyDescent="0.25">
      <c r="A53" s="3" t="s">
        <v>119</v>
      </c>
      <c r="B53" s="4" t="s">
        <v>120</v>
      </c>
      <c r="C53" s="4" t="s">
        <v>129</v>
      </c>
      <c r="D53" s="4" t="s">
        <v>130</v>
      </c>
      <c r="E53" s="4">
        <v>-0.15747900000000001</v>
      </c>
      <c r="F53" s="4">
        <v>-78.475078999999994</v>
      </c>
      <c r="G53" s="4">
        <v>52</v>
      </c>
      <c r="H53" s="4">
        <v>6</v>
      </c>
      <c r="I53" s="4">
        <v>20</v>
      </c>
      <c r="J53" s="5" t="s">
        <v>249</v>
      </c>
    </row>
    <row r="54" spans="1:10" x14ac:dyDescent="0.25">
      <c r="A54" s="3" t="s">
        <v>119</v>
      </c>
      <c r="B54" s="4" t="s">
        <v>120</v>
      </c>
      <c r="C54" s="4" t="s">
        <v>131</v>
      </c>
      <c r="D54" s="4" t="s">
        <v>132</v>
      </c>
      <c r="E54" s="4">
        <v>-0.11695</v>
      </c>
      <c r="F54" s="4">
        <v>-78.484290000000001</v>
      </c>
      <c r="G54" s="4">
        <v>52</v>
      </c>
      <c r="H54" s="4">
        <v>6</v>
      </c>
      <c r="I54" s="4">
        <v>16</v>
      </c>
      <c r="J54" s="5" t="s">
        <v>245</v>
      </c>
    </row>
    <row r="55" spans="1:10" x14ac:dyDescent="0.25">
      <c r="A55" s="3" t="s">
        <v>119</v>
      </c>
      <c r="B55" s="4" t="s">
        <v>120</v>
      </c>
      <c r="C55" s="4" t="s">
        <v>133</v>
      </c>
      <c r="D55" s="4" t="s">
        <v>134</v>
      </c>
      <c r="E55" s="4">
        <v>-0.15015800000000001</v>
      </c>
      <c r="F55" s="4">
        <v>-78.472313</v>
      </c>
      <c r="G55" s="4">
        <v>50</v>
      </c>
      <c r="H55" s="4">
        <v>6</v>
      </c>
      <c r="I55" s="4">
        <v>17</v>
      </c>
      <c r="J55" s="5" t="s">
        <v>246</v>
      </c>
    </row>
    <row r="56" spans="1:10" x14ac:dyDescent="0.25">
      <c r="A56" s="3" t="s">
        <v>119</v>
      </c>
      <c r="B56" s="4" t="s">
        <v>120</v>
      </c>
      <c r="C56" s="4" t="s">
        <v>135</v>
      </c>
      <c r="D56" s="4" t="s">
        <v>136</v>
      </c>
      <c r="E56" s="4">
        <v>-0.18026900000000001</v>
      </c>
      <c r="F56" s="4">
        <v>-78.489000000000004</v>
      </c>
      <c r="G56" s="4">
        <v>50</v>
      </c>
      <c r="H56" s="4">
        <v>6</v>
      </c>
      <c r="I56" s="4">
        <v>18</v>
      </c>
      <c r="J56" s="5" t="s">
        <v>247</v>
      </c>
    </row>
    <row r="57" spans="1:10" x14ac:dyDescent="0.25">
      <c r="A57" s="3" t="s">
        <v>119</v>
      </c>
      <c r="B57" s="4" t="s">
        <v>120</v>
      </c>
      <c r="C57" s="4" t="s">
        <v>137</v>
      </c>
      <c r="D57" s="4" t="s">
        <v>138</v>
      </c>
      <c r="E57" s="4">
        <v>-0.23787800000000001</v>
      </c>
      <c r="F57" s="4">
        <v>-78.517346000000003</v>
      </c>
      <c r="G57" s="4">
        <v>48</v>
      </c>
      <c r="H57" s="4">
        <v>6</v>
      </c>
      <c r="I57" s="4">
        <v>19</v>
      </c>
      <c r="J57" s="5" t="s">
        <v>248</v>
      </c>
    </row>
    <row r="58" spans="1:10" x14ac:dyDescent="0.25">
      <c r="A58" s="3" t="s">
        <v>119</v>
      </c>
      <c r="B58" s="4" t="s">
        <v>120</v>
      </c>
      <c r="C58" s="4" t="s">
        <v>139</v>
      </c>
      <c r="D58" s="4" t="s">
        <v>140</v>
      </c>
      <c r="E58" s="4">
        <v>-0.18072299999999999</v>
      </c>
      <c r="F58" s="4">
        <v>-78.479369000000005</v>
      </c>
      <c r="G58" s="4">
        <v>42</v>
      </c>
      <c r="H58" s="4">
        <v>5</v>
      </c>
      <c r="I58" s="4">
        <v>20</v>
      </c>
      <c r="J58" s="5" t="s">
        <v>249</v>
      </c>
    </row>
    <row r="59" spans="1:10" x14ac:dyDescent="0.25">
      <c r="A59" s="3" t="s">
        <v>119</v>
      </c>
      <c r="B59" s="4" t="s">
        <v>120</v>
      </c>
      <c r="C59" s="4" t="s">
        <v>141</v>
      </c>
      <c r="D59" s="4" t="s">
        <v>142</v>
      </c>
      <c r="E59" s="4">
        <v>-0.142572</v>
      </c>
      <c r="F59" s="4">
        <v>-78.455749999999995</v>
      </c>
      <c r="G59" s="4">
        <v>42</v>
      </c>
      <c r="H59" s="4">
        <v>5</v>
      </c>
      <c r="I59" s="4">
        <v>17</v>
      </c>
      <c r="J59" s="5" t="s">
        <v>246</v>
      </c>
    </row>
    <row r="60" spans="1:10" x14ac:dyDescent="0.25">
      <c r="A60" s="3" t="s">
        <v>119</v>
      </c>
      <c r="B60" s="4" t="s">
        <v>120</v>
      </c>
      <c r="C60" s="4" t="s">
        <v>143</v>
      </c>
      <c r="D60" s="4" t="s">
        <v>144</v>
      </c>
      <c r="E60" s="4">
        <v>-0.142877</v>
      </c>
      <c r="F60" s="4">
        <v>-78.456328999999997</v>
      </c>
      <c r="G60" s="4">
        <v>41</v>
      </c>
      <c r="H60" s="4">
        <v>5</v>
      </c>
      <c r="I60" s="4">
        <v>18</v>
      </c>
      <c r="J60" s="5" t="s">
        <v>247</v>
      </c>
    </row>
    <row r="61" spans="1:10" x14ac:dyDescent="0.25">
      <c r="A61" s="3" t="s">
        <v>119</v>
      </c>
      <c r="B61" s="4" t="s">
        <v>120</v>
      </c>
      <c r="C61" s="4" t="s">
        <v>145</v>
      </c>
      <c r="D61" s="4" t="s">
        <v>146</v>
      </c>
      <c r="E61" s="4">
        <v>-0.18416299999999999</v>
      </c>
      <c r="F61" s="4">
        <v>-78.482022999999998</v>
      </c>
      <c r="G61" s="4">
        <v>40</v>
      </c>
      <c r="H61" s="4">
        <v>6</v>
      </c>
      <c r="I61" s="4">
        <v>19</v>
      </c>
      <c r="J61" s="5" t="s">
        <v>248</v>
      </c>
    </row>
    <row r="62" spans="1:10" x14ac:dyDescent="0.25">
      <c r="A62" s="3" t="s">
        <v>119</v>
      </c>
      <c r="B62" s="4" t="s">
        <v>120</v>
      </c>
      <c r="C62" s="4" t="s">
        <v>147</v>
      </c>
      <c r="D62" s="4" t="s">
        <v>148</v>
      </c>
      <c r="E62" s="4">
        <v>-0.25543900000000003</v>
      </c>
      <c r="F62" s="4">
        <v>-78.521674000000004</v>
      </c>
      <c r="G62" s="4">
        <v>38</v>
      </c>
      <c r="H62" s="4">
        <v>6</v>
      </c>
      <c r="I62" s="4">
        <v>20</v>
      </c>
      <c r="J62" s="5" t="s">
        <v>249</v>
      </c>
    </row>
    <row r="63" spans="1:10" x14ac:dyDescent="0.25">
      <c r="A63" s="3" t="s">
        <v>149</v>
      </c>
      <c r="B63" s="4" t="s">
        <v>150</v>
      </c>
      <c r="C63" s="4" t="s">
        <v>151</v>
      </c>
      <c r="D63" s="4" t="s">
        <v>152</v>
      </c>
      <c r="E63" s="4">
        <v>-0.93811900000000004</v>
      </c>
      <c r="F63" s="4">
        <v>-79.232600000000005</v>
      </c>
      <c r="G63" s="4">
        <v>19</v>
      </c>
      <c r="H63" s="4">
        <v>8</v>
      </c>
      <c r="I63" s="4" t="s">
        <v>226</v>
      </c>
      <c r="J63" s="5" t="s">
        <v>250</v>
      </c>
    </row>
    <row r="64" spans="1:10" x14ac:dyDescent="0.25">
      <c r="A64" s="3" t="s">
        <v>149</v>
      </c>
      <c r="B64" s="4" t="s">
        <v>150</v>
      </c>
      <c r="C64" s="4" t="s">
        <v>153</v>
      </c>
      <c r="D64" s="4" t="s">
        <v>154</v>
      </c>
      <c r="E64" s="4">
        <v>-0.94109900000000002</v>
      </c>
      <c r="F64" s="4">
        <v>-79.237782999999993</v>
      </c>
      <c r="G64" s="4">
        <v>14</v>
      </c>
      <c r="H64" s="4">
        <v>6</v>
      </c>
      <c r="I64" s="4" t="s">
        <v>226</v>
      </c>
      <c r="J64" s="5" t="s">
        <v>250</v>
      </c>
    </row>
    <row r="65" spans="1:10" x14ac:dyDescent="0.25">
      <c r="A65" s="3" t="s">
        <v>149</v>
      </c>
      <c r="B65" s="4" t="s">
        <v>150</v>
      </c>
      <c r="C65" s="4" t="s">
        <v>155</v>
      </c>
      <c r="D65" s="4" t="s">
        <v>156</v>
      </c>
      <c r="E65" s="4">
        <v>-0.94182999999999995</v>
      </c>
      <c r="F65" s="4">
        <v>-79.228002000000004</v>
      </c>
      <c r="G65" s="4">
        <v>12</v>
      </c>
      <c r="H65" s="4">
        <v>5</v>
      </c>
      <c r="I65" s="4" t="s">
        <v>226</v>
      </c>
      <c r="J65" s="5" t="s">
        <v>250</v>
      </c>
    </row>
    <row r="66" spans="1:10" x14ac:dyDescent="0.25">
      <c r="A66" s="3" t="s">
        <v>157</v>
      </c>
      <c r="B66" s="4" t="s">
        <v>158</v>
      </c>
      <c r="C66" s="4" t="s">
        <v>159</v>
      </c>
      <c r="D66" s="4" t="s">
        <v>160</v>
      </c>
      <c r="E66" s="4">
        <v>-1.5792219999999999</v>
      </c>
      <c r="F66" s="4">
        <v>-78.997536999999994</v>
      </c>
      <c r="G66" s="4">
        <v>4</v>
      </c>
      <c r="H66" s="4">
        <v>3</v>
      </c>
      <c r="I66" s="4" t="s">
        <v>221</v>
      </c>
      <c r="J66" s="5" t="s">
        <v>231</v>
      </c>
    </row>
    <row r="67" spans="1:10" x14ac:dyDescent="0.25">
      <c r="A67" s="3" t="s">
        <v>157</v>
      </c>
      <c r="B67" s="4" t="s">
        <v>158</v>
      </c>
      <c r="C67" s="4" t="s">
        <v>161</v>
      </c>
      <c r="D67" s="4" t="s">
        <v>162</v>
      </c>
      <c r="E67" s="4">
        <v>-1.580182</v>
      </c>
      <c r="F67" s="4">
        <v>-79.000337999999999</v>
      </c>
      <c r="G67" s="4">
        <v>4</v>
      </c>
      <c r="H67" s="4">
        <v>3</v>
      </c>
      <c r="I67" s="4" t="s">
        <v>221</v>
      </c>
      <c r="J67" s="5" t="s">
        <v>231</v>
      </c>
    </row>
    <row r="68" spans="1:10" x14ac:dyDescent="0.25">
      <c r="A68" s="3" t="s">
        <v>157</v>
      </c>
      <c r="B68" s="4" t="s">
        <v>158</v>
      </c>
      <c r="C68" s="4" t="s">
        <v>163</v>
      </c>
      <c r="D68" s="4" t="s">
        <v>164</v>
      </c>
      <c r="E68" s="4">
        <v>-1.5931010000000001</v>
      </c>
      <c r="F68" s="4">
        <v>-79.001452</v>
      </c>
      <c r="G68" s="4">
        <v>3</v>
      </c>
      <c r="H68" s="4">
        <v>2</v>
      </c>
      <c r="I68" s="4" t="s">
        <v>221</v>
      </c>
      <c r="J68" s="5" t="s">
        <v>231</v>
      </c>
    </row>
    <row r="69" spans="1:10" x14ac:dyDescent="0.25">
      <c r="A69" s="3" t="s">
        <v>157</v>
      </c>
      <c r="B69" s="4" t="s">
        <v>158</v>
      </c>
      <c r="C69" s="4" t="s">
        <v>165</v>
      </c>
      <c r="D69" s="4" t="s">
        <v>166</v>
      </c>
      <c r="E69" s="4">
        <v>-1.5956900000000001</v>
      </c>
      <c r="F69" s="4">
        <v>-78.997245000000007</v>
      </c>
      <c r="G69" s="4">
        <v>2</v>
      </c>
      <c r="H69" s="4">
        <v>2</v>
      </c>
      <c r="I69" s="4" t="s">
        <v>221</v>
      </c>
      <c r="J69" s="5" t="s">
        <v>231</v>
      </c>
    </row>
    <row r="70" spans="1:10" x14ac:dyDescent="0.25">
      <c r="A70" s="3" t="s">
        <v>157</v>
      </c>
      <c r="B70" s="4" t="s">
        <v>158</v>
      </c>
      <c r="C70" s="4" t="s">
        <v>167</v>
      </c>
      <c r="D70" s="4" t="s">
        <v>168</v>
      </c>
      <c r="E70" s="4">
        <v>-1.5942468999999999</v>
      </c>
      <c r="F70" s="4">
        <v>-79.001929099999998</v>
      </c>
      <c r="G70" s="4">
        <v>2</v>
      </c>
      <c r="H70" s="4">
        <v>2</v>
      </c>
      <c r="I70" s="4" t="s">
        <v>221</v>
      </c>
      <c r="J70" s="5" t="s">
        <v>231</v>
      </c>
    </row>
    <row r="71" spans="1:10" x14ac:dyDescent="0.25">
      <c r="A71" s="8" t="s">
        <v>169</v>
      </c>
      <c r="B71" s="9" t="s">
        <v>170</v>
      </c>
      <c r="C71" s="9" t="s">
        <v>288</v>
      </c>
      <c r="D71" s="4" t="s">
        <v>289</v>
      </c>
      <c r="E71">
        <v>-3.47809299546386</v>
      </c>
      <c r="F71">
        <v>-80.235451268480602</v>
      </c>
      <c r="G71" s="12">
        <v>8</v>
      </c>
      <c r="H71" s="9">
        <v>7</v>
      </c>
      <c r="I71" s="9" t="s">
        <v>227</v>
      </c>
      <c r="J71" s="10" t="s">
        <v>251</v>
      </c>
    </row>
    <row r="72" spans="1:10" x14ac:dyDescent="0.25">
      <c r="A72" s="8" t="s">
        <v>169</v>
      </c>
      <c r="B72" s="9" t="s">
        <v>170</v>
      </c>
      <c r="C72" s="9" t="s">
        <v>171</v>
      </c>
      <c r="D72" s="9" t="s">
        <v>172</v>
      </c>
      <c r="E72" s="9">
        <v>-3.485779</v>
      </c>
      <c r="F72" s="9">
        <v>-80.236772000000002</v>
      </c>
      <c r="G72" s="9">
        <v>17</v>
      </c>
      <c r="H72" s="9">
        <v>7</v>
      </c>
      <c r="I72" s="9" t="s">
        <v>227</v>
      </c>
      <c r="J72" s="10" t="s">
        <v>251</v>
      </c>
    </row>
    <row r="73" spans="1:10" x14ac:dyDescent="0.25">
      <c r="A73" s="8" t="s">
        <v>169</v>
      </c>
      <c r="B73" s="9" t="s">
        <v>170</v>
      </c>
      <c r="C73" s="9" t="s">
        <v>173</v>
      </c>
      <c r="D73" s="9" t="s">
        <v>174</v>
      </c>
      <c r="E73" s="9">
        <v>-3.4788350000000001</v>
      </c>
      <c r="F73" s="9">
        <v>-80.241713000000004</v>
      </c>
      <c r="G73" s="9">
        <v>15</v>
      </c>
      <c r="H73" s="9">
        <v>6</v>
      </c>
      <c r="I73" s="9" t="s">
        <v>227</v>
      </c>
      <c r="J73" s="10" t="s">
        <v>251</v>
      </c>
    </row>
    <row r="74" spans="1:10" x14ac:dyDescent="0.25">
      <c r="A74" s="8" t="s">
        <v>169</v>
      </c>
      <c r="B74" s="9" t="s">
        <v>170</v>
      </c>
      <c r="C74" s="9" t="s">
        <v>290</v>
      </c>
      <c r="D74" s="9" t="s">
        <v>291</v>
      </c>
      <c r="E74">
        <v>-3.4799359297593102</v>
      </c>
      <c r="F74">
        <v>-80.229609477211298</v>
      </c>
      <c r="G74" s="9">
        <v>6</v>
      </c>
      <c r="H74" s="9">
        <v>6</v>
      </c>
      <c r="I74" s="9" t="s">
        <v>227</v>
      </c>
      <c r="J74" s="10" t="s">
        <v>251</v>
      </c>
    </row>
    <row r="75" spans="1:10" x14ac:dyDescent="0.25">
      <c r="A75" s="8" t="s">
        <v>169</v>
      </c>
      <c r="B75" s="9" t="s">
        <v>170</v>
      </c>
      <c r="C75" s="11" t="s">
        <v>292</v>
      </c>
      <c r="D75" s="11" t="s">
        <v>293</v>
      </c>
      <c r="E75">
        <v>-3.4818070604332001</v>
      </c>
      <c r="F75">
        <v>-80.218251529475495</v>
      </c>
      <c r="G75" s="9">
        <v>5</v>
      </c>
      <c r="H75" s="9">
        <v>6</v>
      </c>
      <c r="I75" s="9" t="s">
        <v>227</v>
      </c>
      <c r="J75" s="10" t="s">
        <v>251</v>
      </c>
    </row>
    <row r="76" spans="1:10" x14ac:dyDescent="0.25">
      <c r="A76" s="3" t="s">
        <v>175</v>
      </c>
      <c r="B76" s="4" t="s">
        <v>176</v>
      </c>
      <c r="C76" s="4" t="s">
        <v>177</v>
      </c>
      <c r="D76" s="4" t="s">
        <v>178</v>
      </c>
      <c r="E76" s="4">
        <v>-3.4541949999999999</v>
      </c>
      <c r="F76" s="4">
        <v>-79.961811999999995</v>
      </c>
      <c r="G76" s="4">
        <v>10</v>
      </c>
      <c r="H76" s="4">
        <v>8</v>
      </c>
      <c r="I76" s="4" t="s">
        <v>228</v>
      </c>
      <c r="J76" s="5" t="s">
        <v>252</v>
      </c>
    </row>
    <row r="77" spans="1:10" x14ac:dyDescent="0.25">
      <c r="A77" s="3" t="s">
        <v>175</v>
      </c>
      <c r="B77" s="4" t="s">
        <v>176</v>
      </c>
      <c r="C77" s="4" t="s">
        <v>179</v>
      </c>
      <c r="D77" s="4" t="s">
        <v>180</v>
      </c>
      <c r="E77" s="4">
        <v>-3.4538190000000002</v>
      </c>
      <c r="F77" s="4">
        <v>-79.957544999999996</v>
      </c>
      <c r="G77" s="4">
        <v>8</v>
      </c>
      <c r="H77" s="4">
        <v>6</v>
      </c>
      <c r="I77" s="4" t="s">
        <v>229</v>
      </c>
      <c r="J77" s="5" t="s">
        <v>253</v>
      </c>
    </row>
    <row r="78" spans="1:10" x14ac:dyDescent="0.25">
      <c r="A78" s="3" t="s">
        <v>175</v>
      </c>
      <c r="B78" s="4" t="s">
        <v>176</v>
      </c>
      <c r="C78" s="4" t="s">
        <v>181</v>
      </c>
      <c r="D78" s="4" t="s">
        <v>182</v>
      </c>
      <c r="E78" s="4">
        <v>-3.449776</v>
      </c>
      <c r="F78" s="4">
        <v>-79.958455999999998</v>
      </c>
      <c r="G78" s="4">
        <v>7</v>
      </c>
      <c r="H78" s="4">
        <v>5</v>
      </c>
      <c r="I78" s="4" t="s">
        <v>228</v>
      </c>
      <c r="J78" s="5" t="s">
        <v>252</v>
      </c>
    </row>
    <row r="79" spans="1:10" x14ac:dyDescent="0.25">
      <c r="A79" s="3" t="s">
        <v>175</v>
      </c>
      <c r="B79" s="4" t="s">
        <v>176</v>
      </c>
      <c r="C79" s="4" t="s">
        <v>183</v>
      </c>
      <c r="D79" s="4" t="s">
        <v>184</v>
      </c>
      <c r="E79" s="4">
        <v>-3.451009</v>
      </c>
      <c r="F79" s="4">
        <v>-79.958941999999993</v>
      </c>
      <c r="G79" s="4">
        <v>6</v>
      </c>
      <c r="H79" s="4">
        <v>5</v>
      </c>
      <c r="I79" s="4" t="s">
        <v>229</v>
      </c>
      <c r="J79" s="5" t="s">
        <v>253</v>
      </c>
    </row>
    <row r="80" spans="1:10" x14ac:dyDescent="0.25">
      <c r="A80" s="3" t="s">
        <v>185</v>
      </c>
      <c r="B80" s="4" t="s">
        <v>186</v>
      </c>
      <c r="C80" s="4" t="s">
        <v>187</v>
      </c>
      <c r="D80" s="4" t="s">
        <v>188</v>
      </c>
      <c r="E80" s="4">
        <v>-2.9027989999999999</v>
      </c>
      <c r="F80" s="4">
        <v>-79.002440000000007</v>
      </c>
      <c r="G80" s="4">
        <v>25</v>
      </c>
      <c r="H80" s="4">
        <v>5</v>
      </c>
      <c r="I80" s="4" t="s">
        <v>230</v>
      </c>
      <c r="J80" s="5" t="s">
        <v>254</v>
      </c>
    </row>
    <row r="81" spans="1:10" x14ac:dyDescent="0.25">
      <c r="A81" s="3" t="s">
        <v>185</v>
      </c>
      <c r="B81" s="4" t="s">
        <v>186</v>
      </c>
      <c r="C81" s="4" t="s">
        <v>189</v>
      </c>
      <c r="D81" s="4" t="s">
        <v>190</v>
      </c>
      <c r="E81" s="4">
        <v>-2.8981430000000001</v>
      </c>
      <c r="F81" s="4">
        <v>-78.987870000000001</v>
      </c>
      <c r="G81" s="4">
        <v>25</v>
      </c>
      <c r="H81" s="4">
        <v>5</v>
      </c>
      <c r="I81" s="4" t="s">
        <v>230</v>
      </c>
      <c r="J81" s="5" t="s">
        <v>254</v>
      </c>
    </row>
    <row r="82" spans="1:10" x14ac:dyDescent="0.25">
      <c r="A82" s="3" t="s">
        <v>185</v>
      </c>
      <c r="B82" s="4" t="s">
        <v>186</v>
      </c>
      <c r="C82" s="4" t="s">
        <v>191</v>
      </c>
      <c r="D82" s="4" t="s">
        <v>192</v>
      </c>
      <c r="E82" s="4">
        <v>-2.891292</v>
      </c>
      <c r="F82" s="4">
        <v>-78.985080999999994</v>
      </c>
      <c r="G82" s="4">
        <v>24</v>
      </c>
      <c r="H82" s="4">
        <v>5</v>
      </c>
      <c r="I82" s="4" t="s">
        <v>230</v>
      </c>
      <c r="J82" s="5" t="s">
        <v>254</v>
      </c>
    </row>
    <row r="83" spans="1:10" x14ac:dyDescent="0.25">
      <c r="A83" s="3" t="s">
        <v>185</v>
      </c>
      <c r="B83" s="4" t="s">
        <v>186</v>
      </c>
      <c r="C83" s="4" t="s">
        <v>193</v>
      </c>
      <c r="D83" s="4" t="s">
        <v>194</v>
      </c>
      <c r="E83" s="4">
        <v>-2.8921770000000002</v>
      </c>
      <c r="F83" s="4">
        <v>-78.998476999999994</v>
      </c>
      <c r="G83" s="4">
        <v>22</v>
      </c>
      <c r="H83" s="4">
        <v>5</v>
      </c>
      <c r="I83" s="4" t="s">
        <v>230</v>
      </c>
      <c r="J83" s="5" t="s">
        <v>254</v>
      </c>
    </row>
    <row r="84" spans="1:10" x14ac:dyDescent="0.25">
      <c r="A84" s="3" t="s">
        <v>185</v>
      </c>
      <c r="B84" s="4" t="s">
        <v>186</v>
      </c>
      <c r="C84" s="4" t="s">
        <v>195</v>
      </c>
      <c r="D84" s="4" t="s">
        <v>196</v>
      </c>
      <c r="E84" s="4">
        <v>-2.892074</v>
      </c>
      <c r="F84" s="4">
        <v>-78.999605000000003</v>
      </c>
      <c r="G84" s="4">
        <v>22</v>
      </c>
      <c r="H84" s="4">
        <v>5</v>
      </c>
      <c r="I84" s="4" t="s">
        <v>230</v>
      </c>
      <c r="J84" s="5" t="s">
        <v>254</v>
      </c>
    </row>
    <row r="85" spans="1:10" x14ac:dyDescent="0.25">
      <c r="A85" s="3" t="s">
        <v>197</v>
      </c>
      <c r="B85" s="4" t="s">
        <v>198</v>
      </c>
      <c r="C85" s="4" t="s">
        <v>199</v>
      </c>
      <c r="D85" s="4" t="s">
        <v>200</v>
      </c>
      <c r="E85" s="4">
        <v>-3.2645789999999999</v>
      </c>
      <c r="F85" s="4">
        <v>-79.954342999999994</v>
      </c>
      <c r="G85" s="4">
        <v>20</v>
      </c>
      <c r="H85" s="4">
        <v>6</v>
      </c>
      <c r="I85" s="4" t="s">
        <v>221</v>
      </c>
      <c r="J85" s="5" t="s">
        <v>231</v>
      </c>
    </row>
    <row r="86" spans="1:10" x14ac:dyDescent="0.25">
      <c r="A86" s="3" t="s">
        <v>197</v>
      </c>
      <c r="B86" s="4" t="s">
        <v>198</v>
      </c>
      <c r="C86" s="4" t="s">
        <v>201</v>
      </c>
      <c r="D86" s="4" t="s">
        <v>202</v>
      </c>
      <c r="E86" s="4">
        <v>-3.2716609000000001</v>
      </c>
      <c r="F86" s="4">
        <v>-80.003404099999997</v>
      </c>
      <c r="G86" s="4">
        <v>20</v>
      </c>
      <c r="H86" s="4">
        <v>6</v>
      </c>
      <c r="I86" s="4" t="s">
        <v>221</v>
      </c>
      <c r="J86" s="5" t="s">
        <v>231</v>
      </c>
    </row>
    <row r="87" spans="1:10" x14ac:dyDescent="0.25">
      <c r="A87" s="3" t="s">
        <v>197</v>
      </c>
      <c r="B87" s="4" t="s">
        <v>198</v>
      </c>
      <c r="C87" s="4" t="s">
        <v>203</v>
      </c>
      <c r="D87" s="4" t="s">
        <v>204</v>
      </c>
      <c r="E87" s="4">
        <v>-3.2568410000000001</v>
      </c>
      <c r="F87" s="4">
        <v>-79.957710000000006</v>
      </c>
      <c r="G87" s="4">
        <v>16</v>
      </c>
      <c r="H87" s="4">
        <v>5</v>
      </c>
      <c r="I87" s="4" t="s">
        <v>221</v>
      </c>
      <c r="J87" s="5" t="s">
        <v>231</v>
      </c>
    </row>
    <row r="88" spans="1:10" x14ac:dyDescent="0.25">
      <c r="A88" s="3" t="s">
        <v>197</v>
      </c>
      <c r="B88" s="4" t="s">
        <v>198</v>
      </c>
      <c r="C88" s="4" t="s">
        <v>205</v>
      </c>
      <c r="D88" s="4" t="s">
        <v>206</v>
      </c>
      <c r="E88" s="4">
        <v>-3.2635809999999998</v>
      </c>
      <c r="F88" s="4">
        <v>-79.967436000000006</v>
      </c>
      <c r="G88" s="4">
        <v>16</v>
      </c>
      <c r="H88" s="4">
        <v>6</v>
      </c>
      <c r="I88" s="4" t="s">
        <v>221</v>
      </c>
      <c r="J88" s="5" t="s">
        <v>231</v>
      </c>
    </row>
    <row r="89" spans="1:10" x14ac:dyDescent="0.25">
      <c r="A89" s="3" t="s">
        <v>207</v>
      </c>
      <c r="B89" s="4" t="s">
        <v>208</v>
      </c>
      <c r="C89" s="4" t="s">
        <v>209</v>
      </c>
      <c r="D89" s="4" t="s">
        <v>210</v>
      </c>
      <c r="E89" s="4">
        <v>-1.2417670000000001</v>
      </c>
      <c r="F89" s="4">
        <v>-78.624082000000001</v>
      </c>
      <c r="G89" s="4">
        <v>31</v>
      </c>
      <c r="H89" s="4">
        <v>6</v>
      </c>
      <c r="I89" s="4">
        <v>30</v>
      </c>
      <c r="J89" s="5" t="s">
        <v>255</v>
      </c>
    </row>
    <row r="90" spans="1:10" x14ac:dyDescent="0.25">
      <c r="A90" s="3" t="s">
        <v>207</v>
      </c>
      <c r="B90" s="4" t="s">
        <v>208</v>
      </c>
      <c r="C90" s="4" t="s">
        <v>211</v>
      </c>
      <c r="D90" s="4" t="s">
        <v>212</v>
      </c>
      <c r="E90" s="4">
        <v>-1.2718750000000001</v>
      </c>
      <c r="F90" s="4">
        <v>-78.613915000000006</v>
      </c>
      <c r="G90" s="4">
        <v>30</v>
      </c>
      <c r="H90" s="4">
        <v>6</v>
      </c>
      <c r="I90" s="4">
        <v>30</v>
      </c>
      <c r="J90" s="5" t="s">
        <v>255</v>
      </c>
    </row>
    <row r="91" spans="1:10" x14ac:dyDescent="0.25">
      <c r="A91" s="3" t="s">
        <v>207</v>
      </c>
      <c r="B91" s="4" t="s">
        <v>208</v>
      </c>
      <c r="C91" s="4" t="s">
        <v>213</v>
      </c>
      <c r="D91" s="4" t="s">
        <v>214</v>
      </c>
      <c r="E91" s="4">
        <v>-1.2684266</v>
      </c>
      <c r="F91" s="4">
        <v>-78.621997500000006</v>
      </c>
      <c r="G91" s="4">
        <v>28</v>
      </c>
      <c r="H91" s="4">
        <v>5</v>
      </c>
      <c r="I91" s="4">
        <v>30</v>
      </c>
      <c r="J91" s="5" t="s">
        <v>255</v>
      </c>
    </row>
    <row r="92" spans="1:10" x14ac:dyDescent="0.25">
      <c r="A92" s="3" t="s">
        <v>207</v>
      </c>
      <c r="B92" s="4" t="s">
        <v>208</v>
      </c>
      <c r="C92" s="4" t="s">
        <v>215</v>
      </c>
      <c r="D92" s="4" t="s">
        <v>216</v>
      </c>
      <c r="E92" s="4">
        <v>-1.237695</v>
      </c>
      <c r="F92" s="4">
        <v>-78.620396999999997</v>
      </c>
      <c r="G92" s="4">
        <v>24</v>
      </c>
      <c r="H92" s="4">
        <v>4</v>
      </c>
      <c r="I92" s="4">
        <v>30</v>
      </c>
      <c r="J92" s="5" t="s">
        <v>255</v>
      </c>
    </row>
    <row r="93" spans="1:10" x14ac:dyDescent="0.25">
      <c r="A93" s="6" t="s">
        <v>257</v>
      </c>
      <c r="B93" s="6" t="s">
        <v>258</v>
      </c>
      <c r="C93" s="6" t="s">
        <v>259</v>
      </c>
      <c r="D93" s="6" t="s">
        <v>262</v>
      </c>
      <c r="E93" s="7">
        <v>0.33278563746324902</v>
      </c>
      <c r="F93" s="7">
        <v>-78.211491496224795</v>
      </c>
      <c r="G93" s="6">
        <v>12</v>
      </c>
      <c r="H93" s="6">
        <v>6</v>
      </c>
      <c r="I93" s="6" t="s">
        <v>265</v>
      </c>
      <c r="J93" s="6" t="s">
        <v>265</v>
      </c>
    </row>
    <row r="94" spans="1:10" x14ac:dyDescent="0.25">
      <c r="A94" s="6" t="s">
        <v>257</v>
      </c>
      <c r="B94" s="6" t="s">
        <v>258</v>
      </c>
      <c r="C94" s="6" t="s">
        <v>260</v>
      </c>
      <c r="D94" s="6" t="s">
        <v>263</v>
      </c>
      <c r="E94" s="7">
        <v>0.32886251034144398</v>
      </c>
      <c r="F94" s="7">
        <v>-78.208290333801799</v>
      </c>
      <c r="G94" s="6">
        <v>8</v>
      </c>
      <c r="H94" s="6">
        <v>3</v>
      </c>
      <c r="I94" s="6" t="s">
        <v>265</v>
      </c>
      <c r="J94" s="6" t="s">
        <v>265</v>
      </c>
    </row>
    <row r="95" spans="1:10" x14ac:dyDescent="0.25">
      <c r="A95" s="6" t="s">
        <v>257</v>
      </c>
      <c r="B95" s="6" t="s">
        <v>258</v>
      </c>
      <c r="C95" s="6" t="s">
        <v>261</v>
      </c>
      <c r="D95" s="6" t="s">
        <v>264</v>
      </c>
      <c r="E95" s="7">
        <v>0.32465471247164701</v>
      </c>
      <c r="F95" s="7">
        <v>-78.211264914706803</v>
      </c>
      <c r="G95" s="6">
        <v>8</v>
      </c>
      <c r="H95" s="6">
        <v>3</v>
      </c>
      <c r="I95" s="6" t="s">
        <v>265</v>
      </c>
      <c r="J95" s="6" t="s">
        <v>265</v>
      </c>
    </row>
    <row r="96" spans="1:10" x14ac:dyDescent="0.25">
      <c r="A96" s="6" t="s">
        <v>266</v>
      </c>
      <c r="B96" s="6" t="s">
        <v>267</v>
      </c>
      <c r="C96" s="6" t="s">
        <v>268</v>
      </c>
      <c r="D96" s="6" t="s">
        <v>269</v>
      </c>
      <c r="E96" s="7">
        <v>-1.0472477459987</v>
      </c>
      <c r="F96" s="7">
        <v>-78.588795399191397</v>
      </c>
      <c r="G96" s="6">
        <v>10</v>
      </c>
      <c r="H96" s="6">
        <v>7</v>
      </c>
      <c r="I96" s="6" t="s">
        <v>265</v>
      </c>
      <c r="J96" s="6" t="s">
        <v>265</v>
      </c>
    </row>
    <row r="97" spans="1:10" x14ac:dyDescent="0.25">
      <c r="A97" s="6" t="s">
        <v>266</v>
      </c>
      <c r="B97" s="6" t="s">
        <v>267</v>
      </c>
      <c r="C97" s="6" t="s">
        <v>270</v>
      </c>
      <c r="D97" s="6" t="s">
        <v>271</v>
      </c>
      <c r="E97" s="7">
        <v>-1.03197951529552</v>
      </c>
      <c r="F97" s="7">
        <v>-78.588412549897598</v>
      </c>
      <c r="G97" s="6">
        <v>6</v>
      </c>
      <c r="H97" s="6">
        <v>4</v>
      </c>
      <c r="I97" s="6" t="s">
        <v>265</v>
      </c>
      <c r="J97" s="6" t="s">
        <v>265</v>
      </c>
    </row>
    <row r="98" spans="1:10" x14ac:dyDescent="0.25">
      <c r="A98" s="6" t="s">
        <v>266</v>
      </c>
      <c r="B98" s="6" t="s">
        <v>267</v>
      </c>
      <c r="C98" s="6" t="s">
        <v>272</v>
      </c>
      <c r="D98" s="6" t="s">
        <v>273</v>
      </c>
      <c r="E98" s="7">
        <v>-1.03105729181336</v>
      </c>
      <c r="F98" s="7">
        <v>-78.588914677289296</v>
      </c>
      <c r="G98" s="6">
        <v>6</v>
      </c>
      <c r="H98" s="6">
        <v>4</v>
      </c>
      <c r="I98" s="6" t="s">
        <v>265</v>
      </c>
      <c r="J98" s="6" t="s">
        <v>265</v>
      </c>
    </row>
    <row r="99" spans="1:10" x14ac:dyDescent="0.25">
      <c r="A99" s="6" t="s">
        <v>266</v>
      </c>
      <c r="B99" s="6" t="s">
        <v>267</v>
      </c>
      <c r="C99" s="6" t="s">
        <v>274</v>
      </c>
      <c r="D99" s="6" t="s">
        <v>275</v>
      </c>
      <c r="E99" s="7">
        <v>-1.02996716878816</v>
      </c>
      <c r="F99" s="7">
        <v>-78.590012549987307</v>
      </c>
      <c r="G99" s="6">
        <v>5</v>
      </c>
      <c r="H99" s="6">
        <v>3</v>
      </c>
      <c r="I99" s="6" t="s">
        <v>265</v>
      </c>
      <c r="J99" s="6" t="s">
        <v>265</v>
      </c>
    </row>
    <row r="100" spans="1:10" x14ac:dyDescent="0.25">
      <c r="A100" s="6" t="s">
        <v>276</v>
      </c>
      <c r="B100" s="6" t="s">
        <v>277</v>
      </c>
      <c r="C100" s="6" t="s">
        <v>278</v>
      </c>
      <c r="D100" s="6" t="s">
        <v>279</v>
      </c>
      <c r="E100" s="7">
        <v>-0.21756679570262399</v>
      </c>
      <c r="F100" s="7">
        <v>-78.410127924707993</v>
      </c>
      <c r="G100" s="6">
        <v>31</v>
      </c>
      <c r="H100" s="6">
        <v>11</v>
      </c>
      <c r="I100" s="6" t="s">
        <v>265</v>
      </c>
      <c r="J100" s="6" t="s">
        <v>265</v>
      </c>
    </row>
    <row r="101" spans="1:10" x14ac:dyDescent="0.25">
      <c r="A101" s="6" t="s">
        <v>276</v>
      </c>
      <c r="B101" s="6" t="s">
        <v>277</v>
      </c>
      <c r="C101" s="6" t="s">
        <v>280</v>
      </c>
      <c r="D101" s="6" t="s">
        <v>281</v>
      </c>
      <c r="E101" s="7">
        <v>-0.219550210690555</v>
      </c>
      <c r="F101" s="7">
        <v>-78.411444971878296</v>
      </c>
      <c r="G101" s="6">
        <v>21</v>
      </c>
      <c r="H101" s="6">
        <v>7</v>
      </c>
      <c r="I101" s="6" t="s">
        <v>265</v>
      </c>
      <c r="J101" s="6" t="s">
        <v>265</v>
      </c>
    </row>
    <row r="102" spans="1:10" x14ac:dyDescent="0.25">
      <c r="A102" s="6" t="s">
        <v>276</v>
      </c>
      <c r="B102" s="6" t="s">
        <v>277</v>
      </c>
      <c r="C102" s="6" t="s">
        <v>282</v>
      </c>
      <c r="D102" s="6" t="s">
        <v>283</v>
      </c>
      <c r="E102" s="7">
        <v>-0.21235698035388201</v>
      </c>
      <c r="F102" s="7">
        <v>-78.405580460640394</v>
      </c>
      <c r="G102" s="6">
        <v>21</v>
      </c>
      <c r="H102" s="6">
        <v>7</v>
      </c>
      <c r="I102" s="6" t="s">
        <v>265</v>
      </c>
      <c r="J102" s="6" t="s">
        <v>265</v>
      </c>
    </row>
    <row r="103" spans="1:10" x14ac:dyDescent="0.25">
      <c r="A103" s="6" t="s">
        <v>276</v>
      </c>
      <c r="B103" s="6" t="s">
        <v>277</v>
      </c>
      <c r="C103" s="6" t="s">
        <v>284</v>
      </c>
      <c r="D103" s="6" t="s">
        <v>285</v>
      </c>
      <c r="E103" s="7">
        <v>-0.21178447701132699</v>
      </c>
      <c r="F103" s="7">
        <v>-78.404033111983296</v>
      </c>
      <c r="G103" s="6">
        <v>20</v>
      </c>
      <c r="H103" s="6">
        <v>7</v>
      </c>
      <c r="I103" s="6" t="s">
        <v>265</v>
      </c>
      <c r="J103" s="6" t="s">
        <v>265</v>
      </c>
    </row>
    <row r="104" spans="1:10" x14ac:dyDescent="0.25">
      <c r="A104" s="6" t="s">
        <v>276</v>
      </c>
      <c r="B104" s="6" t="s">
        <v>277</v>
      </c>
      <c r="C104" s="6" t="s">
        <v>286</v>
      </c>
      <c r="D104" s="6" t="s">
        <v>287</v>
      </c>
      <c r="E104" s="7">
        <v>-0.225823033431473</v>
      </c>
      <c r="F104" s="7">
        <v>-78.406174756142505</v>
      </c>
      <c r="G104" s="6">
        <v>18</v>
      </c>
      <c r="H104" s="6">
        <v>6</v>
      </c>
      <c r="I104" s="6" t="s">
        <v>265</v>
      </c>
      <c r="J104" s="6" t="s">
        <v>265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99F8-CEE1-41DC-8BA4-43D3961738BF}">
  <dimension ref="A1:O67"/>
  <sheetViews>
    <sheetView topLeftCell="E67" workbookViewId="0">
      <selection sqref="A1:O67"/>
    </sheetView>
  </sheetViews>
  <sheetFormatPr baseColWidth="10" defaultRowHeight="15" x14ac:dyDescent="0.25"/>
  <cols>
    <col min="1" max="1" width="14.28515625" customWidth="1"/>
    <col min="2" max="2" width="18.5703125" bestFit="1" customWidth="1"/>
    <col min="3" max="3" width="13" bestFit="1" customWidth="1"/>
    <col min="4" max="4" width="17" bestFit="1" customWidth="1"/>
    <col min="5" max="5" width="17" style="1" customWidth="1"/>
    <col min="6" max="6" width="12.7109375" bestFit="1" customWidth="1"/>
    <col min="7" max="7" width="13" bestFit="1" customWidth="1"/>
    <col min="8" max="8" width="19.7109375" customWidth="1"/>
    <col min="9" max="9" width="17.5703125" customWidth="1"/>
    <col min="10" max="10" width="17.5703125" style="1" customWidth="1"/>
    <col min="11" max="11" width="17.5703125" customWidth="1"/>
    <col min="12" max="12" width="9.42578125" customWidth="1"/>
    <col min="13" max="13" width="16.5703125" customWidth="1"/>
    <col min="14" max="14" width="18.5703125" customWidth="1"/>
    <col min="15" max="15" width="12.85546875" customWidth="1"/>
  </cols>
  <sheetData>
    <row r="1" spans="1:15" x14ac:dyDescent="0.25">
      <c r="A1" s="75" t="s">
        <v>0</v>
      </c>
      <c r="B1" s="76" t="s">
        <v>1</v>
      </c>
      <c r="C1" s="76" t="s">
        <v>2</v>
      </c>
      <c r="D1" s="76" t="s">
        <v>3</v>
      </c>
      <c r="E1" s="76" t="s">
        <v>546</v>
      </c>
      <c r="F1" s="76" t="s">
        <v>217</v>
      </c>
      <c r="G1" s="76" t="s">
        <v>218</v>
      </c>
      <c r="H1" s="76" t="s">
        <v>4</v>
      </c>
      <c r="I1" s="76" t="s">
        <v>544</v>
      </c>
      <c r="J1" s="76" t="s">
        <v>547</v>
      </c>
      <c r="K1" s="76" t="s">
        <v>542</v>
      </c>
      <c r="L1" s="76" t="s">
        <v>219</v>
      </c>
      <c r="M1" s="76" t="s">
        <v>543</v>
      </c>
      <c r="N1" s="76" t="s">
        <v>256</v>
      </c>
      <c r="O1" s="77" t="s">
        <v>220</v>
      </c>
    </row>
    <row r="2" spans="1:15" x14ac:dyDescent="0.25">
      <c r="A2" s="69" t="s">
        <v>207</v>
      </c>
      <c r="B2" s="4" t="s">
        <v>208</v>
      </c>
      <c r="C2" s="4" t="s">
        <v>209</v>
      </c>
      <c r="D2" s="4" t="s">
        <v>210</v>
      </c>
      <c r="E2" s="4" t="str">
        <f>_xlfn.XLOOKUP(Tabla1[[#This Row],[Nombre del mapa]],Hoja3!$B$3:$B$96,Hoja3!$C$3:$C$96)</f>
        <v>Mercado Modelo</v>
      </c>
      <c r="F2" s="4">
        <v>-1.2417670000000001</v>
      </c>
      <c r="G2" s="4">
        <v>-78.624082000000001</v>
      </c>
      <c r="H2" s="4">
        <v>31</v>
      </c>
      <c r="I2" s="4">
        <v>9</v>
      </c>
      <c r="J2" s="4">
        <f>ROUND(H2/SUM($H$2:$H$4)*$I$2,0)</f>
        <v>3</v>
      </c>
      <c r="K2" s="4">
        <f>_xlfn.XLOOKUP(D2,Hoja4!$B$2:$B$90,Hoja4!$C$2:$C$90)</f>
        <v>10</v>
      </c>
      <c r="L2" s="4">
        <v>6</v>
      </c>
      <c r="M2" s="4" t="str">
        <f>IF(K2&gt;=L2,"ok","descartar")</f>
        <v>ok</v>
      </c>
      <c r="N2" s="4">
        <v>30</v>
      </c>
      <c r="O2" s="72" t="s">
        <v>255</v>
      </c>
    </row>
    <row r="3" spans="1:15" x14ac:dyDescent="0.25">
      <c r="A3" s="69" t="s">
        <v>207</v>
      </c>
      <c r="B3" s="4" t="s">
        <v>208</v>
      </c>
      <c r="C3" s="4" t="s">
        <v>211</v>
      </c>
      <c r="D3" s="4" t="s">
        <v>212</v>
      </c>
      <c r="E3" s="4" t="str">
        <f>_xlfn.XLOOKUP(Tabla1[[#This Row],[Nombre del mapa]],Hoja3!$B$3:$B$96,Hoja3!$C$3:$C$96)</f>
        <v>Mercado Mayorista</v>
      </c>
      <c r="F3" s="4">
        <v>-1.2718750000000001</v>
      </c>
      <c r="G3" s="4">
        <v>-78.613915000000006</v>
      </c>
      <c r="H3" s="4">
        <v>30</v>
      </c>
      <c r="I3" s="4"/>
      <c r="J3" s="4">
        <f>ROUND(H3/SUM($H$2:$H$4)*$I$2,0)</f>
        <v>3</v>
      </c>
      <c r="K3" s="4">
        <f>_xlfn.XLOOKUP(D3,Hoja4!$B$2:$B$90,Hoja4!$C$2:$C$90)</f>
        <v>6</v>
      </c>
      <c r="L3" s="4">
        <v>6</v>
      </c>
      <c r="M3" s="4" t="str">
        <f>IF(K3&gt;=L3,"ok","descartar")</f>
        <v>ok</v>
      </c>
      <c r="N3" s="4">
        <v>30</v>
      </c>
      <c r="O3" s="72" t="s">
        <v>255</v>
      </c>
    </row>
    <row r="4" spans="1:15" ht="15.75" thickBot="1" x14ac:dyDescent="0.3">
      <c r="A4" s="69" t="s">
        <v>207</v>
      </c>
      <c r="B4" s="4" t="s">
        <v>208</v>
      </c>
      <c r="C4" s="4" t="s">
        <v>213</v>
      </c>
      <c r="D4" s="4" t="s">
        <v>214</v>
      </c>
      <c r="E4" s="4" t="str">
        <f>_xlfn.XLOOKUP(Tabla1[[#This Row],[Nombre del mapa]],Hoja3!$B$3:$B$96,Hoja3!$C$3:$C$96)</f>
        <v>Universidad</v>
      </c>
      <c r="F4" s="4">
        <v>-1.2684266</v>
      </c>
      <c r="G4" s="4">
        <v>-78.621997500000006</v>
      </c>
      <c r="H4" s="4">
        <v>28</v>
      </c>
      <c r="I4" s="4"/>
      <c r="J4" s="4">
        <f>ROUND(H4/SUM($H$2:$H$4)*$I$2,0)</f>
        <v>3</v>
      </c>
      <c r="K4" s="4">
        <f>_xlfn.XLOOKUP(D4,Hoja4!$B$2:$B$90,Hoja4!$C$2:$C$90)</f>
        <v>5</v>
      </c>
      <c r="L4" s="4">
        <v>5</v>
      </c>
      <c r="M4" s="4" t="str">
        <f>IF(K4&gt;=L4,"ok","descartar")</f>
        <v>ok</v>
      </c>
      <c r="N4" s="4">
        <v>30</v>
      </c>
      <c r="O4" s="72" t="s">
        <v>255</v>
      </c>
    </row>
    <row r="5" spans="1:15" ht="44.25" thickBot="1" x14ac:dyDescent="0.3">
      <c r="A5" s="71" t="s">
        <v>257</v>
      </c>
      <c r="B5" s="6" t="s">
        <v>258</v>
      </c>
      <c r="C5" s="6" t="s">
        <v>259</v>
      </c>
      <c r="D5" s="6" t="s">
        <v>262</v>
      </c>
      <c r="E5" s="83" t="s">
        <v>509</v>
      </c>
      <c r="F5" s="13">
        <v>0.33278563746324902</v>
      </c>
      <c r="G5" s="13">
        <v>-78.211491496224795</v>
      </c>
      <c r="H5" s="6">
        <v>12</v>
      </c>
      <c r="I5" s="6">
        <v>5</v>
      </c>
      <c r="J5" s="4">
        <f>ROUND(H5/SUM($H$5:$H$6)*$I$5,0)</f>
        <v>3</v>
      </c>
      <c r="K5" s="4">
        <f>_xlfn.XLOOKUP(D5,Hoja4!$B$2:$B$90,Hoja4!$C$2:$C$90)</f>
        <v>6</v>
      </c>
      <c r="L5" s="6">
        <v>6</v>
      </c>
      <c r="M5" s="4" t="str">
        <f>IF(K5&gt;=L5,"ok","descartar")</f>
        <v>ok</v>
      </c>
      <c r="N5" s="6" t="s">
        <v>265</v>
      </c>
      <c r="O5" s="74" t="s">
        <v>265</v>
      </c>
    </row>
    <row r="6" spans="1:15" ht="30" thickBot="1" x14ac:dyDescent="0.3">
      <c r="A6" s="71" t="s">
        <v>257</v>
      </c>
      <c r="B6" s="6" t="s">
        <v>258</v>
      </c>
      <c r="C6" s="6" t="s">
        <v>261</v>
      </c>
      <c r="D6" s="6" t="s">
        <v>264</v>
      </c>
      <c r="E6" s="83" t="s">
        <v>515</v>
      </c>
      <c r="F6" s="13">
        <v>0.32465471247164701</v>
      </c>
      <c r="G6" s="13">
        <v>-78.211264914706803</v>
      </c>
      <c r="H6" s="6">
        <v>8</v>
      </c>
      <c r="I6" s="6"/>
      <c r="J6" s="4">
        <f>ROUND(H6/SUM($H$5:$H$6)*$I$5,0)</f>
        <v>2</v>
      </c>
      <c r="K6" s="4">
        <f>_xlfn.XLOOKUP(D6,Hoja4!$B$2:$B$90,Hoja4!$C$2:$C$90)</f>
        <v>3</v>
      </c>
      <c r="L6" s="6">
        <v>3</v>
      </c>
      <c r="M6" s="4" t="str">
        <f>IF(K6&gt;=L6,"ok","descartar")</f>
        <v>ok</v>
      </c>
      <c r="N6" s="6" t="s">
        <v>265</v>
      </c>
      <c r="O6" s="74" t="s">
        <v>265</v>
      </c>
    </row>
    <row r="7" spans="1:15" x14ac:dyDescent="0.25">
      <c r="A7" s="69" t="s">
        <v>185</v>
      </c>
      <c r="B7" s="4" t="s">
        <v>186</v>
      </c>
      <c r="C7" s="4" t="s">
        <v>187</v>
      </c>
      <c r="D7" s="4" t="s">
        <v>188</v>
      </c>
      <c r="E7" s="4" t="str">
        <f>_xlfn.XLOOKUP(Tabla1[[#This Row],[Nombre del mapa]],Hoja3!$B$3:$B$96,Hoja3!$C$3:$C$96)</f>
        <v>Puente Roto</v>
      </c>
      <c r="F7" s="4">
        <v>-2.9027989999999999</v>
      </c>
      <c r="G7" s="4">
        <v>-79.002440000000007</v>
      </c>
      <c r="H7" s="4">
        <v>25</v>
      </c>
      <c r="I7" s="4">
        <v>11</v>
      </c>
      <c r="J7" s="4">
        <f>ROUND(H7/SUM($H$7:$H$9)*$I$7,0)</f>
        <v>4</v>
      </c>
      <c r="K7" s="4">
        <f>_xlfn.XLOOKUP(D7,Hoja4!$B$2:$B$90,Hoja4!$C$2:$C$90)</f>
        <v>6</v>
      </c>
      <c r="L7" s="4">
        <v>5</v>
      </c>
      <c r="M7" s="4" t="str">
        <f>IF(K7&gt;=L7,"ok","descartar")</f>
        <v>ok</v>
      </c>
      <c r="N7" s="4" t="s">
        <v>230</v>
      </c>
      <c r="O7" s="72" t="s">
        <v>254</v>
      </c>
    </row>
    <row r="8" spans="1:15" x14ac:dyDescent="0.25">
      <c r="A8" s="69" t="s">
        <v>185</v>
      </c>
      <c r="B8" s="4" t="s">
        <v>186</v>
      </c>
      <c r="C8" s="4" t="s">
        <v>189</v>
      </c>
      <c r="D8" s="4" t="s">
        <v>190</v>
      </c>
      <c r="E8" s="4" t="str">
        <f>_xlfn.XLOOKUP(Tabla1[[#This Row],[Nombre del mapa]],Hoja3!$B$3:$B$96,Hoja3!$C$3:$C$96)</f>
        <v>Las Retamas</v>
      </c>
      <c r="F8" s="4">
        <v>-2.8981430000000001</v>
      </c>
      <c r="G8" s="4">
        <v>-78.987870000000001</v>
      </c>
      <c r="H8" s="4">
        <v>25</v>
      </c>
      <c r="I8" s="4"/>
      <c r="J8" s="4">
        <f>ROUND(H8/SUM($H$7:$H$9)*$I$7,0)</f>
        <v>4</v>
      </c>
      <c r="K8" s="4">
        <f>_xlfn.XLOOKUP(D8,Hoja4!$B$2:$B$90,Hoja4!$C$2:$C$90)</f>
        <v>5</v>
      </c>
      <c r="L8" s="4">
        <v>5</v>
      </c>
      <c r="M8" s="4" t="str">
        <f>IF(K8&gt;=L8,"ok","descartar")</f>
        <v>ok</v>
      </c>
      <c r="N8" s="4" t="s">
        <v>230</v>
      </c>
      <c r="O8" s="72" t="s">
        <v>254</v>
      </c>
    </row>
    <row r="9" spans="1:15" x14ac:dyDescent="0.25">
      <c r="A9" s="69" t="s">
        <v>185</v>
      </c>
      <c r="B9" s="4" t="s">
        <v>186</v>
      </c>
      <c r="C9" s="4" t="s">
        <v>191</v>
      </c>
      <c r="D9" s="4" t="s">
        <v>192</v>
      </c>
      <c r="E9" s="4" t="str">
        <f>_xlfn.XLOOKUP(Tabla1[[#This Row],[Nombre del mapa]],Hoja3!$B$3:$B$96,Hoja3!$C$3:$C$96)</f>
        <v>Terminal Terrestre</v>
      </c>
      <c r="F9" s="4">
        <v>-2.891292</v>
      </c>
      <c r="G9" s="4">
        <v>-78.985080999999994</v>
      </c>
      <c r="H9" s="4">
        <v>24</v>
      </c>
      <c r="I9" s="80"/>
      <c r="J9" s="4">
        <v>3</v>
      </c>
      <c r="K9" s="4">
        <f>_xlfn.XLOOKUP(D9,Hoja4!$B$2:$B$90,Hoja4!$C$2:$C$90)</f>
        <v>5</v>
      </c>
      <c r="L9" s="4">
        <v>5</v>
      </c>
      <c r="M9" s="4" t="str">
        <f>IF(K9&gt;=L9,"ok","descartar")</f>
        <v>ok</v>
      </c>
      <c r="N9" s="4" t="s">
        <v>230</v>
      </c>
      <c r="O9" s="72" t="s">
        <v>254</v>
      </c>
    </row>
    <row r="10" spans="1:15" x14ac:dyDescent="0.25">
      <c r="A10" s="69" t="s">
        <v>107</v>
      </c>
      <c r="B10" s="4" t="s">
        <v>108</v>
      </c>
      <c r="C10" s="4" t="s">
        <v>109</v>
      </c>
      <c r="D10" s="9" t="s">
        <v>110</v>
      </c>
      <c r="E10" s="4"/>
      <c r="F10" s="4">
        <v>-0.195548</v>
      </c>
      <c r="G10" s="4">
        <v>-78.447912000000002</v>
      </c>
      <c r="H10" s="4">
        <v>25</v>
      </c>
      <c r="I10" s="4">
        <v>13</v>
      </c>
      <c r="J10" s="4">
        <f>ROUND(H10/SUM($H$10:$H$14)*$I$10,0)</f>
        <v>4</v>
      </c>
      <c r="K10" s="4">
        <v>0</v>
      </c>
      <c r="L10" s="4">
        <v>9</v>
      </c>
      <c r="M10" s="4" t="str">
        <f>IF(K10&gt;=L10,"ok","descartar")</f>
        <v>descartar</v>
      </c>
      <c r="N10" s="4">
        <v>21</v>
      </c>
      <c r="O10" s="72" t="s">
        <v>244</v>
      </c>
    </row>
    <row r="11" spans="1:15" x14ac:dyDescent="0.25">
      <c r="A11" s="69" t="s">
        <v>107</v>
      </c>
      <c r="B11" s="4" t="s">
        <v>108</v>
      </c>
      <c r="C11" s="4" t="s">
        <v>111</v>
      </c>
      <c r="D11" s="4" t="s">
        <v>112</v>
      </c>
      <c r="E11" s="4"/>
      <c r="F11" s="4">
        <v>-0.20422399999999999</v>
      </c>
      <c r="G11" s="4">
        <v>-78.426862999999997</v>
      </c>
      <c r="H11" s="4">
        <v>19</v>
      </c>
      <c r="I11" s="4"/>
      <c r="J11" s="4">
        <f t="shared" ref="J11:J14" si="0">ROUND(H11/SUM($H$10:$H$14)*$I$10,0)</f>
        <v>3</v>
      </c>
      <c r="K11" s="4">
        <f>_xlfn.XLOOKUP(D11,Hoja4!$B$2:$B$90,Hoja4!$C$2:$C$90)</f>
        <v>1</v>
      </c>
      <c r="L11" s="4">
        <v>7</v>
      </c>
      <c r="M11" s="4" t="str">
        <f>IF(K11&gt;=L11,"ok","descartar")</f>
        <v>descartar</v>
      </c>
      <c r="N11" s="4">
        <v>21</v>
      </c>
      <c r="O11" s="72" t="s">
        <v>244</v>
      </c>
    </row>
    <row r="12" spans="1:15" x14ac:dyDescent="0.25">
      <c r="A12" s="69" t="s">
        <v>107</v>
      </c>
      <c r="B12" s="4" t="s">
        <v>108</v>
      </c>
      <c r="C12" s="4" t="s">
        <v>113</v>
      </c>
      <c r="D12" s="4" t="s">
        <v>114</v>
      </c>
      <c r="E12" s="4"/>
      <c r="F12" s="4">
        <v>-0.20494499999999999</v>
      </c>
      <c r="G12" s="4">
        <v>-78.442025000000001</v>
      </c>
      <c r="H12" s="4">
        <v>16</v>
      </c>
      <c r="I12" s="4"/>
      <c r="J12" s="4">
        <f t="shared" si="0"/>
        <v>2</v>
      </c>
      <c r="K12" s="4">
        <f>_xlfn.XLOOKUP(D12,Hoja4!$B$2:$B$90,Hoja4!$C$2:$C$90)</f>
        <v>1</v>
      </c>
      <c r="L12" s="4">
        <v>6</v>
      </c>
      <c r="M12" s="4" t="str">
        <f>IF(K12&gt;=L12,"ok","descartar")</f>
        <v>descartar</v>
      </c>
      <c r="N12" s="4">
        <v>21</v>
      </c>
      <c r="O12" s="72" t="s">
        <v>244</v>
      </c>
    </row>
    <row r="13" spans="1:15" x14ac:dyDescent="0.25">
      <c r="A13" s="69" t="s">
        <v>107</v>
      </c>
      <c r="B13" s="4" t="s">
        <v>108</v>
      </c>
      <c r="C13" s="4" t="s">
        <v>115</v>
      </c>
      <c r="D13" s="4" t="s">
        <v>116</v>
      </c>
      <c r="E13" s="4"/>
      <c r="F13" s="4">
        <v>-0.20039499999999999</v>
      </c>
      <c r="G13" s="4">
        <v>-78.43929</v>
      </c>
      <c r="H13" s="4">
        <v>14</v>
      </c>
      <c r="I13" s="4"/>
      <c r="J13" s="4">
        <f t="shared" si="0"/>
        <v>2</v>
      </c>
      <c r="K13" s="4">
        <f>_xlfn.XLOOKUP(D13,Hoja4!$B$2:$B$90,Hoja4!$C$2:$C$90)</f>
        <v>1</v>
      </c>
      <c r="L13" s="4">
        <v>5</v>
      </c>
      <c r="M13" s="4" t="str">
        <f>IF(K13&gt;=L13,"ok","descartar")</f>
        <v>descartar</v>
      </c>
      <c r="N13" s="4">
        <v>21</v>
      </c>
      <c r="O13" s="72" t="s">
        <v>244</v>
      </c>
    </row>
    <row r="14" spans="1:15" x14ac:dyDescent="0.25">
      <c r="A14" s="69" t="s">
        <v>107</v>
      </c>
      <c r="B14" s="4" t="s">
        <v>108</v>
      </c>
      <c r="C14" s="4" t="s">
        <v>117</v>
      </c>
      <c r="D14" s="4" t="s">
        <v>118</v>
      </c>
      <c r="E14" s="4"/>
      <c r="F14" s="4">
        <v>-0.20488600000000001</v>
      </c>
      <c r="G14" s="4">
        <v>-78.446721999999994</v>
      </c>
      <c r="H14" s="4">
        <v>13</v>
      </c>
      <c r="I14" s="4"/>
      <c r="J14" s="4">
        <f t="shared" si="0"/>
        <v>2</v>
      </c>
      <c r="K14" s="4">
        <f>_xlfn.XLOOKUP(D14,Hoja4!$B$2:$B$90,Hoja4!$C$2:$C$90)</f>
        <v>2</v>
      </c>
      <c r="L14" s="4">
        <v>5</v>
      </c>
      <c r="M14" s="4" t="str">
        <f>IF(K14&gt;=L14,"ok","descartar")</f>
        <v>descartar</v>
      </c>
      <c r="N14" s="4">
        <v>21</v>
      </c>
      <c r="O14" s="72" t="s">
        <v>244</v>
      </c>
    </row>
    <row r="15" spans="1:15" x14ac:dyDescent="0.25">
      <c r="A15" s="69" t="s">
        <v>157</v>
      </c>
      <c r="B15" s="4" t="s">
        <v>158</v>
      </c>
      <c r="C15" s="4" t="s">
        <v>159</v>
      </c>
      <c r="D15" s="4" t="s">
        <v>160</v>
      </c>
      <c r="E15" s="4" t="str">
        <f>_xlfn.XLOOKUP(Tabla1[[#This Row],[Nombre del mapa]],Hoja3!$B$3:$B$96,Hoja3!$C$3:$C$96)</f>
        <v>Gasolinera 7 colinas</v>
      </c>
      <c r="F15" s="4">
        <v>-1.5792219999999999</v>
      </c>
      <c r="G15" s="4">
        <v>-78.997536999999994</v>
      </c>
      <c r="H15" s="4">
        <v>4</v>
      </c>
      <c r="I15" s="4">
        <v>5</v>
      </c>
      <c r="J15" s="4">
        <f>ROUND(H15/SUM($H$15:$H$16)*$I$15,0)</f>
        <v>3</v>
      </c>
      <c r="K15" s="4">
        <f>_xlfn.XLOOKUP(D15,Hoja4!$B$2:$B$90,Hoja4!$C$2:$C$90)</f>
        <v>3</v>
      </c>
      <c r="L15" s="4">
        <v>3</v>
      </c>
      <c r="M15" s="4" t="str">
        <f>IF(K15&gt;=L15,"ok","descartar")</f>
        <v>ok</v>
      </c>
      <c r="N15" s="4" t="s">
        <v>221</v>
      </c>
      <c r="O15" s="72" t="s">
        <v>231</v>
      </c>
    </row>
    <row r="16" spans="1:15" x14ac:dyDescent="0.25">
      <c r="A16" s="69" t="s">
        <v>157</v>
      </c>
      <c r="B16" s="4" t="s">
        <v>158</v>
      </c>
      <c r="C16" s="4" t="s">
        <v>167</v>
      </c>
      <c r="D16" s="4" t="s">
        <v>168</v>
      </c>
      <c r="E16" s="4" t="str">
        <f>_xlfn.XLOOKUP(Tabla1[[#This Row],[Nombre del mapa]],Hoja3!$B$3:$B$96,Hoja3!$C$3:$C$96)</f>
        <v>CNT</v>
      </c>
      <c r="F16" s="4">
        <v>-1.5942468999999999</v>
      </c>
      <c r="G16" s="4">
        <v>-79.001929099999998</v>
      </c>
      <c r="H16" s="4">
        <v>2</v>
      </c>
      <c r="I16" s="4"/>
      <c r="J16" s="4">
        <f>ROUND(H16/SUM($H$15:$H$16)*$I$15,0)</f>
        <v>2</v>
      </c>
      <c r="K16" s="4">
        <f>_xlfn.XLOOKUP(D16,Hoja4!$B$2:$B$90,Hoja4!$C$2:$C$90)</f>
        <v>3</v>
      </c>
      <c r="L16" s="4">
        <v>2</v>
      </c>
      <c r="M16" s="4" t="str">
        <f>IF(K16&gt;=L16,"ok","descartar")</f>
        <v>ok</v>
      </c>
      <c r="N16" s="4" t="s">
        <v>221</v>
      </c>
      <c r="O16" s="72" t="s">
        <v>231</v>
      </c>
    </row>
    <row r="17" spans="1:15" x14ac:dyDescent="0.25">
      <c r="A17" s="69" t="s">
        <v>27</v>
      </c>
      <c r="B17" s="4" t="s">
        <v>28</v>
      </c>
      <c r="C17" s="9" t="s">
        <v>29</v>
      </c>
      <c r="D17" s="4" t="s">
        <v>30</v>
      </c>
      <c r="E17" s="4" t="str">
        <f>_xlfn.XLOOKUP(Tabla1[[#This Row],[Nombre del mapa]],Hoja3!$B$3:$B$96,Hoja3!$C$3:$C$96)</f>
        <v>Rumichaca y 10 de Agosto - P Seminario</v>
      </c>
      <c r="F17" s="4">
        <v>-2.1941570000000001</v>
      </c>
      <c r="G17" s="4">
        <v>-79.885981000000001</v>
      </c>
      <c r="H17" s="4">
        <v>60</v>
      </c>
      <c r="I17" s="4">
        <v>37</v>
      </c>
      <c r="J17" s="4">
        <f>ROUND(H17/SUM($H$17:$H$25)*$I$17,0)</f>
        <v>10</v>
      </c>
      <c r="K17" s="4">
        <f>_xlfn.XLOOKUP(D17,Hoja4!$B$2:$B$90,Hoja4!$C$2:$C$90)</f>
        <v>21</v>
      </c>
      <c r="L17" s="4">
        <v>22</v>
      </c>
      <c r="M17" s="4" t="str">
        <f>IF(K17&gt;=L17,"ok","descartar")</f>
        <v>descartar</v>
      </c>
      <c r="N17" s="4" t="s">
        <v>222</v>
      </c>
      <c r="O17" s="72" t="s">
        <v>233</v>
      </c>
    </row>
    <row r="18" spans="1:15" x14ac:dyDescent="0.25">
      <c r="A18" s="69" t="s">
        <v>27</v>
      </c>
      <c r="B18" s="4" t="s">
        <v>28</v>
      </c>
      <c r="C18" s="4" t="s">
        <v>31</v>
      </c>
      <c r="D18" s="4" t="s">
        <v>32</v>
      </c>
      <c r="E18" s="4" t="str">
        <f>_xlfn.XLOOKUP(Tabla1[[#This Row],[Nombre del mapa]],Hoja3!$B$3:$B$96,Hoja3!$C$3:$C$96)</f>
        <v>El Condor</v>
      </c>
      <c r="F18" s="4">
        <v>-2.128463</v>
      </c>
      <c r="G18" s="4">
        <v>-79.909702999999993</v>
      </c>
      <c r="H18" s="4">
        <v>30</v>
      </c>
      <c r="I18" s="4"/>
      <c r="J18" s="4">
        <f t="shared" ref="J18:J25" si="1">ROUND(H18/SUM($H$17:$H$25)*$I$17,0)</f>
        <v>5</v>
      </c>
      <c r="K18" s="4">
        <f>_xlfn.XLOOKUP(D18,Hoja4!$B$2:$B$90,Hoja4!$C$2:$C$90)</f>
        <v>6</v>
      </c>
      <c r="L18" s="4">
        <v>11</v>
      </c>
      <c r="M18" s="4" t="str">
        <f>IF(K18&gt;=L18,"ok","descartar")</f>
        <v>descartar</v>
      </c>
      <c r="N18" s="4" t="s">
        <v>224</v>
      </c>
      <c r="O18" s="72" t="s">
        <v>235</v>
      </c>
    </row>
    <row r="19" spans="1:15" x14ac:dyDescent="0.25">
      <c r="A19" s="69" t="s">
        <v>27</v>
      </c>
      <c r="B19" s="4" t="s">
        <v>28</v>
      </c>
      <c r="C19" s="4" t="s">
        <v>33</v>
      </c>
      <c r="D19" s="4" t="s">
        <v>34</v>
      </c>
      <c r="E19" s="4" t="str">
        <f>_xlfn.XLOOKUP(Tabla1[[#This Row],[Nombre del mapa]],Hoja3!$B$3:$B$96,Hoja3!$C$3:$C$96)</f>
        <v>Mercado de Los Vergeles</v>
      </c>
      <c r="F19" s="4">
        <v>-2.0916679999999999</v>
      </c>
      <c r="G19" s="4">
        <v>-79.904758000000001</v>
      </c>
      <c r="H19" s="4">
        <v>25</v>
      </c>
      <c r="I19" s="4"/>
      <c r="J19" s="4">
        <f t="shared" si="1"/>
        <v>4</v>
      </c>
      <c r="K19" s="4">
        <f>_xlfn.XLOOKUP(D19,Hoja4!$B$2:$B$90,Hoja4!$C$2:$C$90)</f>
        <v>9</v>
      </c>
      <c r="L19" s="4">
        <v>9</v>
      </c>
      <c r="M19" s="4" t="str">
        <f>IF(K19&gt;=L19,"ok","descartar")</f>
        <v>ok</v>
      </c>
      <c r="N19" s="4" t="s">
        <v>222</v>
      </c>
      <c r="O19" s="72" t="s">
        <v>233</v>
      </c>
    </row>
    <row r="20" spans="1:15" x14ac:dyDescent="0.25">
      <c r="A20" s="69" t="s">
        <v>27</v>
      </c>
      <c r="B20" s="4" t="s">
        <v>28</v>
      </c>
      <c r="C20" s="4" t="s">
        <v>35</v>
      </c>
      <c r="D20" s="4" t="s">
        <v>36</v>
      </c>
      <c r="E20" s="4" t="str">
        <f>_xlfn.XLOOKUP(Tabla1[[#This Row],[Nombre del mapa]],Hoja3!$B$3:$B$96,Hoja3!$C$3:$C$96)</f>
        <v>Parque Lineal de Florida Norte</v>
      </c>
      <c r="F20" s="4">
        <v>-2.1297294</v>
      </c>
      <c r="G20" s="4">
        <v>-79.938870499999993</v>
      </c>
      <c r="H20" s="4">
        <v>23</v>
      </c>
      <c r="I20" s="4"/>
      <c r="J20" s="4">
        <f t="shared" si="1"/>
        <v>4</v>
      </c>
      <c r="K20" s="4">
        <f>_xlfn.XLOOKUP(D20,Hoja4!$B$2:$B$90,Hoja4!$C$2:$C$90)</f>
        <v>9</v>
      </c>
      <c r="L20" s="4">
        <v>8</v>
      </c>
      <c r="M20" s="4" t="str">
        <f>IF(K20&gt;=L20,"ok","descartar")</f>
        <v>ok</v>
      </c>
      <c r="N20" s="4" t="s">
        <v>223</v>
      </c>
      <c r="O20" s="72" t="s">
        <v>234</v>
      </c>
    </row>
    <row r="21" spans="1:15" x14ac:dyDescent="0.25">
      <c r="A21" s="69" t="s">
        <v>27</v>
      </c>
      <c r="B21" s="4" t="s">
        <v>28</v>
      </c>
      <c r="C21" s="9" t="s">
        <v>37</v>
      </c>
      <c r="D21" s="4" t="s">
        <v>38</v>
      </c>
      <c r="E21" s="4" t="str">
        <f>_xlfn.XLOOKUP(Tabla1[[#This Row],[Nombre del mapa]],Hoja3!$B$3:$B$96,Hoja3!$C$3:$C$96)</f>
        <v>Los Rosalea - Tía</v>
      </c>
      <c r="F21" s="4">
        <v>-2.1209760000000002</v>
      </c>
      <c r="G21" s="4">
        <v>-79.908691000000005</v>
      </c>
      <c r="H21" s="4">
        <v>20</v>
      </c>
      <c r="I21" s="4"/>
      <c r="J21" s="4">
        <f t="shared" si="1"/>
        <v>3</v>
      </c>
      <c r="K21" s="4">
        <f>_xlfn.XLOOKUP(D21,Hoja4!$B$2:$B$90,Hoja4!$C$2:$C$90)</f>
        <v>12</v>
      </c>
      <c r="L21" s="4">
        <v>7</v>
      </c>
      <c r="M21" s="4" t="str">
        <f>IF(K21&gt;=L21,"ok","descartar")</f>
        <v>ok</v>
      </c>
      <c r="N21" s="4" t="s">
        <v>224</v>
      </c>
      <c r="O21" s="72" t="s">
        <v>235</v>
      </c>
    </row>
    <row r="22" spans="1:15" x14ac:dyDescent="0.25">
      <c r="A22" s="69" t="s">
        <v>27</v>
      </c>
      <c r="B22" s="4" t="s">
        <v>28</v>
      </c>
      <c r="C22" s="4" t="s">
        <v>41</v>
      </c>
      <c r="D22" s="4" t="s">
        <v>42</v>
      </c>
      <c r="E22" s="4" t="str">
        <f>_xlfn.XLOOKUP(Tabla1[[#This Row],[Nombre del mapa]],Hoja3!$B$3:$B$96,Hoja3!$C$3:$C$96)</f>
        <v>El Astiller (Chile y Venezuela)</v>
      </c>
      <c r="F22" s="4">
        <v>-2.2101109999999999</v>
      </c>
      <c r="G22" s="4">
        <v>-79.887321</v>
      </c>
      <c r="H22" s="4">
        <v>16</v>
      </c>
      <c r="I22" s="4"/>
      <c r="J22" s="4">
        <f t="shared" si="1"/>
        <v>3</v>
      </c>
      <c r="K22" s="4">
        <f>_xlfn.XLOOKUP(D22,Hoja4!$B$2:$B$90,Hoja4!$C$2:$C$90)</f>
        <v>6</v>
      </c>
      <c r="L22" s="4">
        <v>6</v>
      </c>
      <c r="M22" s="4" t="str">
        <f>IF(K22&gt;=L22,"ok","descartar")</f>
        <v>ok</v>
      </c>
      <c r="N22" s="4" t="s">
        <v>223</v>
      </c>
      <c r="O22" s="72" t="s">
        <v>234</v>
      </c>
    </row>
    <row r="23" spans="1:15" x14ac:dyDescent="0.25">
      <c r="A23" s="69" t="s">
        <v>27</v>
      </c>
      <c r="B23" s="4" t="s">
        <v>28</v>
      </c>
      <c r="C23" s="4" t="s">
        <v>43</v>
      </c>
      <c r="D23" s="4" t="s">
        <v>44</v>
      </c>
      <c r="E23" s="4" t="str">
        <f>_xlfn.XLOOKUP(Tabla1[[#This Row],[Nombre del mapa]],Hoja3!$B$3:$B$96,Hoja3!$C$3:$C$96)</f>
        <v>Juan Montalvo</v>
      </c>
      <c r="F23" s="4">
        <v>-2.1263660999999998</v>
      </c>
      <c r="G23" s="4">
        <v>-79.921768799999995</v>
      </c>
      <c r="H23" s="4">
        <v>16</v>
      </c>
      <c r="I23" s="4"/>
      <c r="J23" s="4">
        <f t="shared" si="1"/>
        <v>3</v>
      </c>
      <c r="K23" s="4">
        <f>_xlfn.XLOOKUP(D23,Hoja4!$B$2:$B$90,Hoja4!$C$2:$C$90)</f>
        <v>6</v>
      </c>
      <c r="L23" s="4">
        <v>6</v>
      </c>
      <c r="M23" s="4" t="str">
        <f>IF(K23&gt;=L23,"ok","descartar")</f>
        <v>ok</v>
      </c>
      <c r="N23" s="4" t="s">
        <v>224</v>
      </c>
      <c r="O23" s="72" t="s">
        <v>235</v>
      </c>
    </row>
    <row r="24" spans="1:15" x14ac:dyDescent="0.25">
      <c r="A24" s="69" t="s">
        <v>27</v>
      </c>
      <c r="B24" s="4" t="s">
        <v>28</v>
      </c>
      <c r="C24" s="4" t="s">
        <v>45</v>
      </c>
      <c r="D24" s="4" t="s">
        <v>46</v>
      </c>
      <c r="E24" s="4" t="str">
        <f>_xlfn.XLOOKUP(Tabla1[[#This Row],[Nombre del mapa]],Hoja3!$B$3:$B$96,Hoja3!$C$3:$C$96)</f>
        <v>Mapasigue - FACSO</v>
      </c>
      <c r="F24" s="4">
        <v>-2.159789</v>
      </c>
      <c r="G24" s="4">
        <v>-79.920106000000004</v>
      </c>
      <c r="H24" s="4">
        <v>15</v>
      </c>
      <c r="I24" s="4"/>
      <c r="J24" s="4">
        <f t="shared" si="1"/>
        <v>3</v>
      </c>
      <c r="K24" s="4">
        <f>_xlfn.XLOOKUP(D24,Hoja4!$B$2:$B$90,Hoja4!$C$2:$C$90)</f>
        <v>5</v>
      </c>
      <c r="L24" s="4">
        <v>5</v>
      </c>
      <c r="M24" s="4" t="str">
        <f>IF(K24&gt;=L24,"ok","descartar")</f>
        <v>ok</v>
      </c>
      <c r="N24" s="4" t="s">
        <v>222</v>
      </c>
      <c r="O24" s="72" t="s">
        <v>233</v>
      </c>
    </row>
    <row r="25" spans="1:15" x14ac:dyDescent="0.25">
      <c r="A25" s="69" t="s">
        <v>27</v>
      </c>
      <c r="B25" s="4" t="s">
        <v>28</v>
      </c>
      <c r="C25" s="4" t="s">
        <v>47</v>
      </c>
      <c r="D25" s="4" t="s">
        <v>48</v>
      </c>
      <c r="E25" s="4" t="str">
        <f>_xlfn.XLOOKUP(Tabla1[[#This Row],[Nombre del mapa]],Hoja3!$B$3:$B$96,Hoja3!$C$3:$C$96)</f>
        <v>Tía de Sauces 6</v>
      </c>
      <c r="F25" s="4">
        <v>-2.1254048000000001</v>
      </c>
      <c r="G25" s="4">
        <v>-79.896252899999993</v>
      </c>
      <c r="H25" s="4">
        <v>17</v>
      </c>
      <c r="I25" s="4"/>
      <c r="J25" s="4">
        <f t="shared" si="1"/>
        <v>3</v>
      </c>
      <c r="K25" s="4">
        <f>_xlfn.XLOOKUP(D25,Hoja4!$B$2:$B$90,Hoja4!$C$2:$C$90)</f>
        <v>6</v>
      </c>
      <c r="L25" s="4">
        <v>6</v>
      </c>
      <c r="M25" s="4" t="str">
        <f>IF(K25&gt;=L25,"ok","descartar")</f>
        <v>ok</v>
      </c>
      <c r="N25" s="4" t="s">
        <v>223</v>
      </c>
      <c r="O25" s="72" t="s">
        <v>234</v>
      </c>
    </row>
    <row r="26" spans="1:15" x14ac:dyDescent="0.25">
      <c r="A26" s="70" t="s">
        <v>169</v>
      </c>
      <c r="B26" s="9" t="s">
        <v>170</v>
      </c>
      <c r="C26" s="9" t="s">
        <v>171</v>
      </c>
      <c r="D26" s="9" t="s">
        <v>172</v>
      </c>
      <c r="E26" s="4" t="str">
        <f>_xlfn.XLOOKUP(Tabla1[[#This Row],[Nombre del mapa]],Hoja3!$B$3:$B$96,Hoja3!$C$3:$C$96)</f>
        <v>Milton Reyes</v>
      </c>
      <c r="F26" s="9">
        <v>-3.485779</v>
      </c>
      <c r="G26" s="9">
        <v>-80.236772000000002</v>
      </c>
      <c r="H26" s="9">
        <v>17</v>
      </c>
      <c r="I26" s="9">
        <v>14</v>
      </c>
      <c r="J26" s="4">
        <f>ROUND(H26/SUM($H$26:$H$27)*$I$26,0)</f>
        <v>7</v>
      </c>
      <c r="K26" s="4">
        <f>_xlfn.XLOOKUP(D26,Hoja4!$B$2:$B$90,Hoja4!$C$2:$C$90)</f>
        <v>11</v>
      </c>
      <c r="L26" s="9">
        <v>7</v>
      </c>
      <c r="M26" s="4" t="str">
        <f>IF(K26&gt;=L26,"ok","descartar")</f>
        <v>ok</v>
      </c>
      <c r="N26" s="9" t="s">
        <v>227</v>
      </c>
      <c r="O26" s="73" t="s">
        <v>251</v>
      </c>
    </row>
    <row r="27" spans="1:15" x14ac:dyDescent="0.25">
      <c r="A27" s="70" t="s">
        <v>169</v>
      </c>
      <c r="B27" s="9" t="s">
        <v>170</v>
      </c>
      <c r="C27" s="9" t="s">
        <v>173</v>
      </c>
      <c r="D27" s="9" t="s">
        <v>174</v>
      </c>
      <c r="E27" s="4" t="str">
        <f>_xlfn.XLOOKUP(Tabla1[[#This Row],[Nombre del mapa]],Hoja3!$B$3:$B$96,Hoja3!$C$3:$C$96)</f>
        <v>Juan Montalvo</v>
      </c>
      <c r="F27" s="9">
        <v>-3.4788350000000001</v>
      </c>
      <c r="G27" s="9">
        <v>-80.241713000000004</v>
      </c>
      <c r="H27" s="9">
        <v>15</v>
      </c>
      <c r="I27" s="9"/>
      <c r="J27" s="4">
        <f>ROUND(H27/SUM($H$26:$H$27)*$I$26,0)</f>
        <v>7</v>
      </c>
      <c r="K27" s="4">
        <f>_xlfn.XLOOKUP(D27,Hoja4!$B$2:$B$90,Hoja4!$C$2:$C$90)</f>
        <v>13</v>
      </c>
      <c r="L27" s="9">
        <v>6</v>
      </c>
      <c r="M27" s="4" t="str">
        <f>IF(K27&gt;=L27,"ok","descartar")</f>
        <v>ok</v>
      </c>
      <c r="N27" s="9" t="s">
        <v>227</v>
      </c>
      <c r="O27" s="73" t="s">
        <v>251</v>
      </c>
    </row>
    <row r="28" spans="1:15" x14ac:dyDescent="0.25">
      <c r="A28" s="69" t="s">
        <v>21</v>
      </c>
      <c r="B28" s="4" t="s">
        <v>22</v>
      </c>
      <c r="C28" s="4" t="s">
        <v>23</v>
      </c>
      <c r="D28" s="4" t="s">
        <v>24</v>
      </c>
      <c r="E28" s="4" t="str">
        <f>_xlfn.XLOOKUP(Tabla1[[#This Row],[Nombre del mapa]],Hoja3!$B$3:$B$96,Hoja3!$C$3:$C$96)</f>
        <v>Alrededor de las Lagunas de Oxidación</v>
      </c>
      <c r="F28" s="4">
        <v>-2.2579570000000002</v>
      </c>
      <c r="G28" s="4">
        <v>-80.915862000000004</v>
      </c>
      <c r="H28" s="4">
        <v>10</v>
      </c>
      <c r="I28" s="4">
        <v>4</v>
      </c>
      <c r="J28" s="4">
        <f>ROUND(H28/SUM($H$32:$H$35)*$I$32,0)</f>
        <v>3</v>
      </c>
      <c r="K28" s="4">
        <f>_xlfn.XLOOKUP(D28,Hoja4!$B$2:$B$90,Hoja4!$C$2:$C$90)</f>
        <v>7</v>
      </c>
      <c r="L28" s="4">
        <v>7</v>
      </c>
      <c r="M28" s="4" t="str">
        <f>IF(K28&gt;=L28,"ok","descartar")</f>
        <v>ok</v>
      </c>
      <c r="N28" s="4" t="s">
        <v>221</v>
      </c>
      <c r="O28" s="72" t="s">
        <v>231</v>
      </c>
    </row>
    <row r="29" spans="1:15" x14ac:dyDescent="0.25">
      <c r="A29" s="69" t="s">
        <v>21</v>
      </c>
      <c r="B29" s="4" t="s">
        <v>22</v>
      </c>
      <c r="C29" s="4" t="s">
        <v>25</v>
      </c>
      <c r="D29" s="4" t="s">
        <v>26</v>
      </c>
      <c r="E29" s="4" t="str">
        <f>_xlfn.XLOOKUP(Tabla1[[#This Row],[Nombre del mapa]],Hoja3!$B$3:$B$96,Hoja3!$C$3:$C$96)</f>
        <v>Alrededor de la Piscina Las Hamacas</v>
      </c>
      <c r="F29" s="4">
        <v>-2.2551969999999999</v>
      </c>
      <c r="G29" s="4">
        <v>-80.911852999999994</v>
      </c>
      <c r="H29" s="4">
        <v>6</v>
      </c>
      <c r="I29" s="81"/>
      <c r="J29" s="4">
        <f>ROUND(H29/SUM($H$28:$H$29)*$I$28,0)</f>
        <v>2</v>
      </c>
      <c r="K29" s="4">
        <f>_xlfn.XLOOKUP(D29,Hoja4!$B$2:$B$90,Hoja4!$C$2:$C$90)</f>
        <v>5</v>
      </c>
      <c r="L29" s="4">
        <v>5</v>
      </c>
      <c r="M29" s="4" t="str">
        <f>IF(K29&gt;=L29,"ok","descartar")</f>
        <v>ok</v>
      </c>
      <c r="N29" s="4" t="s">
        <v>221</v>
      </c>
      <c r="O29" s="72" t="s">
        <v>231</v>
      </c>
    </row>
    <row r="30" spans="1:15" x14ac:dyDescent="0.25">
      <c r="A30" s="69" t="s">
        <v>197</v>
      </c>
      <c r="B30" s="4" t="s">
        <v>198</v>
      </c>
      <c r="C30" s="4" t="s">
        <v>199</v>
      </c>
      <c r="D30" s="4" t="s">
        <v>200</v>
      </c>
      <c r="E30" s="4" t="str">
        <f>_xlfn.XLOOKUP(Tabla1[[#This Row],[Nombre del mapa]],Hoja3!$B$3:$B$96,Hoja3!$C$3:$C$96)</f>
        <v>Cementerio</v>
      </c>
      <c r="F30" s="4">
        <v>-3.2645789999999999</v>
      </c>
      <c r="G30" s="4">
        <v>-79.954342999999994</v>
      </c>
      <c r="H30" s="4">
        <v>20</v>
      </c>
      <c r="I30" s="4">
        <v>9</v>
      </c>
      <c r="J30" s="4">
        <f>ROUND(H30/SUM($H$30:$H$31)*$I$30,0)</f>
        <v>5</v>
      </c>
      <c r="K30" s="4">
        <f>_xlfn.XLOOKUP(D30,Hoja4!$B$2:$B$90,Hoja4!$C$2:$C$90)</f>
        <v>6</v>
      </c>
      <c r="L30" s="4">
        <v>6</v>
      </c>
      <c r="M30" s="4" t="str">
        <f>IF(K30&gt;=L30,"ok","descartar")</f>
        <v>ok</v>
      </c>
      <c r="N30" s="4" t="s">
        <v>221</v>
      </c>
      <c r="O30" s="72" t="s">
        <v>231</v>
      </c>
    </row>
    <row r="31" spans="1:15" x14ac:dyDescent="0.25">
      <c r="A31" s="69" t="s">
        <v>197</v>
      </c>
      <c r="B31" s="4" t="s">
        <v>198</v>
      </c>
      <c r="C31" s="4" t="s">
        <v>205</v>
      </c>
      <c r="D31" s="4" t="s">
        <v>206</v>
      </c>
      <c r="E31" s="4" t="str">
        <f>_xlfn.XLOOKUP(Tabla1[[#This Row],[Nombre del mapa]],Hoja3!$B$3:$B$96,Hoja3!$C$3:$C$96)</f>
        <v>MIES</v>
      </c>
      <c r="F31" s="4">
        <v>-3.2635809999999998</v>
      </c>
      <c r="G31" s="4">
        <v>-79.967436000000006</v>
      </c>
      <c r="H31" s="4">
        <v>16</v>
      </c>
      <c r="I31" s="4"/>
      <c r="J31" s="4">
        <f>ROUND(H31/SUM($H$30:$H$31)*$I$30,0)</f>
        <v>4</v>
      </c>
      <c r="K31" s="4">
        <f>_xlfn.XLOOKUP(D31,Hoja4!$B$2:$B$90,Hoja4!$C$2:$C$90)</f>
        <v>6</v>
      </c>
      <c r="L31" s="4">
        <v>6</v>
      </c>
      <c r="M31" s="4" t="str">
        <f>IF(K31&gt;=L31,"ok","descartar")</f>
        <v>ok</v>
      </c>
      <c r="N31" s="4" t="s">
        <v>221</v>
      </c>
      <c r="O31" s="72" t="s">
        <v>231</v>
      </c>
    </row>
    <row r="32" spans="1:15" x14ac:dyDescent="0.25">
      <c r="A32" s="69" t="s">
        <v>49</v>
      </c>
      <c r="B32" s="4" t="s">
        <v>50</v>
      </c>
      <c r="C32" s="4" t="s">
        <v>55</v>
      </c>
      <c r="D32" s="4" t="s">
        <v>56</v>
      </c>
      <c r="E32" s="4" t="str">
        <f>_xlfn.XLOOKUP(Tabla1[[#This Row],[Nombre del mapa]],Hoja3!$B$3:$B$96,Hoja3!$C$3:$C$96)</f>
        <v>Parque San Juan- La Chacra</v>
      </c>
      <c r="F32" s="4">
        <v>-0.996062</v>
      </c>
      <c r="G32" s="4">
        <v>-80.761246</v>
      </c>
      <c r="H32" s="4">
        <v>22</v>
      </c>
      <c r="I32" s="6">
        <v>23</v>
      </c>
      <c r="J32" s="4">
        <v>6</v>
      </c>
      <c r="K32" s="4">
        <f>_xlfn.XLOOKUP(D32,Hoja4!$B$2:$B$90,Hoja4!$C$2:$C$90)</f>
        <v>18</v>
      </c>
      <c r="L32" s="4">
        <v>7</v>
      </c>
      <c r="M32" s="4" t="str">
        <f>IF(K32&gt;=L32,"ok","descartar")</f>
        <v>ok</v>
      </c>
      <c r="N32" s="4">
        <v>14</v>
      </c>
      <c r="O32" s="72" t="s">
        <v>238</v>
      </c>
    </row>
    <row r="33" spans="1:15" x14ac:dyDescent="0.25">
      <c r="A33" s="69" t="s">
        <v>49</v>
      </c>
      <c r="B33" s="4" t="s">
        <v>50</v>
      </c>
      <c r="C33" s="4" t="s">
        <v>59</v>
      </c>
      <c r="D33" s="4" t="s">
        <v>60</v>
      </c>
      <c r="E33" s="4" t="str">
        <f>_xlfn.XLOOKUP(Tabla1[[#This Row],[Nombre del mapa]],Hoja3!$B$3:$B$96,Hoja3!$C$3:$C$96)</f>
        <v>Santa Marianita</v>
      </c>
      <c r="F33" s="4">
        <v>-0.94703400000000004</v>
      </c>
      <c r="G33" s="4">
        <v>-80.731043999999997</v>
      </c>
      <c r="H33" s="4">
        <v>20</v>
      </c>
      <c r="I33" s="4"/>
      <c r="J33" s="4">
        <f>ROUND(H33/SUM($H$32:$H$35)*$I$32,0)</f>
        <v>6</v>
      </c>
      <c r="K33" s="4">
        <f>_xlfn.XLOOKUP(D33,Hoja4!$B$2:$B$90,Hoja4!$C$2:$C$90)</f>
        <v>4</v>
      </c>
      <c r="L33" s="4">
        <v>7</v>
      </c>
      <c r="M33" s="4" t="str">
        <f>IF(K33&gt;=L33,"ok","descartar")</f>
        <v>descartar</v>
      </c>
      <c r="N33" s="4">
        <v>12</v>
      </c>
      <c r="O33" s="72" t="s">
        <v>236</v>
      </c>
    </row>
    <row r="34" spans="1:15" x14ac:dyDescent="0.25">
      <c r="A34" s="69" t="s">
        <v>49</v>
      </c>
      <c r="B34" s="4" t="s">
        <v>50</v>
      </c>
      <c r="C34" s="4" t="s">
        <v>61</v>
      </c>
      <c r="D34" s="4" t="s">
        <v>62</v>
      </c>
      <c r="E34" s="4" t="str">
        <f>_xlfn.XLOOKUP(Tabla1[[#This Row],[Nombre del mapa]],Hoja3!$B$3:$B$96,Hoja3!$C$3:$C$96)</f>
        <v>Iglesia San Juan - La Chacra</v>
      </c>
      <c r="F34" s="4">
        <v>-0.99823899999999999</v>
      </c>
      <c r="G34" s="4">
        <v>-80.759997999999996</v>
      </c>
      <c r="H34" s="4">
        <v>18</v>
      </c>
      <c r="I34" s="4"/>
      <c r="J34" s="4">
        <f>ROUND(H34/SUM($H$32:$H$35)*$I$32,0)</f>
        <v>6</v>
      </c>
      <c r="K34" s="4">
        <f>_xlfn.XLOOKUP(D34,Hoja4!$B$2:$B$90,Hoja4!$C$2:$C$90)</f>
        <v>5</v>
      </c>
      <c r="L34" s="4">
        <v>6</v>
      </c>
      <c r="M34" s="4" t="str">
        <f>IF(K34&gt;=L34,"ok","descartar")</f>
        <v>descartar</v>
      </c>
      <c r="N34" s="4">
        <v>13</v>
      </c>
      <c r="O34" s="72" t="s">
        <v>237</v>
      </c>
    </row>
    <row r="35" spans="1:15" x14ac:dyDescent="0.25">
      <c r="A35" s="82"/>
      <c r="B35" s="4" t="s">
        <v>50</v>
      </c>
      <c r="C35" s="6"/>
      <c r="D35" s="4" t="s">
        <v>545</v>
      </c>
      <c r="E35" s="4"/>
      <c r="F35" s="13">
        <v>-0.95534856151615899</v>
      </c>
      <c r="G35" s="84">
        <v>-80.723732976794906</v>
      </c>
      <c r="H35" s="6">
        <v>15</v>
      </c>
      <c r="I35" s="6"/>
      <c r="J35" s="4">
        <f>ROUND(H35/SUM($H$32:$H$35)*$I$32,0)</f>
        <v>5</v>
      </c>
      <c r="K35" s="4">
        <v>0</v>
      </c>
      <c r="L35" s="6"/>
      <c r="M35" s="4" t="str">
        <f t="shared" ref="M35" si="2">IF(K35&gt;=L35,"ok","descartar")</f>
        <v>ok</v>
      </c>
      <c r="N35" s="6"/>
      <c r="O35" s="74"/>
    </row>
    <row r="36" spans="1:15" x14ac:dyDescent="0.25">
      <c r="A36" s="69" t="s">
        <v>67</v>
      </c>
      <c r="B36" s="4" t="s">
        <v>68</v>
      </c>
      <c r="C36" s="4" t="s">
        <v>69</v>
      </c>
      <c r="D36" s="4" t="s">
        <v>70</v>
      </c>
      <c r="E36" s="4" t="str">
        <f>_xlfn.XLOOKUP(Tabla1[[#This Row],[Nombre del mapa]],Hoja3!$B$3:$B$96,Hoja3!$C$3:$C$96)</f>
        <v>Bajo Grande</v>
      </c>
      <c r="F36" s="4">
        <v>-1.078911</v>
      </c>
      <c r="G36" s="4">
        <v>-80.697494000000006</v>
      </c>
      <c r="H36" s="4">
        <v>31</v>
      </c>
      <c r="I36" s="4">
        <v>16</v>
      </c>
      <c r="J36" s="4">
        <f>ROUND(H36/SUM($H$36:$H$39)*$I$36,0)</f>
        <v>5</v>
      </c>
      <c r="K36" s="4">
        <f>_xlfn.XLOOKUP(D36,Hoja4!$B$2:$B$90,Hoja4!$C$2:$C$90)</f>
        <v>11</v>
      </c>
      <c r="L36" s="4">
        <v>11</v>
      </c>
      <c r="M36" s="4" t="str">
        <f>IF(K36&gt;=L36,"ok","descartar")</f>
        <v>ok</v>
      </c>
      <c r="N36" s="4" t="s">
        <v>221</v>
      </c>
      <c r="O36" s="72" t="s">
        <v>231</v>
      </c>
    </row>
    <row r="37" spans="1:15" x14ac:dyDescent="0.25">
      <c r="A37" s="69" t="s">
        <v>67</v>
      </c>
      <c r="B37" s="4" t="s">
        <v>68</v>
      </c>
      <c r="C37" s="4" t="s">
        <v>71</v>
      </c>
      <c r="D37" s="4" t="s">
        <v>72</v>
      </c>
      <c r="E37" s="4" t="str">
        <f>_xlfn.XLOOKUP(Tabla1[[#This Row],[Nombre del mapa]],Hoja3!$B$3:$B$96,Hoja3!$C$3:$C$96)</f>
        <v>Bajos del Pechiche</v>
      </c>
      <c r="F37" s="4">
        <v>-1.0823879999999999</v>
      </c>
      <c r="G37" s="4">
        <v>-80.667114999999995</v>
      </c>
      <c r="H37" s="4">
        <v>26</v>
      </c>
      <c r="I37" s="4"/>
      <c r="J37" s="4">
        <f>ROUND(H37/SUM($H$36:$H$39)*$I$36,0)</f>
        <v>4</v>
      </c>
      <c r="K37" s="4">
        <f>_xlfn.XLOOKUP(D37,Hoja4!$B$2:$B$90,Hoja4!$C$2:$C$90)</f>
        <v>13</v>
      </c>
      <c r="L37" s="4">
        <v>9</v>
      </c>
      <c r="M37" s="4" t="str">
        <f>IF(K37&gt;=L37,"ok","descartar")</f>
        <v>ok</v>
      </c>
      <c r="N37" s="4" t="s">
        <v>221</v>
      </c>
      <c r="O37" s="72" t="s">
        <v>240</v>
      </c>
    </row>
    <row r="38" spans="1:15" x14ac:dyDescent="0.25">
      <c r="A38" s="69" t="s">
        <v>67</v>
      </c>
      <c r="B38" s="4" t="s">
        <v>68</v>
      </c>
      <c r="C38" s="4" t="s">
        <v>73</v>
      </c>
      <c r="D38" s="4" t="s">
        <v>74</v>
      </c>
      <c r="E38" s="4" t="str">
        <f>_xlfn.XLOOKUP(Tabla1[[#This Row],[Nombre del mapa]],Hoja3!$B$3:$B$96,Hoja3!$C$3:$C$96)</f>
        <v>Bajo Grande</v>
      </c>
      <c r="F38" s="4">
        <v>-1.078349</v>
      </c>
      <c r="G38" s="4">
        <v>-80.699518999999995</v>
      </c>
      <c r="H38" s="4">
        <v>21</v>
      </c>
      <c r="I38" s="4"/>
      <c r="J38" s="4">
        <f>ROUND(H38/SUM($H$36:$H$39)*$I$36,0)</f>
        <v>4</v>
      </c>
      <c r="K38" s="4">
        <f>_xlfn.XLOOKUP(D38,Hoja4!$B$2:$B$90,Hoja4!$C$2:$C$90)</f>
        <v>8</v>
      </c>
      <c r="L38" s="4">
        <v>8</v>
      </c>
      <c r="M38" s="4" t="str">
        <f>IF(K38&gt;=L38,"ok","descartar")</f>
        <v>ok</v>
      </c>
      <c r="N38" s="4" t="s">
        <v>221</v>
      </c>
      <c r="O38" s="72" t="s">
        <v>231</v>
      </c>
    </row>
    <row r="39" spans="1:15" x14ac:dyDescent="0.25">
      <c r="A39" s="69" t="s">
        <v>67</v>
      </c>
      <c r="B39" s="4" t="s">
        <v>68</v>
      </c>
      <c r="C39" s="4" t="s">
        <v>75</v>
      </c>
      <c r="D39" s="4" t="s">
        <v>76</v>
      </c>
      <c r="E39" s="4" t="str">
        <f>_xlfn.XLOOKUP(Tabla1[[#This Row],[Nombre del mapa]],Hoja3!$B$3:$B$96,Hoja3!$C$3:$C$96)</f>
        <v>Simón Bolivar</v>
      </c>
      <c r="F39" s="4">
        <v>-1.08036</v>
      </c>
      <c r="G39" s="4">
        <v>-80.648009999999999</v>
      </c>
      <c r="H39" s="4">
        <v>16</v>
      </c>
      <c r="I39" s="4"/>
      <c r="J39" s="4">
        <f>ROUND(H39/SUM($H$36:$H$39)*$I$36,0)</f>
        <v>3</v>
      </c>
      <c r="K39" s="4">
        <f>_xlfn.XLOOKUP(D39,Hoja4!$B$2:$B$90,Hoja4!$C$2:$C$90)</f>
        <v>6</v>
      </c>
      <c r="L39" s="4">
        <v>6</v>
      </c>
      <c r="M39" s="4" t="str">
        <f>IF(K39&gt;=L39,"ok","descartar")</f>
        <v>ok</v>
      </c>
      <c r="N39" s="4" t="s">
        <v>221</v>
      </c>
      <c r="O39" s="72" t="s">
        <v>240</v>
      </c>
    </row>
    <row r="40" spans="1:15" x14ac:dyDescent="0.25">
      <c r="A40" s="69" t="s">
        <v>15</v>
      </c>
      <c r="B40" s="4" t="s">
        <v>16</v>
      </c>
      <c r="C40" s="4" t="s">
        <v>17</v>
      </c>
      <c r="D40" s="4" t="s">
        <v>18</v>
      </c>
      <c r="E40" s="4" t="str">
        <f>_xlfn.XLOOKUP(Tabla1[[#This Row],[Nombre del mapa]],Hoja3!$B$3:$B$96,Hoja3!$C$3:$C$96)</f>
        <v>Alrededor del Hospital</v>
      </c>
      <c r="F40" s="4">
        <v>-2.6791999999999998</v>
      </c>
      <c r="G40" s="4">
        <v>-79.617108000000002</v>
      </c>
      <c r="H40" s="4">
        <v>22</v>
      </c>
      <c r="I40" s="4">
        <v>6</v>
      </c>
      <c r="J40" s="4">
        <f>ROUND(H40/SUM($H$40:$H$41)*$I$40,0)</f>
        <v>3</v>
      </c>
      <c r="K40" s="4">
        <f>_xlfn.XLOOKUP(D40,Hoja4!$B$2:$B$90,Hoja4!$C$2:$C$90)</f>
        <v>6</v>
      </c>
      <c r="L40" s="4">
        <v>9</v>
      </c>
      <c r="M40" s="4" t="str">
        <f>IF(K40&gt;=L40,"ok","descartar")</f>
        <v>descartar</v>
      </c>
      <c r="N40" s="4">
        <v>24</v>
      </c>
      <c r="O40" s="72" t="s">
        <v>232</v>
      </c>
    </row>
    <row r="41" spans="1:15" x14ac:dyDescent="0.25">
      <c r="A41" s="69" t="s">
        <v>15</v>
      </c>
      <c r="B41" s="4" t="s">
        <v>16</v>
      </c>
      <c r="C41" s="4" t="s">
        <v>19</v>
      </c>
      <c r="D41" s="4" t="s">
        <v>20</v>
      </c>
      <c r="E41" s="4" t="str">
        <f>_xlfn.XLOOKUP(Tabla1[[#This Row],[Nombre del mapa]],Hoja3!$B$3:$B$96,Hoja3!$C$3:$C$96)</f>
        <v>Alrededor de la Iglesíia de los santos de los últimos días</v>
      </c>
      <c r="F41" s="4">
        <v>-2.6723279999999998</v>
      </c>
      <c r="G41" s="4">
        <v>-79.617592000000002</v>
      </c>
      <c r="H41" s="4">
        <v>16</v>
      </c>
      <c r="I41" s="4"/>
      <c r="J41" s="4">
        <f>ROUND(H41/SUM($H$40:$H$41)*$I$40,0)</f>
        <v>3</v>
      </c>
      <c r="K41" s="4">
        <f>_xlfn.XLOOKUP(D41,Hoja4!$B$2:$B$90,Hoja4!$C$2:$C$90)</f>
        <v>9</v>
      </c>
      <c r="L41" s="4">
        <v>6</v>
      </c>
      <c r="M41" s="4" t="str">
        <f>IF(K41&gt;=L41,"ok","descartar")</f>
        <v>ok</v>
      </c>
      <c r="N41" s="4">
        <v>24</v>
      </c>
      <c r="O41" s="72" t="s">
        <v>232</v>
      </c>
    </row>
    <row r="42" spans="1:15" x14ac:dyDescent="0.25">
      <c r="A42" s="69" t="s">
        <v>5</v>
      </c>
      <c r="B42" s="4" t="s">
        <v>6</v>
      </c>
      <c r="C42" s="4" t="s">
        <v>7</v>
      </c>
      <c r="D42" s="4" t="s">
        <v>8</v>
      </c>
      <c r="E42" s="4" t="str">
        <f>_xlfn.XLOOKUP(Tabla1[[#This Row],[Nombre del mapa]],Hoja3!$B$3:$B$96,Hoja3!$C$3:$C$96)</f>
        <v>Iglesia Virgen del Carmen</v>
      </c>
      <c r="F42" s="4">
        <v>-2.1699130000000002</v>
      </c>
      <c r="G42" s="4">
        <v>-79.469223</v>
      </c>
      <c r="H42" s="4">
        <v>7</v>
      </c>
      <c r="I42" s="4">
        <v>8</v>
      </c>
      <c r="J42" s="4">
        <f>ROUND(H42/SUM($H$42:$H$43)*$I$42,0)</f>
        <v>4</v>
      </c>
      <c r="K42" s="4">
        <f>_xlfn.XLOOKUP(D42,Hoja4!$B$2:$B$90,Hoja4!$C$2:$C$90)</f>
        <v>5</v>
      </c>
      <c r="L42" s="4">
        <v>5</v>
      </c>
      <c r="M42" s="4" t="str">
        <f>IF(K42&gt;=L42,"ok","descartar")</f>
        <v>ok</v>
      </c>
      <c r="N42" s="4" t="s">
        <v>221</v>
      </c>
      <c r="O42" s="72" t="s">
        <v>231</v>
      </c>
    </row>
    <row r="43" spans="1:15" x14ac:dyDescent="0.25">
      <c r="A43" s="69" t="s">
        <v>5</v>
      </c>
      <c r="B43" s="4" t="s">
        <v>6</v>
      </c>
      <c r="C43" s="4" t="s">
        <v>9</v>
      </c>
      <c r="D43" s="4" t="s">
        <v>10</v>
      </c>
      <c r="E43" s="4" t="str">
        <f>_xlfn.XLOOKUP(Tabla1[[#This Row],[Nombre del mapa]],Hoja3!$B$3:$B$96,Hoja3!$C$3:$C$96)</f>
        <v>Termina de Naranjito</v>
      </c>
      <c r="F43" s="4">
        <v>-2.1701100000000002</v>
      </c>
      <c r="G43" s="4">
        <v>-79.461729000000005</v>
      </c>
      <c r="H43" s="4">
        <v>7</v>
      </c>
      <c r="I43" s="4"/>
      <c r="J43" s="4">
        <f>ROUND(H43/SUM($H$42:$H$43)*$I$42,0)</f>
        <v>4</v>
      </c>
      <c r="K43" s="4">
        <f>_xlfn.XLOOKUP(D43,Hoja4!$B$2:$B$90,Hoja4!$C$2:$C$90)</f>
        <v>5</v>
      </c>
      <c r="L43" s="4">
        <v>5</v>
      </c>
      <c r="M43" s="4" t="str">
        <f>IF(K43&gt;=L43,"ok","descartar")</f>
        <v>ok</v>
      </c>
      <c r="N43" s="4" t="s">
        <v>221</v>
      </c>
      <c r="O43" s="72" t="s">
        <v>231</v>
      </c>
    </row>
    <row r="44" spans="1:15" x14ac:dyDescent="0.25">
      <c r="A44" s="69" t="s">
        <v>119</v>
      </c>
      <c r="B44" s="4" t="s">
        <v>120</v>
      </c>
      <c r="C44" s="4" t="s">
        <v>121</v>
      </c>
      <c r="D44" s="4" t="s">
        <v>122</v>
      </c>
      <c r="E44" s="4" t="str">
        <f>_xlfn.XLOOKUP(Tabla1[[#This Row],[Nombre del mapa]],Hoja3!$B$3:$B$96,Hoja3!$C$3:$C$96)</f>
        <v>Parque Real</v>
      </c>
      <c r="F44" s="80">
        <v>-0.169734</v>
      </c>
      <c r="G44" s="80">
        <v>-78.477251999999993</v>
      </c>
      <c r="H44" s="80">
        <v>124</v>
      </c>
      <c r="I44" s="80">
        <v>42</v>
      </c>
      <c r="J44" s="4">
        <f>ROUND(H44/SUM($H$44:$H$52)*$I$44,0)</f>
        <v>9</v>
      </c>
      <c r="K44" s="4">
        <f>_xlfn.XLOOKUP(D44,Hoja4!$B$2:$B$90,Hoja4!$C$2:$C$90)</f>
        <v>17</v>
      </c>
      <c r="L44" s="4">
        <v>15</v>
      </c>
      <c r="M44" s="4" t="str">
        <f>IF(K44&gt;=L44,"ok","descartar")</f>
        <v>ok</v>
      </c>
      <c r="N44" s="4">
        <v>16</v>
      </c>
      <c r="O44" s="72" t="s">
        <v>245</v>
      </c>
    </row>
    <row r="45" spans="1:15" x14ac:dyDescent="0.25">
      <c r="A45" s="69" t="s">
        <v>119</v>
      </c>
      <c r="B45" s="4" t="s">
        <v>120</v>
      </c>
      <c r="C45" s="4" t="s">
        <v>123</v>
      </c>
      <c r="D45" s="78" t="s">
        <v>124</v>
      </c>
      <c r="E45" s="4" t="str">
        <f>_xlfn.XLOOKUP(Tabla1[[#This Row],[Nombre del mapa]],Hoja3!$B$3:$B$96,Hoja3!$C$3:$C$96)</f>
        <v>6 de Dic - y Tomás de Berlanga</v>
      </c>
      <c r="F45" s="4">
        <v>-0.16650599999999999</v>
      </c>
      <c r="G45" s="4">
        <v>-78.475290000000001</v>
      </c>
      <c r="H45" s="4">
        <v>107</v>
      </c>
      <c r="I45" s="4"/>
      <c r="J45" s="4">
        <f t="shared" ref="J45:J52" si="3">ROUND(H45/SUM($H$44:$H$52)*$I$44,0)</f>
        <v>8</v>
      </c>
      <c r="K45" s="4">
        <f>_xlfn.XLOOKUP(D45,Hoja4!$B$2:$B$90,Hoja4!$C$2:$C$90)</f>
        <v>10</v>
      </c>
      <c r="L45" s="4">
        <v>13</v>
      </c>
      <c r="M45" s="4" t="str">
        <f>IF(K45&gt;=L45,"ok","descartar")</f>
        <v>descartar</v>
      </c>
      <c r="N45" s="4">
        <v>17</v>
      </c>
      <c r="O45" s="72" t="s">
        <v>246</v>
      </c>
    </row>
    <row r="46" spans="1:15" x14ac:dyDescent="0.25">
      <c r="A46" s="69" t="s">
        <v>119</v>
      </c>
      <c r="B46" s="4" t="s">
        <v>120</v>
      </c>
      <c r="C46" s="4" t="s">
        <v>127</v>
      </c>
      <c r="D46" s="4" t="s">
        <v>128</v>
      </c>
      <c r="E46" s="4" t="str">
        <f>_xlfn.XLOOKUP(Tabla1[[#This Row],[Nombre del mapa]],Hoja3!$B$3:$B$96,Hoja3!$C$3:$C$96)</f>
        <v>R - Salvador y Portugal</v>
      </c>
      <c r="F46" s="4">
        <v>-0.17830599999999999</v>
      </c>
      <c r="G46" s="4">
        <v>-78.480442999999994</v>
      </c>
      <c r="H46" s="4">
        <v>58</v>
      </c>
      <c r="I46" s="4"/>
      <c r="J46" s="4">
        <f t="shared" si="3"/>
        <v>4</v>
      </c>
      <c r="K46" s="4">
        <f>_xlfn.XLOOKUP(D46,Hoja4!$B$2:$B$90,Hoja4!$C$2:$C$90)</f>
        <v>7</v>
      </c>
      <c r="L46" s="4">
        <v>7</v>
      </c>
      <c r="M46" s="4" t="str">
        <f>IF(K46&gt;=L46,"ok","descartar")</f>
        <v>ok</v>
      </c>
      <c r="N46" s="4">
        <v>19</v>
      </c>
      <c r="O46" s="72" t="s">
        <v>248</v>
      </c>
    </row>
    <row r="47" spans="1:15" x14ac:dyDescent="0.25">
      <c r="A47" s="69" t="s">
        <v>119</v>
      </c>
      <c r="B47" s="4" t="s">
        <v>120</v>
      </c>
      <c r="C47" s="4" t="s">
        <v>129</v>
      </c>
      <c r="D47" s="4" t="s">
        <v>130</v>
      </c>
      <c r="E47" s="4" t="str">
        <f>_xlfn.XLOOKUP(Tabla1[[#This Row],[Nombre del mapa]],Hoja3!$B$3:$B$96,Hoja3!$C$3:$C$96)</f>
        <v>San José del Inca</v>
      </c>
      <c r="F47" s="80">
        <v>-0.15747900000000001</v>
      </c>
      <c r="G47" s="80">
        <v>-78.475078999999994</v>
      </c>
      <c r="H47" s="4">
        <v>52</v>
      </c>
      <c r="I47" s="4"/>
      <c r="J47" s="4">
        <f t="shared" si="3"/>
        <v>4</v>
      </c>
      <c r="K47" s="4">
        <f>_xlfn.XLOOKUP(D47,Hoja4!$B$2:$B$90,Hoja4!$C$2:$C$90)</f>
        <v>6</v>
      </c>
      <c r="L47" s="4">
        <v>6</v>
      </c>
      <c r="M47" s="4" t="str">
        <f>IF(K47&gt;=L47,"ok","descartar")</f>
        <v>ok</v>
      </c>
      <c r="N47" s="4">
        <v>20</v>
      </c>
      <c r="O47" s="72" t="s">
        <v>249</v>
      </c>
    </row>
    <row r="48" spans="1:15" x14ac:dyDescent="0.25">
      <c r="A48" s="69" t="s">
        <v>119</v>
      </c>
      <c r="B48" s="4" t="s">
        <v>120</v>
      </c>
      <c r="C48" s="80" t="s">
        <v>135</v>
      </c>
      <c r="D48" s="80" t="s">
        <v>136</v>
      </c>
      <c r="E48" s="4" t="str">
        <f>_xlfn.XLOOKUP(Tabla1[[#This Row],[Nombre del mapa]],Hoja3!$B$3:$B$96,Hoja3!$C$3:$C$96)</f>
        <v>Mercado Iñaquito</v>
      </c>
      <c r="F48" s="80">
        <v>-0.18026900000000001</v>
      </c>
      <c r="G48" s="80">
        <v>-78.489000000000004</v>
      </c>
      <c r="H48" s="4">
        <v>50</v>
      </c>
      <c r="I48" s="4"/>
      <c r="J48" s="4">
        <f t="shared" si="3"/>
        <v>4</v>
      </c>
      <c r="K48" s="4">
        <f>_xlfn.XLOOKUP(D48,Hoja4!$B$2:$B$90,Hoja4!$C$2:$C$90)</f>
        <v>6</v>
      </c>
      <c r="L48" s="4">
        <v>6</v>
      </c>
      <c r="M48" s="4" t="str">
        <f>IF(K48&gt;=L48,"ok","descartar")</f>
        <v>ok</v>
      </c>
      <c r="N48" s="4">
        <v>18</v>
      </c>
      <c r="O48" s="72" t="s">
        <v>247</v>
      </c>
    </row>
    <row r="49" spans="1:15" x14ac:dyDescent="0.25">
      <c r="A49" s="69" t="s">
        <v>119</v>
      </c>
      <c r="B49" s="4" t="s">
        <v>120</v>
      </c>
      <c r="C49" s="4" t="s">
        <v>139</v>
      </c>
      <c r="D49" s="4" t="s">
        <v>140</v>
      </c>
      <c r="E49" s="4" t="str">
        <f>_xlfn.XLOOKUP(Tabla1[[#This Row],[Nombre del mapa]],Hoja3!$B$3:$B$96,Hoja3!$C$3:$C$96)</f>
        <v>Megamaxi 6 Dic</v>
      </c>
      <c r="F49" s="4">
        <v>-0.18072299999999999</v>
      </c>
      <c r="G49" s="4">
        <v>-78.479369000000005</v>
      </c>
      <c r="H49" s="4">
        <v>42</v>
      </c>
      <c r="I49" s="4"/>
      <c r="J49" s="4">
        <f t="shared" si="3"/>
        <v>3</v>
      </c>
      <c r="K49" s="4">
        <f>_xlfn.XLOOKUP(D49,Hoja4!$B$2:$B$90,Hoja4!$C$2:$C$90)</f>
        <v>8</v>
      </c>
      <c r="L49" s="4">
        <v>5</v>
      </c>
      <c r="M49" s="4" t="str">
        <f>IF(K49&gt;=L49,"ok","descartar")</f>
        <v>ok</v>
      </c>
      <c r="N49" s="4">
        <v>20</v>
      </c>
      <c r="O49" s="72" t="s">
        <v>249</v>
      </c>
    </row>
    <row r="50" spans="1:15" x14ac:dyDescent="0.25">
      <c r="A50" s="69" t="s">
        <v>119</v>
      </c>
      <c r="B50" s="4" t="s">
        <v>120</v>
      </c>
      <c r="C50" s="4" t="s">
        <v>141</v>
      </c>
      <c r="D50" s="4" t="s">
        <v>142</v>
      </c>
      <c r="E50" s="4" t="str">
        <f>_xlfn.XLOOKUP(Tabla1[[#This Row],[Nombre del mapa]],Hoja3!$B$3:$B$96,Hoja3!$C$3:$C$96)</f>
        <v>Compina del Inca</v>
      </c>
      <c r="F50" s="4">
        <v>-0.142572</v>
      </c>
      <c r="G50" s="4">
        <v>-78.455749999999995</v>
      </c>
      <c r="H50" s="4">
        <v>42</v>
      </c>
      <c r="I50" s="4"/>
      <c r="J50" s="4">
        <f t="shared" si="3"/>
        <v>3</v>
      </c>
      <c r="K50" s="4">
        <f>_xlfn.XLOOKUP(D50,Hoja4!$B$2:$B$90,Hoja4!$C$2:$C$90)</f>
        <v>9</v>
      </c>
      <c r="L50" s="4">
        <v>5</v>
      </c>
      <c r="M50" s="4" t="str">
        <f>IF(K50&gt;=L50,"ok","descartar")</f>
        <v>ok</v>
      </c>
      <c r="N50" s="4">
        <v>17</v>
      </c>
      <c r="O50" s="72" t="s">
        <v>246</v>
      </c>
    </row>
    <row r="51" spans="1:15" x14ac:dyDescent="0.25">
      <c r="A51" s="69" t="s">
        <v>119</v>
      </c>
      <c r="B51" s="4" t="s">
        <v>120</v>
      </c>
      <c r="C51" s="4" t="s">
        <v>145</v>
      </c>
      <c r="D51" s="4" t="s">
        <v>146</v>
      </c>
      <c r="E51" s="4" t="str">
        <f>_xlfn.XLOOKUP(Tabla1[[#This Row],[Nombre del mapa]],Hoja3!$B$3:$B$96,Hoja3!$C$3:$C$96)</f>
        <v>Shyris - La Carolina</v>
      </c>
      <c r="F51" s="4">
        <v>-0.18416299999999999</v>
      </c>
      <c r="G51" s="4">
        <v>-78.482022999999998</v>
      </c>
      <c r="H51" s="4">
        <v>40</v>
      </c>
      <c r="I51" s="4"/>
      <c r="J51" s="4">
        <f t="shared" si="3"/>
        <v>3</v>
      </c>
      <c r="K51" s="4">
        <f>_xlfn.XLOOKUP(D51,Hoja4!$B$2:$B$90,Hoja4!$C$2:$C$90)</f>
        <v>7</v>
      </c>
      <c r="L51" s="4">
        <v>6</v>
      </c>
      <c r="M51" s="4" t="str">
        <f>IF(K51&gt;=L51,"ok","descartar")</f>
        <v>ok</v>
      </c>
      <c r="N51" s="4">
        <v>19</v>
      </c>
      <c r="O51" s="72" t="s">
        <v>248</v>
      </c>
    </row>
    <row r="52" spans="1:15" x14ac:dyDescent="0.25">
      <c r="A52" s="69" t="s">
        <v>119</v>
      </c>
      <c r="B52" s="4" t="s">
        <v>120</v>
      </c>
      <c r="C52" s="4" t="s">
        <v>147</v>
      </c>
      <c r="D52" s="4" t="s">
        <v>148</v>
      </c>
      <c r="E52" s="4" t="str">
        <f>_xlfn.XLOOKUP(Tabla1[[#This Row],[Nombre del mapa]],Hoja3!$B$3:$B$96,Hoja3!$C$3:$C$96)</f>
        <v>El Recreo</v>
      </c>
      <c r="F52" s="4">
        <v>-0.25543900000000003</v>
      </c>
      <c r="G52" s="4">
        <v>-78.521674000000004</v>
      </c>
      <c r="H52" s="4">
        <v>38</v>
      </c>
      <c r="I52" s="4"/>
      <c r="J52" s="4">
        <f t="shared" si="3"/>
        <v>3</v>
      </c>
      <c r="K52" s="4">
        <f>_xlfn.XLOOKUP(D52,Hoja4!$B$2:$B$90,Hoja4!$C$2:$C$90)</f>
        <v>6</v>
      </c>
      <c r="L52" s="4">
        <v>6</v>
      </c>
      <c r="M52" s="4" t="str">
        <f>IF(K52&gt;=L52,"ok","descartar")</f>
        <v>ok</v>
      </c>
      <c r="N52" s="4">
        <v>20</v>
      </c>
      <c r="O52" s="72" t="s">
        <v>249</v>
      </c>
    </row>
    <row r="53" spans="1:15" x14ac:dyDescent="0.25">
      <c r="A53" s="71" t="s">
        <v>266</v>
      </c>
      <c r="B53" s="6" t="s">
        <v>267</v>
      </c>
      <c r="C53" s="6" t="s">
        <v>268</v>
      </c>
      <c r="D53" s="6" t="s">
        <v>269</v>
      </c>
      <c r="E53" s="4" t="str">
        <f>_xlfn.XLOOKUP(Tabla1[[#This Row],[Nombre del mapa]],Hoja3!$B$3:$B$96,Hoja3!$C$3:$C$96)</f>
        <v>19 de Septiembre y Gonzalez Suarez</v>
      </c>
      <c r="F53" s="13">
        <v>-1.0472477459987</v>
      </c>
      <c r="G53" s="13">
        <v>-78.588795399191397</v>
      </c>
      <c r="H53" s="6">
        <v>10</v>
      </c>
      <c r="I53" s="6">
        <v>8</v>
      </c>
      <c r="J53" s="4">
        <f>ROUND(H53/SUM($H$53:$H$55)*$I$53,0)</f>
        <v>4</v>
      </c>
      <c r="K53" s="4">
        <f>_xlfn.XLOOKUP(D53,Hoja4!$B$2:$B$90,Hoja4!$C$2:$C$90)</f>
        <v>17</v>
      </c>
      <c r="L53" s="6">
        <v>7</v>
      </c>
      <c r="M53" s="4" t="str">
        <f>IF(K53&gt;=L53,"ok","descartar")</f>
        <v>ok</v>
      </c>
      <c r="N53" s="6" t="s">
        <v>265</v>
      </c>
      <c r="O53" s="74" t="s">
        <v>265</v>
      </c>
    </row>
    <row r="54" spans="1:15" x14ac:dyDescent="0.25">
      <c r="A54" s="71" t="s">
        <v>266</v>
      </c>
      <c r="B54" s="6" t="s">
        <v>267</v>
      </c>
      <c r="C54" s="6" t="s">
        <v>272</v>
      </c>
      <c r="D54" s="6" t="s">
        <v>273</v>
      </c>
      <c r="E54" s="4" t="str">
        <f>_xlfn.XLOOKUP(Tabla1[[#This Row],[Nombre del mapa]],Hoja3!$B$3:$B$96,Hoja3!$C$3:$C$96)</f>
        <v>Redondel del Principe San Miguel 2 (Parque central)</v>
      </c>
      <c r="F54" s="13">
        <v>-1.03105729181336</v>
      </c>
      <c r="G54" s="13">
        <v>-78.588914677289296</v>
      </c>
      <c r="H54" s="6">
        <v>6</v>
      </c>
      <c r="I54" s="6"/>
      <c r="J54" s="4">
        <f>ROUND(H54/SUM($H$53:$H$55)*$I$53,0)</f>
        <v>2</v>
      </c>
      <c r="K54" s="4">
        <f>_xlfn.XLOOKUP(D54,Hoja4!$B$2:$B$90,Hoja4!$C$2:$C$90)</f>
        <v>1</v>
      </c>
      <c r="L54" s="6">
        <v>4</v>
      </c>
      <c r="M54" s="4" t="str">
        <f>IF(K54&gt;=L54,"ok","descartar")</f>
        <v>descartar</v>
      </c>
      <c r="N54" s="6" t="s">
        <v>265</v>
      </c>
      <c r="O54" s="74" t="s">
        <v>265</v>
      </c>
    </row>
    <row r="55" spans="1:15" x14ac:dyDescent="0.25">
      <c r="A55" s="71" t="s">
        <v>266</v>
      </c>
      <c r="B55" s="6" t="s">
        <v>267</v>
      </c>
      <c r="C55" s="6" t="s">
        <v>274</v>
      </c>
      <c r="D55" s="6" t="s">
        <v>275</v>
      </c>
      <c r="E55" s="4" t="str">
        <f>_xlfn.XLOOKUP(Tabla1[[#This Row],[Nombre del mapa]],Hoja3!$B$3:$B$96,Hoja3!$C$3:$C$96)</f>
        <v>Redondel del Principe San Miguel 3</v>
      </c>
      <c r="F55" s="13">
        <v>-1.02996716878816</v>
      </c>
      <c r="G55" s="13">
        <v>-78.590012549987307</v>
      </c>
      <c r="H55" s="6">
        <v>5</v>
      </c>
      <c r="I55" s="6"/>
      <c r="J55" s="4">
        <f>ROUND(H55/SUM($H$53:$H$55)*$I$53,0)</f>
        <v>2</v>
      </c>
      <c r="K55" s="4">
        <f>_xlfn.XLOOKUP(D55,Hoja4!$B$2:$B$90,Hoja4!$C$2:$C$90)</f>
        <v>2</v>
      </c>
      <c r="L55" s="6">
        <v>3</v>
      </c>
      <c r="M55" s="4" t="str">
        <f>IF(K55&gt;=L55,"ok","descartar")</f>
        <v>descartar</v>
      </c>
      <c r="N55" s="6" t="s">
        <v>265</v>
      </c>
      <c r="O55" s="74" t="s">
        <v>265</v>
      </c>
    </row>
    <row r="56" spans="1:15" x14ac:dyDescent="0.25">
      <c r="A56" s="69" t="s">
        <v>95</v>
      </c>
      <c r="B56" s="4" t="s">
        <v>96</v>
      </c>
      <c r="C56" s="4" t="s">
        <v>97</v>
      </c>
      <c r="D56" s="4" t="s">
        <v>98</v>
      </c>
      <c r="E56" s="4" t="str">
        <f>_xlfn.XLOOKUP(Tabla1[[#This Row],[Nombre del mapa]],Hoja3!$B$3:$B$96,Hoja3!$C$3:$C$96)</f>
        <v>Laguna Mall</v>
      </c>
      <c r="F56" s="4">
        <v>0.3508387</v>
      </c>
      <c r="G56" s="4">
        <v>-78.1242661</v>
      </c>
      <c r="H56" s="4">
        <v>24</v>
      </c>
      <c r="I56" s="4">
        <v>20</v>
      </c>
      <c r="J56" s="4">
        <f>ROUND(H56/SUM($H$56:$H$59)*$I$56,0)</f>
        <v>6</v>
      </c>
      <c r="K56" s="4">
        <f>_xlfn.XLOOKUP(D56,Hoja4!$B$2:$B$90,Hoja4!$C$2:$C$90)</f>
        <v>10</v>
      </c>
      <c r="L56" s="4">
        <v>11</v>
      </c>
      <c r="M56" s="4" t="str">
        <f>IF(K56&gt;=L56,"ok","descartar")</f>
        <v>descartar</v>
      </c>
      <c r="N56" s="4">
        <v>10</v>
      </c>
      <c r="O56" s="72" t="s">
        <v>242</v>
      </c>
    </row>
    <row r="57" spans="1:15" x14ac:dyDescent="0.25">
      <c r="A57" s="69" t="s">
        <v>95</v>
      </c>
      <c r="B57" s="4" t="s">
        <v>96</v>
      </c>
      <c r="C57" s="4" t="s">
        <v>99</v>
      </c>
      <c r="D57" s="4" t="s">
        <v>100</v>
      </c>
      <c r="E57" s="4" t="str">
        <f>_xlfn.XLOOKUP(Tabla1[[#This Row],[Nombre del mapa]],Hoja3!$B$3:$B$96,Hoja3!$C$3:$C$96)</f>
        <v>Mercado Amazonas</v>
      </c>
      <c r="F57" s="4">
        <v>0.34462920000000002</v>
      </c>
      <c r="G57" s="4">
        <v>-78.122468799999993</v>
      </c>
      <c r="H57" s="4">
        <v>23</v>
      </c>
      <c r="I57" s="4"/>
      <c r="J57" s="4">
        <f t="shared" ref="J57:J59" si="4">ROUND(H57/SUM($H$56:$H$59)*$I$56,0)</f>
        <v>5</v>
      </c>
      <c r="K57" s="4">
        <f>_xlfn.XLOOKUP(D57,Hoja4!$B$2:$B$90,Hoja4!$C$2:$C$90)</f>
        <v>7</v>
      </c>
      <c r="L57" s="4">
        <v>10</v>
      </c>
      <c r="M57" s="4" t="str">
        <f>IF(K57&gt;=L57,"ok","descartar")</f>
        <v>descartar</v>
      </c>
      <c r="N57" s="4" t="s">
        <v>225</v>
      </c>
      <c r="O57" s="72" t="s">
        <v>243</v>
      </c>
    </row>
    <row r="58" spans="1:15" x14ac:dyDescent="0.25">
      <c r="A58" s="69" t="s">
        <v>95</v>
      </c>
      <c r="B58" s="4" t="s">
        <v>96</v>
      </c>
      <c r="C58" s="4" t="s">
        <v>101</v>
      </c>
      <c r="D58" s="4" t="s">
        <v>102</v>
      </c>
      <c r="E58" s="4" t="str">
        <f>_xlfn.XLOOKUP(Tabla1[[#This Row],[Nombre del mapa]],Hoja3!$B$3:$B$96,Hoja3!$C$3:$C$96)</f>
        <v>Mercado Amazonas</v>
      </c>
      <c r="F58" s="4">
        <v>0.34582099999999999</v>
      </c>
      <c r="G58" s="4">
        <v>-78.122319000000005</v>
      </c>
      <c r="H58" s="4">
        <v>22</v>
      </c>
      <c r="I58" s="4"/>
      <c r="J58" s="4">
        <f t="shared" si="4"/>
        <v>5</v>
      </c>
      <c r="K58" s="4">
        <f>_xlfn.XLOOKUP(D58,Hoja4!$B$2:$B$90,Hoja4!$C$2:$C$90)</f>
        <v>13</v>
      </c>
      <c r="L58" s="4">
        <v>10</v>
      </c>
      <c r="M58" s="4" t="str">
        <f>IF(K58&gt;=L58,"ok","descartar")</f>
        <v>ok</v>
      </c>
      <c r="N58" s="4">
        <v>10</v>
      </c>
      <c r="O58" s="72" t="s">
        <v>242</v>
      </c>
    </row>
    <row r="59" spans="1:15" x14ac:dyDescent="0.25">
      <c r="A59" s="69" t="s">
        <v>95</v>
      </c>
      <c r="B59" s="4" t="s">
        <v>96</v>
      </c>
      <c r="C59" s="4" t="s">
        <v>103</v>
      </c>
      <c r="D59" s="9" t="s">
        <v>104</v>
      </c>
      <c r="E59" s="4" t="str">
        <f>_xlfn.XLOOKUP(Tabla1[[#This Row],[Nombre del mapa]],Hoja3!$B$3:$B$96,Hoja3!$C$3:$C$96)</f>
        <v>Pugacho Alto</v>
      </c>
      <c r="F59" s="4">
        <v>0.343999</v>
      </c>
      <c r="G59" s="4">
        <v>-78.14255</v>
      </c>
      <c r="H59" s="4">
        <v>18</v>
      </c>
      <c r="I59" s="4"/>
      <c r="J59" s="4">
        <f t="shared" si="4"/>
        <v>4</v>
      </c>
      <c r="K59" s="4">
        <f>_xlfn.XLOOKUP(D59,Hoja4!$B$2:$B$90,Hoja4!$C$2:$C$90)</f>
        <v>7</v>
      </c>
      <c r="L59" s="4">
        <v>8</v>
      </c>
      <c r="M59" s="4" t="str">
        <f>IF(K59&gt;=L59,"ok","descartar")</f>
        <v>descartar</v>
      </c>
      <c r="N59" s="4" t="s">
        <v>225</v>
      </c>
      <c r="O59" s="72" t="s">
        <v>243</v>
      </c>
    </row>
    <row r="60" spans="1:15" x14ac:dyDescent="0.25">
      <c r="A60" s="69" t="s">
        <v>87</v>
      </c>
      <c r="B60" s="4" t="s">
        <v>88</v>
      </c>
      <c r="C60" s="4" t="s">
        <v>89</v>
      </c>
      <c r="D60" s="4" t="s">
        <v>90</v>
      </c>
      <c r="E60" s="4" t="str">
        <f>_xlfn.XLOOKUP(Tabla1[[#This Row],[Nombre del mapa]],Hoja3!$B$3:$B$96,Hoja3!$C$3:$C$96)</f>
        <v>Plaza Doral</v>
      </c>
      <c r="F60" s="4">
        <v>-0.30796200000000001</v>
      </c>
      <c r="G60" s="4">
        <v>-78.455128000000002</v>
      </c>
      <c r="H60" s="4">
        <v>21</v>
      </c>
      <c r="I60" s="4">
        <v>10</v>
      </c>
      <c r="J60" s="4">
        <f>ROUND(H60/SUM($H$60:$H$62)*$I$60,0)</f>
        <v>4</v>
      </c>
      <c r="K60" s="4">
        <f>_xlfn.XLOOKUP(D60,Hoja4!$B$2:$B$90,Hoja4!$C$2:$C$90)</f>
        <v>3</v>
      </c>
      <c r="L60" s="4">
        <v>9</v>
      </c>
      <c r="M60" s="4" t="str">
        <f>IF(K60&gt;=L60,"ok","descartar")</f>
        <v>descartar</v>
      </c>
      <c r="N60" s="4">
        <v>22</v>
      </c>
      <c r="O60" s="72" t="s">
        <v>241</v>
      </c>
    </row>
    <row r="61" spans="1:15" x14ac:dyDescent="0.25">
      <c r="A61" s="69" t="s">
        <v>87</v>
      </c>
      <c r="B61" s="4" t="s">
        <v>88</v>
      </c>
      <c r="C61" s="4" t="s">
        <v>91</v>
      </c>
      <c r="D61" s="4" t="s">
        <v>92</v>
      </c>
      <c r="E61" s="4" t="str">
        <f>_xlfn.XLOOKUP(Tabla1[[#This Row],[Nombre del mapa]],Hoja3!$B$3:$B$96,Hoja3!$C$3:$C$96)</f>
        <v>Parque San Rafael</v>
      </c>
      <c r="F61" s="4">
        <v>-0.32163900000000001</v>
      </c>
      <c r="G61" s="4">
        <v>-78.458691000000002</v>
      </c>
      <c r="H61" s="4">
        <v>17</v>
      </c>
      <c r="I61" s="4"/>
      <c r="J61" s="4">
        <f>ROUND(H61/SUM($H$60:$H$62)*$I$60,0)</f>
        <v>3</v>
      </c>
      <c r="K61" s="4">
        <f>_xlfn.XLOOKUP(D61,Hoja4!$B$2:$B$90,Hoja4!$C$2:$C$90)</f>
        <v>12</v>
      </c>
      <c r="L61" s="4">
        <v>8</v>
      </c>
      <c r="M61" s="4" t="str">
        <f>IF(K61&gt;=L61,"ok","descartar")</f>
        <v>ok</v>
      </c>
      <c r="N61" s="4">
        <v>22</v>
      </c>
      <c r="O61" s="72" t="s">
        <v>241</v>
      </c>
    </row>
    <row r="62" spans="1:15" x14ac:dyDescent="0.25">
      <c r="A62" s="69" t="s">
        <v>87</v>
      </c>
      <c r="B62" s="4" t="s">
        <v>88</v>
      </c>
      <c r="C62" s="4" t="s">
        <v>93</v>
      </c>
      <c r="D62" s="4" t="s">
        <v>94</v>
      </c>
      <c r="E62" s="4" t="str">
        <f>_xlfn.XLOOKUP(Tabla1[[#This Row],[Nombre del mapa]],Hoja3!$B$3:$B$96,Hoja3!$C$3:$C$96)</f>
        <v>Parque San Rafael</v>
      </c>
      <c r="F62" s="4">
        <v>-0.31947500000000001</v>
      </c>
      <c r="G62" s="4">
        <v>-78.460559000000003</v>
      </c>
      <c r="H62" s="4">
        <v>16</v>
      </c>
      <c r="I62" s="4"/>
      <c r="J62" s="4">
        <f>ROUND(H62/SUM($H$60:$H$62)*$I$60,0)</f>
        <v>3</v>
      </c>
      <c r="K62" s="4">
        <f>_xlfn.XLOOKUP(D62,Hoja4!$B$2:$B$90,Hoja4!$C$2:$C$90)</f>
        <v>9</v>
      </c>
      <c r="L62" s="4">
        <v>7</v>
      </c>
      <c r="M62" s="4" t="str">
        <f>IF(K62&gt;=L62,"ok","descartar")</f>
        <v>ok</v>
      </c>
      <c r="N62" s="4">
        <v>22</v>
      </c>
      <c r="O62" s="72" t="s">
        <v>241</v>
      </c>
    </row>
    <row r="63" spans="1:15" x14ac:dyDescent="0.25">
      <c r="A63" s="69" t="s">
        <v>175</v>
      </c>
      <c r="B63" s="4" t="s">
        <v>176</v>
      </c>
      <c r="C63" s="4" t="s">
        <v>177</v>
      </c>
      <c r="D63" s="4" t="s">
        <v>178</v>
      </c>
      <c r="E63" s="4" t="str">
        <f>_xlfn.XLOOKUP(Tabla1[[#This Row],[Nombre del mapa]],Hoja3!$B$3:$B$96,Hoja3!$C$3:$C$96)</f>
        <v>Hospital Santa Teresita</v>
      </c>
      <c r="F63" s="4">
        <v>-3.4541949999999999</v>
      </c>
      <c r="G63" s="4">
        <v>-79.961811999999995</v>
      </c>
      <c r="H63" s="4">
        <v>10</v>
      </c>
      <c r="I63" s="4">
        <v>10</v>
      </c>
      <c r="J63" s="4">
        <f>ROUND(H63/SUM($H$63:$H$65)*$I$63,0)</f>
        <v>4</v>
      </c>
      <c r="K63" s="4">
        <f>_xlfn.XLOOKUP(D63,Hoja4!$B$2:$B$90,Hoja4!$C$2:$C$90)</f>
        <v>2</v>
      </c>
      <c r="L63" s="4">
        <v>8</v>
      </c>
      <c r="M63" s="4" t="str">
        <f>IF(K63&gt;=L63,"ok","descartar")</f>
        <v>descartar</v>
      </c>
      <c r="N63" s="4" t="s">
        <v>228</v>
      </c>
      <c r="O63" s="72" t="s">
        <v>252</v>
      </c>
    </row>
    <row r="64" spans="1:15" x14ac:dyDescent="0.25">
      <c r="A64" s="69" t="s">
        <v>175</v>
      </c>
      <c r="B64" s="4" t="s">
        <v>176</v>
      </c>
      <c r="C64" s="4" t="s">
        <v>181</v>
      </c>
      <c r="D64" s="9" t="s">
        <v>182</v>
      </c>
      <c r="E64" s="4" t="str">
        <f>_xlfn.XLOOKUP(Tabla1[[#This Row],[Nombre del mapa]],Hoja3!$B$3:$B$96,Hoja3!$C$3:$C$96)</f>
        <v>Barrio 24 de mayo</v>
      </c>
      <c r="F64" s="4">
        <v>-3.449776</v>
      </c>
      <c r="G64" s="4">
        <v>-79.958455999999998</v>
      </c>
      <c r="H64" s="78">
        <v>7</v>
      </c>
      <c r="I64" s="78"/>
      <c r="J64" s="4">
        <f>ROUND(H64/SUM($H$63:$H$65)*$I$63,0)</f>
        <v>3</v>
      </c>
      <c r="K64" s="78">
        <v>0</v>
      </c>
      <c r="L64" s="78">
        <v>5</v>
      </c>
      <c r="M64" s="78" t="str">
        <f>IF(K64&gt;=L64,"ok","descartar")</f>
        <v>descartar</v>
      </c>
      <c r="N64" s="78" t="s">
        <v>228</v>
      </c>
      <c r="O64" s="79" t="s">
        <v>252</v>
      </c>
    </row>
    <row r="65" spans="1:15" x14ac:dyDescent="0.25">
      <c r="A65" s="69" t="s">
        <v>175</v>
      </c>
      <c r="B65" s="4" t="s">
        <v>176</v>
      </c>
      <c r="C65" s="4" t="s">
        <v>183</v>
      </c>
      <c r="D65" s="4" t="s">
        <v>184</v>
      </c>
      <c r="E65" s="4" t="str">
        <f>_xlfn.XLOOKUP(Tabla1[[#This Row],[Nombre del mapa]],Hoja3!$B$3:$B$96,Hoja3!$C$3:$C$96)</f>
        <v>Barrio 24 de mayo</v>
      </c>
      <c r="F65" s="4">
        <v>-3.451009</v>
      </c>
      <c r="G65" s="4">
        <v>-79.958941999999993</v>
      </c>
      <c r="H65" s="4">
        <v>6</v>
      </c>
      <c r="I65" s="4"/>
      <c r="J65" s="4">
        <f>ROUND(H65/SUM($H$63:$H$65)*$I$63,0)</f>
        <v>3</v>
      </c>
      <c r="K65" s="4">
        <f>_xlfn.XLOOKUP(D65,Hoja4!$B$2:$B$90,Hoja4!$C$2:$C$90)</f>
        <v>11</v>
      </c>
      <c r="L65" s="4">
        <v>5</v>
      </c>
      <c r="M65" s="4" t="str">
        <f>IF(K65&gt;=L65,"ok","descartar")</f>
        <v>ok</v>
      </c>
      <c r="N65" s="4" t="s">
        <v>229</v>
      </c>
      <c r="O65" s="72" t="s">
        <v>253</v>
      </c>
    </row>
    <row r="66" spans="1:15" x14ac:dyDescent="0.25">
      <c r="A66" s="71" t="s">
        <v>276</v>
      </c>
      <c r="B66" s="6" t="s">
        <v>277</v>
      </c>
      <c r="C66" s="6" t="s">
        <v>282</v>
      </c>
      <c r="D66" s="6" t="s">
        <v>283</v>
      </c>
      <c r="E66" s="4" t="str">
        <f>_xlfn.XLOOKUP(Tabla1[[#This Row],[Nombre del mapa]],Hoja3!$B$3:$B$96,Hoja3!$C$3:$C$96)</f>
        <v>Parque central de Tumbaco 1</v>
      </c>
      <c r="F66" s="13">
        <v>-0.21235698035388201</v>
      </c>
      <c r="G66" s="13">
        <v>-78.405580460640394</v>
      </c>
      <c r="H66" s="6">
        <v>21</v>
      </c>
      <c r="I66" s="4">
        <v>13</v>
      </c>
      <c r="J66" s="4">
        <f>ROUND(H66/SUM($H$66:$H$67)*$I$66,0)</f>
        <v>7</v>
      </c>
      <c r="K66" s="4">
        <f>_xlfn.XLOOKUP(D66,Hoja4!$B$2:$B$90,Hoja4!$C$2:$C$90)</f>
        <v>6</v>
      </c>
      <c r="L66" s="6">
        <v>7</v>
      </c>
      <c r="M66" s="4" t="str">
        <f>IF(K66&gt;=L66,"ok","descartar")</f>
        <v>descartar</v>
      </c>
      <c r="N66" s="6" t="s">
        <v>265</v>
      </c>
      <c r="O66" s="74" t="s">
        <v>265</v>
      </c>
    </row>
    <row r="67" spans="1:15" x14ac:dyDescent="0.25">
      <c r="A67" s="71" t="s">
        <v>276</v>
      </c>
      <c r="B67" s="6" t="s">
        <v>277</v>
      </c>
      <c r="C67" s="6" t="s">
        <v>284</v>
      </c>
      <c r="D67" s="6" t="s">
        <v>285</v>
      </c>
      <c r="E67" s="4" t="str">
        <f>_xlfn.XLOOKUP(Tabla1[[#This Row],[Nombre del mapa]],Hoja3!$B$3:$B$96,Hoja3!$C$3:$C$96)</f>
        <v>Parque Central de Tumbaco 2</v>
      </c>
      <c r="F67" s="13">
        <v>-0.21178447701132699</v>
      </c>
      <c r="G67" s="13">
        <v>-78.404033111983296</v>
      </c>
      <c r="H67" s="6">
        <v>20</v>
      </c>
      <c r="I67" s="6"/>
      <c r="J67" s="4">
        <f>ROUND(H67/SUM($H$66:$H$67)*$I$66,0)</f>
        <v>6</v>
      </c>
      <c r="K67" s="4">
        <f>_xlfn.XLOOKUP(D67,Hoja4!$B$2:$B$90,Hoja4!$C$2:$C$90)</f>
        <v>9</v>
      </c>
      <c r="L67" s="6">
        <v>7</v>
      </c>
      <c r="M67" s="4" t="str">
        <f>IF(K67&gt;=L67,"ok","descartar")</f>
        <v>ok</v>
      </c>
      <c r="N67" s="6" t="s">
        <v>265</v>
      </c>
      <c r="O67" s="74" t="s">
        <v>265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D32E-58B9-4152-9DA3-9BC88002F6A6}">
  <dimension ref="A1:K67"/>
  <sheetViews>
    <sheetView tabSelected="1" workbookViewId="0">
      <selection activeCell="I2" sqref="I2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546</v>
      </c>
      <c r="F1" t="s">
        <v>217</v>
      </c>
      <c r="G1" t="s">
        <v>218</v>
      </c>
      <c r="H1" t="s">
        <v>4</v>
      </c>
      <c r="I1" t="s">
        <v>547</v>
      </c>
      <c r="J1" t="s">
        <v>256</v>
      </c>
      <c r="K1" t="s">
        <v>220</v>
      </c>
    </row>
    <row r="2" spans="1:11" x14ac:dyDescent="0.25">
      <c r="A2" t="s">
        <v>207</v>
      </c>
      <c r="B2" t="s">
        <v>208</v>
      </c>
      <c r="C2" t="s">
        <v>209</v>
      </c>
      <c r="D2" t="s">
        <v>210</v>
      </c>
      <c r="E2" t="s">
        <v>500</v>
      </c>
      <c r="F2">
        <v>-1.2417670000000001</v>
      </c>
      <c r="G2">
        <v>-78.624082000000001</v>
      </c>
      <c r="H2">
        <v>31</v>
      </c>
      <c r="I2">
        <v>3</v>
      </c>
      <c r="J2" s="1"/>
      <c r="K2" s="1"/>
    </row>
    <row r="3" spans="1:11" x14ac:dyDescent="0.25">
      <c r="A3" t="s">
        <v>207</v>
      </c>
      <c r="B3" t="s">
        <v>208</v>
      </c>
      <c r="C3" t="s">
        <v>211</v>
      </c>
      <c r="D3" t="s">
        <v>212</v>
      </c>
      <c r="E3" t="s">
        <v>502</v>
      </c>
      <c r="F3">
        <v>-1.2718750000000001</v>
      </c>
      <c r="G3">
        <v>-78.613915000000006</v>
      </c>
      <c r="H3">
        <v>30</v>
      </c>
      <c r="I3">
        <v>3</v>
      </c>
      <c r="J3" s="1"/>
      <c r="K3" s="1"/>
    </row>
    <row r="4" spans="1:11" x14ac:dyDescent="0.25">
      <c r="A4" t="s">
        <v>207</v>
      </c>
      <c r="B4" t="s">
        <v>208</v>
      </c>
      <c r="C4" t="s">
        <v>213</v>
      </c>
      <c r="D4" t="s">
        <v>214</v>
      </c>
      <c r="E4" t="s">
        <v>504</v>
      </c>
      <c r="F4">
        <v>-1.2684266</v>
      </c>
      <c r="G4">
        <v>-78.621997500000006</v>
      </c>
      <c r="H4">
        <v>28</v>
      </c>
      <c r="I4">
        <v>3</v>
      </c>
      <c r="J4" s="1"/>
      <c r="K4" s="1"/>
    </row>
    <row r="5" spans="1:11" x14ac:dyDescent="0.25">
      <c r="A5" t="s">
        <v>257</v>
      </c>
      <c r="B5" t="s">
        <v>258</v>
      </c>
      <c r="C5" t="s">
        <v>259</v>
      </c>
      <c r="D5" t="s">
        <v>262</v>
      </c>
      <c r="E5" t="s">
        <v>509</v>
      </c>
      <c r="F5">
        <v>0.33278563746324902</v>
      </c>
      <c r="G5">
        <v>-78.211491496224795</v>
      </c>
      <c r="H5">
        <v>12</v>
      </c>
      <c r="I5">
        <v>3</v>
      </c>
      <c r="J5" s="1"/>
      <c r="K5" s="1"/>
    </row>
    <row r="6" spans="1:11" x14ac:dyDescent="0.25">
      <c r="A6" t="s">
        <v>257</v>
      </c>
      <c r="B6" t="s">
        <v>258</v>
      </c>
      <c r="C6" t="s">
        <v>261</v>
      </c>
      <c r="D6" t="s">
        <v>264</v>
      </c>
      <c r="E6" t="s">
        <v>515</v>
      </c>
      <c r="F6">
        <v>0.32465471247164701</v>
      </c>
      <c r="G6">
        <v>-78.211264914706803</v>
      </c>
      <c r="H6">
        <v>8</v>
      </c>
      <c r="I6">
        <v>2</v>
      </c>
      <c r="J6" s="1"/>
      <c r="K6" s="1"/>
    </row>
    <row r="7" spans="1:11" x14ac:dyDescent="0.25">
      <c r="A7" t="s">
        <v>185</v>
      </c>
      <c r="B7" t="s">
        <v>186</v>
      </c>
      <c r="C7" t="s">
        <v>187</v>
      </c>
      <c r="D7" t="s">
        <v>188</v>
      </c>
      <c r="E7" t="s">
        <v>478</v>
      </c>
      <c r="F7">
        <v>-2.9027989999999999</v>
      </c>
      <c r="G7">
        <v>-79.002440000000007</v>
      </c>
      <c r="H7">
        <v>25</v>
      </c>
      <c r="I7">
        <v>4</v>
      </c>
      <c r="J7" s="1"/>
      <c r="K7" s="1"/>
    </row>
    <row r="8" spans="1:11" x14ac:dyDescent="0.25">
      <c r="A8" t="s">
        <v>185</v>
      </c>
      <c r="B8" t="s">
        <v>186</v>
      </c>
      <c r="C8" t="s">
        <v>189</v>
      </c>
      <c r="D8" t="s">
        <v>190</v>
      </c>
      <c r="E8" t="s">
        <v>480</v>
      </c>
      <c r="F8">
        <v>-2.8981430000000001</v>
      </c>
      <c r="G8">
        <v>-78.987870000000001</v>
      </c>
      <c r="H8">
        <v>25</v>
      </c>
      <c r="I8">
        <v>4</v>
      </c>
      <c r="J8" s="1"/>
      <c r="K8" s="1"/>
    </row>
    <row r="9" spans="1:11" x14ac:dyDescent="0.25">
      <c r="A9" t="s">
        <v>185</v>
      </c>
      <c r="B9" t="s">
        <v>186</v>
      </c>
      <c r="C9" t="s">
        <v>191</v>
      </c>
      <c r="D9" t="s">
        <v>192</v>
      </c>
      <c r="E9" t="s">
        <v>482</v>
      </c>
      <c r="F9">
        <v>-2.891292</v>
      </c>
      <c r="G9">
        <v>-78.985080999999994</v>
      </c>
      <c r="H9">
        <v>24</v>
      </c>
      <c r="I9">
        <v>3</v>
      </c>
      <c r="J9" s="1"/>
      <c r="K9" s="1"/>
    </row>
    <row r="10" spans="1:11" x14ac:dyDescent="0.25">
      <c r="A10" t="s">
        <v>107</v>
      </c>
      <c r="B10" t="s">
        <v>108</v>
      </c>
      <c r="C10" t="s">
        <v>109</v>
      </c>
      <c r="D10" t="s">
        <v>110</v>
      </c>
      <c r="F10">
        <v>-0.195548</v>
      </c>
      <c r="G10">
        <v>-78.447912000000002</v>
      </c>
      <c r="H10">
        <v>25</v>
      </c>
      <c r="I10">
        <v>4</v>
      </c>
      <c r="J10" s="1"/>
      <c r="K10" s="1"/>
    </row>
    <row r="11" spans="1:11" x14ac:dyDescent="0.25">
      <c r="A11" t="s">
        <v>107</v>
      </c>
      <c r="B11" t="s">
        <v>108</v>
      </c>
      <c r="C11" t="s">
        <v>111</v>
      </c>
      <c r="D11" t="s">
        <v>112</v>
      </c>
      <c r="F11">
        <v>-0.20422399999999999</v>
      </c>
      <c r="G11">
        <v>-78.426862999999997</v>
      </c>
      <c r="H11">
        <v>19</v>
      </c>
      <c r="I11">
        <v>3</v>
      </c>
      <c r="J11" s="1"/>
      <c r="K11" s="1"/>
    </row>
    <row r="12" spans="1:11" x14ac:dyDescent="0.25">
      <c r="A12" t="s">
        <v>107</v>
      </c>
      <c r="B12" t="s">
        <v>108</v>
      </c>
      <c r="C12" t="s">
        <v>113</v>
      </c>
      <c r="D12" t="s">
        <v>114</v>
      </c>
      <c r="F12">
        <v>-0.20494499999999999</v>
      </c>
      <c r="G12">
        <v>-78.442025000000001</v>
      </c>
      <c r="H12">
        <v>16</v>
      </c>
      <c r="I12">
        <v>2</v>
      </c>
      <c r="J12" s="1"/>
      <c r="K12" s="1"/>
    </row>
    <row r="13" spans="1:11" x14ac:dyDescent="0.25">
      <c r="A13" t="s">
        <v>107</v>
      </c>
      <c r="B13" t="s">
        <v>108</v>
      </c>
      <c r="C13" t="s">
        <v>115</v>
      </c>
      <c r="D13" t="s">
        <v>116</v>
      </c>
      <c r="F13">
        <v>-0.20039499999999999</v>
      </c>
      <c r="G13">
        <v>-78.43929</v>
      </c>
      <c r="H13">
        <v>14</v>
      </c>
      <c r="I13">
        <v>2</v>
      </c>
      <c r="J13" s="1"/>
      <c r="K13" s="1"/>
    </row>
    <row r="14" spans="1:11" x14ac:dyDescent="0.25">
      <c r="A14" t="s">
        <v>107</v>
      </c>
      <c r="B14" t="s">
        <v>108</v>
      </c>
      <c r="C14" t="s">
        <v>117</v>
      </c>
      <c r="D14" t="s">
        <v>118</v>
      </c>
      <c r="F14">
        <v>-0.20488600000000001</v>
      </c>
      <c r="G14">
        <v>-78.446721999999994</v>
      </c>
      <c r="H14">
        <v>13</v>
      </c>
      <c r="I14">
        <v>2</v>
      </c>
      <c r="J14" s="1"/>
      <c r="K14" s="1"/>
    </row>
    <row r="15" spans="1:11" x14ac:dyDescent="0.25">
      <c r="A15" t="s">
        <v>157</v>
      </c>
      <c r="B15" t="s">
        <v>158</v>
      </c>
      <c r="C15" t="s">
        <v>159</v>
      </c>
      <c r="D15" t="s">
        <v>160</v>
      </c>
      <c r="E15" t="s">
        <v>441</v>
      </c>
      <c r="F15">
        <v>-1.5792219999999999</v>
      </c>
      <c r="G15">
        <v>-78.997536999999994</v>
      </c>
      <c r="H15">
        <v>4</v>
      </c>
      <c r="I15">
        <v>3</v>
      </c>
      <c r="J15" s="1"/>
      <c r="K15" s="1"/>
    </row>
    <row r="16" spans="1:11" x14ac:dyDescent="0.25">
      <c r="A16" t="s">
        <v>157</v>
      </c>
      <c r="B16" t="s">
        <v>158</v>
      </c>
      <c r="C16" t="s">
        <v>167</v>
      </c>
      <c r="D16" t="s">
        <v>168</v>
      </c>
      <c r="E16" t="s">
        <v>449</v>
      </c>
      <c r="F16">
        <v>-1.5942468999999999</v>
      </c>
      <c r="G16">
        <v>-79.001929099999998</v>
      </c>
      <c r="H16">
        <v>2</v>
      </c>
      <c r="I16">
        <v>2</v>
      </c>
      <c r="J16" s="1"/>
      <c r="K16" s="1"/>
    </row>
    <row r="17" spans="1:11" x14ac:dyDescent="0.25">
      <c r="A17" t="s">
        <v>27</v>
      </c>
      <c r="B17" t="s">
        <v>28</v>
      </c>
      <c r="C17" t="s">
        <v>29</v>
      </c>
      <c r="D17" t="s">
        <v>30</v>
      </c>
      <c r="E17" t="s">
        <v>321</v>
      </c>
      <c r="F17">
        <v>-2.1941570000000001</v>
      </c>
      <c r="G17">
        <v>-79.885981000000001</v>
      </c>
      <c r="H17">
        <v>60</v>
      </c>
      <c r="I17">
        <v>10</v>
      </c>
      <c r="J17" s="1"/>
      <c r="K17" s="1"/>
    </row>
    <row r="18" spans="1:11" x14ac:dyDescent="0.25">
      <c r="A18" t="s">
        <v>27</v>
      </c>
      <c r="B18" t="s">
        <v>28</v>
      </c>
      <c r="C18" t="s">
        <v>31</v>
      </c>
      <c r="D18" t="s">
        <v>32</v>
      </c>
      <c r="E18" t="s">
        <v>324</v>
      </c>
      <c r="F18">
        <v>-2.128463</v>
      </c>
      <c r="G18">
        <v>-79.909702999999993</v>
      </c>
      <c r="H18">
        <v>30</v>
      </c>
      <c r="I18">
        <v>5</v>
      </c>
      <c r="J18" s="1"/>
      <c r="K18" s="1"/>
    </row>
    <row r="19" spans="1:11" x14ac:dyDescent="0.25">
      <c r="A19" t="s">
        <v>27</v>
      </c>
      <c r="B19" t="s">
        <v>28</v>
      </c>
      <c r="C19" t="s">
        <v>33</v>
      </c>
      <c r="D19" t="s">
        <v>34</v>
      </c>
      <c r="E19" t="s">
        <v>327</v>
      </c>
      <c r="F19">
        <v>-2.0916679999999999</v>
      </c>
      <c r="G19">
        <v>-79.904758000000001</v>
      </c>
      <c r="H19">
        <v>25</v>
      </c>
      <c r="I19">
        <v>4</v>
      </c>
      <c r="J19" s="1"/>
      <c r="K19" s="1"/>
    </row>
    <row r="20" spans="1:11" x14ac:dyDescent="0.25">
      <c r="A20" t="s">
        <v>27</v>
      </c>
      <c r="B20" t="s">
        <v>28</v>
      </c>
      <c r="C20" t="s">
        <v>35</v>
      </c>
      <c r="D20" t="s">
        <v>36</v>
      </c>
      <c r="E20" t="s">
        <v>330</v>
      </c>
      <c r="F20">
        <v>-2.1297294</v>
      </c>
      <c r="G20">
        <v>-79.938870499999993</v>
      </c>
      <c r="H20">
        <v>23</v>
      </c>
      <c r="I20">
        <v>4</v>
      </c>
      <c r="J20" s="1"/>
      <c r="K20" s="1"/>
    </row>
    <row r="21" spans="1:11" x14ac:dyDescent="0.25">
      <c r="A21" t="s">
        <v>27</v>
      </c>
      <c r="B21" t="s">
        <v>28</v>
      </c>
      <c r="C21" t="s">
        <v>37</v>
      </c>
      <c r="D21" t="s">
        <v>38</v>
      </c>
      <c r="E21" t="s">
        <v>333</v>
      </c>
      <c r="F21">
        <v>-2.1209760000000002</v>
      </c>
      <c r="G21">
        <v>-79.908691000000005</v>
      </c>
      <c r="H21">
        <v>20</v>
      </c>
      <c r="I21">
        <v>3</v>
      </c>
      <c r="J21" s="1"/>
      <c r="K21" s="1"/>
    </row>
    <row r="22" spans="1:11" x14ac:dyDescent="0.25">
      <c r="A22" t="s">
        <v>27</v>
      </c>
      <c r="B22" t="s">
        <v>28</v>
      </c>
      <c r="C22" t="s">
        <v>41</v>
      </c>
      <c r="D22" t="s">
        <v>42</v>
      </c>
      <c r="E22" t="s">
        <v>339</v>
      </c>
      <c r="F22">
        <v>-2.2101109999999999</v>
      </c>
      <c r="G22">
        <v>-79.887321</v>
      </c>
      <c r="H22">
        <v>16</v>
      </c>
      <c r="I22">
        <v>3</v>
      </c>
      <c r="J22" s="1"/>
      <c r="K22" s="1"/>
    </row>
    <row r="23" spans="1:11" x14ac:dyDescent="0.25">
      <c r="A23" t="s">
        <v>27</v>
      </c>
      <c r="B23" t="s">
        <v>28</v>
      </c>
      <c r="C23" t="s">
        <v>43</v>
      </c>
      <c r="D23" t="s">
        <v>44</v>
      </c>
      <c r="E23" t="s">
        <v>342</v>
      </c>
      <c r="F23">
        <v>-2.1263660999999998</v>
      </c>
      <c r="G23">
        <v>-79.921768799999995</v>
      </c>
      <c r="H23">
        <v>16</v>
      </c>
      <c r="I23">
        <v>3</v>
      </c>
      <c r="J23" s="1"/>
      <c r="K23" s="1"/>
    </row>
    <row r="24" spans="1:11" x14ac:dyDescent="0.25">
      <c r="A24" t="s">
        <v>27</v>
      </c>
      <c r="B24" t="s">
        <v>28</v>
      </c>
      <c r="C24" t="s">
        <v>45</v>
      </c>
      <c r="D24" t="s">
        <v>46</v>
      </c>
      <c r="E24" t="s">
        <v>344</v>
      </c>
      <c r="F24">
        <v>-2.159789</v>
      </c>
      <c r="G24">
        <v>-79.920106000000004</v>
      </c>
      <c r="H24">
        <v>15</v>
      </c>
      <c r="I24">
        <v>3</v>
      </c>
      <c r="J24" s="1"/>
      <c r="K24" s="1"/>
    </row>
    <row r="25" spans="1:11" x14ac:dyDescent="0.25">
      <c r="A25" t="s">
        <v>27</v>
      </c>
      <c r="B25" t="s">
        <v>28</v>
      </c>
      <c r="C25" t="s">
        <v>47</v>
      </c>
      <c r="D25" t="s">
        <v>48</v>
      </c>
      <c r="E25" t="s">
        <v>347</v>
      </c>
      <c r="F25">
        <v>-2.1254048000000001</v>
      </c>
      <c r="G25">
        <v>-79.896252899999993</v>
      </c>
      <c r="H25">
        <v>17</v>
      </c>
      <c r="I25">
        <v>3</v>
      </c>
      <c r="J25" s="1"/>
      <c r="K25" s="1"/>
    </row>
    <row r="26" spans="1:11" x14ac:dyDescent="0.25">
      <c r="A26" t="s">
        <v>169</v>
      </c>
      <c r="B26" t="s">
        <v>170</v>
      </c>
      <c r="C26" t="s">
        <v>171</v>
      </c>
      <c r="D26" t="s">
        <v>172</v>
      </c>
      <c r="E26" t="s">
        <v>456</v>
      </c>
      <c r="F26">
        <v>-3.485779</v>
      </c>
      <c r="G26">
        <v>-80.236772000000002</v>
      </c>
      <c r="H26">
        <v>17</v>
      </c>
      <c r="I26">
        <v>7</v>
      </c>
      <c r="J26" s="1"/>
      <c r="K26" s="1"/>
    </row>
    <row r="27" spans="1:11" x14ac:dyDescent="0.25">
      <c r="A27" t="s">
        <v>169</v>
      </c>
      <c r="B27" t="s">
        <v>170</v>
      </c>
      <c r="C27" t="s">
        <v>173</v>
      </c>
      <c r="D27" t="s">
        <v>174</v>
      </c>
      <c r="E27" t="s">
        <v>342</v>
      </c>
      <c r="F27">
        <v>-3.4788350000000001</v>
      </c>
      <c r="G27">
        <v>-80.241713000000004</v>
      </c>
      <c r="H27">
        <v>15</v>
      </c>
      <c r="I27">
        <v>7</v>
      </c>
      <c r="J27" s="1"/>
      <c r="K27" s="1"/>
    </row>
    <row r="28" spans="1:11" x14ac:dyDescent="0.25">
      <c r="A28" t="s">
        <v>21</v>
      </c>
      <c r="B28" t="s">
        <v>22</v>
      </c>
      <c r="C28" t="s">
        <v>23</v>
      </c>
      <c r="D28" t="s">
        <v>24</v>
      </c>
      <c r="E28" t="s">
        <v>315</v>
      </c>
      <c r="F28">
        <v>-2.2579570000000002</v>
      </c>
      <c r="G28">
        <v>-80.915862000000004</v>
      </c>
      <c r="H28">
        <v>10</v>
      </c>
      <c r="I28">
        <v>3</v>
      </c>
      <c r="J28" s="1"/>
      <c r="K28" s="1"/>
    </row>
    <row r="29" spans="1:11" x14ac:dyDescent="0.25">
      <c r="A29" t="s">
        <v>21</v>
      </c>
      <c r="B29" t="s">
        <v>22</v>
      </c>
      <c r="C29" t="s">
        <v>25</v>
      </c>
      <c r="D29" t="s">
        <v>26</v>
      </c>
      <c r="E29" t="s">
        <v>318</v>
      </c>
      <c r="F29">
        <v>-2.2551969999999999</v>
      </c>
      <c r="G29">
        <v>-80.911852999999994</v>
      </c>
      <c r="H29">
        <v>6</v>
      </c>
      <c r="I29">
        <v>2</v>
      </c>
      <c r="J29" s="1"/>
      <c r="K29" s="1"/>
    </row>
    <row r="30" spans="1:11" x14ac:dyDescent="0.25">
      <c r="A30" t="s">
        <v>197</v>
      </c>
      <c r="B30" t="s">
        <v>198</v>
      </c>
      <c r="C30" t="s">
        <v>199</v>
      </c>
      <c r="D30" t="s">
        <v>200</v>
      </c>
      <c r="E30" t="s">
        <v>487</v>
      </c>
      <c r="F30">
        <v>-3.2645789999999999</v>
      </c>
      <c r="G30">
        <v>-79.954342999999994</v>
      </c>
      <c r="H30">
        <v>20</v>
      </c>
      <c r="I30">
        <v>5</v>
      </c>
      <c r="J30" s="1"/>
      <c r="K30" s="1"/>
    </row>
    <row r="31" spans="1:11" x14ac:dyDescent="0.25">
      <c r="A31" t="s">
        <v>197</v>
      </c>
      <c r="B31" t="s">
        <v>198</v>
      </c>
      <c r="C31" t="s">
        <v>205</v>
      </c>
      <c r="D31" t="s">
        <v>206</v>
      </c>
      <c r="E31" t="s">
        <v>497</v>
      </c>
      <c r="F31">
        <v>-3.2635809999999998</v>
      </c>
      <c r="G31">
        <v>-79.967436000000006</v>
      </c>
      <c r="H31">
        <v>16</v>
      </c>
      <c r="I31">
        <v>4</v>
      </c>
      <c r="J31" s="1"/>
      <c r="K31" s="1"/>
    </row>
    <row r="32" spans="1:11" x14ac:dyDescent="0.25">
      <c r="A32" t="s">
        <v>49</v>
      </c>
      <c r="B32" t="s">
        <v>50</v>
      </c>
      <c r="C32" t="s">
        <v>55</v>
      </c>
      <c r="D32" t="s">
        <v>56</v>
      </c>
      <c r="E32" t="s">
        <v>356</v>
      </c>
      <c r="F32">
        <v>-0.996062</v>
      </c>
      <c r="G32">
        <v>-80.761246</v>
      </c>
      <c r="H32">
        <v>22</v>
      </c>
      <c r="I32">
        <v>6</v>
      </c>
      <c r="J32" s="1"/>
      <c r="K32" s="1"/>
    </row>
    <row r="33" spans="1:11" x14ac:dyDescent="0.25">
      <c r="A33" t="s">
        <v>49</v>
      </c>
      <c r="B33" t="s">
        <v>50</v>
      </c>
      <c r="C33" t="s">
        <v>59</v>
      </c>
      <c r="D33" t="s">
        <v>60</v>
      </c>
      <c r="E33" t="s">
        <v>362</v>
      </c>
      <c r="F33">
        <v>-0.94703400000000004</v>
      </c>
      <c r="G33">
        <v>-80.731043999999997</v>
      </c>
      <c r="H33">
        <v>20</v>
      </c>
      <c r="I33">
        <v>6</v>
      </c>
      <c r="J33" s="1"/>
      <c r="K33" s="1"/>
    </row>
    <row r="34" spans="1:11" x14ac:dyDescent="0.25">
      <c r="A34" t="s">
        <v>49</v>
      </c>
      <c r="B34" t="s">
        <v>50</v>
      </c>
      <c r="C34" t="s">
        <v>61</v>
      </c>
      <c r="D34" t="s">
        <v>62</v>
      </c>
      <c r="E34" t="s">
        <v>365</v>
      </c>
      <c r="F34">
        <v>-0.99823899999999999</v>
      </c>
      <c r="G34">
        <v>-80.759997999999996</v>
      </c>
      <c r="H34">
        <v>18</v>
      </c>
      <c r="I34">
        <v>6</v>
      </c>
      <c r="J34" s="1"/>
      <c r="K34" s="1"/>
    </row>
    <row r="35" spans="1:11" x14ac:dyDescent="0.25">
      <c r="B35" t="s">
        <v>50</v>
      </c>
      <c r="D35" t="s">
        <v>545</v>
      </c>
      <c r="F35">
        <v>-0.95534856151615899</v>
      </c>
      <c r="G35">
        <v>-80.723732976794906</v>
      </c>
      <c r="H35">
        <v>15</v>
      </c>
      <c r="I35">
        <v>5</v>
      </c>
      <c r="J35" s="1"/>
      <c r="K35" s="1"/>
    </row>
    <row r="36" spans="1:11" x14ac:dyDescent="0.25">
      <c r="A36" t="s">
        <v>67</v>
      </c>
      <c r="B36" t="s">
        <v>68</v>
      </c>
      <c r="C36" t="s">
        <v>69</v>
      </c>
      <c r="D36" t="s">
        <v>70</v>
      </c>
      <c r="E36" t="s">
        <v>373</v>
      </c>
      <c r="F36">
        <v>-1.078911</v>
      </c>
      <c r="G36">
        <v>-80.697494000000006</v>
      </c>
      <c r="H36">
        <v>31</v>
      </c>
      <c r="I36">
        <v>5</v>
      </c>
      <c r="J36" s="1"/>
      <c r="K36" s="1"/>
    </row>
    <row r="37" spans="1:11" x14ac:dyDescent="0.25">
      <c r="A37" t="s">
        <v>67</v>
      </c>
      <c r="B37" t="s">
        <v>68</v>
      </c>
      <c r="C37" t="s">
        <v>71</v>
      </c>
      <c r="D37" t="s">
        <v>72</v>
      </c>
      <c r="E37" t="s">
        <v>376</v>
      </c>
      <c r="F37">
        <v>-1.0823879999999999</v>
      </c>
      <c r="G37">
        <v>-80.667114999999995</v>
      </c>
      <c r="H37">
        <v>26</v>
      </c>
      <c r="I37">
        <v>4</v>
      </c>
      <c r="J37" s="1"/>
      <c r="K37" s="1"/>
    </row>
    <row r="38" spans="1:11" x14ac:dyDescent="0.25">
      <c r="A38" t="s">
        <v>67</v>
      </c>
      <c r="B38" t="s">
        <v>68</v>
      </c>
      <c r="C38" t="s">
        <v>73</v>
      </c>
      <c r="D38" t="s">
        <v>74</v>
      </c>
      <c r="E38" t="s">
        <v>373</v>
      </c>
      <c r="F38">
        <v>-1.078349</v>
      </c>
      <c r="G38">
        <v>-80.699518999999995</v>
      </c>
      <c r="H38">
        <v>21</v>
      </c>
      <c r="I38">
        <v>4</v>
      </c>
      <c r="J38" s="1"/>
      <c r="K38" s="1"/>
    </row>
    <row r="39" spans="1:11" x14ac:dyDescent="0.25">
      <c r="A39" t="s">
        <v>67</v>
      </c>
      <c r="B39" t="s">
        <v>68</v>
      </c>
      <c r="C39" t="s">
        <v>75</v>
      </c>
      <c r="D39" t="s">
        <v>76</v>
      </c>
      <c r="E39" t="s">
        <v>379</v>
      </c>
      <c r="F39">
        <v>-1.08036</v>
      </c>
      <c r="G39">
        <v>-80.648009999999999</v>
      </c>
      <c r="H39">
        <v>16</v>
      </c>
      <c r="I39">
        <v>3</v>
      </c>
      <c r="J39" s="1"/>
      <c r="K39" s="1"/>
    </row>
    <row r="40" spans="1:11" x14ac:dyDescent="0.25">
      <c r="A40" t="s">
        <v>15</v>
      </c>
      <c r="B40" t="s">
        <v>16</v>
      </c>
      <c r="C40" t="s">
        <v>17</v>
      </c>
      <c r="D40" t="s">
        <v>18</v>
      </c>
      <c r="E40" t="s">
        <v>308</v>
      </c>
      <c r="F40">
        <v>-2.6791999999999998</v>
      </c>
      <c r="G40">
        <v>-79.617108000000002</v>
      </c>
      <c r="H40">
        <v>22</v>
      </c>
      <c r="I40">
        <v>3</v>
      </c>
      <c r="J40" s="1"/>
      <c r="K40" s="1"/>
    </row>
    <row r="41" spans="1:11" x14ac:dyDescent="0.25">
      <c r="A41" t="s">
        <v>15</v>
      </c>
      <c r="B41" t="s">
        <v>16</v>
      </c>
      <c r="C41" t="s">
        <v>19</v>
      </c>
      <c r="D41" t="s">
        <v>20</v>
      </c>
      <c r="E41" t="s">
        <v>312</v>
      </c>
      <c r="F41">
        <v>-2.6723279999999998</v>
      </c>
      <c r="G41">
        <v>-79.617592000000002</v>
      </c>
      <c r="H41">
        <v>16</v>
      </c>
      <c r="I41">
        <v>3</v>
      </c>
      <c r="J41" s="1"/>
      <c r="K41" s="1"/>
    </row>
    <row r="42" spans="1:11" x14ac:dyDescent="0.25">
      <c r="A42" t="s">
        <v>5</v>
      </c>
      <c r="B42" t="s">
        <v>6</v>
      </c>
      <c r="C42" t="s">
        <v>7</v>
      </c>
      <c r="D42" t="s">
        <v>8</v>
      </c>
      <c r="E42" t="s">
        <v>299</v>
      </c>
      <c r="F42">
        <v>-2.1699130000000002</v>
      </c>
      <c r="G42">
        <v>-79.469223</v>
      </c>
      <c r="H42">
        <v>7</v>
      </c>
      <c r="I42">
        <v>4</v>
      </c>
      <c r="J42" s="1"/>
      <c r="K42" s="1"/>
    </row>
    <row r="43" spans="1:11" x14ac:dyDescent="0.25">
      <c r="A43" t="s">
        <v>5</v>
      </c>
      <c r="B43" t="s">
        <v>6</v>
      </c>
      <c r="C43" t="s">
        <v>9</v>
      </c>
      <c r="D43" t="s">
        <v>10</v>
      </c>
      <c r="E43" t="s">
        <v>302</v>
      </c>
      <c r="F43">
        <v>-2.1701100000000002</v>
      </c>
      <c r="G43">
        <v>-79.461729000000005</v>
      </c>
      <c r="H43">
        <v>7</v>
      </c>
      <c r="I43">
        <v>4</v>
      </c>
      <c r="J43" s="1"/>
      <c r="K43" s="1"/>
    </row>
    <row r="44" spans="1:11" x14ac:dyDescent="0.25">
      <c r="A44" t="s">
        <v>119</v>
      </c>
      <c r="B44" t="s">
        <v>120</v>
      </c>
      <c r="C44" t="s">
        <v>121</v>
      </c>
      <c r="D44" t="s">
        <v>122</v>
      </c>
      <c r="E44" t="s">
        <v>405</v>
      </c>
      <c r="F44">
        <v>-0.169734</v>
      </c>
      <c r="G44">
        <v>-78.477251999999993</v>
      </c>
      <c r="H44">
        <v>124</v>
      </c>
      <c r="I44">
        <v>9</v>
      </c>
      <c r="J44" s="1"/>
      <c r="K44" s="1"/>
    </row>
    <row r="45" spans="1:11" x14ac:dyDescent="0.25">
      <c r="A45" t="s">
        <v>119</v>
      </c>
      <c r="B45" t="s">
        <v>120</v>
      </c>
      <c r="C45" t="s">
        <v>123</v>
      </c>
      <c r="D45" t="s">
        <v>124</v>
      </c>
      <c r="E45" t="s">
        <v>408</v>
      </c>
      <c r="F45">
        <v>-0.16650599999999999</v>
      </c>
      <c r="G45">
        <v>-78.475290000000001</v>
      </c>
      <c r="H45">
        <v>107</v>
      </c>
      <c r="I45">
        <v>8</v>
      </c>
      <c r="J45" s="1"/>
      <c r="K45" s="1"/>
    </row>
    <row r="46" spans="1:11" x14ac:dyDescent="0.25">
      <c r="A46" t="s">
        <v>119</v>
      </c>
      <c r="B46" t="s">
        <v>120</v>
      </c>
      <c r="C46" t="s">
        <v>127</v>
      </c>
      <c r="D46" t="s">
        <v>128</v>
      </c>
      <c r="E46" t="s">
        <v>414</v>
      </c>
      <c r="F46">
        <v>-0.17830599999999999</v>
      </c>
      <c r="G46">
        <v>-78.480442999999994</v>
      </c>
      <c r="H46">
        <v>58</v>
      </c>
      <c r="I46">
        <v>4</v>
      </c>
      <c r="J46" s="1"/>
      <c r="K46" s="1"/>
    </row>
    <row r="47" spans="1:11" x14ac:dyDescent="0.25">
      <c r="A47" t="s">
        <v>119</v>
      </c>
      <c r="B47" t="s">
        <v>120</v>
      </c>
      <c r="C47" t="s">
        <v>129</v>
      </c>
      <c r="D47" t="s">
        <v>130</v>
      </c>
      <c r="E47" t="s">
        <v>417</v>
      </c>
      <c r="F47">
        <v>-0.15747900000000001</v>
      </c>
      <c r="G47">
        <v>-78.475078999999994</v>
      </c>
      <c r="H47">
        <v>52</v>
      </c>
      <c r="I47">
        <v>4</v>
      </c>
      <c r="J47" s="1"/>
      <c r="K47" s="1"/>
    </row>
    <row r="48" spans="1:11" x14ac:dyDescent="0.25">
      <c r="A48" t="s">
        <v>119</v>
      </c>
      <c r="B48" t="s">
        <v>120</v>
      </c>
      <c r="C48" t="s">
        <v>135</v>
      </c>
      <c r="D48" t="s">
        <v>136</v>
      </c>
      <c r="E48" t="s">
        <v>425</v>
      </c>
      <c r="F48">
        <v>-0.18026900000000001</v>
      </c>
      <c r="G48">
        <v>-78.489000000000004</v>
      </c>
      <c r="H48">
        <v>50</v>
      </c>
      <c r="I48">
        <v>4</v>
      </c>
      <c r="J48" s="1"/>
      <c r="K48" s="1"/>
    </row>
    <row r="49" spans="1:11" x14ac:dyDescent="0.25">
      <c r="A49" t="s">
        <v>119</v>
      </c>
      <c r="B49" t="s">
        <v>120</v>
      </c>
      <c r="C49" t="s">
        <v>139</v>
      </c>
      <c r="D49" t="s">
        <v>140</v>
      </c>
      <c r="E49" t="s">
        <v>430</v>
      </c>
      <c r="F49">
        <v>-0.18072299999999999</v>
      </c>
      <c r="G49">
        <v>-78.479369000000005</v>
      </c>
      <c r="H49">
        <v>42</v>
      </c>
      <c r="I49">
        <v>3</v>
      </c>
      <c r="J49" s="1"/>
      <c r="K49" s="1"/>
    </row>
    <row r="50" spans="1:11" x14ac:dyDescent="0.25">
      <c r="A50" t="s">
        <v>119</v>
      </c>
      <c r="B50" t="s">
        <v>120</v>
      </c>
      <c r="C50" t="s">
        <v>141</v>
      </c>
      <c r="D50" t="s">
        <v>142</v>
      </c>
      <c r="E50" t="s">
        <v>432</v>
      </c>
      <c r="F50">
        <v>-0.142572</v>
      </c>
      <c r="G50">
        <v>-78.455749999999995</v>
      </c>
      <c r="H50">
        <v>42</v>
      </c>
      <c r="I50">
        <v>3</v>
      </c>
      <c r="J50" s="1"/>
      <c r="K50" s="1"/>
    </row>
    <row r="51" spans="1:11" x14ac:dyDescent="0.25">
      <c r="A51" t="s">
        <v>119</v>
      </c>
      <c r="B51" t="s">
        <v>120</v>
      </c>
      <c r="C51" t="s">
        <v>145</v>
      </c>
      <c r="D51" t="s">
        <v>146</v>
      </c>
      <c r="E51" t="s">
        <v>436</v>
      </c>
      <c r="F51">
        <v>-0.18416299999999999</v>
      </c>
      <c r="G51">
        <v>-78.482022999999998</v>
      </c>
      <c r="H51">
        <v>40</v>
      </c>
      <c r="I51">
        <v>3</v>
      </c>
      <c r="J51" s="1"/>
      <c r="K51" s="1"/>
    </row>
    <row r="52" spans="1:11" x14ac:dyDescent="0.25">
      <c r="A52" t="s">
        <v>119</v>
      </c>
      <c r="B52" t="s">
        <v>120</v>
      </c>
      <c r="C52" t="s">
        <v>147</v>
      </c>
      <c r="D52" t="s">
        <v>148</v>
      </c>
      <c r="E52" t="s">
        <v>439</v>
      </c>
      <c r="F52">
        <v>-0.25543900000000003</v>
      </c>
      <c r="G52">
        <v>-78.521674000000004</v>
      </c>
      <c r="H52">
        <v>38</v>
      </c>
      <c r="I52">
        <v>3</v>
      </c>
      <c r="J52" s="1"/>
      <c r="K52" s="1"/>
    </row>
    <row r="53" spans="1:11" x14ac:dyDescent="0.25">
      <c r="A53" t="s">
        <v>266</v>
      </c>
      <c r="B53" t="s">
        <v>267</v>
      </c>
      <c r="C53" t="s">
        <v>268</v>
      </c>
      <c r="D53" t="s">
        <v>269</v>
      </c>
      <c r="E53" t="s">
        <v>519</v>
      </c>
      <c r="F53">
        <v>-1.0472477459987</v>
      </c>
      <c r="G53">
        <v>-78.588795399191397</v>
      </c>
      <c r="H53">
        <v>10</v>
      </c>
      <c r="I53">
        <v>4</v>
      </c>
      <c r="J53" s="1"/>
      <c r="K53" s="1"/>
    </row>
    <row r="54" spans="1:11" x14ac:dyDescent="0.25">
      <c r="A54" t="s">
        <v>266</v>
      </c>
      <c r="B54" t="s">
        <v>267</v>
      </c>
      <c r="C54" t="s">
        <v>272</v>
      </c>
      <c r="D54" t="s">
        <v>273</v>
      </c>
      <c r="E54" t="s">
        <v>525</v>
      </c>
      <c r="F54">
        <v>-1.03105729181336</v>
      </c>
      <c r="G54">
        <v>-78.588914677289296</v>
      </c>
      <c r="H54">
        <v>6</v>
      </c>
      <c r="I54">
        <v>2</v>
      </c>
      <c r="J54" s="1"/>
      <c r="K54" s="1"/>
    </row>
    <row r="55" spans="1:11" x14ac:dyDescent="0.25">
      <c r="A55" t="s">
        <v>266</v>
      </c>
      <c r="B55" t="s">
        <v>267</v>
      </c>
      <c r="C55" t="s">
        <v>274</v>
      </c>
      <c r="D55" t="s">
        <v>275</v>
      </c>
      <c r="E55" t="s">
        <v>527</v>
      </c>
      <c r="F55">
        <v>-1.02996716878816</v>
      </c>
      <c r="G55">
        <v>-78.590012549987307</v>
      </c>
      <c r="H55">
        <v>5</v>
      </c>
      <c r="I55">
        <v>2</v>
      </c>
      <c r="J55" s="1"/>
      <c r="K55" s="1"/>
    </row>
    <row r="56" spans="1:11" x14ac:dyDescent="0.25">
      <c r="A56" t="s">
        <v>95</v>
      </c>
      <c r="B56" t="s">
        <v>96</v>
      </c>
      <c r="C56" t="s">
        <v>97</v>
      </c>
      <c r="D56" t="s">
        <v>98</v>
      </c>
      <c r="E56" t="s">
        <v>390</v>
      </c>
      <c r="F56">
        <v>0.3508387</v>
      </c>
      <c r="G56">
        <v>-78.1242661</v>
      </c>
      <c r="H56">
        <v>24</v>
      </c>
      <c r="I56">
        <v>6</v>
      </c>
      <c r="J56" s="1"/>
      <c r="K56" s="1"/>
    </row>
    <row r="57" spans="1:11" x14ac:dyDescent="0.25">
      <c r="A57" t="s">
        <v>95</v>
      </c>
      <c r="B57" t="s">
        <v>96</v>
      </c>
      <c r="C57" t="s">
        <v>99</v>
      </c>
      <c r="D57" t="s">
        <v>100</v>
      </c>
      <c r="E57" t="s">
        <v>394</v>
      </c>
      <c r="F57">
        <v>0.34462920000000002</v>
      </c>
      <c r="G57">
        <v>-78.122468799999993</v>
      </c>
      <c r="H57">
        <v>23</v>
      </c>
      <c r="I57">
        <v>5</v>
      </c>
      <c r="J57" s="1"/>
      <c r="K57" s="1"/>
    </row>
    <row r="58" spans="1:11" x14ac:dyDescent="0.25">
      <c r="A58" t="s">
        <v>95</v>
      </c>
      <c r="B58" t="s">
        <v>96</v>
      </c>
      <c r="C58" t="s">
        <v>101</v>
      </c>
      <c r="D58" t="s">
        <v>102</v>
      </c>
      <c r="E58" t="s">
        <v>394</v>
      </c>
      <c r="F58">
        <v>0.34582099999999999</v>
      </c>
      <c r="G58">
        <v>-78.122319000000005</v>
      </c>
      <c r="H58">
        <v>22</v>
      </c>
      <c r="I58">
        <v>5</v>
      </c>
      <c r="J58" s="1"/>
      <c r="K58" s="1"/>
    </row>
    <row r="59" spans="1:11" x14ac:dyDescent="0.25">
      <c r="A59" t="s">
        <v>95</v>
      </c>
      <c r="B59" t="s">
        <v>96</v>
      </c>
      <c r="C59" t="s">
        <v>103</v>
      </c>
      <c r="D59" t="s">
        <v>104</v>
      </c>
      <c r="E59" t="s">
        <v>400</v>
      </c>
      <c r="F59">
        <v>0.343999</v>
      </c>
      <c r="G59">
        <v>-78.14255</v>
      </c>
      <c r="H59">
        <v>18</v>
      </c>
      <c r="I59">
        <v>4</v>
      </c>
      <c r="J59" s="1"/>
      <c r="K59" s="1"/>
    </row>
    <row r="60" spans="1:11" x14ac:dyDescent="0.25">
      <c r="A60" t="s">
        <v>87</v>
      </c>
      <c r="B60" t="s">
        <v>88</v>
      </c>
      <c r="C60" t="s">
        <v>89</v>
      </c>
      <c r="D60" t="s">
        <v>90</v>
      </c>
      <c r="E60" t="s">
        <v>384</v>
      </c>
      <c r="F60">
        <v>-0.30796200000000001</v>
      </c>
      <c r="G60">
        <v>-78.455128000000002</v>
      </c>
      <c r="H60">
        <v>21</v>
      </c>
      <c r="I60">
        <v>4</v>
      </c>
      <c r="J60" s="1"/>
      <c r="K60" s="1"/>
    </row>
    <row r="61" spans="1:11" x14ac:dyDescent="0.25">
      <c r="A61" t="s">
        <v>87</v>
      </c>
      <c r="B61" t="s">
        <v>88</v>
      </c>
      <c r="C61" t="s">
        <v>91</v>
      </c>
      <c r="D61" t="s">
        <v>92</v>
      </c>
      <c r="E61" t="s">
        <v>386</v>
      </c>
      <c r="F61">
        <v>-0.32163900000000001</v>
      </c>
      <c r="G61">
        <v>-78.458691000000002</v>
      </c>
      <c r="H61">
        <v>17</v>
      </c>
      <c r="I61">
        <v>3</v>
      </c>
      <c r="J61" s="1"/>
      <c r="K61" s="1"/>
    </row>
    <row r="62" spans="1:11" x14ac:dyDescent="0.25">
      <c r="A62" t="s">
        <v>87</v>
      </c>
      <c r="B62" t="s">
        <v>88</v>
      </c>
      <c r="C62" t="s">
        <v>93</v>
      </c>
      <c r="D62" t="s">
        <v>94</v>
      </c>
      <c r="E62" t="s">
        <v>386</v>
      </c>
      <c r="F62">
        <v>-0.31947500000000001</v>
      </c>
      <c r="G62">
        <v>-78.460559000000003</v>
      </c>
      <c r="H62">
        <v>16</v>
      </c>
      <c r="I62">
        <v>3</v>
      </c>
      <c r="J62" s="1"/>
      <c r="K62" s="1"/>
    </row>
    <row r="63" spans="1:11" x14ac:dyDescent="0.25">
      <c r="A63" t="s">
        <v>175</v>
      </c>
      <c r="B63" t="s">
        <v>176</v>
      </c>
      <c r="C63" t="s">
        <v>177</v>
      </c>
      <c r="D63" t="s">
        <v>178</v>
      </c>
      <c r="E63" t="s">
        <v>468</v>
      </c>
      <c r="F63">
        <v>-3.4541949999999999</v>
      </c>
      <c r="G63">
        <v>-79.961811999999995</v>
      </c>
      <c r="H63">
        <v>10</v>
      </c>
      <c r="I63">
        <v>4</v>
      </c>
      <c r="J63" s="1"/>
      <c r="K63" s="1"/>
    </row>
    <row r="64" spans="1:11" x14ac:dyDescent="0.25">
      <c r="A64" t="s">
        <v>175</v>
      </c>
      <c r="B64" t="s">
        <v>176</v>
      </c>
      <c r="C64" t="s">
        <v>181</v>
      </c>
      <c r="D64" t="s">
        <v>182</v>
      </c>
      <c r="E64" t="s">
        <v>474</v>
      </c>
      <c r="F64">
        <v>-3.449776</v>
      </c>
      <c r="G64">
        <v>-79.958455999999998</v>
      </c>
      <c r="H64">
        <v>7</v>
      </c>
      <c r="I64">
        <v>3</v>
      </c>
      <c r="J64" s="1"/>
      <c r="K64" s="1"/>
    </row>
    <row r="65" spans="1:11" x14ac:dyDescent="0.25">
      <c r="A65" t="s">
        <v>175</v>
      </c>
      <c r="B65" t="s">
        <v>176</v>
      </c>
      <c r="C65" t="s">
        <v>183</v>
      </c>
      <c r="D65" t="s">
        <v>184</v>
      </c>
      <c r="E65" t="s">
        <v>474</v>
      </c>
      <c r="F65">
        <v>-3.451009</v>
      </c>
      <c r="G65">
        <v>-79.958941999999993</v>
      </c>
      <c r="H65">
        <v>6</v>
      </c>
      <c r="I65">
        <v>3</v>
      </c>
      <c r="J65" s="1"/>
      <c r="K65" s="1"/>
    </row>
    <row r="66" spans="1:11" x14ac:dyDescent="0.25">
      <c r="A66" t="s">
        <v>276</v>
      </c>
      <c r="B66" t="s">
        <v>277</v>
      </c>
      <c r="C66" t="s">
        <v>282</v>
      </c>
      <c r="D66" t="s">
        <v>283</v>
      </c>
      <c r="E66" t="s">
        <v>534</v>
      </c>
      <c r="F66">
        <v>-0.21235698035388201</v>
      </c>
      <c r="G66">
        <v>-78.405580460640394</v>
      </c>
      <c r="H66">
        <v>21</v>
      </c>
      <c r="I66">
        <v>7</v>
      </c>
      <c r="J66" s="1"/>
      <c r="K66" s="1"/>
    </row>
    <row r="67" spans="1:11" x14ac:dyDescent="0.25">
      <c r="A67" t="s">
        <v>276</v>
      </c>
      <c r="B67" t="s">
        <v>277</v>
      </c>
      <c r="C67" t="s">
        <v>284</v>
      </c>
      <c r="D67" t="s">
        <v>285</v>
      </c>
      <c r="E67" t="s">
        <v>537</v>
      </c>
      <c r="F67">
        <v>-0.21178447701132699</v>
      </c>
      <c r="G67">
        <v>-78.404033111983296</v>
      </c>
      <c r="H67">
        <v>20</v>
      </c>
      <c r="I67">
        <v>6</v>
      </c>
      <c r="J67" s="1"/>
      <c r="K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DBB1-FDF7-40D3-8E40-AB573AF62AF1}">
  <dimension ref="A1:C90"/>
  <sheetViews>
    <sheetView topLeftCell="A72" workbookViewId="0">
      <selection activeCell="B90" sqref="B90"/>
    </sheetView>
  </sheetViews>
  <sheetFormatPr baseColWidth="10" defaultRowHeight="15" x14ac:dyDescent="0.25"/>
  <sheetData>
    <row r="1" spans="1:3" x14ac:dyDescent="0.25">
      <c r="A1" s="68" t="s">
        <v>539</v>
      </c>
      <c r="B1" s="68" t="s">
        <v>540</v>
      </c>
      <c r="C1" s="68" t="s">
        <v>541</v>
      </c>
    </row>
    <row r="2" spans="1:3" x14ac:dyDescent="0.25">
      <c r="A2" t="s">
        <v>208</v>
      </c>
      <c r="B2" t="s">
        <v>210</v>
      </c>
      <c r="C2">
        <v>10</v>
      </c>
    </row>
    <row r="3" spans="1:3" x14ac:dyDescent="0.25">
      <c r="A3" t="s">
        <v>208</v>
      </c>
      <c r="B3" t="s">
        <v>214</v>
      </c>
      <c r="C3">
        <v>5</v>
      </c>
    </row>
    <row r="4" spans="1:3" x14ac:dyDescent="0.25">
      <c r="A4" t="s">
        <v>208</v>
      </c>
      <c r="B4" t="s">
        <v>212</v>
      </c>
      <c r="C4">
        <v>6</v>
      </c>
    </row>
    <row r="5" spans="1:3" x14ac:dyDescent="0.25">
      <c r="A5" t="s">
        <v>258</v>
      </c>
      <c r="B5" t="s">
        <v>262</v>
      </c>
      <c r="C5">
        <v>6</v>
      </c>
    </row>
    <row r="6" spans="1:3" x14ac:dyDescent="0.25">
      <c r="A6" t="s">
        <v>258</v>
      </c>
      <c r="B6" t="s">
        <v>263</v>
      </c>
      <c r="C6">
        <v>3</v>
      </c>
    </row>
    <row r="7" spans="1:3" x14ac:dyDescent="0.25">
      <c r="A7" t="s">
        <v>258</v>
      </c>
      <c r="B7" t="s">
        <v>264</v>
      </c>
      <c r="C7">
        <v>3</v>
      </c>
    </row>
    <row r="8" spans="1:3" x14ac:dyDescent="0.25">
      <c r="A8" t="s">
        <v>186</v>
      </c>
      <c r="B8" t="s">
        <v>190</v>
      </c>
      <c r="C8">
        <v>5</v>
      </c>
    </row>
    <row r="9" spans="1:3" x14ac:dyDescent="0.25">
      <c r="A9" t="s">
        <v>186</v>
      </c>
      <c r="B9" t="s">
        <v>196</v>
      </c>
      <c r="C9">
        <v>3</v>
      </c>
    </row>
    <row r="10" spans="1:3" x14ac:dyDescent="0.25">
      <c r="A10" t="s">
        <v>186</v>
      </c>
      <c r="B10" t="s">
        <v>192</v>
      </c>
      <c r="C10">
        <v>5</v>
      </c>
    </row>
    <row r="11" spans="1:3" x14ac:dyDescent="0.25">
      <c r="A11" t="s">
        <v>186</v>
      </c>
      <c r="B11" t="s">
        <v>188</v>
      </c>
      <c r="C11">
        <v>6</v>
      </c>
    </row>
    <row r="12" spans="1:3" x14ac:dyDescent="0.25">
      <c r="A12" t="s">
        <v>186</v>
      </c>
      <c r="B12" t="s">
        <v>194</v>
      </c>
      <c r="C12">
        <v>5</v>
      </c>
    </row>
    <row r="13" spans="1:3" x14ac:dyDescent="0.25">
      <c r="A13" t="s">
        <v>108</v>
      </c>
      <c r="B13" t="s">
        <v>116</v>
      </c>
      <c r="C13">
        <v>1</v>
      </c>
    </row>
    <row r="14" spans="1:3" x14ac:dyDescent="0.25">
      <c r="A14" t="s">
        <v>108</v>
      </c>
      <c r="B14" t="s">
        <v>118</v>
      </c>
      <c r="C14">
        <v>2</v>
      </c>
    </row>
    <row r="15" spans="1:3" x14ac:dyDescent="0.25">
      <c r="A15" t="s">
        <v>108</v>
      </c>
      <c r="B15" t="s">
        <v>114</v>
      </c>
      <c r="C15">
        <v>1</v>
      </c>
    </row>
    <row r="16" spans="1:3" x14ac:dyDescent="0.25">
      <c r="A16" t="s">
        <v>108</v>
      </c>
      <c r="B16" t="s">
        <v>112</v>
      </c>
      <c r="C16">
        <v>1</v>
      </c>
    </row>
    <row r="17" spans="1:3" x14ac:dyDescent="0.25">
      <c r="A17" t="s">
        <v>158</v>
      </c>
      <c r="B17" t="s">
        <v>160</v>
      </c>
      <c r="C17">
        <v>3</v>
      </c>
    </row>
    <row r="18" spans="1:3" x14ac:dyDescent="0.25">
      <c r="A18" t="s">
        <v>158</v>
      </c>
      <c r="B18" t="s">
        <v>162</v>
      </c>
      <c r="C18">
        <v>3</v>
      </c>
    </row>
    <row r="19" spans="1:3" x14ac:dyDescent="0.25">
      <c r="A19" t="s">
        <v>158</v>
      </c>
      <c r="B19" t="s">
        <v>164</v>
      </c>
      <c r="C19">
        <v>1</v>
      </c>
    </row>
    <row r="20" spans="1:3" x14ac:dyDescent="0.25">
      <c r="A20" t="s">
        <v>158</v>
      </c>
      <c r="B20" t="s">
        <v>168</v>
      </c>
      <c r="C20">
        <v>3</v>
      </c>
    </row>
    <row r="21" spans="1:3" x14ac:dyDescent="0.25">
      <c r="A21" t="s">
        <v>158</v>
      </c>
      <c r="B21" t="s">
        <v>166</v>
      </c>
      <c r="C21">
        <v>2</v>
      </c>
    </row>
    <row r="22" spans="1:3" x14ac:dyDescent="0.25">
      <c r="A22" t="s">
        <v>28</v>
      </c>
      <c r="B22" t="s">
        <v>42</v>
      </c>
      <c r="C22">
        <v>6</v>
      </c>
    </row>
    <row r="23" spans="1:3" x14ac:dyDescent="0.25">
      <c r="A23" t="s">
        <v>28</v>
      </c>
      <c r="B23" t="s">
        <v>40</v>
      </c>
      <c r="C23">
        <v>8</v>
      </c>
    </row>
    <row r="24" spans="1:3" x14ac:dyDescent="0.25">
      <c r="A24" t="s">
        <v>28</v>
      </c>
      <c r="B24" t="s">
        <v>30</v>
      </c>
      <c r="C24">
        <v>21</v>
      </c>
    </row>
    <row r="25" spans="1:3" x14ac:dyDescent="0.25">
      <c r="A25" t="s">
        <v>28</v>
      </c>
      <c r="B25" t="s">
        <v>46</v>
      </c>
      <c r="C25">
        <v>5</v>
      </c>
    </row>
    <row r="26" spans="1:3" x14ac:dyDescent="0.25">
      <c r="A26" t="s">
        <v>28</v>
      </c>
      <c r="B26" t="s">
        <v>36</v>
      </c>
      <c r="C26">
        <v>9</v>
      </c>
    </row>
    <row r="27" spans="1:3" x14ac:dyDescent="0.25">
      <c r="A27" t="s">
        <v>28</v>
      </c>
      <c r="B27" t="s">
        <v>44</v>
      </c>
      <c r="C27">
        <v>6</v>
      </c>
    </row>
    <row r="28" spans="1:3" x14ac:dyDescent="0.25">
      <c r="A28" t="s">
        <v>28</v>
      </c>
      <c r="B28" t="s">
        <v>32</v>
      </c>
      <c r="C28">
        <v>6</v>
      </c>
    </row>
    <row r="29" spans="1:3" x14ac:dyDescent="0.25">
      <c r="A29" t="s">
        <v>28</v>
      </c>
      <c r="B29" t="s">
        <v>48</v>
      </c>
      <c r="C29">
        <v>6</v>
      </c>
    </row>
    <row r="30" spans="1:3" x14ac:dyDescent="0.25">
      <c r="A30" t="s">
        <v>28</v>
      </c>
      <c r="B30" t="s">
        <v>38</v>
      </c>
      <c r="C30">
        <v>12</v>
      </c>
    </row>
    <row r="31" spans="1:3" x14ac:dyDescent="0.25">
      <c r="A31" t="s">
        <v>28</v>
      </c>
      <c r="B31" t="s">
        <v>34</v>
      </c>
      <c r="C31">
        <v>9</v>
      </c>
    </row>
    <row r="32" spans="1:3" x14ac:dyDescent="0.25">
      <c r="A32" t="s">
        <v>170</v>
      </c>
      <c r="B32" t="s">
        <v>174</v>
      </c>
      <c r="C32">
        <v>13</v>
      </c>
    </row>
    <row r="33" spans="1:3" x14ac:dyDescent="0.25">
      <c r="A33" t="s">
        <v>170</v>
      </c>
      <c r="B33" t="s">
        <v>451</v>
      </c>
      <c r="C33">
        <v>1</v>
      </c>
    </row>
    <row r="34" spans="1:3" x14ac:dyDescent="0.25">
      <c r="A34" t="s">
        <v>170</v>
      </c>
      <c r="B34" t="s">
        <v>461</v>
      </c>
      <c r="C34">
        <v>1</v>
      </c>
    </row>
    <row r="35" spans="1:3" x14ac:dyDescent="0.25">
      <c r="A35" t="s">
        <v>170</v>
      </c>
      <c r="B35" t="s">
        <v>172</v>
      </c>
      <c r="C35">
        <v>11</v>
      </c>
    </row>
    <row r="36" spans="1:3" x14ac:dyDescent="0.25">
      <c r="A36" t="s">
        <v>170</v>
      </c>
      <c r="B36" t="s">
        <v>464</v>
      </c>
      <c r="C36">
        <v>6</v>
      </c>
    </row>
    <row r="37" spans="1:3" x14ac:dyDescent="0.25">
      <c r="A37" t="s">
        <v>22</v>
      </c>
      <c r="B37" t="s">
        <v>26</v>
      </c>
      <c r="C37">
        <v>5</v>
      </c>
    </row>
    <row r="38" spans="1:3" x14ac:dyDescent="0.25">
      <c r="A38" t="s">
        <v>22</v>
      </c>
      <c r="B38" t="s">
        <v>24</v>
      </c>
      <c r="C38">
        <v>7</v>
      </c>
    </row>
    <row r="39" spans="1:3" x14ac:dyDescent="0.25">
      <c r="A39" t="s">
        <v>198</v>
      </c>
      <c r="B39" t="s">
        <v>202</v>
      </c>
      <c r="C39">
        <v>6</v>
      </c>
    </row>
    <row r="40" spans="1:3" x14ac:dyDescent="0.25">
      <c r="A40" t="s">
        <v>198</v>
      </c>
      <c r="B40" t="s">
        <v>204</v>
      </c>
      <c r="C40">
        <v>5</v>
      </c>
    </row>
    <row r="41" spans="1:3" x14ac:dyDescent="0.25">
      <c r="A41" t="s">
        <v>198</v>
      </c>
      <c r="B41" t="s">
        <v>206</v>
      </c>
      <c r="C41">
        <v>6</v>
      </c>
    </row>
    <row r="42" spans="1:3" x14ac:dyDescent="0.25">
      <c r="A42" t="s">
        <v>198</v>
      </c>
      <c r="B42" t="s">
        <v>200</v>
      </c>
      <c r="C42">
        <v>6</v>
      </c>
    </row>
    <row r="43" spans="1:3" x14ac:dyDescent="0.25">
      <c r="A43" t="s">
        <v>50</v>
      </c>
      <c r="B43" t="s">
        <v>60</v>
      </c>
      <c r="C43">
        <v>4</v>
      </c>
    </row>
    <row r="44" spans="1:3" x14ac:dyDescent="0.25">
      <c r="A44" t="s">
        <v>50</v>
      </c>
      <c r="B44" t="s">
        <v>54</v>
      </c>
      <c r="C44">
        <v>13</v>
      </c>
    </row>
    <row r="45" spans="1:3" x14ac:dyDescent="0.25">
      <c r="A45" t="s">
        <v>50</v>
      </c>
      <c r="B45" t="s">
        <v>66</v>
      </c>
      <c r="C45">
        <v>6</v>
      </c>
    </row>
    <row r="46" spans="1:3" x14ac:dyDescent="0.25">
      <c r="A46" t="s">
        <v>50</v>
      </c>
      <c r="B46" t="s">
        <v>64</v>
      </c>
      <c r="C46">
        <v>7</v>
      </c>
    </row>
    <row r="47" spans="1:3" x14ac:dyDescent="0.25">
      <c r="A47" t="s">
        <v>50</v>
      </c>
      <c r="B47" t="s">
        <v>58</v>
      </c>
      <c r="C47">
        <v>6</v>
      </c>
    </row>
    <row r="48" spans="1:3" x14ac:dyDescent="0.25">
      <c r="A48" t="s">
        <v>50</v>
      </c>
      <c r="B48" t="s">
        <v>56</v>
      </c>
      <c r="C48">
        <v>18</v>
      </c>
    </row>
    <row r="49" spans="1:3" x14ac:dyDescent="0.25">
      <c r="A49" t="s">
        <v>50</v>
      </c>
      <c r="B49" t="s">
        <v>62</v>
      </c>
      <c r="C49">
        <v>5</v>
      </c>
    </row>
    <row r="50" spans="1:3" x14ac:dyDescent="0.25">
      <c r="A50" t="s">
        <v>68</v>
      </c>
      <c r="B50" t="s">
        <v>76</v>
      </c>
      <c r="C50">
        <v>6</v>
      </c>
    </row>
    <row r="51" spans="1:3" x14ac:dyDescent="0.25">
      <c r="A51" t="s">
        <v>68</v>
      </c>
      <c r="B51" t="s">
        <v>72</v>
      </c>
      <c r="C51">
        <v>13</v>
      </c>
    </row>
    <row r="52" spans="1:3" x14ac:dyDescent="0.25">
      <c r="A52" t="s">
        <v>68</v>
      </c>
      <c r="B52" t="s">
        <v>74</v>
      </c>
      <c r="C52">
        <v>8</v>
      </c>
    </row>
    <row r="53" spans="1:3" x14ac:dyDescent="0.25">
      <c r="A53" t="s">
        <v>68</v>
      </c>
      <c r="B53" t="s">
        <v>70</v>
      </c>
      <c r="C53">
        <v>11</v>
      </c>
    </row>
    <row r="54" spans="1:3" x14ac:dyDescent="0.25">
      <c r="A54" t="s">
        <v>16</v>
      </c>
      <c r="B54" t="s">
        <v>20</v>
      </c>
      <c r="C54">
        <v>9</v>
      </c>
    </row>
    <row r="55" spans="1:3" x14ac:dyDescent="0.25">
      <c r="A55" t="s">
        <v>16</v>
      </c>
      <c r="B55" t="s">
        <v>18</v>
      </c>
      <c r="C55">
        <v>6</v>
      </c>
    </row>
    <row r="56" spans="1:3" x14ac:dyDescent="0.25">
      <c r="A56" t="s">
        <v>6</v>
      </c>
      <c r="B56" t="s">
        <v>12</v>
      </c>
      <c r="C56">
        <v>5</v>
      </c>
    </row>
    <row r="57" spans="1:3" x14ac:dyDescent="0.25">
      <c r="A57" t="s">
        <v>6</v>
      </c>
      <c r="B57" t="s">
        <v>10</v>
      </c>
      <c r="C57">
        <v>5</v>
      </c>
    </row>
    <row r="58" spans="1:3" x14ac:dyDescent="0.25">
      <c r="A58" t="s">
        <v>6</v>
      </c>
      <c r="B58" t="s">
        <v>8</v>
      </c>
      <c r="C58">
        <v>5</v>
      </c>
    </row>
    <row r="59" spans="1:3" x14ac:dyDescent="0.25">
      <c r="A59" t="s">
        <v>6</v>
      </c>
      <c r="B59" t="s">
        <v>14</v>
      </c>
      <c r="C59">
        <v>5</v>
      </c>
    </row>
    <row r="60" spans="1:3" x14ac:dyDescent="0.25">
      <c r="A60" t="s">
        <v>120</v>
      </c>
      <c r="B60" t="s">
        <v>132</v>
      </c>
      <c r="C60">
        <v>6</v>
      </c>
    </row>
    <row r="61" spans="1:3" x14ac:dyDescent="0.25">
      <c r="A61" t="s">
        <v>120</v>
      </c>
      <c r="B61" t="s">
        <v>148</v>
      </c>
      <c r="C61">
        <v>6</v>
      </c>
    </row>
    <row r="62" spans="1:3" x14ac:dyDescent="0.25">
      <c r="A62" t="s">
        <v>120</v>
      </c>
      <c r="B62" t="s">
        <v>126</v>
      </c>
      <c r="C62">
        <v>9</v>
      </c>
    </row>
    <row r="63" spans="1:3" x14ac:dyDescent="0.25">
      <c r="A63" t="s">
        <v>120</v>
      </c>
      <c r="B63" t="s">
        <v>142</v>
      </c>
      <c r="C63">
        <v>9</v>
      </c>
    </row>
    <row r="64" spans="1:3" x14ac:dyDescent="0.25">
      <c r="A64" t="s">
        <v>120</v>
      </c>
      <c r="B64" t="s">
        <v>130</v>
      </c>
      <c r="C64">
        <v>6</v>
      </c>
    </row>
    <row r="65" spans="1:3" x14ac:dyDescent="0.25">
      <c r="A65" t="s">
        <v>120</v>
      </c>
      <c r="B65" t="s">
        <v>122</v>
      </c>
      <c r="C65">
        <v>17</v>
      </c>
    </row>
    <row r="66" spans="1:3" x14ac:dyDescent="0.25">
      <c r="A66" t="s">
        <v>120</v>
      </c>
      <c r="B66" t="s">
        <v>124</v>
      </c>
      <c r="C66">
        <v>10</v>
      </c>
    </row>
    <row r="67" spans="1:3" x14ac:dyDescent="0.25">
      <c r="A67" t="s">
        <v>120</v>
      </c>
      <c r="B67" t="s">
        <v>128</v>
      </c>
      <c r="C67">
        <v>7</v>
      </c>
    </row>
    <row r="68" spans="1:3" x14ac:dyDescent="0.25">
      <c r="A68" t="s">
        <v>120</v>
      </c>
      <c r="B68" t="s">
        <v>140</v>
      </c>
      <c r="C68">
        <v>8</v>
      </c>
    </row>
    <row r="69" spans="1:3" x14ac:dyDescent="0.25">
      <c r="A69" t="s">
        <v>120</v>
      </c>
      <c r="B69" t="s">
        <v>136</v>
      </c>
      <c r="C69">
        <v>6</v>
      </c>
    </row>
    <row r="70" spans="1:3" x14ac:dyDescent="0.25">
      <c r="A70" t="s">
        <v>120</v>
      </c>
      <c r="B70" t="s">
        <v>146</v>
      </c>
      <c r="C70">
        <v>7</v>
      </c>
    </row>
    <row r="71" spans="1:3" x14ac:dyDescent="0.25">
      <c r="A71" t="s">
        <v>120</v>
      </c>
      <c r="B71" t="s">
        <v>138</v>
      </c>
      <c r="C71">
        <v>6</v>
      </c>
    </row>
    <row r="72" spans="1:3" x14ac:dyDescent="0.25">
      <c r="A72" t="s">
        <v>120</v>
      </c>
      <c r="B72" t="s">
        <v>134</v>
      </c>
      <c r="C72">
        <v>6</v>
      </c>
    </row>
    <row r="73" spans="1:3" x14ac:dyDescent="0.25">
      <c r="A73" t="s">
        <v>267</v>
      </c>
      <c r="B73" t="s">
        <v>275</v>
      </c>
      <c r="C73">
        <v>2</v>
      </c>
    </row>
    <row r="74" spans="1:3" x14ac:dyDescent="0.25">
      <c r="A74" t="s">
        <v>267</v>
      </c>
      <c r="B74" t="s">
        <v>273</v>
      </c>
      <c r="C74">
        <v>1</v>
      </c>
    </row>
    <row r="75" spans="1:3" x14ac:dyDescent="0.25">
      <c r="A75" t="s">
        <v>267</v>
      </c>
      <c r="B75" t="s">
        <v>269</v>
      </c>
      <c r="C75">
        <v>17</v>
      </c>
    </row>
    <row r="76" spans="1:3" x14ac:dyDescent="0.25">
      <c r="A76" t="s">
        <v>96</v>
      </c>
      <c r="B76" t="s">
        <v>98</v>
      </c>
      <c r="C76">
        <v>10</v>
      </c>
    </row>
    <row r="77" spans="1:3" x14ac:dyDescent="0.25">
      <c r="A77" t="s">
        <v>96</v>
      </c>
      <c r="B77" t="s">
        <v>104</v>
      </c>
      <c r="C77">
        <v>7</v>
      </c>
    </row>
    <row r="78" spans="1:3" x14ac:dyDescent="0.25">
      <c r="A78" t="s">
        <v>96</v>
      </c>
      <c r="B78" t="s">
        <v>106</v>
      </c>
      <c r="C78">
        <v>10</v>
      </c>
    </row>
    <row r="79" spans="1:3" x14ac:dyDescent="0.25">
      <c r="A79" t="s">
        <v>96</v>
      </c>
      <c r="B79" t="s">
        <v>102</v>
      </c>
      <c r="C79">
        <v>13</v>
      </c>
    </row>
    <row r="80" spans="1:3" x14ac:dyDescent="0.25">
      <c r="A80" t="s">
        <v>96</v>
      </c>
      <c r="B80" t="s">
        <v>100</v>
      </c>
      <c r="C80">
        <v>7</v>
      </c>
    </row>
    <row r="81" spans="1:3" x14ac:dyDescent="0.25">
      <c r="A81" t="s">
        <v>88</v>
      </c>
      <c r="B81" t="s">
        <v>90</v>
      </c>
      <c r="C81">
        <v>3</v>
      </c>
    </row>
    <row r="82" spans="1:3" x14ac:dyDescent="0.25">
      <c r="A82" t="s">
        <v>88</v>
      </c>
      <c r="B82" t="s">
        <v>94</v>
      </c>
      <c r="C82">
        <v>9</v>
      </c>
    </row>
    <row r="83" spans="1:3" x14ac:dyDescent="0.25">
      <c r="A83" t="s">
        <v>88</v>
      </c>
      <c r="B83" t="s">
        <v>92</v>
      </c>
      <c r="C83">
        <v>12</v>
      </c>
    </row>
    <row r="84" spans="1:3" x14ac:dyDescent="0.25">
      <c r="A84" t="s">
        <v>176</v>
      </c>
      <c r="B84" t="s">
        <v>184</v>
      </c>
      <c r="C84">
        <v>11</v>
      </c>
    </row>
    <row r="85" spans="1:3" x14ac:dyDescent="0.25">
      <c r="A85" t="s">
        <v>176</v>
      </c>
      <c r="B85" t="s">
        <v>180</v>
      </c>
      <c r="C85">
        <v>11</v>
      </c>
    </row>
    <row r="86" spans="1:3" x14ac:dyDescent="0.25">
      <c r="A86" t="s">
        <v>176</v>
      </c>
      <c r="B86" t="s">
        <v>178</v>
      </c>
      <c r="C86">
        <v>2</v>
      </c>
    </row>
    <row r="87" spans="1:3" x14ac:dyDescent="0.25">
      <c r="A87" t="s">
        <v>277</v>
      </c>
      <c r="B87" t="s">
        <v>283</v>
      </c>
      <c r="C87">
        <v>6</v>
      </c>
    </row>
    <row r="88" spans="1:3" x14ac:dyDescent="0.25">
      <c r="A88" t="s">
        <v>277</v>
      </c>
      <c r="B88" t="s">
        <v>285</v>
      </c>
      <c r="C88">
        <v>9</v>
      </c>
    </row>
    <row r="89" spans="1:3" x14ac:dyDescent="0.25">
      <c r="A89" t="s">
        <v>277</v>
      </c>
      <c r="B89" t="s">
        <v>281</v>
      </c>
      <c r="C89">
        <v>9</v>
      </c>
    </row>
    <row r="90" spans="1:3" x14ac:dyDescent="0.25">
      <c r="A90" t="s">
        <v>277</v>
      </c>
      <c r="B90" t="s">
        <v>279</v>
      </c>
      <c r="C9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9438-C7E7-4E2F-8A96-F827731E1EC4}">
  <dimension ref="A1:F96"/>
  <sheetViews>
    <sheetView topLeftCell="A94" workbookViewId="0">
      <selection activeCell="A98" sqref="A98"/>
    </sheetView>
  </sheetViews>
  <sheetFormatPr baseColWidth="10" defaultRowHeight="15" x14ac:dyDescent="0.25"/>
  <cols>
    <col min="1" max="1" width="25.140625" customWidth="1"/>
    <col min="2" max="2" width="19.85546875" customWidth="1"/>
    <col min="3" max="3" width="21.140625" customWidth="1"/>
    <col min="4" max="4" width="20" customWidth="1"/>
    <col min="5" max="5" width="26.140625" customWidth="1"/>
    <col min="6" max="6" width="53.85546875" customWidth="1"/>
  </cols>
  <sheetData>
    <row r="1" spans="1:6" x14ac:dyDescent="0.25">
      <c r="A1" s="31" t="s">
        <v>294</v>
      </c>
      <c r="B1" s="31" t="s">
        <v>295</v>
      </c>
      <c r="C1" s="31" t="s">
        <v>296</v>
      </c>
      <c r="D1" s="31" t="s">
        <v>297</v>
      </c>
      <c r="E1" s="31" t="s">
        <v>220</v>
      </c>
      <c r="F1" s="33" t="s">
        <v>298</v>
      </c>
    </row>
    <row r="2" spans="1:6" ht="15.75" thickBot="1" x14ac:dyDescent="0.3">
      <c r="A2" s="32"/>
      <c r="B2" s="32"/>
      <c r="C2" s="32"/>
      <c r="D2" s="32"/>
      <c r="E2" s="32"/>
      <c r="F2" s="34"/>
    </row>
    <row r="3" spans="1:6" ht="31.5" thickBot="1" x14ac:dyDescent="0.35">
      <c r="A3" s="35" t="s">
        <v>6</v>
      </c>
      <c r="B3" s="14" t="s">
        <v>8</v>
      </c>
      <c r="C3" s="14" t="s">
        <v>299</v>
      </c>
      <c r="D3" s="15" t="s">
        <v>300</v>
      </c>
      <c r="E3" s="15" t="s">
        <v>301</v>
      </c>
      <c r="F3" s="16"/>
    </row>
    <row r="4" spans="1:6" ht="18" thickBot="1" x14ac:dyDescent="0.35">
      <c r="A4" s="36"/>
      <c r="B4" s="14" t="s">
        <v>10</v>
      </c>
      <c r="C4" s="14" t="s">
        <v>302</v>
      </c>
      <c r="D4" s="15" t="s">
        <v>303</v>
      </c>
      <c r="E4" s="15" t="s">
        <v>301</v>
      </c>
      <c r="F4" s="16"/>
    </row>
    <row r="5" spans="1:6" ht="18" thickBot="1" x14ac:dyDescent="0.35">
      <c r="A5" s="36"/>
      <c r="B5" s="14" t="s">
        <v>12</v>
      </c>
      <c r="C5" s="14" t="s">
        <v>304</v>
      </c>
      <c r="D5" s="15" t="s">
        <v>305</v>
      </c>
      <c r="E5" s="15" t="s">
        <v>301</v>
      </c>
      <c r="F5" s="16"/>
    </row>
    <row r="6" spans="1:6" ht="18" thickBot="1" x14ac:dyDescent="0.35">
      <c r="A6" s="37"/>
      <c r="B6" s="14" t="s">
        <v>14</v>
      </c>
      <c r="C6" s="14" t="s">
        <v>306</v>
      </c>
      <c r="D6" s="15" t="s">
        <v>307</v>
      </c>
      <c r="E6" s="15" t="s">
        <v>301</v>
      </c>
      <c r="F6" s="16"/>
    </row>
    <row r="7" spans="1:6" ht="18" thickBot="1" x14ac:dyDescent="0.35">
      <c r="A7" s="38" t="s">
        <v>16</v>
      </c>
      <c r="B7" s="17" t="s">
        <v>18</v>
      </c>
      <c r="C7" s="17" t="s">
        <v>308</v>
      </c>
      <c r="D7" s="18" t="s">
        <v>309</v>
      </c>
      <c r="E7" s="18" t="s">
        <v>310</v>
      </c>
      <c r="F7" s="40" t="s">
        <v>311</v>
      </c>
    </row>
    <row r="8" spans="1:6" ht="46.5" thickBot="1" x14ac:dyDescent="0.35">
      <c r="A8" s="39"/>
      <c r="B8" s="17" t="s">
        <v>20</v>
      </c>
      <c r="C8" s="17" t="s">
        <v>312</v>
      </c>
      <c r="D8" s="18" t="s">
        <v>313</v>
      </c>
      <c r="E8" s="18" t="s">
        <v>310</v>
      </c>
      <c r="F8" s="41"/>
    </row>
    <row r="9" spans="1:6" ht="35.25" thickBot="1" x14ac:dyDescent="0.35">
      <c r="A9" s="35" t="s">
        <v>314</v>
      </c>
      <c r="B9" s="14" t="s">
        <v>24</v>
      </c>
      <c r="C9" s="14" t="s">
        <v>315</v>
      </c>
      <c r="D9" s="15" t="s">
        <v>316</v>
      </c>
      <c r="E9" s="15" t="s">
        <v>317</v>
      </c>
      <c r="F9" s="16"/>
    </row>
    <row r="10" spans="1:6" ht="35.25" thickBot="1" x14ac:dyDescent="0.35">
      <c r="A10" s="37"/>
      <c r="B10" s="14" t="s">
        <v>26</v>
      </c>
      <c r="C10" s="14" t="s">
        <v>318</v>
      </c>
      <c r="D10" s="15" t="s">
        <v>319</v>
      </c>
      <c r="E10" s="15" t="s">
        <v>317</v>
      </c>
      <c r="F10" s="16"/>
    </row>
    <row r="11" spans="1:6" ht="87" thickBot="1" x14ac:dyDescent="0.35">
      <c r="A11" s="38" t="s">
        <v>320</v>
      </c>
      <c r="B11" s="43" t="s">
        <v>30</v>
      </c>
      <c r="C11" s="45" t="s">
        <v>321</v>
      </c>
      <c r="D11" s="47" t="s">
        <v>322</v>
      </c>
      <c r="E11" s="18" t="s">
        <v>233</v>
      </c>
      <c r="F11" s="19" t="s">
        <v>323</v>
      </c>
    </row>
    <row r="12" spans="1:6" ht="18" thickBot="1" x14ac:dyDescent="0.35">
      <c r="A12" s="42"/>
      <c r="B12" s="44"/>
      <c r="C12" s="46"/>
      <c r="D12" s="48"/>
      <c r="E12" s="18" t="s">
        <v>234</v>
      </c>
      <c r="F12" s="16"/>
    </row>
    <row r="13" spans="1:6" ht="35.25" thickBot="1" x14ac:dyDescent="0.35">
      <c r="A13" s="42"/>
      <c r="B13" s="17" t="s">
        <v>32</v>
      </c>
      <c r="C13" s="17" t="s">
        <v>324</v>
      </c>
      <c r="D13" s="18" t="s">
        <v>325</v>
      </c>
      <c r="E13" s="18" t="s">
        <v>235</v>
      </c>
      <c r="F13" s="19" t="s">
        <v>326</v>
      </c>
    </row>
    <row r="14" spans="1:6" ht="52.5" thickBot="1" x14ac:dyDescent="0.35">
      <c r="A14" s="42"/>
      <c r="B14" s="17" t="s">
        <v>34</v>
      </c>
      <c r="C14" s="17" t="s">
        <v>327</v>
      </c>
      <c r="D14" s="18" t="s">
        <v>328</v>
      </c>
      <c r="E14" s="18" t="s">
        <v>233</v>
      </c>
      <c r="F14" s="19" t="s">
        <v>329</v>
      </c>
    </row>
    <row r="15" spans="1:6" ht="35.25" thickBot="1" x14ac:dyDescent="0.35">
      <c r="A15" s="42"/>
      <c r="B15" s="17" t="s">
        <v>36</v>
      </c>
      <c r="C15" s="17" t="s">
        <v>330</v>
      </c>
      <c r="D15" s="18" t="s">
        <v>331</v>
      </c>
      <c r="E15" s="18" t="s">
        <v>233</v>
      </c>
      <c r="F15" s="19" t="s">
        <v>332</v>
      </c>
    </row>
    <row r="16" spans="1:6" ht="52.5" thickBot="1" x14ac:dyDescent="0.35">
      <c r="A16" s="42"/>
      <c r="B16" s="17" t="s">
        <v>38</v>
      </c>
      <c r="C16" s="17" t="s">
        <v>333</v>
      </c>
      <c r="D16" s="18" t="s">
        <v>334</v>
      </c>
      <c r="E16" s="18" t="s">
        <v>235</v>
      </c>
      <c r="F16" s="19" t="s">
        <v>335</v>
      </c>
    </row>
    <row r="17" spans="1:6" ht="35.25" thickBot="1" x14ac:dyDescent="0.35">
      <c r="A17" s="42"/>
      <c r="B17" s="17" t="s">
        <v>40</v>
      </c>
      <c r="C17" s="17" t="s">
        <v>336</v>
      </c>
      <c r="D17" s="18" t="s">
        <v>337</v>
      </c>
      <c r="E17" s="18" t="s">
        <v>233</v>
      </c>
      <c r="F17" s="19" t="s">
        <v>338</v>
      </c>
    </row>
    <row r="18" spans="1:6" ht="35.25" thickBot="1" x14ac:dyDescent="0.35">
      <c r="A18" s="42"/>
      <c r="B18" s="17" t="s">
        <v>42</v>
      </c>
      <c r="C18" s="20" t="s">
        <v>339</v>
      </c>
      <c r="D18" s="18" t="s">
        <v>340</v>
      </c>
      <c r="E18" s="18" t="s">
        <v>310</v>
      </c>
      <c r="F18" s="19" t="s">
        <v>341</v>
      </c>
    </row>
    <row r="19" spans="1:6" ht="52.5" thickBot="1" x14ac:dyDescent="0.35">
      <c r="A19" s="42"/>
      <c r="B19" s="17" t="s">
        <v>44</v>
      </c>
      <c r="C19" s="17" t="s">
        <v>342</v>
      </c>
      <c r="D19" s="18" t="s">
        <v>343</v>
      </c>
      <c r="E19" s="18" t="s">
        <v>235</v>
      </c>
      <c r="F19" s="19" t="s">
        <v>335</v>
      </c>
    </row>
    <row r="20" spans="1:6" ht="35.25" thickBot="1" x14ac:dyDescent="0.35">
      <c r="A20" s="42"/>
      <c r="B20" s="17" t="s">
        <v>46</v>
      </c>
      <c r="C20" s="17" t="s">
        <v>344</v>
      </c>
      <c r="D20" s="18" t="s">
        <v>345</v>
      </c>
      <c r="E20" s="18" t="s">
        <v>233</v>
      </c>
      <c r="F20" s="19" t="s">
        <v>346</v>
      </c>
    </row>
    <row r="21" spans="1:6" ht="35.25" thickBot="1" x14ac:dyDescent="0.35">
      <c r="A21" s="39"/>
      <c r="B21" s="17" t="s">
        <v>48</v>
      </c>
      <c r="C21" s="17" t="s">
        <v>347</v>
      </c>
      <c r="D21" s="18" t="s">
        <v>348</v>
      </c>
      <c r="E21" s="18" t="s">
        <v>233</v>
      </c>
      <c r="F21" s="19" t="s">
        <v>349</v>
      </c>
    </row>
    <row r="22" spans="1:6" ht="69.75" thickBot="1" x14ac:dyDescent="0.35">
      <c r="A22" s="35" t="s">
        <v>50</v>
      </c>
      <c r="B22" s="14" t="s">
        <v>52</v>
      </c>
      <c r="C22" s="14" t="s">
        <v>350</v>
      </c>
      <c r="D22" s="15" t="s">
        <v>351</v>
      </c>
      <c r="E22" s="21" t="s">
        <v>236</v>
      </c>
      <c r="F22" s="19" t="s">
        <v>352</v>
      </c>
    </row>
    <row r="23" spans="1:6" ht="69.75" thickBot="1" x14ac:dyDescent="0.35">
      <c r="A23" s="36"/>
      <c r="B23" s="14" t="s">
        <v>54</v>
      </c>
      <c r="C23" s="14" t="s">
        <v>353</v>
      </c>
      <c r="D23" s="15" t="s">
        <v>354</v>
      </c>
      <c r="E23" s="15" t="s">
        <v>238</v>
      </c>
      <c r="F23" s="19" t="s">
        <v>355</v>
      </c>
    </row>
    <row r="24" spans="1:6" ht="69.75" thickBot="1" x14ac:dyDescent="0.35">
      <c r="A24" s="36"/>
      <c r="B24" s="14" t="s">
        <v>56</v>
      </c>
      <c r="C24" s="14" t="s">
        <v>356</v>
      </c>
      <c r="D24" s="15" t="s">
        <v>357</v>
      </c>
      <c r="E24" s="21" t="s">
        <v>239</v>
      </c>
      <c r="F24" s="19" t="s">
        <v>358</v>
      </c>
    </row>
    <row r="25" spans="1:6" ht="52.5" thickBot="1" x14ac:dyDescent="0.35">
      <c r="A25" s="36"/>
      <c r="B25" s="14" t="s">
        <v>58</v>
      </c>
      <c r="C25" s="14" t="s">
        <v>359</v>
      </c>
      <c r="D25" s="15" t="s">
        <v>360</v>
      </c>
      <c r="E25" s="15" t="s">
        <v>237</v>
      </c>
      <c r="F25" s="19" t="s">
        <v>361</v>
      </c>
    </row>
    <row r="26" spans="1:6" ht="52.5" thickBot="1" x14ac:dyDescent="0.35">
      <c r="A26" s="36"/>
      <c r="B26" s="14" t="s">
        <v>60</v>
      </c>
      <c r="C26" s="14" t="s">
        <v>362</v>
      </c>
      <c r="D26" s="15" t="s">
        <v>363</v>
      </c>
      <c r="E26" s="21" t="s">
        <v>239</v>
      </c>
      <c r="F26" s="19" t="s">
        <v>364</v>
      </c>
    </row>
    <row r="27" spans="1:6" ht="69.75" thickBot="1" x14ac:dyDescent="0.35">
      <c r="A27" s="36"/>
      <c r="B27" s="14" t="s">
        <v>62</v>
      </c>
      <c r="C27" s="14" t="s">
        <v>365</v>
      </c>
      <c r="D27" s="15" t="s">
        <v>366</v>
      </c>
      <c r="E27" s="15" t="s">
        <v>236</v>
      </c>
      <c r="F27" s="19" t="s">
        <v>352</v>
      </c>
    </row>
    <row r="28" spans="1:6" ht="52.5" thickBot="1" x14ac:dyDescent="0.35">
      <c r="A28" s="36"/>
      <c r="B28" s="14" t="s">
        <v>64</v>
      </c>
      <c r="C28" s="14" t="s">
        <v>367</v>
      </c>
      <c r="D28" s="15" t="s">
        <v>368</v>
      </c>
      <c r="E28" s="21" t="s">
        <v>238</v>
      </c>
      <c r="F28" s="19" t="s">
        <v>369</v>
      </c>
    </row>
    <row r="29" spans="1:6" ht="52.5" thickBot="1" x14ac:dyDescent="0.35">
      <c r="A29" s="37"/>
      <c r="B29" s="14" t="s">
        <v>66</v>
      </c>
      <c r="C29" s="14" t="s">
        <v>370</v>
      </c>
      <c r="D29" s="15" t="s">
        <v>371</v>
      </c>
      <c r="E29" s="15" t="s">
        <v>237</v>
      </c>
      <c r="F29" s="19" t="s">
        <v>372</v>
      </c>
    </row>
    <row r="30" spans="1:6" ht="18" thickBot="1" x14ac:dyDescent="0.35">
      <c r="A30" s="38" t="s">
        <v>68</v>
      </c>
      <c r="B30" s="17" t="s">
        <v>70</v>
      </c>
      <c r="C30" s="17" t="s">
        <v>373</v>
      </c>
      <c r="D30" s="18" t="s">
        <v>374</v>
      </c>
      <c r="E30" s="18" t="s">
        <v>375</v>
      </c>
      <c r="F30" s="40" t="s">
        <v>311</v>
      </c>
    </row>
    <row r="31" spans="1:6" ht="18" thickBot="1" x14ac:dyDescent="0.35">
      <c r="A31" s="42"/>
      <c r="B31" s="17" t="s">
        <v>72</v>
      </c>
      <c r="C31" s="17" t="s">
        <v>376</v>
      </c>
      <c r="D31" s="18" t="s">
        <v>377</v>
      </c>
      <c r="E31" s="18" t="s">
        <v>375</v>
      </c>
      <c r="F31" s="49"/>
    </row>
    <row r="32" spans="1:6" ht="18" thickBot="1" x14ac:dyDescent="0.35">
      <c r="A32" s="42"/>
      <c r="B32" s="17" t="s">
        <v>74</v>
      </c>
      <c r="C32" s="17" t="s">
        <v>373</v>
      </c>
      <c r="D32" s="18" t="s">
        <v>378</v>
      </c>
      <c r="E32" s="18" t="s">
        <v>375</v>
      </c>
      <c r="F32" s="49"/>
    </row>
    <row r="33" spans="1:6" ht="18" thickBot="1" x14ac:dyDescent="0.35">
      <c r="A33" s="42"/>
      <c r="B33" s="17" t="s">
        <v>76</v>
      </c>
      <c r="C33" s="17" t="s">
        <v>379</v>
      </c>
      <c r="D33" s="18" t="s">
        <v>380</v>
      </c>
      <c r="E33" s="18" t="s">
        <v>375</v>
      </c>
      <c r="F33" s="41"/>
    </row>
    <row r="34" spans="1:6" ht="35.25" thickBot="1" x14ac:dyDescent="0.35">
      <c r="A34" s="39"/>
      <c r="B34" s="17" t="s">
        <v>78</v>
      </c>
      <c r="C34" s="17" t="s">
        <v>381</v>
      </c>
      <c r="D34" s="18" t="s">
        <v>382</v>
      </c>
      <c r="E34" s="18" t="s">
        <v>375</v>
      </c>
      <c r="F34" s="19" t="s">
        <v>383</v>
      </c>
    </row>
    <row r="35" spans="1:6" ht="18" thickBot="1" x14ac:dyDescent="0.35">
      <c r="A35" s="38" t="s">
        <v>88</v>
      </c>
      <c r="B35" s="17" t="s">
        <v>90</v>
      </c>
      <c r="C35" s="17" t="s">
        <v>384</v>
      </c>
      <c r="D35" s="18" t="s">
        <v>385</v>
      </c>
      <c r="E35" s="18" t="s">
        <v>241</v>
      </c>
      <c r="F35" s="19" t="s">
        <v>311</v>
      </c>
    </row>
    <row r="36" spans="1:6" ht="18" thickBot="1" x14ac:dyDescent="0.35">
      <c r="A36" s="42"/>
      <c r="B36" s="17" t="s">
        <v>92</v>
      </c>
      <c r="C36" s="17" t="s">
        <v>386</v>
      </c>
      <c r="D36" s="18" t="s">
        <v>387</v>
      </c>
      <c r="E36" s="18" t="s">
        <v>241</v>
      </c>
      <c r="F36" s="19" t="s">
        <v>311</v>
      </c>
    </row>
    <row r="37" spans="1:6" ht="18" thickBot="1" x14ac:dyDescent="0.35">
      <c r="A37" s="39"/>
      <c r="B37" s="17" t="s">
        <v>94</v>
      </c>
      <c r="C37" s="17" t="s">
        <v>386</v>
      </c>
      <c r="D37" s="18" t="s">
        <v>388</v>
      </c>
      <c r="E37" s="18" t="s">
        <v>241</v>
      </c>
      <c r="F37" s="19" t="s">
        <v>311</v>
      </c>
    </row>
    <row r="38" spans="1:6" ht="137.25" customHeight="1" thickBot="1" x14ac:dyDescent="0.35">
      <c r="A38" s="35" t="s">
        <v>389</v>
      </c>
      <c r="B38" s="50" t="s">
        <v>98</v>
      </c>
      <c r="C38" s="50" t="s">
        <v>390</v>
      </c>
      <c r="D38" s="52" t="s">
        <v>391</v>
      </c>
      <c r="E38" s="15" t="s">
        <v>242</v>
      </c>
      <c r="F38" s="40" t="s">
        <v>392</v>
      </c>
    </row>
    <row r="39" spans="1:6" ht="18" thickBot="1" x14ac:dyDescent="0.35">
      <c r="A39" s="36"/>
      <c r="B39" s="51"/>
      <c r="C39" s="51"/>
      <c r="D39" s="53"/>
      <c r="E39" s="15" t="s">
        <v>393</v>
      </c>
      <c r="F39" s="41"/>
    </row>
    <row r="40" spans="1:6" ht="275.25" customHeight="1" thickBot="1" x14ac:dyDescent="0.35">
      <c r="A40" s="36"/>
      <c r="B40" s="14" t="s">
        <v>100</v>
      </c>
      <c r="C40" s="14" t="s">
        <v>394</v>
      </c>
      <c r="D40" s="15" t="s">
        <v>395</v>
      </c>
      <c r="E40" s="15" t="s">
        <v>396</v>
      </c>
      <c r="F40" s="40" t="s">
        <v>397</v>
      </c>
    </row>
    <row r="41" spans="1:6" ht="35.25" thickBot="1" x14ac:dyDescent="0.35">
      <c r="A41" s="36"/>
      <c r="B41" s="14" t="s">
        <v>102</v>
      </c>
      <c r="C41" s="14" t="s">
        <v>394</v>
      </c>
      <c r="D41" s="15" t="s">
        <v>398</v>
      </c>
      <c r="E41" s="15" t="s">
        <v>399</v>
      </c>
      <c r="F41" s="41"/>
    </row>
    <row r="42" spans="1:6" ht="35.25" thickBot="1" x14ac:dyDescent="0.35">
      <c r="A42" s="36"/>
      <c r="B42" s="14" t="s">
        <v>104</v>
      </c>
      <c r="C42" s="14" t="s">
        <v>400</v>
      </c>
      <c r="D42" s="15" t="s">
        <v>401</v>
      </c>
      <c r="E42" s="15" t="s">
        <v>396</v>
      </c>
      <c r="F42" s="22"/>
    </row>
    <row r="43" spans="1:6" ht="52.5" thickBot="1" x14ac:dyDescent="0.35">
      <c r="A43" s="37"/>
      <c r="B43" s="14" t="s">
        <v>106</v>
      </c>
      <c r="C43" s="14" t="s">
        <v>402</v>
      </c>
      <c r="D43" s="15" t="s">
        <v>403</v>
      </c>
      <c r="E43" s="15" t="s">
        <v>242</v>
      </c>
      <c r="F43" s="23" t="s">
        <v>404</v>
      </c>
    </row>
    <row r="44" spans="1:6" ht="52.5" thickBot="1" x14ac:dyDescent="0.35">
      <c r="A44" s="35" t="s">
        <v>120</v>
      </c>
      <c r="B44" s="14" t="s">
        <v>122</v>
      </c>
      <c r="C44" s="14" t="s">
        <v>405</v>
      </c>
      <c r="D44" s="15" t="s">
        <v>406</v>
      </c>
      <c r="E44" s="15" t="s">
        <v>245</v>
      </c>
      <c r="F44" s="19" t="s">
        <v>407</v>
      </c>
    </row>
    <row r="45" spans="1:6" ht="189" customHeight="1" thickBot="1" x14ac:dyDescent="0.35">
      <c r="A45" s="36"/>
      <c r="B45" s="50" t="s">
        <v>124</v>
      </c>
      <c r="C45" s="50" t="s">
        <v>408</v>
      </c>
      <c r="D45" s="54" t="s">
        <v>409</v>
      </c>
      <c r="E45" s="15" t="s">
        <v>248</v>
      </c>
      <c r="F45" s="40" t="s">
        <v>410</v>
      </c>
    </row>
    <row r="46" spans="1:6" ht="18" thickBot="1" x14ac:dyDescent="0.35">
      <c r="A46" s="36"/>
      <c r="B46" s="51"/>
      <c r="C46" s="51"/>
      <c r="D46" s="55"/>
      <c r="E46" s="15" t="s">
        <v>249</v>
      </c>
      <c r="F46" s="41"/>
    </row>
    <row r="47" spans="1:6" ht="35.25" thickBot="1" x14ac:dyDescent="0.35">
      <c r="A47" s="36"/>
      <c r="B47" s="14" t="s">
        <v>126</v>
      </c>
      <c r="C47" s="14" t="s">
        <v>411</v>
      </c>
      <c r="D47" s="15" t="s">
        <v>412</v>
      </c>
      <c r="E47" s="15" t="s">
        <v>247</v>
      </c>
      <c r="F47" s="19" t="s">
        <v>413</v>
      </c>
    </row>
    <row r="48" spans="1:6" ht="52.5" thickBot="1" x14ac:dyDescent="0.35">
      <c r="A48" s="36"/>
      <c r="B48" s="14" t="s">
        <v>128</v>
      </c>
      <c r="C48" s="14" t="s">
        <v>414</v>
      </c>
      <c r="D48" s="15" t="s">
        <v>415</v>
      </c>
      <c r="E48" s="15" t="s">
        <v>248</v>
      </c>
      <c r="F48" s="19" t="s">
        <v>416</v>
      </c>
    </row>
    <row r="49" spans="1:6" ht="18" thickBot="1" x14ac:dyDescent="0.35">
      <c r="A49" s="36"/>
      <c r="B49" s="14" t="s">
        <v>130</v>
      </c>
      <c r="C49" s="14" t="s">
        <v>417</v>
      </c>
      <c r="D49" s="15" t="s">
        <v>418</v>
      </c>
      <c r="E49" s="15" t="s">
        <v>249</v>
      </c>
      <c r="F49" s="16"/>
    </row>
    <row r="50" spans="1:6" ht="52.5" thickBot="1" x14ac:dyDescent="0.35">
      <c r="A50" s="36"/>
      <c r="B50" s="14" t="s">
        <v>132</v>
      </c>
      <c r="C50" s="14" t="s">
        <v>419</v>
      </c>
      <c r="D50" s="15" t="s">
        <v>420</v>
      </c>
      <c r="E50" s="15" t="s">
        <v>245</v>
      </c>
      <c r="F50" s="19" t="s">
        <v>421</v>
      </c>
    </row>
    <row r="51" spans="1:6" ht="52.5" thickBot="1" x14ac:dyDescent="0.35">
      <c r="A51" s="36"/>
      <c r="B51" s="14" t="s">
        <v>134</v>
      </c>
      <c r="C51" s="14" t="s">
        <v>422</v>
      </c>
      <c r="D51" s="15" t="s">
        <v>423</v>
      </c>
      <c r="E51" s="15" t="s">
        <v>245</v>
      </c>
      <c r="F51" s="19" t="s">
        <v>424</v>
      </c>
    </row>
    <row r="52" spans="1:6" ht="18" thickBot="1" x14ac:dyDescent="0.35">
      <c r="A52" s="36"/>
      <c r="B52" s="14" t="s">
        <v>136</v>
      </c>
      <c r="C52" s="24" t="s">
        <v>425</v>
      </c>
      <c r="D52" s="15" t="s">
        <v>426</v>
      </c>
      <c r="E52" s="15" t="s">
        <v>247</v>
      </c>
      <c r="F52" s="16"/>
    </row>
    <row r="53" spans="1:6" ht="52.5" thickBot="1" x14ac:dyDescent="0.35">
      <c r="A53" s="36"/>
      <c r="B53" s="14" t="s">
        <v>138</v>
      </c>
      <c r="C53" s="14" t="s">
        <v>427</v>
      </c>
      <c r="D53" s="15" t="s">
        <v>428</v>
      </c>
      <c r="E53" s="15" t="s">
        <v>248</v>
      </c>
      <c r="F53" s="19" t="s">
        <v>429</v>
      </c>
    </row>
    <row r="54" spans="1:6" ht="18" thickBot="1" x14ac:dyDescent="0.35">
      <c r="A54" s="36"/>
      <c r="B54" s="14" t="s">
        <v>140</v>
      </c>
      <c r="C54" s="14" t="s">
        <v>430</v>
      </c>
      <c r="D54" s="15" t="s">
        <v>431</v>
      </c>
      <c r="E54" s="15" t="s">
        <v>249</v>
      </c>
      <c r="F54" s="16"/>
    </row>
    <row r="55" spans="1:6" ht="206.25" customHeight="1" thickBot="1" x14ac:dyDescent="0.35">
      <c r="A55" s="36"/>
      <c r="B55" s="14" t="s">
        <v>142</v>
      </c>
      <c r="C55" s="14" t="s">
        <v>432</v>
      </c>
      <c r="D55" s="15" t="s">
        <v>433</v>
      </c>
      <c r="E55" s="15" t="s">
        <v>247</v>
      </c>
      <c r="F55" s="40" t="s">
        <v>434</v>
      </c>
    </row>
    <row r="56" spans="1:6" ht="18" thickBot="1" x14ac:dyDescent="0.35">
      <c r="A56" s="36"/>
      <c r="B56" s="14" t="s">
        <v>144</v>
      </c>
      <c r="C56" s="14" t="s">
        <v>432</v>
      </c>
      <c r="D56" s="15" t="s">
        <v>435</v>
      </c>
      <c r="E56" s="15" t="s">
        <v>247</v>
      </c>
      <c r="F56" s="41"/>
    </row>
    <row r="57" spans="1:6" ht="35.25" thickBot="1" x14ac:dyDescent="0.35">
      <c r="A57" s="36"/>
      <c r="B57" s="14" t="s">
        <v>146</v>
      </c>
      <c r="C57" s="14" t="s">
        <v>436</v>
      </c>
      <c r="D57" s="15" t="s">
        <v>437</v>
      </c>
      <c r="E57" s="15" t="s">
        <v>248</v>
      </c>
      <c r="F57" s="19" t="s">
        <v>438</v>
      </c>
    </row>
    <row r="58" spans="1:6" ht="18" thickBot="1" x14ac:dyDescent="0.35">
      <c r="A58" s="37"/>
      <c r="B58" s="14" t="s">
        <v>148</v>
      </c>
      <c r="C58" s="14" t="s">
        <v>439</v>
      </c>
      <c r="D58" s="25" t="s">
        <v>440</v>
      </c>
      <c r="E58" s="15" t="s">
        <v>249</v>
      </c>
      <c r="F58" s="16"/>
    </row>
    <row r="59" spans="1:6" ht="18" thickBot="1" x14ac:dyDescent="0.35">
      <c r="A59" s="35" t="s">
        <v>158</v>
      </c>
      <c r="B59" s="14" t="s">
        <v>160</v>
      </c>
      <c r="C59" s="14" t="s">
        <v>441</v>
      </c>
      <c r="D59" s="15" t="s">
        <v>442</v>
      </c>
      <c r="E59" s="15" t="s">
        <v>443</v>
      </c>
      <c r="F59" s="16"/>
    </row>
    <row r="60" spans="1:6" ht="18" thickBot="1" x14ac:dyDescent="0.35">
      <c r="A60" s="36"/>
      <c r="B60" s="14" t="s">
        <v>162</v>
      </c>
      <c r="C60" s="14" t="s">
        <v>441</v>
      </c>
      <c r="D60" s="15" t="s">
        <v>444</v>
      </c>
      <c r="E60" s="15" t="s">
        <v>443</v>
      </c>
      <c r="F60" s="16"/>
    </row>
    <row r="61" spans="1:6" ht="18" thickBot="1" x14ac:dyDescent="0.35">
      <c r="A61" s="36"/>
      <c r="B61" s="14" t="s">
        <v>164</v>
      </c>
      <c r="C61" s="14" t="s">
        <v>445</v>
      </c>
      <c r="D61" s="15" t="s">
        <v>446</v>
      </c>
      <c r="E61" s="15" t="s">
        <v>443</v>
      </c>
      <c r="F61" s="16"/>
    </row>
    <row r="62" spans="1:6" ht="18" thickBot="1" x14ac:dyDescent="0.35">
      <c r="A62" s="36"/>
      <c r="B62" s="14" t="s">
        <v>166</v>
      </c>
      <c r="C62" s="14" t="s">
        <v>447</v>
      </c>
      <c r="D62" s="15" t="s">
        <v>448</v>
      </c>
      <c r="E62" s="15" t="s">
        <v>443</v>
      </c>
      <c r="F62" s="16"/>
    </row>
    <row r="63" spans="1:6" ht="18" thickBot="1" x14ac:dyDescent="0.35">
      <c r="A63" s="37"/>
      <c r="B63" s="14" t="s">
        <v>168</v>
      </c>
      <c r="C63" s="14" t="s">
        <v>449</v>
      </c>
      <c r="D63" s="15" t="s">
        <v>450</v>
      </c>
      <c r="E63" s="15" t="s">
        <v>443</v>
      </c>
      <c r="F63" s="16"/>
    </row>
    <row r="64" spans="1:6" ht="35.25" thickBot="1" x14ac:dyDescent="0.35">
      <c r="A64" s="38" t="s">
        <v>170</v>
      </c>
      <c r="B64" s="17" t="s">
        <v>451</v>
      </c>
      <c r="C64" s="20" t="s">
        <v>452</v>
      </c>
      <c r="D64" s="18" t="s">
        <v>453</v>
      </c>
      <c r="E64" s="18" t="s">
        <v>454</v>
      </c>
      <c r="F64" s="19" t="s">
        <v>455</v>
      </c>
    </row>
    <row r="65" spans="1:6" ht="35.25" thickBot="1" x14ac:dyDescent="0.35">
      <c r="A65" s="42"/>
      <c r="B65" s="17" t="s">
        <v>172</v>
      </c>
      <c r="C65" s="26" t="s">
        <v>456</v>
      </c>
      <c r="D65" s="18" t="s">
        <v>457</v>
      </c>
      <c r="E65" s="18" t="s">
        <v>454</v>
      </c>
      <c r="F65" s="19" t="s">
        <v>458</v>
      </c>
    </row>
    <row r="66" spans="1:6" ht="52.5" thickBot="1" x14ac:dyDescent="0.35">
      <c r="A66" s="42"/>
      <c r="B66" s="17" t="s">
        <v>174</v>
      </c>
      <c r="C66" s="26" t="s">
        <v>342</v>
      </c>
      <c r="D66" s="18" t="s">
        <v>459</v>
      </c>
      <c r="E66" s="18" t="s">
        <v>454</v>
      </c>
      <c r="F66" s="19" t="s">
        <v>460</v>
      </c>
    </row>
    <row r="67" spans="1:6" ht="35.25" thickBot="1" x14ac:dyDescent="0.35">
      <c r="A67" s="42"/>
      <c r="B67" s="17" t="s">
        <v>461</v>
      </c>
      <c r="C67" s="20" t="s">
        <v>462</v>
      </c>
      <c r="D67" s="18" t="s">
        <v>463</v>
      </c>
      <c r="E67" s="18" t="s">
        <v>454</v>
      </c>
      <c r="F67" s="19" t="s">
        <v>455</v>
      </c>
    </row>
    <row r="68" spans="1:6" ht="59.25" thickBot="1" x14ac:dyDescent="0.35">
      <c r="A68" s="39"/>
      <c r="B68" s="17" t="s">
        <v>464</v>
      </c>
      <c r="C68" s="20" t="s">
        <v>465</v>
      </c>
      <c r="D68" s="18" t="s">
        <v>466</v>
      </c>
      <c r="E68" s="18" t="s">
        <v>454</v>
      </c>
      <c r="F68" s="19" t="s">
        <v>467</v>
      </c>
    </row>
    <row r="69" spans="1:6" ht="87" thickBot="1" x14ac:dyDescent="0.35">
      <c r="A69" s="35" t="s">
        <v>176</v>
      </c>
      <c r="B69" s="14" t="s">
        <v>178</v>
      </c>
      <c r="C69" s="14" t="s">
        <v>468</v>
      </c>
      <c r="D69" s="15" t="s">
        <v>469</v>
      </c>
      <c r="E69" s="15" t="s">
        <v>252</v>
      </c>
      <c r="F69" s="19" t="s">
        <v>470</v>
      </c>
    </row>
    <row r="70" spans="1:6" ht="35.25" thickBot="1" x14ac:dyDescent="0.35">
      <c r="A70" s="36"/>
      <c r="B70" s="24" t="s">
        <v>180</v>
      </c>
      <c r="C70" s="14" t="s">
        <v>471</v>
      </c>
      <c r="D70" s="15" t="s">
        <v>472</v>
      </c>
      <c r="E70" s="15" t="s">
        <v>252</v>
      </c>
      <c r="F70" s="19" t="s">
        <v>473</v>
      </c>
    </row>
    <row r="71" spans="1:6" ht="35.25" thickBot="1" x14ac:dyDescent="0.35">
      <c r="A71" s="36"/>
      <c r="B71" s="14" t="s">
        <v>182</v>
      </c>
      <c r="C71" s="14" t="s">
        <v>474</v>
      </c>
      <c r="D71" s="15" t="s">
        <v>475</v>
      </c>
      <c r="E71" s="15" t="s">
        <v>252</v>
      </c>
      <c r="F71" s="19" t="s">
        <v>476</v>
      </c>
    </row>
    <row r="72" spans="1:6" ht="35.25" thickBot="1" x14ac:dyDescent="0.35">
      <c r="A72" s="37"/>
      <c r="B72" s="14" t="s">
        <v>184</v>
      </c>
      <c r="C72" s="14" t="s">
        <v>474</v>
      </c>
      <c r="D72" s="15" t="s">
        <v>477</v>
      </c>
      <c r="E72" s="15" t="s">
        <v>252</v>
      </c>
      <c r="F72" s="19" t="s">
        <v>476</v>
      </c>
    </row>
    <row r="73" spans="1:6" ht="18" thickBot="1" x14ac:dyDescent="0.35">
      <c r="A73" s="38" t="s">
        <v>186</v>
      </c>
      <c r="B73" s="17" t="s">
        <v>188</v>
      </c>
      <c r="C73" s="17" t="s">
        <v>478</v>
      </c>
      <c r="D73" s="18" t="s">
        <v>479</v>
      </c>
      <c r="E73" s="18" t="s">
        <v>254</v>
      </c>
      <c r="F73" s="16"/>
    </row>
    <row r="74" spans="1:6" ht="18" thickBot="1" x14ac:dyDescent="0.35">
      <c r="A74" s="42"/>
      <c r="B74" s="17" t="s">
        <v>190</v>
      </c>
      <c r="C74" s="17" t="s">
        <v>480</v>
      </c>
      <c r="D74" s="18" t="s">
        <v>481</v>
      </c>
      <c r="E74" s="18" t="s">
        <v>254</v>
      </c>
      <c r="F74" s="16"/>
    </row>
    <row r="75" spans="1:6" ht="18" thickBot="1" x14ac:dyDescent="0.35">
      <c r="A75" s="42"/>
      <c r="B75" s="17" t="s">
        <v>192</v>
      </c>
      <c r="C75" s="17" t="s">
        <v>482</v>
      </c>
      <c r="D75" s="18" t="s">
        <v>483</v>
      </c>
      <c r="E75" s="18" t="s">
        <v>254</v>
      </c>
      <c r="F75" s="16"/>
    </row>
    <row r="76" spans="1:6" ht="18" thickBot="1" x14ac:dyDescent="0.35">
      <c r="A76" s="42"/>
      <c r="B76" s="17" t="s">
        <v>194</v>
      </c>
      <c r="C76" s="17" t="s">
        <v>484</v>
      </c>
      <c r="D76" s="18" t="s">
        <v>485</v>
      </c>
      <c r="E76" s="18" t="s">
        <v>254</v>
      </c>
      <c r="F76" s="16"/>
    </row>
    <row r="77" spans="1:6" ht="18" thickBot="1" x14ac:dyDescent="0.35">
      <c r="A77" s="39"/>
      <c r="B77" s="17" t="s">
        <v>196</v>
      </c>
      <c r="C77" s="17" t="s">
        <v>484</v>
      </c>
      <c r="D77" s="18" t="s">
        <v>486</v>
      </c>
      <c r="E77" s="18" t="s">
        <v>254</v>
      </c>
      <c r="F77" s="16"/>
    </row>
    <row r="78" spans="1:6" ht="35.25" thickBot="1" x14ac:dyDescent="0.35">
      <c r="A78" s="35" t="s">
        <v>198</v>
      </c>
      <c r="B78" s="14" t="s">
        <v>200</v>
      </c>
      <c r="C78" s="14" t="s">
        <v>487</v>
      </c>
      <c r="D78" s="15" t="s">
        <v>488</v>
      </c>
      <c r="E78" s="15" t="s">
        <v>489</v>
      </c>
      <c r="F78" s="19" t="s">
        <v>490</v>
      </c>
    </row>
    <row r="79" spans="1:6" ht="52.5" thickBot="1" x14ac:dyDescent="0.35">
      <c r="A79" s="36"/>
      <c r="B79" s="14" t="s">
        <v>202</v>
      </c>
      <c r="C79" s="14" t="s">
        <v>491</v>
      </c>
      <c r="D79" s="15" t="s">
        <v>492</v>
      </c>
      <c r="E79" s="15" t="s">
        <v>489</v>
      </c>
      <c r="F79" s="19" t="s">
        <v>493</v>
      </c>
    </row>
    <row r="80" spans="1:6" ht="35.25" thickBot="1" x14ac:dyDescent="0.35">
      <c r="A80" s="36"/>
      <c r="B80" s="14" t="s">
        <v>204</v>
      </c>
      <c r="C80" s="14" t="s">
        <v>494</v>
      </c>
      <c r="D80" s="15" t="s">
        <v>495</v>
      </c>
      <c r="E80" s="15" t="s">
        <v>489</v>
      </c>
      <c r="F80" s="19" t="s">
        <v>496</v>
      </c>
    </row>
    <row r="81" spans="1:6" ht="52.5" thickBot="1" x14ac:dyDescent="0.35">
      <c r="A81" s="37"/>
      <c r="B81" s="14" t="s">
        <v>206</v>
      </c>
      <c r="C81" s="14" t="s">
        <v>497</v>
      </c>
      <c r="D81" s="15" t="s">
        <v>498</v>
      </c>
      <c r="E81" s="15" t="s">
        <v>489</v>
      </c>
      <c r="F81" s="19" t="s">
        <v>499</v>
      </c>
    </row>
    <row r="82" spans="1:6" ht="18" thickBot="1" x14ac:dyDescent="0.35">
      <c r="A82" s="38" t="s">
        <v>208</v>
      </c>
      <c r="B82" s="17" t="s">
        <v>210</v>
      </c>
      <c r="C82" s="17" t="s">
        <v>500</v>
      </c>
      <c r="D82" s="18" t="s">
        <v>501</v>
      </c>
      <c r="E82" s="18" t="s">
        <v>255</v>
      </c>
      <c r="F82" s="56" t="s">
        <v>311</v>
      </c>
    </row>
    <row r="83" spans="1:6" ht="18" thickBot="1" x14ac:dyDescent="0.35">
      <c r="A83" s="42"/>
      <c r="B83" s="17" t="s">
        <v>212</v>
      </c>
      <c r="C83" s="17" t="s">
        <v>502</v>
      </c>
      <c r="D83" s="18" t="s">
        <v>503</v>
      </c>
      <c r="E83" s="18" t="s">
        <v>255</v>
      </c>
      <c r="F83" s="57"/>
    </row>
    <row r="84" spans="1:6" ht="18" thickBot="1" x14ac:dyDescent="0.35">
      <c r="A84" s="42"/>
      <c r="B84" s="17" t="s">
        <v>214</v>
      </c>
      <c r="C84" s="17" t="s">
        <v>504</v>
      </c>
      <c r="D84" s="18" t="s">
        <v>505</v>
      </c>
      <c r="E84" s="18" t="s">
        <v>255</v>
      </c>
      <c r="F84" s="58"/>
    </row>
    <row r="85" spans="1:6" ht="35.25" thickBot="1" x14ac:dyDescent="0.35">
      <c r="A85" s="39"/>
      <c r="B85" s="17" t="s">
        <v>216</v>
      </c>
      <c r="C85" s="17" t="s">
        <v>506</v>
      </c>
      <c r="D85" s="18" t="s">
        <v>507</v>
      </c>
      <c r="E85" s="18" t="s">
        <v>255</v>
      </c>
      <c r="F85" s="19" t="s">
        <v>508</v>
      </c>
    </row>
    <row r="86" spans="1:6" ht="52.5" thickBot="1" x14ac:dyDescent="0.35">
      <c r="A86" s="59" t="s">
        <v>258</v>
      </c>
      <c r="B86" s="27" t="s">
        <v>210</v>
      </c>
      <c r="C86" s="27" t="s">
        <v>509</v>
      </c>
      <c r="D86" s="28" t="s">
        <v>510</v>
      </c>
      <c r="E86" s="28" t="s">
        <v>393</v>
      </c>
      <c r="F86" s="19" t="s">
        <v>511</v>
      </c>
    </row>
    <row r="87" spans="1:6" ht="52.5" thickBot="1" x14ac:dyDescent="0.35">
      <c r="A87" s="60"/>
      <c r="B87" s="29" t="s">
        <v>212</v>
      </c>
      <c r="C87" s="27" t="s">
        <v>512</v>
      </c>
      <c r="D87" s="28" t="s">
        <v>513</v>
      </c>
      <c r="E87" s="28" t="s">
        <v>393</v>
      </c>
      <c r="F87" s="19" t="s">
        <v>514</v>
      </c>
    </row>
    <row r="88" spans="1:6" ht="35.25" thickBot="1" x14ac:dyDescent="0.35">
      <c r="A88" s="61"/>
      <c r="B88" s="29" t="s">
        <v>214</v>
      </c>
      <c r="C88" s="27" t="s">
        <v>515</v>
      </c>
      <c r="D88" s="28" t="s">
        <v>516</v>
      </c>
      <c r="E88" s="28" t="s">
        <v>393</v>
      </c>
      <c r="F88" s="19" t="s">
        <v>517</v>
      </c>
    </row>
    <row r="89" spans="1:6" ht="110.25" customHeight="1" thickBot="1" x14ac:dyDescent="0.35">
      <c r="A89" s="62" t="s">
        <v>518</v>
      </c>
      <c r="B89" s="20" t="s">
        <v>269</v>
      </c>
      <c r="C89" s="20" t="s">
        <v>519</v>
      </c>
      <c r="D89" s="18" t="s">
        <v>520</v>
      </c>
      <c r="E89" s="18" t="s">
        <v>521</v>
      </c>
      <c r="F89" s="40" t="s">
        <v>522</v>
      </c>
    </row>
    <row r="90" spans="1:6" ht="30.75" thickBot="1" x14ac:dyDescent="0.35">
      <c r="A90" s="63"/>
      <c r="B90" s="20" t="s">
        <v>271</v>
      </c>
      <c r="C90" s="20" t="s">
        <v>523</v>
      </c>
      <c r="D90" s="18" t="s">
        <v>524</v>
      </c>
      <c r="E90" s="18" t="s">
        <v>521</v>
      </c>
      <c r="F90" s="49"/>
    </row>
    <row r="91" spans="1:6" ht="45" thickBot="1" x14ac:dyDescent="0.35">
      <c r="A91" s="63"/>
      <c r="B91" s="30" t="s">
        <v>273</v>
      </c>
      <c r="C91" s="20" t="s">
        <v>525</v>
      </c>
      <c r="D91" s="18" t="s">
        <v>526</v>
      </c>
      <c r="E91" s="18" t="s">
        <v>521</v>
      </c>
      <c r="F91" s="49"/>
    </row>
    <row r="92" spans="1:6" ht="30.75" thickBot="1" x14ac:dyDescent="0.35">
      <c r="A92" s="64"/>
      <c r="B92" s="20" t="s">
        <v>275</v>
      </c>
      <c r="C92" s="20" t="s">
        <v>527</v>
      </c>
      <c r="D92" s="18" t="s">
        <v>528</v>
      </c>
      <c r="E92" s="18" t="s">
        <v>521</v>
      </c>
      <c r="F92" s="41"/>
    </row>
    <row r="93" spans="1:6" ht="137.25" customHeight="1" thickBot="1" x14ac:dyDescent="0.35">
      <c r="A93" s="65" t="s">
        <v>277</v>
      </c>
      <c r="B93" s="29" t="s">
        <v>210</v>
      </c>
      <c r="C93" s="27" t="s">
        <v>529</v>
      </c>
      <c r="D93" s="28" t="s">
        <v>530</v>
      </c>
      <c r="E93" s="28" t="s">
        <v>531</v>
      </c>
      <c r="F93" s="40" t="s">
        <v>532</v>
      </c>
    </row>
    <row r="94" spans="1:6" ht="18" thickBot="1" x14ac:dyDescent="0.35">
      <c r="A94" s="66"/>
      <c r="B94" s="29" t="s">
        <v>212</v>
      </c>
      <c r="C94" s="27" t="s">
        <v>529</v>
      </c>
      <c r="D94" s="28" t="s">
        <v>533</v>
      </c>
      <c r="E94" s="28" t="s">
        <v>247</v>
      </c>
      <c r="F94" s="41"/>
    </row>
    <row r="95" spans="1:6" ht="199.5" customHeight="1" thickBot="1" x14ac:dyDescent="0.35">
      <c r="A95" s="66"/>
      <c r="B95" s="6" t="s">
        <v>283</v>
      </c>
      <c r="C95" s="27" t="s">
        <v>534</v>
      </c>
      <c r="D95" s="28" t="s">
        <v>535</v>
      </c>
      <c r="E95" s="28" t="s">
        <v>248</v>
      </c>
      <c r="F95" s="40" t="s">
        <v>536</v>
      </c>
    </row>
    <row r="96" spans="1:6" ht="30.75" thickBot="1" x14ac:dyDescent="0.35">
      <c r="A96" s="67"/>
      <c r="B96" s="6" t="s">
        <v>285</v>
      </c>
      <c r="C96" s="27" t="s">
        <v>537</v>
      </c>
      <c r="D96" s="28" t="s">
        <v>538</v>
      </c>
      <c r="E96" s="28" t="s">
        <v>245</v>
      </c>
      <c r="F96" s="41"/>
    </row>
  </sheetData>
  <mergeCells count="43">
    <mergeCell ref="F82:F84"/>
    <mergeCell ref="A86:A88"/>
    <mergeCell ref="A89:A92"/>
    <mergeCell ref="F89:F92"/>
    <mergeCell ref="A93:A96"/>
    <mergeCell ref="F93:F94"/>
    <mergeCell ref="F95:F96"/>
    <mergeCell ref="A59:A63"/>
    <mergeCell ref="A64:A68"/>
    <mergeCell ref="A69:A72"/>
    <mergeCell ref="A73:A77"/>
    <mergeCell ref="A78:A81"/>
    <mergeCell ref="A82:A85"/>
    <mergeCell ref="A44:A58"/>
    <mergeCell ref="B45:B46"/>
    <mergeCell ref="C45:C46"/>
    <mergeCell ref="D45:D46"/>
    <mergeCell ref="F45:F46"/>
    <mergeCell ref="F55:F56"/>
    <mergeCell ref="A22:A29"/>
    <mergeCell ref="A30:A34"/>
    <mergeCell ref="F30:F33"/>
    <mergeCell ref="A35:A37"/>
    <mergeCell ref="A38:A43"/>
    <mergeCell ref="B38:B39"/>
    <mergeCell ref="C38:C39"/>
    <mergeCell ref="D38:D39"/>
    <mergeCell ref="F38:F39"/>
    <mergeCell ref="F40:F41"/>
    <mergeCell ref="A3:A6"/>
    <mergeCell ref="A7:A8"/>
    <mergeCell ref="F7:F8"/>
    <mergeCell ref="A9:A10"/>
    <mergeCell ref="A11:A21"/>
    <mergeCell ref="B11:B12"/>
    <mergeCell ref="C11:C12"/>
    <mergeCell ref="D11:D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Hoja5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RICARDO REA RENGIFO</dc:creator>
  <cp:lastModifiedBy>ANDY RICARDO REA RENGIFO</cp:lastModifiedBy>
  <dcterms:created xsi:type="dcterms:W3CDTF">2025-04-08T14:49:07Z</dcterms:created>
  <dcterms:modified xsi:type="dcterms:W3CDTF">2025-05-13T17:44:37Z</dcterms:modified>
</cp:coreProperties>
</file>