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Skewl\OneDrive\SANS\Whitepaper 2\"/>
    </mc:Choice>
  </mc:AlternateContent>
  <bookViews>
    <workbookView xWindow="0" yWindow="0" windowWidth="23040" windowHeight="9384" tabRatio="986"/>
  </bookViews>
  <sheets>
    <sheet name="Main" sheetId="54" r:id="rId1"/>
    <sheet name="Alt" sheetId="56" r:id="rId2"/>
    <sheet name="Case Study TTPs" sheetId="58" r:id="rId3"/>
  </sheets>
  <definedNames>
    <definedName name="_xlnm._FilterDatabase" localSheetId="0" hidden="1">Main!$A$1:$L$100</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0" i="56" l="1"/>
  <c r="M99" i="56"/>
  <c r="M98" i="56"/>
  <c r="M97" i="56"/>
  <c r="M96" i="56"/>
  <c r="M95" i="56"/>
  <c r="M94" i="56"/>
  <c r="M93" i="56"/>
  <c r="M92" i="56"/>
  <c r="M91" i="56"/>
  <c r="M90" i="56"/>
  <c r="M89" i="56"/>
  <c r="M88" i="56"/>
  <c r="M87" i="56"/>
  <c r="M86" i="56"/>
  <c r="M85" i="56"/>
  <c r="M84" i="56"/>
  <c r="M83" i="56"/>
  <c r="M82" i="56"/>
  <c r="M81" i="56"/>
  <c r="M80" i="56"/>
  <c r="M79" i="56"/>
  <c r="M78" i="56"/>
  <c r="M77" i="56"/>
  <c r="M76" i="56"/>
  <c r="M72" i="56"/>
  <c r="O72" i="56" s="1"/>
  <c r="O73" i="56" s="1"/>
  <c r="M71" i="56"/>
  <c r="M70" i="56"/>
  <c r="M69" i="56"/>
  <c r="M68" i="56"/>
  <c r="M67" i="56"/>
  <c r="M66" i="56"/>
  <c r="M65" i="56"/>
  <c r="M64" i="56"/>
  <c r="M63" i="56"/>
  <c r="M62" i="56"/>
  <c r="M61" i="56"/>
  <c r="M60" i="56"/>
  <c r="O60" i="56" s="1"/>
  <c r="O61" i="56" s="1"/>
  <c r="M75" i="56"/>
  <c r="M74" i="56"/>
  <c r="M73" i="56"/>
  <c r="M57" i="56"/>
  <c r="M56" i="56"/>
  <c r="M50" i="56"/>
  <c r="M52" i="56"/>
  <c r="M59" i="56"/>
  <c r="M58" i="56"/>
  <c r="M51" i="56"/>
  <c r="M49" i="56"/>
  <c r="M48" i="56"/>
  <c r="M47" i="56"/>
  <c r="M46" i="56"/>
  <c r="M45" i="56"/>
  <c r="M44" i="56"/>
  <c r="M43" i="56"/>
  <c r="M55" i="56"/>
  <c r="M42" i="56"/>
  <c r="M41" i="56"/>
  <c r="M40" i="56"/>
  <c r="M39" i="56"/>
  <c r="M38" i="56"/>
  <c r="M37" i="56"/>
  <c r="M36" i="56"/>
  <c r="M35" i="56"/>
  <c r="M54" i="56"/>
  <c r="M53" i="56"/>
  <c r="M34" i="56"/>
  <c r="M33" i="56"/>
  <c r="M32" i="56"/>
  <c r="M31" i="56"/>
  <c r="M30" i="56"/>
  <c r="M29" i="56"/>
  <c r="M27" i="56"/>
  <c r="M28" i="56"/>
  <c r="M26" i="56"/>
  <c r="M25" i="56"/>
  <c r="M24" i="56"/>
  <c r="O24" i="56" s="1"/>
  <c r="O25" i="56" s="1"/>
  <c r="M23" i="56"/>
  <c r="M22" i="56"/>
  <c r="M21" i="56"/>
  <c r="M20" i="56"/>
  <c r="M19" i="56"/>
  <c r="M18" i="56"/>
  <c r="M17" i="56"/>
  <c r="M16" i="56"/>
  <c r="M15" i="56"/>
  <c r="M14" i="56"/>
  <c r="M13" i="56"/>
  <c r="M12" i="56"/>
  <c r="M11" i="56"/>
  <c r="M10" i="56"/>
  <c r="M9" i="56"/>
  <c r="M8" i="56"/>
  <c r="M7" i="56"/>
  <c r="M6" i="56"/>
  <c r="M5" i="56"/>
  <c r="M4" i="56"/>
  <c r="M3" i="56"/>
  <c r="M2" i="56"/>
  <c r="J102" i="54"/>
  <c r="J104" i="54" s="1"/>
  <c r="K102" i="54"/>
  <c r="K104" i="54" s="1"/>
  <c r="I102" i="54"/>
  <c r="I104" i="54" s="1"/>
  <c r="L70" i="54"/>
  <c r="L89" i="54"/>
  <c r="L71" i="54"/>
  <c r="L63" i="54"/>
  <c r="L38" i="54"/>
  <c r="L69" i="54"/>
  <c r="L73" i="54"/>
  <c r="L68" i="54"/>
  <c r="L3" i="54"/>
  <c r="L95" i="54"/>
  <c r="L94" i="54"/>
  <c r="L37" i="54"/>
  <c r="L27" i="54"/>
  <c r="L99" i="54"/>
  <c r="L83" i="54"/>
  <c r="L82" i="54"/>
  <c r="L32" i="54"/>
  <c r="L93" i="54"/>
  <c r="L100" i="54"/>
  <c r="L98" i="54"/>
  <c r="L97" i="54"/>
  <c r="L96" i="54"/>
  <c r="L81" i="54"/>
  <c r="L80" i="54"/>
  <c r="L23" i="54"/>
  <c r="L22" i="54"/>
  <c r="L54" i="54"/>
  <c r="L33" i="54"/>
  <c r="L29" i="54"/>
  <c r="L28" i="54"/>
  <c r="L16" i="54"/>
  <c r="L26" i="54"/>
  <c r="L6" i="54"/>
  <c r="L74" i="54"/>
  <c r="L65" i="54"/>
  <c r="L57" i="54"/>
  <c r="L52" i="54"/>
  <c r="L50" i="54"/>
  <c r="L36" i="54"/>
  <c r="L21" i="54"/>
  <c r="L5" i="54"/>
  <c r="L84" i="54"/>
  <c r="L61" i="54"/>
  <c r="L64" i="54"/>
  <c r="L79" i="54"/>
  <c r="L78" i="54"/>
  <c r="L17" i="54"/>
  <c r="L72" i="54"/>
  <c r="L77" i="54"/>
  <c r="L46" i="54"/>
  <c r="L25" i="54"/>
  <c r="L85" i="54"/>
  <c r="L92" i="54"/>
  <c r="L60" i="54"/>
  <c r="L41" i="54"/>
  <c r="L4" i="54"/>
  <c r="L2" i="54"/>
  <c r="L75" i="54"/>
  <c r="L55" i="54"/>
  <c r="L47" i="54"/>
  <c r="L40" i="54"/>
  <c r="L19" i="54"/>
  <c r="L13" i="54"/>
  <c r="L88" i="54"/>
  <c r="L87" i="54"/>
  <c r="L86" i="54"/>
  <c r="L7" i="54"/>
  <c r="L48" i="54"/>
  <c r="L76" i="54"/>
  <c r="L59" i="54"/>
  <c r="L49" i="54"/>
  <c r="L20" i="54"/>
  <c r="L12" i="54"/>
  <c r="L11" i="54"/>
  <c r="L24" i="54"/>
  <c r="L51" i="54"/>
  <c r="L34" i="54"/>
  <c r="L91" i="54"/>
  <c r="L90" i="54"/>
  <c r="L67" i="54"/>
  <c r="L62" i="54"/>
  <c r="L58" i="54"/>
  <c r="L56" i="54"/>
  <c r="L53" i="54"/>
  <c r="L39" i="54"/>
  <c r="L30" i="54"/>
  <c r="L10" i="54"/>
  <c r="L9" i="54"/>
  <c r="L8" i="54"/>
  <c r="L66" i="54"/>
  <c r="L45" i="54"/>
  <c r="L44" i="54"/>
  <c r="L43" i="54"/>
  <c r="L42" i="54"/>
  <c r="L35" i="54"/>
  <c r="L31" i="54"/>
  <c r="L18" i="54"/>
  <c r="L15" i="54"/>
  <c r="L14" i="54"/>
  <c r="O42" i="56" l="1"/>
  <c r="O43" i="56" s="1"/>
  <c r="O2" i="56"/>
  <c r="O3" i="56" s="1"/>
  <c r="O90" i="56"/>
  <c r="O91" i="56" s="1"/>
  <c r="O94" i="56"/>
  <c r="O95" i="56" s="1"/>
  <c r="O11" i="56"/>
  <c r="O12" i="56" s="1"/>
  <c r="O34" i="56"/>
  <c r="O35" i="56" s="1"/>
  <c r="O64" i="56"/>
  <c r="O65" i="56" s="1"/>
  <c r="O4" i="56"/>
  <c r="O5" i="56" s="1"/>
  <c r="O27" i="56"/>
  <c r="O28" i="56" s="1"/>
  <c r="O46" i="56"/>
  <c r="O47" i="56" s="1"/>
  <c r="O80" i="56"/>
  <c r="O81" i="56" s="1"/>
  <c r="O17" i="56"/>
  <c r="O18" i="56" s="1"/>
  <c r="O51" i="56"/>
  <c r="O52" i="56" s="1"/>
  <c r="M24" i="54"/>
  <c r="M25" i="54" s="1"/>
  <c r="M72" i="54"/>
  <c r="M73" i="54" s="1"/>
  <c r="M90" i="54"/>
  <c r="M91" i="54" s="1"/>
  <c r="M2" i="54"/>
  <c r="M3" i="54" s="1"/>
  <c r="M51" i="54"/>
  <c r="M52" i="54" s="1"/>
  <c r="M17" i="54"/>
  <c r="M18" i="54" s="1"/>
  <c r="M4" i="54"/>
  <c r="M5" i="54" s="1"/>
  <c r="M64" i="54"/>
  <c r="M65" i="54" s="1"/>
  <c r="M80" i="54"/>
  <c r="M81" i="54" s="1"/>
  <c r="M60" i="54"/>
  <c r="M61" i="54" s="1"/>
  <c r="M46" i="54"/>
  <c r="M47" i="54" s="1"/>
  <c r="M94" i="54"/>
  <c r="M95" i="54" s="1"/>
  <c r="M33" i="54"/>
  <c r="M27" i="54" s="1"/>
  <c r="M34" i="54"/>
  <c r="M35" i="54" s="1"/>
  <c r="M11" i="54"/>
  <c r="M12" i="54" s="1"/>
  <c r="M42" i="54"/>
  <c r="M43" i="54" s="1"/>
</calcChain>
</file>

<file path=xl/sharedStrings.xml><?xml version="1.0" encoding="utf-8"?>
<sst xmlns="http://schemas.openxmlformats.org/spreadsheetml/2006/main" count="1483" uniqueCount="332">
  <si>
    <t>12.10</t>
  </si>
  <si>
    <t>16.10</t>
  </si>
  <si>
    <t>Address unapproved software</t>
  </si>
  <si>
    <t>2.9</t>
  </si>
  <si>
    <t>Perform Authenticated Vulnerability Scanning</t>
  </si>
  <si>
    <t>Deploy Automated Operating System Patch Management Tools</t>
  </si>
  <si>
    <t>Deploy Automated Software Patch Management Tools</t>
  </si>
  <si>
    <t>Ensure the Use of Dedicated Administrative Accounts</t>
  </si>
  <si>
    <t>Change Default Passwords</t>
  </si>
  <si>
    <t>Log and Alert on Changes to Administrative Group Membership</t>
  </si>
  <si>
    <t>Log and Alert on Unsuccessful Administrative Account Login</t>
  </si>
  <si>
    <t>Disable Unnecessary or Unauthorized Browser or Email Client Plugins</t>
  </si>
  <si>
    <t>Maintain and Enforce Network-Based URL Filters</t>
  </si>
  <si>
    <t>Block Unnecessary File Types</t>
  </si>
  <si>
    <t>Sandbox All Email Attachments</t>
  </si>
  <si>
    <t>Configure Anti-Malware Scanning of Removable Devices</t>
  </si>
  <si>
    <t>Perform Complete System Backups</t>
  </si>
  <si>
    <t>Manage Network Devices Using Multi-Factor Authentication and Encrypted Sessions</t>
  </si>
  <si>
    <t>Use Dedicated Machines For All Network Administrative Tasks</t>
  </si>
  <si>
    <t>Maintain an Inventory of Network Boundaries</t>
  </si>
  <si>
    <t>Deploy Network-Based Intrusion Prevention Systems</t>
  </si>
  <si>
    <t>Decrypt Network Traffic at Proxy</t>
  </si>
  <si>
    <t>Segment the Network Based on Sensitivity</t>
  </si>
  <si>
    <t>Leverage the Advanced Encryption Standard (AES) to Encrypt Wireless Data</t>
  </si>
  <si>
    <t>Create Separate Wireless Network for Personal and Untrusted Devices</t>
  </si>
  <si>
    <t>Disable Dormant Accounts</t>
  </si>
  <si>
    <t>Implement a Security Awareness Program</t>
  </si>
  <si>
    <t>Train Workforce on Causes of Unintentional Data Exposure</t>
  </si>
  <si>
    <t>Train Workforce on Sensitive Data Handling</t>
  </si>
  <si>
    <t>17.1</t>
  </si>
  <si>
    <t>17.2</t>
  </si>
  <si>
    <t>17.3</t>
  </si>
  <si>
    <t>17.4</t>
  </si>
  <si>
    <t>17.5</t>
  </si>
  <si>
    <t>17.6</t>
  </si>
  <si>
    <t>17.7</t>
  </si>
  <si>
    <t>17.8</t>
  </si>
  <si>
    <t>17.9</t>
  </si>
  <si>
    <t>18.1</t>
  </si>
  <si>
    <t>19.1</t>
  </si>
  <si>
    <t>19.3</t>
  </si>
  <si>
    <t>19.5</t>
  </si>
  <si>
    <t>19.6</t>
  </si>
  <si>
    <t>20.1</t>
  </si>
  <si>
    <t>20.2</t>
  </si>
  <si>
    <t>20.3</t>
  </si>
  <si>
    <t>20.4</t>
  </si>
  <si>
    <t>20.6</t>
  </si>
  <si>
    <t>20.7</t>
  </si>
  <si>
    <t>20.8</t>
  </si>
  <si>
    <t>CIS Sub-Control</t>
  </si>
  <si>
    <t>2.10</t>
  </si>
  <si>
    <t>7.10</t>
  </si>
  <si>
    <t>15.10</t>
  </si>
  <si>
    <t>Alert on Account Login Behavior Deviation</t>
  </si>
  <si>
    <t>Maintain Detailed Asset Inventory</t>
  </si>
  <si>
    <t>Address Unauthorized Assets</t>
  </si>
  <si>
    <t>Maintain Inventory of Authorized Software</t>
  </si>
  <si>
    <t>Ensure Software is Supported by Vendor</t>
  </si>
  <si>
    <t>Utilize Application Whitelisting</t>
  </si>
  <si>
    <t>Implement Application Whitelisting of Libraries</t>
  </si>
  <si>
    <t>Implement Application Whitelisting of Scripts</t>
  </si>
  <si>
    <t>Physically or Logically Segregate High Risk Applications</t>
  </si>
  <si>
    <t>Run Automated Vulnerability Scanning Tools</t>
  </si>
  <si>
    <t>Protect Dedicated Assessment Accounts</t>
  </si>
  <si>
    <t>Use Unique Passwords</t>
  </si>
  <si>
    <t>Establish Secure Configurations</t>
  </si>
  <si>
    <t>Implement Automated Configuration Monitoring Systems</t>
  </si>
  <si>
    <t>Ensure Use of Only Fully Supported Browsers and Email Clients</t>
  </si>
  <si>
    <t>Limit Use of Scripting Languages in Web Browsers and Email Clients</t>
  </si>
  <si>
    <t>Use of DNS Filtering Services</t>
  </si>
  <si>
    <t>Utilize Centrally Managed Anti-malware Software</t>
  </si>
  <si>
    <t>Maintain Standard Security Configurations for Network Devices</t>
  </si>
  <si>
    <t>Use Automated Tools to Verify Standard Device Configurations and Detect Changes</t>
  </si>
  <si>
    <t>Deploy Application Layer Filtering Proxy Server</t>
  </si>
  <si>
    <t>Manage All Devices Remotely Logging into Internal Network</t>
  </si>
  <si>
    <t>Remove Sensitive Data or Systems Not Regularly Accessed by Organization</t>
  </si>
  <si>
    <t>Only Allow Access to Authorized Cloud Storage or Email Providers</t>
  </si>
  <si>
    <t>Disable Workstation to Workstation Communication</t>
  </si>
  <si>
    <t>Establish Process for Revoking Access</t>
  </si>
  <si>
    <t>Disable Any Unassociated Accounts</t>
  </si>
  <si>
    <t>Ensure All Accounts Have An Expiration Date</t>
  </si>
  <si>
    <t>Lock Workstation Sessions After Inactivity</t>
  </si>
  <si>
    <t>Monitor Attempts to Access Deactivated Accounts</t>
  </si>
  <si>
    <t>Perform a Skills Gap Analysis</t>
  </si>
  <si>
    <t>Deliver Training to Fill the Skills Gap</t>
  </si>
  <si>
    <t>Update Awareness Content Frequently</t>
  </si>
  <si>
    <t>Train Workforce on Secure Authentication</t>
  </si>
  <si>
    <t>Train Workforce on Identifying Social Engineering Attacks</t>
  </si>
  <si>
    <t>Train Workforce Members on Identifying and Reporting Incidents</t>
  </si>
  <si>
    <t>Establish Secure Coding Practices</t>
  </si>
  <si>
    <t>Document Incident Response Procedures</t>
  </si>
  <si>
    <t>Designate Management Personnel to Support Incident Handling</t>
  </si>
  <si>
    <t>Maintain Contact Information For Reporting Security Incidents</t>
  </si>
  <si>
    <t>Publish Information Regarding Reporting Computer Anomalies and Incidents</t>
  </si>
  <si>
    <t>Establish a Penetration Testing Program</t>
  </si>
  <si>
    <t>Conduct Regular External and Internal Penetration Tests</t>
  </si>
  <si>
    <t>Perform Periodic Red Team Exercises</t>
  </si>
  <si>
    <t>Include Tests for Presence of Unprotected System Information and Artifacts</t>
  </si>
  <si>
    <t>Use Vulnerability Scanning and Penetration Testing Tools in Concert</t>
  </si>
  <si>
    <t>Ensure Results from Penetration Test are Documented Using Open, Machine-readable Standards</t>
  </si>
  <si>
    <t>Control and Monitor Accounts Associated with Penetration Testing</t>
  </si>
  <si>
    <t>Network</t>
  </si>
  <si>
    <t>Asset Type</t>
  </si>
  <si>
    <t>Security Function</t>
  </si>
  <si>
    <t>Devices</t>
  </si>
  <si>
    <t>Identify</t>
  </si>
  <si>
    <t>Respond</t>
  </si>
  <si>
    <t>Protect</t>
  </si>
  <si>
    <t>Applications</t>
  </si>
  <si>
    <t>Detect</t>
  </si>
  <si>
    <t>Users</t>
  </si>
  <si>
    <t>Data</t>
  </si>
  <si>
    <t>N/A</t>
  </si>
  <si>
    <t>Centralize Anti-Malware Logging</t>
  </si>
  <si>
    <t>Install the Latest Stable Version of Any Security-Related Updates on All Network Devices</t>
  </si>
  <si>
    <t>Require All Remote Login to Use Multi-Factor Authentication</t>
  </si>
  <si>
    <t>Maintain an Inventory of Sensitive Information</t>
  </si>
  <si>
    <t>Disable Peer-to-Peer Wireless Network Capabilities on Wireless Clients</t>
  </si>
  <si>
    <t>Require Multi-Factor Authentication</t>
  </si>
  <si>
    <t>X</t>
  </si>
  <si>
    <t>Compare Back-to-Back Vulnerability Scans</t>
  </si>
  <si>
    <t>Use Multi-Factor Authentication for All Administrative Access</t>
  </si>
  <si>
    <t>Use Dedicated Workstations For All Administrative Tasks</t>
  </si>
  <si>
    <t>Activate Audit Logging</t>
  </si>
  <si>
    <t>Ensure Anti-Malware Software and Signatures Are Updated</t>
  </si>
  <si>
    <t>Enable Operating System Anti-Exploitation Features/Deploy Anti-Exploit Technologies</t>
  </si>
  <si>
    <t>Configure Devices to Not Auto-Run Content</t>
  </si>
  <si>
    <t>Ensure Only Approved Ports, Protocols, and Services Are Running</t>
  </si>
  <si>
    <t>Apply Host-Based Firewalls or Port-Filtering</t>
  </si>
  <si>
    <t>Ensure Regular Automated BackUps</t>
  </si>
  <si>
    <t>Protect Backups</t>
  </si>
  <si>
    <t>Ensure All Backups Have at Least One Offline Backup Destination</t>
  </si>
  <si>
    <t>Scan for Unauthorized Connections Across Trusted Network Boundaries</t>
  </si>
  <si>
    <t>Deny Communications With Known Malicious IP Addresses</t>
  </si>
  <si>
    <t>Deny Communication Over Unauthorized Ports</t>
  </si>
  <si>
    <t>Encrypt Mobile Device Data</t>
  </si>
  <si>
    <t>Protect Information Through Access Control Lists</t>
  </si>
  <si>
    <t>Enforce Access Control to Data Through Automated Tools</t>
  </si>
  <si>
    <t>Use Wireless Authentication Protocols That Require Mutual, Multi-Factor Authentication</t>
  </si>
  <si>
    <t>CDM v1.0 Ransomware</t>
  </si>
  <si>
    <t>DC MPD Babuk Locker</t>
  </si>
  <si>
    <t>IG1 (43)</t>
  </si>
  <si>
    <t>IG2 (140)</t>
  </si>
  <si>
    <t>IG3 (171)</t>
  </si>
  <si>
    <t>Ensure that unauthorized software is either
removed or the inventory is updated in a timely
manner.</t>
  </si>
  <si>
    <t>Maintain an accurate and up-to-date inventory
of all technology assets with the potential to
store or process information. This inventory shall
include all assets, whether connected to the
organization’s network or not.</t>
  </si>
  <si>
    <t>Ensure that unauthorized assets are either
removed from the network, quarantined or the
inventory is updated in a timely manner.</t>
  </si>
  <si>
    <t>Maintain an up-to-date list of all authorized
software that is required in the enterprise for any
business purpose on any business system.</t>
  </si>
  <si>
    <t>Ensure that only software applications or
operating systems currently supported and
receiving vendor updates are added to the
organization’s authorized software inventory.
Unsupported software should be tagged as
unsupported in the inventory system.</t>
  </si>
  <si>
    <t>Utilize application whitelisting technology on all
assets to ensure that only authorized software
executes and all unauthorized software is blocked
from executing on assets.</t>
  </si>
  <si>
    <t>The organization’s application whitelisting
software must ensure that only authorized
software libraries (such as *.dll, *.ocx, *.so, etc.) are
allowed to load into a system process.</t>
  </si>
  <si>
    <t>The organization’s application whitelisting
software must ensure that only authorized,
digitally signed scripts (such as *.ps1,*.py, macros,
etc.) are allowed to run on a system.</t>
  </si>
  <si>
    <t>Physically or logically segregated systems should
be used to isolate and run software that is
required for business operations but incurs higher
risk for the organization.</t>
  </si>
  <si>
    <t>Utilize an up-to-date Security Content Automation
Protocol (SCAP) compliant vulnerability scanning
tool to automatically scan all systems on the
network on a weekly or more frequent basis
to identify all potential vulnerabilities on the
organization’s systems.</t>
  </si>
  <si>
    <t>Perform authenticated vulnerability scanning
with agents running locally on each system or with
remote scanners that are configured with elevated
rights on the system being tested.</t>
  </si>
  <si>
    <t>Use a dedicated account for authenticated
vulnerability scans, which should not be used for
any other administrative activities and should be
tied to specific machines at specific IP addresses.</t>
  </si>
  <si>
    <t>Deploy automated software update tools in order
to ensure that the operating systems are running
the most recent security updates provided by the
software vendor.</t>
  </si>
  <si>
    <t>Deploy automated software update tools in order
to ensure that third-party software on all systems
is running the most recent security updates
provided by the software vendor.</t>
  </si>
  <si>
    <t>Regularly compare the results from consecutive
vulnerability scans to verify that vulnerabilities
have been remediated in a timely manner.</t>
  </si>
  <si>
    <t>Before deploying any new asset, change all
default passwords to have values consistent with
administrative level accounts.</t>
  </si>
  <si>
    <t>Ensure that all users with administrative account
access use a dedicated or secondary account for
elevated activities. This account should only be
used for administrative activities and not Internet
browsing, email, or similar activities.</t>
  </si>
  <si>
    <t>Use multi-factor authentication and encrypted
channels for all administrative account access.</t>
  </si>
  <si>
    <t>Ensure administrators use a dedicated machine
for all administrative tasks or tasks requiring
administrative access. This machine will be
segmented from the organization’s primary
network and not be allowed Internet access.
This machine will not be used for reading email,
composing documents, or browsing the Internet.</t>
  </si>
  <si>
    <t>Configure systems to issue a log entry and alert
when an account is added to or removed from any
group assigned administrative privileges.</t>
  </si>
  <si>
    <t>Configure systems to issue a log entry and alert on
unsuccessful logins to an administrative account.</t>
  </si>
  <si>
    <t>Maintain documented security configuration
standards for all authorized operating systems
and software.</t>
  </si>
  <si>
    <t>Utilize a Security Content Automation Protocol
(SCAP) compliant configuration monitoring
system to verify all security configuration
elements, catalog approved exceptions, and alert
when unauthorized changes occur.</t>
  </si>
  <si>
    <t>Ensure that local logging has been enabled on all
systems and networking devices.</t>
  </si>
  <si>
    <t>Ensure that only fully supported web browsers
and email clients are allowed to execute in the
organization, ideally only using the latest version
of the browsers and email clients provided by the
vendor.</t>
  </si>
  <si>
    <t>Uninstall or disable any unauthorized browser or
email client plugins or add-on applications.</t>
  </si>
  <si>
    <t>Ensure that only authorized scripting languages
are able to run in all web browsers and email
clients.</t>
  </si>
  <si>
    <t>Enforce network-based URL filters that limit
a system’s ability to connect to websites not
approved by the organization. This filtering
shall be enforced for each of the organization’s
systems, whether they are physically at an
organization’s facilities or not.</t>
  </si>
  <si>
    <t>Use Domain Name System (DNS) filtering services
to help block access to known malicious domains.</t>
  </si>
  <si>
    <t>Block all email attachments entering the
organization’s email gateway if the file types are
unnecessary for the organization’s business.</t>
  </si>
  <si>
    <t>Utilize centrally managed anti-malware software
to continuously monitor and defend each of the
organization’s workstations and servers.</t>
  </si>
  <si>
    <t>Enable anti-exploitation features such as Data
Execution Prevention (DEP) and Address Space
Layout Randomization (ASLR) that are available
in an operating system or deploy appropriate
toolkits that can be configured to apply protection
to a broader set of applications and executables.</t>
  </si>
  <si>
    <t>Control</t>
  </si>
  <si>
    <t>Control Description</t>
  </si>
  <si>
    <t>Use sandboxing to analyze and block inbound
email attachments with malicious behavior.</t>
  </si>
  <si>
    <t>Configure devices so that they automatically
conduct an anti-malware scan of removable media
when inserted or connected.</t>
  </si>
  <si>
    <t>Configure devices to not auto-run content from
removable media.</t>
  </si>
  <si>
    <t>Send all malware detection events to enterprise
anti-malware administration tools and event log
servers for analysis and alerting.</t>
  </si>
  <si>
    <t>Ensure that only network ports, protocols, and
services listening on a system with validated
business needs are running on each system.</t>
  </si>
  <si>
    <t>Apply host-based firewalls or port-filtering tools
on end systems, with a default-deny rule that
drops all traffic except those services and ports
that are explicitly allowed.</t>
  </si>
  <si>
    <t>Ensure that all system data is automatically backed
up on a regular basis.</t>
  </si>
  <si>
    <t>Ensure that all of the organization’s key systems
are backed up as a complete system, through
processes such as imaging, to enable the quick
recovery of an entire system.</t>
  </si>
  <si>
    <t>Ensure that backups are properly protected via
physical security or encryption when they are
stored, as well as when they are moved across the
network. This includes remote backups and cloud
services.</t>
  </si>
  <si>
    <t>Ensure that all backups have at least one offline
(i.e., not accessible via a network connection)
backup destination.</t>
  </si>
  <si>
    <t>Maintain documented security configuration
standards for all authorized network devices.</t>
  </si>
  <si>
    <t>Compare all network device configurations
against approved security configurations defined
for each network device in use, and alert when any
deviations are discovered.</t>
  </si>
  <si>
    <t>Install the latest stable version of any securityrelated
updates on all network devices.</t>
  </si>
  <si>
    <t>Ensure network engineers use a dedicated
machine for all administrative tasks or tasks
requiring elevated access. This machine shall
be segmented from the organization’s primary
network and not be allowed Internet access.
This machine shall not be used for reading email,
composing documents, or surfing the Internet.</t>
  </si>
  <si>
    <t>Manage all network devices using multi-factor
authentication and encrypted sessions.</t>
  </si>
  <si>
    <t>Maintain an up-to-date inventory of all of the
organization’s network boundaries.</t>
  </si>
  <si>
    <t>Perform regular scans from outside each trusted
network boundary to detect any unauthorized
connections which are accessible across the
boundary.</t>
  </si>
  <si>
    <t>Deny communications with known malicious or
unused Internet IP addresses and limit access only
to trusted and necessary IP address ranges at each
of the organization’s network boundaries.</t>
  </si>
  <si>
    <t>Deny communication over unauthorized TCP or
UDP ports or application traffic to ensure that
only authorized protocols are allowed to cross
the network boundary in or out of the network at
each of the organization’s network boundaries.</t>
  </si>
  <si>
    <t>Deploy network-based Intrusion Prevention
Systems (IPS) to block malicious network traffic at
each of the organization’s network boundaries.</t>
  </si>
  <si>
    <t>Ensure that all network traffic to or from the
Internet passes through an authenticated
application layer proxy that is configured to filter
unauthorized connections.</t>
  </si>
  <si>
    <t>Decrypt all encrypted network traffic at the
boundary proxy prior to analyzing the content.
However, the organization may use whitelists of
allowed sites that can be accessed through the
proxy without decrypting the traffic.</t>
  </si>
  <si>
    <t>Require all remote login access to the
organization’s network to encrypt data in transit
and use multi-factor authentication.</t>
  </si>
  <si>
    <t>Scan all enterprise devices remotely logging into
the organization’s network prior to accessing the
network to ensure that each of the organization’s
security policies has been enforced in the same
manner as local network devices.</t>
  </si>
  <si>
    <t>Maintain an inventory of all sensitive information
stored, processed, or transmitted by the
organization’s technology systems, including
those located on-site or at a remote service
provider.</t>
  </si>
  <si>
    <t>Remove sensitive data or systems not regularly
accessed by the organization from the network.
These systems shall only be used as stand-alone
systems (disconnected from the network) by the
business unit needing to occasionally use the
system or completely virtualized and powered off
until needed.</t>
  </si>
  <si>
    <t>Only allow access to authorized cloud storage or
email providers</t>
  </si>
  <si>
    <t>Utilize approved cryptographic mechanisms
to protect enterprise data stored on all mobile
devices.</t>
  </si>
  <si>
    <t>Segment the network based on the label or
classification level of the information stored on
the servers, locate all sensitive information on
separated Virtual Local Area Networks (VLANs).</t>
  </si>
  <si>
    <t>Disable all workstation-to-workstation
communication to limit an attacker’s ability to
move laterally and compromise neighboring
systems, through technologies such as private
VLANs or micro segmentation.</t>
  </si>
  <si>
    <t>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</si>
  <si>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Use an automated tool, such as host-based Data
Loss Prevention, to enforce access controls to data
even when the data is copied off a system.</t>
  </si>
  <si>
    <t>Disable peer-to-peer (ad hoc) wireless network
capabilities on wireless clients.</t>
  </si>
  <si>
    <t>Leverage the Advanced Encryption Standard (AES)
to encrypt wireless data in transit.</t>
  </si>
  <si>
    <t>Ensure that wireless networks use authentication
protocols such as Extensible Authentication
Protocol-Transport Layer Security (EAP/TLS), that
requires mutual, multi-factor authentication.</t>
  </si>
  <si>
    <t>Create a separate wireless network for personal
or untrusted devices. Enterprise access from this
network should be treated as untrusted and
filtered and audited accordingly.</t>
  </si>
  <si>
    <t>Require multi-factor authentication for all user
accounts, on all systems, whether managed on-site
or by a third-party provider.</t>
  </si>
  <si>
    <t>Establish and follow an automated process for
revoking system access by disabling accounts
immediately upon termination or change of
responsibilities of an employee or contractor.
Disabling these accounts, instead of deleting
accounts, allows preservation of audit trails.</t>
  </si>
  <si>
    <t>Disable any account that cannot be associated
with a business process or business owner.</t>
  </si>
  <si>
    <t>Automatically disable dormant accounts after a
set period of inactivity.</t>
  </si>
  <si>
    <t>Ensure that all accounts have an expiration date
that is monitored and enforced.</t>
  </si>
  <si>
    <t>Automatically lock workstation sessions after a
standard period of inactivity.</t>
  </si>
  <si>
    <t>Monitor attempts to access deactivated accounts
through audit logging.</t>
  </si>
  <si>
    <t>Alert when users deviate from normal login
behavior, such as time-of-day, workstation
location, and duration.</t>
  </si>
  <si>
    <t>Perform a skills gap analysis to understand the
skills and behaviors workforce members are not
adhering to, using this information to build a
baseline education roadmap.</t>
  </si>
  <si>
    <t>Deliver training to address the skills gap identified
to positively impact workforce members’ security
behavior.</t>
  </si>
  <si>
    <t>Create a security awareness program for all
workforce members to complete on a regular
basis to ensure they understand and exhibit
the necessary behaviors and skills to help
ensure the security of the organization. The
organization’s security awareness program should
be communicated in a continuous and engaging
manner.</t>
  </si>
  <si>
    <t>Ensure that the organization’s security awareness
program is updated frequently (at least annually)
to address new technologies, threats, standards,
and business requirements.</t>
  </si>
  <si>
    <t>Train workforce members on the importance of
enabling and utilizing secure authentication.</t>
  </si>
  <si>
    <t>Train the workforce on how to identify different
forms of social engineering attacks, such as
phishing, phone scams, and impersonation calls.</t>
  </si>
  <si>
    <t>Train workforce members on how to identify
and properly store, transfer, archive, and destroy
sensitive information.</t>
  </si>
  <si>
    <t>Train workforce members to be aware of causes
for unintentional data exposures, such as losing
their mobile devices or emailing the wrong person
due to autocomplete in email.</t>
  </si>
  <si>
    <t>Train workforce members to be able to identify
the most common indicators of an incident and be
able to report such an incident.</t>
  </si>
  <si>
    <t>Establish secure coding practices appropriate to
the programming language and development
environment being used.</t>
  </si>
  <si>
    <t>Ensure that there are written incident response
plans that define roles of personnel as well as
phases of incident handling/management.</t>
  </si>
  <si>
    <t>Designate management personnel, as well as
backups, who will support the incident handling
process by acting in key decision-making roles.</t>
  </si>
  <si>
    <t>Assemble and maintain information on thirdparty
contact information to be used to report
a security incident, such as Law Enforcement,
relevant government departments, vendors, and
Information Sharing and Analysis Center (ISAC)
partners.</t>
  </si>
  <si>
    <t>Publish information for all workforce members,
regarding reporting computer anomalies and
incidents, to the incident handling team. Such
information should be included in routine
employee awareness activities.</t>
  </si>
  <si>
    <t>Establish a program for penetration tests that
includes a full scope of blended attacks, such
as wireless, client-based, and web application
attacks.</t>
  </si>
  <si>
    <t>Conduct regular external and internal penetration
tests to identify vulnerabilities and attack vectors
that can be used to exploit enterprise systems
successfully.</t>
  </si>
  <si>
    <t>Perform periodic Red Team exercises to test
organizational readiness to identify and stop
attacks or to respond quickly and effectively.</t>
  </si>
  <si>
    <t>Include tests for the presence of unprotected
system information and artifacts that would be
useful to attackers, including network diagrams,
configuration files, older penetration test reports,
emails or documents containing passwords or
other information critical to system operation.</t>
  </si>
  <si>
    <t>Use vulnerability scanning and penetration testing
tools in concert. The results of vulnerability
scanning assessments should be used as a starting
point to guide and focus penetration testing
efforts.</t>
  </si>
  <si>
    <t>Wherever possible, ensure that Red Team results
are documented using open, machine-readable
standards (e.g., SCAP). Devise a scoring method for
determining the results of Red Team exercises so
that results can be compared over time.</t>
  </si>
  <si>
    <t>Any user or system accounts used to perform
penetration testing should be controlled and
monitored to make sure they are only being used
for legitimate purposes, and are removed or
restored to normal function after testing is over.</t>
  </si>
  <si>
    <t>Where multi-factor authentication is not
supported (such as local administrator, root, or
service accounts), accounts will use passwords that are unique to that system.</t>
  </si>
  <si>
    <t>observed - facts</t>
  </si>
  <si>
    <t>high chance of relevance</t>
  </si>
  <si>
    <t>med chance of relevance</t>
  </si>
  <si>
    <t>low chance relevance</t>
  </si>
  <si>
    <t>nothing signficant to deduce</t>
  </si>
  <si>
    <t>BCPS
Conti</t>
  </si>
  <si>
    <t>out of 990</t>
  </si>
  <si>
    <t>Babuk Locker</t>
  </si>
  <si>
    <t>Conti</t>
  </si>
  <si>
    <t>DarkSide</t>
  </si>
  <si>
    <t>Babuk Group</t>
  </si>
  <si>
    <t xml:space="preserve"> .__BABYK; __NIST_K571__</t>
  </si>
  <si>
    <t>mega.io
Google Drive
temp.sh
wdfiles.ru
GitHub</t>
  </si>
  <si>
    <t>Conti Group</t>
  </si>
  <si>
    <t>.CONTI</t>
  </si>
  <si>
    <t>Windows</t>
  </si>
  <si>
    <t>MegaNZ
pCloud</t>
  </si>
  <si>
    <t>DarkSide Group</t>
  </si>
  <si>
    <t>.{randomUID}</t>
  </si>
  <si>
    <t>leaked VPN credentials + lack of MFA</t>
  </si>
  <si>
    <t>big game hunting; RaaS; organized crime</t>
  </si>
  <si>
    <t>pCloud over SMB 
Mega client</t>
  </si>
  <si>
    <t>Powershell
AnyDesk
Cobalt Strike
Net commands
WMI</t>
  </si>
  <si>
    <t>total</t>
  </si>
  <si>
    <t>CPC
DarkSide</t>
  </si>
  <si>
    <t>Sum</t>
  </si>
  <si>
    <t>Average</t>
  </si>
  <si>
    <t>Running Total</t>
  </si>
  <si>
    <t>Count</t>
  </si>
  <si>
    <t>high</t>
  </si>
  <si>
    <t>med</t>
  </si>
  <si>
    <t>low</t>
  </si>
  <si>
    <t>perfect</t>
  </si>
  <si>
    <t>&gt;75%</t>
  </si>
  <si>
    <t>29/30</t>
  </si>
  <si>
    <t>23/30</t>
  </si>
  <si>
    <t>15/30</t>
  </si>
  <si>
    <t>0/30</t>
  </si>
  <si>
    <t>75-98%</t>
  </si>
  <si>
    <t>50-75%</t>
  </si>
  <si>
    <t>0-50%</t>
  </si>
  <si>
    <t>99%+</t>
  </si>
  <si>
    <t>&gt;98%</t>
  </si>
  <si>
    <t>&gt;51%</t>
  </si>
  <si>
    <t>&lt;51%</t>
  </si>
  <si>
    <t>group average</t>
  </si>
  <si>
    <t>WinSCP
WinRAR
megasync</t>
  </si>
  <si>
    <t>Powershell
PSExec
TeamViewer
TOR browser/client
Windows built-ins
rclone
WinSCP
AnyDesk
Mimikatz
Cobalt Strike 
7-Zip
PuTTy</t>
  </si>
  <si>
    <t>SSH 
RDP</t>
  </si>
  <si>
    <t>Windows
Unix
ESXi
NAS  </t>
  </si>
  <si>
    <t>Encrypted File Ext</t>
  </si>
  <si>
    <t>Extortion Methods</t>
  </si>
  <si>
    <t>Threat Group MO</t>
  </si>
  <si>
    <t>ProxyLogon: CVE-2021-26855, CVE-2021-27065
Zerologon:  CVE-2020-1472
EternalBlue:  CVE-2017-0143/0148</t>
  </si>
  <si>
    <t>PrintNightmare:  CVE-2021-1675, CVE-2021-34527
EternalBlue:  CVE-2017-0143/0148
Zerologon:  CVE-2020-1472</t>
  </si>
  <si>
    <t>Zero day vulnerabilities
SonicWall SSL VPN:  CVE-2021-20016
Zerologon:  CVE-2020-1472</t>
  </si>
  <si>
    <t>RDP
SMB using domain creds</t>
  </si>
  <si>
    <t>RDP
SSH</t>
  </si>
  <si>
    <t>file encryption
data theft and leaks
denial of service
harassment</t>
  </si>
  <si>
    <t>file encryption
data theft and leaks</t>
  </si>
  <si>
    <t>Washington D.C. Metropolitan Police Department</t>
  </si>
  <si>
    <t>Broward County Pubilc Schools, FL</t>
  </si>
  <si>
    <t>Colonial Pipeline Company, GA</t>
  </si>
  <si>
    <t>VPN 0-day
MS Exchange ProxyLogon
spearphishing
spam
public-facing applications</t>
  </si>
  <si>
    <t>Initial Access Methods</t>
  </si>
  <si>
    <t>Lateral Movement</t>
  </si>
  <si>
    <t>Supported Operating Systems</t>
  </si>
  <si>
    <t>Data Transfer &amp; Exfiltration</t>
  </si>
  <si>
    <t>Tools (Dual-Use and Penetration Testing tools)</t>
  </si>
  <si>
    <t>Vulnerabilities Exploited</t>
  </si>
  <si>
    <t>Execution Restrictions</t>
  </si>
  <si>
    <t>no language checks observed</t>
  </si>
  <si>
    <t>Windows
Linux</t>
  </si>
  <si>
    <t>language checks for Commonwealth of Independent States (CIS) dialects</t>
  </si>
  <si>
    <t>phishing w/ URL to download malware from Google Docs;
pubic facing applications
Trickbot; Emotet</t>
  </si>
  <si>
    <t>big game hunting; targeted +290 US orgs; RaaS</t>
  </si>
  <si>
    <t>targeted big game hunting; hit handful of orgs</t>
  </si>
  <si>
    <t>Threat Group</t>
  </si>
  <si>
    <t>Ransomware Variant</t>
  </si>
  <si>
    <t>Year variant first seen</t>
  </si>
  <si>
    <t>TTPs; inferred</t>
  </si>
  <si>
    <t>Score</t>
  </si>
  <si>
    <t>Relavance to Attacks</t>
  </si>
  <si>
    <t xml:space="preserve">CIS Sub-Control </t>
  </si>
  <si>
    <t>#</t>
  </si>
  <si>
    <t xml:space="preserve">             Scoring Legend</t>
  </si>
  <si>
    <t>99 Sub-Controls for Ransomware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</si>
</sst>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0.0"/>
  </numFmts>
  <fonts count="21" x14ac:knownFonts="1">
    <font>
      <sz val="11"/>
      <color theme="1"/>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sz val="11"/>
      <color rgb="FF006100"/>
      <name val="Calibri"/>
      <family val="2"/>
      <scheme val="minor"/>
    </font>
    <font>
      <b/>
      <sz val="11"/>
      <color rgb="FFFA7D00"/>
      <name val="Calibri"/>
      <family val="2"/>
      <scheme val="minor"/>
    </font>
    <font>
      <sz val="11"/>
      <color rgb="FF9C6500"/>
      <name val="Calibri"/>
      <family val="2"/>
      <scheme val="minor"/>
    </font>
    <font>
      <b/>
      <sz val="11"/>
      <color theme="0"/>
      <name val="Calibri"/>
      <family val="2"/>
      <scheme val="minor"/>
    </font>
    <font>
      <sz val="11"/>
      <color theme="0"/>
      <name val="Calibri"/>
      <family val="2"/>
      <scheme val="minor"/>
    </font>
    <font>
      <sz val="10"/>
      <name val="Calibri"/>
      <family val="2"/>
      <scheme val="minor"/>
    </font>
    <font>
      <sz val="10"/>
      <color theme="1"/>
      <name val="Calibri"/>
      <family val="2"/>
      <scheme val="minor"/>
    </font>
    <font>
      <sz val="8"/>
      <color theme="1"/>
      <name val="Calibri"/>
      <family val="2"/>
      <scheme val="minor"/>
    </font>
    <font>
      <b/>
      <sz val="10"/>
      <color theme="0"/>
      <name val="Calibri"/>
      <family val="2"/>
      <scheme val="minor"/>
    </font>
    <font>
      <sz val="10"/>
      <color indexed="8"/>
      <name val="Calibri"/>
      <family val="2"/>
      <scheme val="minor"/>
    </font>
    <font>
      <b/>
      <sz val="10"/>
      <color rgb="FFFF0000"/>
      <name val="Calibri"/>
      <family val="2"/>
      <scheme val="minor"/>
    </font>
    <font>
      <sz val="10"/>
      <color theme="0"/>
      <name val="Calibri"/>
      <family val="2"/>
      <scheme val="minor"/>
    </font>
    <font>
      <b/>
      <sz val="10"/>
      <color theme="1"/>
      <name val="Calibri"/>
      <family val="2"/>
      <scheme val="minor"/>
    </font>
    <font>
      <sz val="8"/>
      <color theme="0"/>
      <name val="Calibri"/>
      <family val="2"/>
      <scheme val="minor"/>
    </font>
    <font>
      <i/>
      <sz val="9"/>
      <color theme="1"/>
      <name val="Calibri"/>
      <family val="2"/>
      <scheme val="minor"/>
    </font>
    <font>
      <b/>
      <sz val="12"/>
      <color theme="0"/>
      <name val="Calibri"/>
      <family val="2"/>
      <scheme val="minor"/>
    </font>
    <font>
      <sz val="8"/>
      <color rgb="FF006100"/>
      <name val="Calibri"/>
      <family val="2"/>
      <scheme val="minor"/>
    </font>
  </fonts>
  <fills count="36">
    <fill>
      <patternFill patternType="none"/>
    </fill>
    <fill>
      <patternFill patternType="gray125"/>
    </fill>
    <fill>
      <patternFill patternType="solid">
        <fgColor theme="0"/>
        <bgColor indexed="8"/>
      </patternFill>
    </fill>
    <fill>
      <patternFill patternType="solid">
        <fgColor theme="0"/>
        <bgColor indexed="64"/>
      </patternFill>
    </fill>
    <fill>
      <patternFill patternType="solid">
        <fgColor rgb="FF0086BF"/>
        <bgColor indexed="8"/>
      </patternFill>
    </fill>
    <fill>
      <patternFill patternType="solid">
        <fgColor rgb="FFFFC7CE"/>
      </patternFill>
    </fill>
    <fill>
      <patternFill patternType="solid">
        <fgColor rgb="FFC6EFCE"/>
      </patternFill>
    </fill>
    <fill>
      <patternFill patternType="solid">
        <fgColor rgb="FFF2F2F2"/>
      </patternFill>
    </fill>
    <fill>
      <patternFill patternType="solid">
        <fgColor rgb="FFFFEB9C"/>
      </patternFill>
    </fill>
    <fill>
      <patternFill patternType="solid">
        <fgColor rgb="FFA5A5A5"/>
      </patternFill>
    </fill>
    <fill>
      <patternFill patternType="solid">
        <fgColor rgb="FFFFFF00"/>
        <bgColor indexed="8"/>
      </patternFill>
    </fill>
    <fill>
      <patternFill patternType="solid">
        <fgColor rgb="FF92D050"/>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5" tint="0.79998168889431442"/>
        <bgColor indexed="8"/>
      </patternFill>
    </fill>
    <fill>
      <patternFill patternType="solid">
        <fgColor theme="9" tint="0.79998168889431442"/>
        <bgColor indexed="8"/>
      </patternFill>
    </fill>
    <fill>
      <patternFill patternType="solid">
        <fgColor theme="9" tint="0.39997558519241921"/>
        <bgColor indexed="8"/>
      </patternFill>
    </fill>
    <fill>
      <patternFill patternType="solid">
        <fgColor theme="9" tint="-0.249977111117893"/>
        <bgColor indexed="8"/>
      </patternFill>
    </fill>
    <fill>
      <patternFill patternType="solid">
        <fgColor theme="8" tint="0.59999389629810485"/>
        <bgColor indexed="8"/>
      </patternFill>
    </fill>
    <fill>
      <patternFill patternType="solid">
        <fgColor rgb="FF92D050"/>
        <bgColor indexed="8"/>
      </patternFill>
    </fill>
    <fill>
      <patternFill patternType="solid">
        <fgColor theme="7" tint="0.39997558519241921"/>
        <bgColor indexed="8"/>
      </patternFill>
    </fill>
    <fill>
      <patternFill patternType="solid">
        <fgColor theme="4" tint="0.39997558519241921"/>
        <bgColor indexed="8"/>
      </patternFill>
    </fill>
    <fill>
      <patternFill patternType="solid">
        <fgColor theme="6" tint="0.79998168889431442"/>
        <bgColor indexed="8"/>
      </patternFill>
    </fill>
    <fill>
      <patternFill patternType="solid">
        <fgColor rgb="FFE74C3C"/>
        <bgColor indexed="8"/>
      </patternFill>
    </fill>
    <fill>
      <patternFill patternType="solid">
        <fgColor rgb="FFF39C12"/>
        <bgColor indexed="8"/>
      </patternFill>
    </fill>
    <fill>
      <patternFill patternType="solid">
        <fgColor theme="0" tint="-0.499984740745262"/>
        <bgColor indexed="8"/>
      </patternFill>
    </fill>
    <fill>
      <patternFill patternType="solid">
        <fgColor theme="8" tint="-0.249977111117893"/>
        <bgColor indexed="8"/>
      </patternFill>
    </fill>
    <fill>
      <patternFill patternType="solid">
        <fgColor theme="0" tint="-4.9989318521683403E-2"/>
        <bgColor indexed="8"/>
      </patternFill>
    </fill>
    <fill>
      <patternFill patternType="solid">
        <fgColor theme="5" tint="-0.249977111117893"/>
        <bgColor indexed="8"/>
      </patternFill>
    </fill>
    <fill>
      <patternFill patternType="solid">
        <fgColor theme="7" tint="0.59999389629810485"/>
        <bgColor indexed="8"/>
      </patternFill>
    </fill>
    <fill>
      <patternFill patternType="solid">
        <fgColor theme="7" tint="-0.249977111117893"/>
        <bgColor indexed="8"/>
      </patternFill>
    </fill>
    <fill>
      <patternFill patternType="solid">
        <fgColor rgb="FFFF33CC"/>
        <bgColor indexed="8"/>
      </patternFill>
    </fill>
    <fill>
      <patternFill patternType="solid">
        <fgColor theme="0" tint="-0.34998626667073579"/>
        <bgColor indexed="64"/>
      </patternFill>
    </fill>
    <fill>
      <patternFill patternType="solid">
        <fgColor theme="6"/>
        <bgColor indexed="8"/>
      </patternFill>
    </fill>
  </fills>
  <borders count="5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rgb="FF7F7F7F"/>
      </left>
      <right style="thin">
        <color rgb="FF7F7F7F"/>
      </right>
      <top style="thin">
        <color rgb="FF7F7F7F"/>
      </top>
      <bottom/>
      <diagonal/>
    </border>
    <border>
      <left style="double">
        <color rgb="FF3F3F3F"/>
      </left>
      <right style="double">
        <color rgb="FF3F3F3F"/>
      </right>
      <top style="double">
        <color rgb="FF3F3F3F"/>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thin">
        <color rgb="FF7F7F7F"/>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s>
  <cellStyleXfs count="7">
    <xf numFmtId="0" fontId="0" fillId="0" borderId="0"/>
    <xf numFmtId="0" fontId="1" fillId="5" borderId="0" applyNumberFormat="0" applyBorder="0" applyAlignment="0" applyProtection="0"/>
    <xf numFmtId="0" fontId="3" fillId="0" borderId="0" applyNumberFormat="0" applyFill="0" applyBorder="0" applyAlignment="0" applyProtection="0"/>
    <xf numFmtId="0" fontId="4" fillId="6" borderId="0" applyNumberFormat="0" applyBorder="0" applyAlignment="0" applyProtection="0"/>
    <xf numFmtId="0" fontId="5" fillId="7" borderId="7" applyNumberFormat="0" applyAlignment="0" applyProtection="0"/>
    <xf numFmtId="0" fontId="6" fillId="8" borderId="0" applyNumberFormat="0" applyBorder="0" applyAlignment="0" applyProtection="0"/>
    <xf numFmtId="0" fontId="7" fillId="9" borderId="14" applyNumberFormat="0" applyAlignment="0" applyProtection="0"/>
  </cellStyleXfs>
  <cellXfs count="267">
    <xf numFmtId="0" fontId="0" fillId="0" borderId="0" xfId="0"/>
    <xf numFmtId="0" fontId="0" fillId="0" borderId="0" xfId="0" applyAlignment="1">
      <alignment vertical="top"/>
    </xf>
    <xf numFmtId="0" fontId="0" fillId="0" borderId="0" xfId="0" applyFill="1" applyBorder="1"/>
    <xf numFmtId="0" fontId="0" fillId="0" borderId="0" xfId="0" applyAlignment="1">
      <alignment wrapText="1"/>
    </xf>
    <xf numFmtId="0" fontId="11" fillId="0" borderId="8" xfId="0" applyFont="1" applyBorder="1" applyAlignment="1">
      <alignment horizontal="left" vertical="top" wrapText="1"/>
    </xf>
    <xf numFmtId="0" fontId="10" fillId="0" borderId="8" xfId="0" applyFont="1" applyBorder="1" applyAlignment="1">
      <alignment horizontal="center" vertical="top" wrapText="1"/>
    </xf>
    <xf numFmtId="0" fontId="10" fillId="0" borderId="8" xfId="0" applyFont="1" applyBorder="1" applyAlignment="1">
      <alignment vertical="top" wrapText="1"/>
    </xf>
    <xf numFmtId="0" fontId="10" fillId="0" borderId="8" xfId="0" applyFont="1" applyBorder="1" applyAlignment="1">
      <alignment horizontal="center" vertical="top"/>
    </xf>
    <xf numFmtId="0" fontId="10" fillId="3" borderId="8" xfId="0" applyFont="1" applyFill="1" applyBorder="1" applyAlignment="1" applyProtection="1">
      <alignment horizontal="center" vertical="center"/>
    </xf>
    <xf numFmtId="0" fontId="14" fillId="0" borderId="8" xfId="0" applyFont="1" applyFill="1" applyBorder="1" applyAlignment="1" applyProtection="1">
      <alignment horizontal="center" vertical="top"/>
    </xf>
    <xf numFmtId="0" fontId="10" fillId="0" borderId="8" xfId="0" applyFont="1" applyFill="1" applyBorder="1" applyAlignment="1" applyProtection="1">
      <alignment horizontal="center" vertical="center"/>
    </xf>
    <xf numFmtId="0" fontId="14" fillId="0" borderId="8" xfId="1" applyFont="1" applyFill="1" applyBorder="1" applyAlignment="1" applyProtection="1">
      <alignment horizontal="center" vertical="top"/>
    </xf>
    <xf numFmtId="0" fontId="10" fillId="3" borderId="8" xfId="0" applyFont="1" applyFill="1" applyBorder="1" applyAlignment="1" applyProtection="1">
      <alignment horizontal="center" vertical="top" wrapText="1"/>
    </xf>
    <xf numFmtId="0" fontId="10" fillId="0" borderId="8" xfId="0" applyFont="1" applyFill="1" applyBorder="1" applyAlignment="1">
      <alignment horizontal="center" vertical="top"/>
    </xf>
    <xf numFmtId="0" fontId="14" fillId="0" borderId="8" xfId="0" applyFont="1" applyBorder="1" applyAlignment="1">
      <alignment horizontal="center" vertical="top"/>
    </xf>
    <xf numFmtId="0" fontId="16" fillId="0" borderId="8" xfId="0" applyFont="1" applyBorder="1" applyAlignment="1">
      <alignment vertical="top"/>
    </xf>
    <xf numFmtId="0" fontId="0" fillId="0" borderId="5" xfId="0" applyBorder="1"/>
    <xf numFmtId="0" fontId="0" fillId="0" borderId="6" xfId="0" applyBorder="1" applyAlignment="1">
      <alignment horizontal="right"/>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center"/>
    </xf>
    <xf numFmtId="0" fontId="0" fillId="0" borderId="0" xfId="0" applyFill="1" applyBorder="1" applyAlignment="1">
      <alignment horizontal="center"/>
    </xf>
    <xf numFmtId="0" fontId="0" fillId="0" borderId="2" xfId="0" applyBorder="1"/>
    <xf numFmtId="0" fontId="0" fillId="0" borderId="0" xfId="0" applyBorder="1"/>
    <xf numFmtId="168" fontId="0" fillId="0" borderId="0" xfId="0" applyNumberFormat="1" applyAlignment="1">
      <alignment horizontal="center"/>
    </xf>
    <xf numFmtId="0" fontId="0" fillId="0" borderId="0" xfId="0"/>
    <xf numFmtId="0" fontId="2" fillId="0" borderId="0" xfId="0" applyFont="1"/>
    <xf numFmtId="0" fontId="6" fillId="8" borderId="19" xfId="5" applyBorder="1" applyAlignment="1">
      <alignment horizontal="center" vertical="center" wrapText="1"/>
    </xf>
    <xf numFmtId="0" fontId="5" fillId="7" borderId="26" xfId="4" applyBorder="1" applyAlignment="1">
      <alignment horizontal="center" vertical="center" wrapText="1"/>
    </xf>
    <xf numFmtId="0" fontId="16" fillId="0" borderId="20" xfId="0" applyFont="1" applyBorder="1" applyAlignment="1">
      <alignment vertical="top"/>
    </xf>
    <xf numFmtId="0" fontId="10" fillId="0" borderId="20" xfId="0" applyFont="1" applyBorder="1" applyAlignment="1">
      <alignment horizontal="center" vertical="top"/>
    </xf>
    <xf numFmtId="0" fontId="10" fillId="0" borderId="20" xfId="0" applyFont="1" applyBorder="1" applyAlignment="1">
      <alignment horizontal="center" vertical="top" wrapText="1"/>
    </xf>
    <xf numFmtId="2" fontId="13" fillId="2" borderId="21" xfId="0" applyNumberFormat="1" applyFont="1" applyFill="1" applyBorder="1" applyAlignment="1" applyProtection="1">
      <alignment horizontal="center" vertical="center"/>
    </xf>
    <xf numFmtId="0" fontId="10" fillId="3" borderId="9" xfId="0" applyFont="1" applyFill="1" applyBorder="1" applyAlignment="1" applyProtection="1">
      <alignment horizontal="center" vertical="center"/>
    </xf>
    <xf numFmtId="0" fontId="16" fillId="0" borderId="9" xfId="0" applyFont="1" applyBorder="1" applyAlignment="1">
      <alignment vertical="top"/>
    </xf>
    <xf numFmtId="0" fontId="11" fillId="0" borderId="9" xfId="0" applyFont="1" applyBorder="1" applyAlignment="1">
      <alignment horizontal="left" vertical="top" wrapText="1"/>
    </xf>
    <xf numFmtId="0" fontId="10" fillId="0" borderId="9" xfId="0" applyFont="1" applyBorder="1" applyAlignment="1">
      <alignment horizontal="center" vertical="top"/>
    </xf>
    <xf numFmtId="0" fontId="10" fillId="0" borderId="9" xfId="0" applyFont="1" applyBorder="1" applyAlignment="1">
      <alignment horizontal="center" vertical="top" wrapText="1"/>
    </xf>
    <xf numFmtId="0" fontId="14" fillId="0" borderId="9" xfId="0" applyFont="1" applyFill="1" applyBorder="1" applyAlignment="1" applyProtection="1">
      <alignment horizontal="center" vertical="top"/>
    </xf>
    <xf numFmtId="0" fontId="0" fillId="0" borderId="2" xfId="0" applyFill="1" applyBorder="1"/>
    <xf numFmtId="0" fontId="0" fillId="0" borderId="2" xfId="0" applyBorder="1" applyAlignment="1">
      <alignment horizontal="center"/>
    </xf>
    <xf numFmtId="0" fontId="0" fillId="0" borderId="3" xfId="0" applyBorder="1" applyAlignment="1">
      <alignment horizontal="center"/>
    </xf>
    <xf numFmtId="0" fontId="10" fillId="3" borderId="12" xfId="0" applyFont="1" applyFill="1" applyBorder="1" applyAlignment="1" applyProtection="1">
      <alignment horizontal="center" vertical="center"/>
    </xf>
    <xf numFmtId="0" fontId="16" fillId="0" borderId="12" xfId="0" applyFont="1" applyBorder="1" applyAlignment="1">
      <alignment vertical="top"/>
    </xf>
    <xf numFmtId="0" fontId="11" fillId="0" borderId="12" xfId="0" applyFont="1" applyBorder="1" applyAlignment="1">
      <alignment horizontal="left" vertical="top" wrapText="1"/>
    </xf>
    <xf numFmtId="0" fontId="10" fillId="0" borderId="12" xfId="0" applyFont="1" applyBorder="1" applyAlignment="1">
      <alignment horizontal="center" vertical="top"/>
    </xf>
    <xf numFmtId="0" fontId="10" fillId="0" borderId="12" xfId="0" applyFont="1" applyBorder="1" applyAlignment="1">
      <alignment horizontal="center" vertical="top" wrapText="1"/>
    </xf>
    <xf numFmtId="0" fontId="14" fillId="0" borderId="12" xfId="0" applyFont="1" applyFill="1" applyBorder="1" applyAlignment="1" applyProtection="1">
      <alignment horizontal="center" vertical="top"/>
    </xf>
    <xf numFmtId="0" fontId="0" fillId="0" borderId="5" xfId="0" applyFill="1" applyBorder="1"/>
    <xf numFmtId="0" fontId="0" fillId="0" borderId="5" xfId="0" applyBorder="1" applyAlignment="1">
      <alignment horizontal="center"/>
    </xf>
    <xf numFmtId="0" fontId="0" fillId="0" borderId="6" xfId="0" applyBorder="1" applyAlignment="1">
      <alignment horizontal="center"/>
    </xf>
    <xf numFmtId="0" fontId="0" fillId="0" borderId="0" xfId="0" applyBorder="1" applyAlignment="1">
      <alignment horizontal="center"/>
    </xf>
    <xf numFmtId="0" fontId="0" fillId="0" borderId="25" xfId="0" applyBorder="1" applyAlignment="1">
      <alignment horizontal="center"/>
    </xf>
    <xf numFmtId="0" fontId="14" fillId="0" borderId="12" xfId="1" applyFont="1" applyFill="1" applyBorder="1" applyAlignment="1" applyProtection="1">
      <alignment horizontal="center" vertical="top"/>
    </xf>
    <xf numFmtId="0" fontId="14" fillId="0" borderId="9" xfId="1" applyFont="1" applyFill="1" applyBorder="1" applyAlignment="1" applyProtection="1">
      <alignment horizontal="center" vertical="top"/>
    </xf>
    <xf numFmtId="0" fontId="0" fillId="15" borderId="6" xfId="0" applyFill="1" applyBorder="1" applyAlignment="1">
      <alignment horizontal="center"/>
    </xf>
    <xf numFmtId="0" fontId="0" fillId="15" borderId="25" xfId="0" applyFill="1" applyBorder="1" applyAlignment="1">
      <alignment horizontal="center"/>
    </xf>
    <xf numFmtId="0" fontId="10" fillId="0" borderId="12" xfId="0" applyFont="1" applyFill="1" applyBorder="1" applyAlignment="1" applyProtection="1">
      <alignment horizontal="center" vertical="center"/>
    </xf>
    <xf numFmtId="0" fontId="10" fillId="3" borderId="29" xfId="0" applyFont="1" applyFill="1" applyBorder="1" applyAlignment="1" applyProtection="1">
      <alignment horizontal="center" vertical="center"/>
    </xf>
    <xf numFmtId="0" fontId="16" fillId="0" borderId="29" xfId="0" applyFont="1" applyBorder="1" applyAlignment="1">
      <alignment vertical="top"/>
    </xf>
    <xf numFmtId="0" fontId="11" fillId="0" borderId="29" xfId="0" applyFont="1" applyBorder="1" applyAlignment="1">
      <alignment horizontal="left" vertical="top" wrapText="1"/>
    </xf>
    <xf numFmtId="0" fontId="10" fillId="0" borderId="29" xfId="0" applyFont="1" applyBorder="1" applyAlignment="1">
      <alignment horizontal="center" vertical="top"/>
    </xf>
    <xf numFmtId="0" fontId="10" fillId="0" borderId="29" xfId="0" applyFont="1" applyBorder="1" applyAlignment="1">
      <alignment horizontal="center" vertical="top" wrapText="1"/>
    </xf>
    <xf numFmtId="0" fontId="0" fillId="0" borderId="30" xfId="0" applyBorder="1"/>
    <xf numFmtId="0" fontId="0" fillId="0" borderId="30" xfId="0" applyFill="1" applyBorder="1"/>
    <xf numFmtId="0" fontId="0" fillId="0" borderId="30" xfId="0" applyBorder="1" applyAlignment="1">
      <alignment horizontal="center"/>
    </xf>
    <xf numFmtId="0" fontId="10" fillId="0" borderId="9" xfId="0" applyFont="1" applyFill="1" applyBorder="1" applyAlignment="1" applyProtection="1">
      <alignment horizontal="center" vertical="center"/>
    </xf>
    <xf numFmtId="0" fontId="10" fillId="0" borderId="9" xfId="0" applyFont="1" applyFill="1" applyBorder="1" applyAlignment="1">
      <alignment horizontal="center" vertical="top"/>
    </xf>
    <xf numFmtId="0" fontId="14" fillId="0" borderId="29" xfId="1" applyFont="1" applyFill="1" applyBorder="1" applyAlignment="1" applyProtection="1">
      <alignment horizontal="center" vertical="top"/>
    </xf>
    <xf numFmtId="0" fontId="0" fillId="15" borderId="3" xfId="0" applyFill="1" applyBorder="1" applyAlignment="1">
      <alignment horizontal="center"/>
    </xf>
    <xf numFmtId="0" fontId="0" fillId="15" borderId="31" xfId="0" applyFill="1" applyBorder="1" applyAlignment="1">
      <alignment horizontal="center"/>
    </xf>
    <xf numFmtId="2" fontId="13" fillId="16" borderId="23" xfId="0" applyNumberFormat="1" applyFont="1" applyFill="1" applyBorder="1" applyAlignment="1" applyProtection="1">
      <alignment horizontal="center" vertical="center"/>
    </xf>
    <xf numFmtId="2" fontId="13" fillId="18" borderId="21" xfId="0" applyNumberFormat="1" applyFont="1" applyFill="1" applyBorder="1" applyAlignment="1" applyProtection="1">
      <alignment horizontal="center" vertical="center"/>
    </xf>
    <xf numFmtId="2" fontId="13" fillId="18" borderId="23" xfId="0" applyNumberFormat="1" applyFont="1" applyFill="1" applyBorder="1" applyAlignment="1" applyProtection="1">
      <alignment horizontal="center" vertical="center"/>
    </xf>
    <xf numFmtId="2" fontId="13" fillId="19" borderId="21" xfId="0" applyNumberFormat="1" applyFont="1" applyFill="1" applyBorder="1" applyAlignment="1" applyProtection="1">
      <alignment horizontal="center" vertical="center"/>
    </xf>
    <xf numFmtId="2" fontId="13" fillId="19" borderId="22" xfId="0" applyNumberFormat="1" applyFont="1" applyFill="1" applyBorder="1" applyAlignment="1" applyProtection="1">
      <alignment horizontal="center" vertical="center"/>
    </xf>
    <xf numFmtId="2" fontId="13" fillId="19" borderId="23" xfId="0" applyNumberFormat="1" applyFont="1" applyFill="1" applyBorder="1" applyAlignment="1" applyProtection="1">
      <alignment horizontal="center" vertical="center"/>
    </xf>
    <xf numFmtId="2" fontId="13" fillId="20" borderId="22" xfId="0" applyNumberFormat="1" applyFont="1" applyFill="1" applyBorder="1" applyAlignment="1" applyProtection="1">
      <alignment horizontal="center" vertical="center"/>
    </xf>
    <xf numFmtId="2" fontId="13" fillId="20" borderId="23" xfId="0" applyNumberFormat="1" applyFont="1" applyFill="1" applyBorder="1" applyAlignment="1" applyProtection="1">
      <alignment horizontal="center" vertical="center"/>
    </xf>
    <xf numFmtId="2" fontId="13" fillId="16" borderId="22" xfId="0" applyNumberFormat="1" applyFont="1" applyFill="1" applyBorder="1" applyAlignment="1" applyProtection="1">
      <alignment horizontal="center" vertical="center"/>
    </xf>
    <xf numFmtId="2" fontId="13" fillId="10" borderId="21" xfId="0" applyNumberFormat="1" applyFont="1" applyFill="1" applyBorder="1" applyAlignment="1" applyProtection="1">
      <alignment horizontal="center" vertical="center"/>
    </xf>
    <xf numFmtId="2" fontId="13" fillId="22" borderId="22" xfId="0" applyNumberFormat="1" applyFont="1" applyFill="1" applyBorder="1" applyAlignment="1" applyProtection="1">
      <alignment horizontal="center" vertical="center"/>
    </xf>
    <xf numFmtId="2" fontId="13" fillId="23" borderId="21" xfId="0" applyNumberFormat="1" applyFont="1" applyFill="1" applyBorder="1" applyAlignment="1" applyProtection="1">
      <alignment horizontal="center" vertical="center"/>
    </xf>
    <xf numFmtId="2" fontId="13" fillId="23" borderId="22" xfId="0" applyNumberFormat="1" applyFont="1" applyFill="1" applyBorder="1" applyAlignment="1" applyProtection="1">
      <alignment horizontal="center" vertical="center"/>
    </xf>
    <xf numFmtId="2" fontId="13" fillId="23" borderId="23" xfId="0" applyNumberFormat="1" applyFont="1" applyFill="1" applyBorder="1" applyAlignment="1" applyProtection="1">
      <alignment horizontal="center" vertical="center"/>
    </xf>
    <xf numFmtId="2" fontId="13" fillId="24" borderId="22" xfId="0" applyNumberFormat="1" applyFont="1" applyFill="1" applyBorder="1" applyAlignment="1" applyProtection="1">
      <alignment horizontal="center" vertical="center"/>
    </xf>
    <xf numFmtId="2" fontId="13" fillId="24" borderId="23" xfId="0" applyNumberFormat="1" applyFont="1" applyFill="1" applyBorder="1" applyAlignment="1" applyProtection="1">
      <alignment horizontal="center" vertical="center"/>
    </xf>
    <xf numFmtId="2" fontId="13" fillId="25" borderId="22" xfId="0" applyNumberFormat="1" applyFont="1" applyFill="1" applyBorder="1" applyAlignment="1" applyProtection="1">
      <alignment horizontal="center" vertical="center"/>
    </xf>
    <xf numFmtId="2" fontId="13" fillId="27" borderId="21" xfId="0" applyNumberFormat="1" applyFont="1" applyFill="1" applyBorder="1" applyAlignment="1" applyProtection="1">
      <alignment horizontal="center" vertical="center"/>
    </xf>
    <xf numFmtId="2" fontId="13" fillId="27" borderId="22" xfId="0" applyNumberFormat="1" applyFont="1" applyFill="1" applyBorder="1" applyAlignment="1" applyProtection="1">
      <alignment horizontal="center" vertical="center"/>
    </xf>
    <xf numFmtId="2" fontId="13" fillId="27" borderId="23" xfId="0" applyNumberFormat="1" applyFont="1" applyFill="1" applyBorder="1" applyAlignment="1" applyProtection="1">
      <alignment horizontal="center" vertical="center"/>
    </xf>
    <xf numFmtId="2" fontId="13" fillId="28" borderId="22" xfId="0" applyNumberFormat="1" applyFont="1" applyFill="1" applyBorder="1" applyAlignment="1" applyProtection="1">
      <alignment horizontal="center" vertical="center"/>
    </xf>
    <xf numFmtId="2" fontId="13" fillId="28" borderId="23" xfId="0" applyNumberFormat="1" applyFont="1" applyFill="1" applyBorder="1" applyAlignment="1" applyProtection="1">
      <alignment horizontal="center" vertical="center"/>
    </xf>
    <xf numFmtId="2" fontId="13" fillId="17" borderId="22" xfId="0" applyNumberFormat="1" applyFont="1" applyFill="1" applyBorder="1" applyAlignment="1" applyProtection="1">
      <alignment horizontal="center" vertical="center"/>
    </xf>
    <xf numFmtId="2" fontId="13" fillId="29" borderId="21" xfId="0" applyNumberFormat="1" applyFont="1" applyFill="1" applyBorder="1" applyAlignment="1" applyProtection="1">
      <alignment horizontal="center" vertical="center"/>
    </xf>
    <xf numFmtId="2" fontId="13" fillId="29" borderId="22" xfId="0" applyNumberFormat="1" applyFont="1" applyFill="1" applyBorder="1" applyAlignment="1" applyProtection="1">
      <alignment horizontal="center" vertical="center"/>
    </xf>
    <xf numFmtId="2" fontId="13" fillId="29" borderId="23" xfId="0" applyNumberFormat="1" applyFont="1" applyFill="1" applyBorder="1" applyAlignment="1" applyProtection="1">
      <alignment horizontal="center" vertical="center"/>
    </xf>
    <xf numFmtId="2" fontId="13" fillId="30" borderId="22" xfId="0" applyNumberFormat="1" applyFont="1" applyFill="1" applyBorder="1" applyAlignment="1" applyProtection="1">
      <alignment horizontal="center" vertical="center"/>
    </xf>
    <xf numFmtId="2" fontId="13" fillId="30" borderId="23" xfId="0" applyNumberFormat="1" applyFont="1" applyFill="1" applyBorder="1" applyAlignment="1" applyProtection="1">
      <alignment horizontal="center" vertical="center"/>
    </xf>
    <xf numFmtId="2" fontId="13" fillId="31" borderId="22" xfId="0" applyNumberFormat="1" applyFont="1" applyFill="1" applyBorder="1" applyAlignment="1" applyProtection="1">
      <alignment horizontal="center" vertical="center"/>
    </xf>
    <xf numFmtId="2" fontId="13" fillId="32" borderId="22" xfId="0" applyNumberFormat="1" applyFont="1" applyFill="1" applyBorder="1" applyAlignment="1" applyProtection="1">
      <alignment horizontal="center" vertical="center"/>
    </xf>
    <xf numFmtId="2" fontId="13" fillId="32" borderId="23" xfId="0" applyNumberFormat="1" applyFont="1" applyFill="1" applyBorder="1" applyAlignment="1" applyProtection="1">
      <alignment horizontal="center" vertical="center"/>
    </xf>
    <xf numFmtId="2" fontId="13" fillId="10" borderId="22" xfId="0" applyNumberFormat="1" applyFont="1" applyFill="1" applyBorder="1" applyAlignment="1" applyProtection="1">
      <alignment horizontal="center" vertical="center"/>
    </xf>
    <xf numFmtId="2" fontId="13" fillId="33" borderId="21" xfId="0" applyNumberFormat="1" applyFont="1" applyFill="1" applyBorder="1" applyAlignment="1" applyProtection="1">
      <alignment horizontal="center" vertical="center"/>
    </xf>
    <xf numFmtId="2" fontId="13" fillId="33" borderId="22" xfId="0" applyNumberFormat="1" applyFont="1" applyFill="1" applyBorder="1" applyAlignment="1" applyProtection="1">
      <alignment horizontal="center" vertical="center"/>
    </xf>
    <xf numFmtId="2" fontId="13" fillId="33" borderId="23" xfId="0" applyNumberFormat="1" applyFont="1" applyFill="1" applyBorder="1" applyAlignment="1" applyProtection="1">
      <alignment horizontal="center" vertical="center"/>
    </xf>
    <xf numFmtId="2" fontId="9" fillId="13" borderId="21" xfId="1" applyNumberFormat="1" applyFont="1" applyFill="1" applyBorder="1" applyAlignment="1" applyProtection="1">
      <alignment horizontal="center" vertical="center"/>
    </xf>
    <xf numFmtId="2" fontId="13" fillId="20" borderId="28" xfId="0" applyNumberFormat="1" applyFont="1" applyFill="1" applyBorder="1" applyAlignment="1" applyProtection="1">
      <alignment horizontal="center" vertical="center"/>
    </xf>
    <xf numFmtId="2" fontId="13" fillId="26" borderId="22" xfId="0" applyNumberFormat="1" applyFont="1" applyFill="1" applyBorder="1" applyAlignment="1" applyProtection="1">
      <alignment horizontal="center" vertical="center"/>
    </xf>
    <xf numFmtId="2" fontId="13" fillId="33" borderId="28" xfId="0" applyNumberFormat="1" applyFont="1" applyFill="1" applyBorder="1" applyAlignment="1" applyProtection="1">
      <alignment horizontal="center" vertical="center"/>
    </xf>
    <xf numFmtId="2" fontId="13" fillId="4" borderId="23" xfId="0" applyNumberFormat="1" applyFont="1" applyFill="1" applyBorder="1" applyAlignment="1" applyProtection="1">
      <alignment horizontal="center" vertical="center"/>
    </xf>
    <xf numFmtId="0" fontId="10" fillId="3" borderId="9" xfId="0" applyFont="1" applyFill="1" applyBorder="1" applyAlignment="1" applyProtection="1">
      <alignment horizontal="center" vertical="top" wrapText="1"/>
    </xf>
    <xf numFmtId="0" fontId="10" fillId="3" borderId="12" xfId="0" applyFont="1" applyFill="1" applyBorder="1" applyAlignment="1">
      <alignment horizontal="center" vertical="top"/>
    </xf>
    <xf numFmtId="0" fontId="9" fillId="0" borderId="9" xfId="2" applyFont="1" applyBorder="1" applyAlignment="1">
      <alignment horizontal="center" vertical="top" wrapText="1"/>
    </xf>
    <xf numFmtId="0" fontId="11" fillId="0" borderId="0" xfId="0" applyFont="1" applyBorder="1" applyAlignment="1">
      <alignment horizontal="left" vertical="top" wrapText="1"/>
    </xf>
    <xf numFmtId="0" fontId="2" fillId="0" borderId="0" xfId="0" applyFont="1" applyAlignment="1">
      <alignment horizontal="center"/>
    </xf>
    <xf numFmtId="0" fontId="0" fillId="0" borderId="0" xfId="0" applyAlignment="1">
      <alignment horizontal="center"/>
    </xf>
    <xf numFmtId="0" fontId="18" fillId="0" borderId="0" xfId="0" applyFont="1" applyAlignment="1">
      <alignment horizontal="center"/>
    </xf>
    <xf numFmtId="0" fontId="0" fillId="14" borderId="2" xfId="0" applyFill="1" applyBorder="1"/>
    <xf numFmtId="0" fontId="0" fillId="14" borderId="5" xfId="0" applyFill="1" applyBorder="1"/>
    <xf numFmtId="0" fontId="0" fillId="14" borderId="30" xfId="0" applyFill="1" applyBorder="1"/>
    <xf numFmtId="0" fontId="0" fillId="14" borderId="0" xfId="0" applyFill="1" applyBorder="1"/>
    <xf numFmtId="0" fontId="0" fillId="0" borderId="0" xfId="0" applyFont="1" applyAlignment="1">
      <alignment horizontal="center"/>
    </xf>
    <xf numFmtId="0" fontId="0" fillId="0" borderId="2" xfId="0" applyFill="1" applyBorder="1" applyAlignment="1">
      <alignment horizontal="center"/>
    </xf>
    <xf numFmtId="0" fontId="0" fillId="0" borderId="5" xfId="0" applyFill="1" applyBorder="1" applyAlignment="1">
      <alignment horizontal="center"/>
    </xf>
    <xf numFmtId="0" fontId="0" fillId="0" borderId="30" xfId="0" applyFill="1" applyBorder="1" applyAlignment="1">
      <alignment horizontal="center"/>
    </xf>
    <xf numFmtId="0" fontId="2" fillId="0" borderId="2" xfId="0" applyFont="1" applyBorder="1"/>
    <xf numFmtId="0" fontId="2" fillId="0" borderId="5" xfId="0" applyFont="1" applyBorder="1"/>
    <xf numFmtId="0" fontId="2" fillId="0" borderId="0" xfId="0" applyFont="1" applyBorder="1"/>
    <xf numFmtId="0" fontId="2" fillId="0" borderId="30" xfId="0" applyFont="1" applyBorder="1"/>
    <xf numFmtId="0" fontId="16" fillId="0" borderId="19" xfId="0" applyFont="1" applyBorder="1" applyAlignment="1">
      <alignment vertical="top"/>
    </xf>
    <xf numFmtId="0" fontId="10" fillId="0" borderId="19" xfId="0" applyFont="1" applyBorder="1" applyAlignment="1">
      <alignment horizontal="center" vertical="top" wrapText="1"/>
    </xf>
    <xf numFmtId="0" fontId="0" fillId="0" borderId="3" xfId="0" applyBorder="1" applyAlignment="1">
      <alignment horizontal="right"/>
    </xf>
    <xf numFmtId="0" fontId="0" fillId="15" borderId="6" xfId="0" applyFill="1" applyBorder="1" applyAlignment="1">
      <alignment horizontal="right"/>
    </xf>
    <xf numFmtId="0" fontId="0" fillId="15" borderId="31" xfId="0" applyFill="1" applyBorder="1" applyAlignment="1">
      <alignment horizontal="right"/>
    </xf>
    <xf numFmtId="0" fontId="0" fillId="15" borderId="25" xfId="0" applyFill="1" applyBorder="1" applyAlignment="1">
      <alignment horizontal="right"/>
    </xf>
    <xf numFmtId="0" fontId="0" fillId="0" borderId="25" xfId="0" applyBorder="1" applyAlignment="1">
      <alignment horizontal="right"/>
    </xf>
    <xf numFmtId="0" fontId="0" fillId="15" borderId="3" xfId="0" applyFill="1" applyBorder="1" applyAlignment="1">
      <alignment horizontal="right"/>
    </xf>
    <xf numFmtId="168" fontId="0" fillId="15" borderId="31" xfId="0" applyNumberFormat="1" applyFill="1" applyBorder="1" applyAlignment="1">
      <alignment horizontal="right"/>
    </xf>
    <xf numFmtId="168" fontId="0" fillId="15" borderId="25" xfId="0" applyNumberFormat="1" applyFill="1" applyBorder="1" applyAlignment="1">
      <alignment horizontal="right"/>
    </xf>
    <xf numFmtId="0" fontId="2" fillId="12" borderId="0" xfId="0" applyFont="1" applyFill="1" applyAlignment="1">
      <alignment horizontal="center"/>
    </xf>
    <xf numFmtId="9" fontId="0" fillId="11" borderId="0" xfId="0" applyNumberFormat="1" applyFill="1" applyAlignment="1">
      <alignment horizontal="center"/>
    </xf>
    <xf numFmtId="168" fontId="13" fillId="18" borderId="21" xfId="0" applyNumberFormat="1" applyFont="1" applyFill="1" applyBorder="1" applyAlignment="1" applyProtection="1">
      <alignment horizontal="center" vertical="center"/>
    </xf>
    <xf numFmtId="168" fontId="13" fillId="10" borderId="21" xfId="0" applyNumberFormat="1" applyFont="1" applyFill="1" applyBorder="1" applyAlignment="1" applyProtection="1">
      <alignment horizontal="center" vertical="center"/>
    </xf>
    <xf numFmtId="168" fontId="13" fillId="23" borderId="21" xfId="0" applyNumberFormat="1" applyFont="1" applyFill="1" applyBorder="1" applyAlignment="1" applyProtection="1">
      <alignment horizontal="center" vertical="center"/>
    </xf>
    <xf numFmtId="168" fontId="13" fillId="17" borderId="21" xfId="0" applyNumberFormat="1" applyFont="1" applyFill="1" applyBorder="1" applyAlignment="1" applyProtection="1">
      <alignment horizontal="center" vertical="center"/>
    </xf>
    <xf numFmtId="168" fontId="13" fillId="17" borderId="23" xfId="0" applyNumberFormat="1" applyFont="1" applyFill="1" applyBorder="1" applyAlignment="1" applyProtection="1">
      <alignment horizontal="center" vertical="center"/>
    </xf>
    <xf numFmtId="168" fontId="13" fillId="18" borderId="22" xfId="0" applyNumberFormat="1" applyFont="1" applyFill="1" applyBorder="1" applyAlignment="1" applyProtection="1">
      <alignment horizontal="center" vertical="center"/>
    </xf>
    <xf numFmtId="168" fontId="13" fillId="18" borderId="23" xfId="0" applyNumberFormat="1" applyFont="1" applyFill="1" applyBorder="1" applyAlignment="1" applyProtection="1">
      <alignment horizontal="center" vertical="center"/>
    </xf>
    <xf numFmtId="168" fontId="13" fillId="20" borderId="22" xfId="0" applyNumberFormat="1" applyFont="1" applyFill="1" applyBorder="1" applyAlignment="1" applyProtection="1">
      <alignment horizontal="center" vertical="center"/>
    </xf>
    <xf numFmtId="168" fontId="13" fillId="16" borderId="21" xfId="0" applyNumberFormat="1" applyFont="1" applyFill="1" applyBorder="1" applyAlignment="1" applyProtection="1">
      <alignment horizontal="center" vertical="center"/>
    </xf>
    <xf numFmtId="168" fontId="13" fillId="16" borderId="22" xfId="0" applyNumberFormat="1" applyFont="1" applyFill="1" applyBorder="1" applyAlignment="1" applyProtection="1">
      <alignment horizontal="center" vertical="center"/>
    </xf>
    <xf numFmtId="168" fontId="13" fillId="16" borderId="23" xfId="0" applyNumberFormat="1" applyFont="1" applyFill="1" applyBorder="1" applyAlignment="1" applyProtection="1">
      <alignment horizontal="center" vertical="center"/>
    </xf>
    <xf numFmtId="168" fontId="13" fillId="10" borderId="23" xfId="0" applyNumberFormat="1" applyFont="1" applyFill="1" applyBorder="1" applyAlignment="1" applyProtection="1">
      <alignment horizontal="center" vertical="center"/>
    </xf>
    <xf numFmtId="168" fontId="13" fillId="22" borderId="21" xfId="0" applyNumberFormat="1" applyFont="1" applyFill="1" applyBorder="1" applyAlignment="1" applyProtection="1">
      <alignment horizontal="center" vertical="center"/>
    </xf>
    <xf numFmtId="168" fontId="13" fillId="22" borderId="22" xfId="0" applyNumberFormat="1" applyFont="1" applyFill="1" applyBorder="1" applyAlignment="1" applyProtection="1">
      <alignment horizontal="center" vertical="center"/>
    </xf>
    <xf numFmtId="168" fontId="13" fillId="24" borderId="21" xfId="0" applyNumberFormat="1" applyFont="1" applyFill="1" applyBorder="1" applyAlignment="1" applyProtection="1">
      <alignment horizontal="center" vertical="center"/>
    </xf>
    <xf numFmtId="168" fontId="9" fillId="13" borderId="22" xfId="1" applyNumberFormat="1" applyFont="1" applyFill="1" applyBorder="1" applyAlignment="1" applyProtection="1">
      <alignment horizontal="center" vertical="center"/>
    </xf>
    <xf numFmtId="168" fontId="13" fillId="24" borderId="22" xfId="0" applyNumberFormat="1" applyFont="1" applyFill="1" applyBorder="1" applyAlignment="1" applyProtection="1">
      <alignment horizontal="center" vertical="center"/>
    </xf>
    <xf numFmtId="168" fontId="13" fillId="24" borderId="23" xfId="0" applyNumberFormat="1" applyFont="1" applyFill="1" applyBorder="1" applyAlignment="1" applyProtection="1">
      <alignment horizontal="center" vertical="center"/>
    </xf>
    <xf numFmtId="168" fontId="13" fillId="26" borderId="21" xfId="0" applyNumberFormat="1" applyFont="1" applyFill="1" applyBorder="1" applyAlignment="1" applyProtection="1">
      <alignment horizontal="center" vertical="center"/>
    </xf>
    <xf numFmtId="168" fontId="13" fillId="21" borderId="21" xfId="0" applyNumberFormat="1" applyFont="1" applyFill="1" applyBorder="1" applyAlignment="1" applyProtection="1">
      <alignment horizontal="center" vertical="center"/>
    </xf>
    <xf numFmtId="168" fontId="13" fillId="21" borderId="22" xfId="0" applyNumberFormat="1" applyFont="1" applyFill="1" applyBorder="1" applyAlignment="1" applyProtection="1">
      <alignment horizontal="center" vertical="center"/>
    </xf>
    <xf numFmtId="168" fontId="13" fillId="21" borderId="23" xfId="0" applyNumberFormat="1" applyFont="1" applyFill="1" applyBorder="1" applyAlignment="1" applyProtection="1">
      <alignment horizontal="center" vertical="center"/>
    </xf>
    <xf numFmtId="168" fontId="13" fillId="19" borderId="22" xfId="0" applyNumberFormat="1" applyFont="1" applyFill="1" applyBorder="1" applyAlignment="1" applyProtection="1">
      <alignment horizontal="center" vertical="center"/>
    </xf>
    <xf numFmtId="168" fontId="13" fillId="19" borderId="23" xfId="0" applyNumberFormat="1" applyFont="1" applyFill="1" applyBorder="1" applyAlignment="1" applyProtection="1">
      <alignment horizontal="center" vertical="center"/>
    </xf>
    <xf numFmtId="168" fontId="13" fillId="29" borderId="21" xfId="0" applyNumberFormat="1" applyFont="1" applyFill="1" applyBorder="1" applyAlignment="1" applyProtection="1">
      <alignment horizontal="center" vertical="center"/>
    </xf>
    <xf numFmtId="168" fontId="13" fillId="29" borderId="22" xfId="0" applyNumberFormat="1" applyFont="1" applyFill="1" applyBorder="1" applyAlignment="1" applyProtection="1">
      <alignment horizontal="center" vertical="center"/>
    </xf>
    <xf numFmtId="168" fontId="13" fillId="29" borderId="23" xfId="0" applyNumberFormat="1" applyFont="1" applyFill="1" applyBorder="1" applyAlignment="1" applyProtection="1">
      <alignment horizontal="center" vertical="center"/>
    </xf>
    <xf numFmtId="168" fontId="13" fillId="23" borderId="22" xfId="0" applyNumberFormat="1" applyFont="1" applyFill="1" applyBorder="1" applyAlignment="1" applyProtection="1">
      <alignment horizontal="center" vertical="center"/>
    </xf>
    <xf numFmtId="168" fontId="13" fillId="23" borderId="23" xfId="0" applyNumberFormat="1" applyFont="1" applyFill="1" applyBorder="1" applyAlignment="1" applyProtection="1">
      <alignment horizontal="center" vertical="center"/>
    </xf>
    <xf numFmtId="168" fontId="13" fillId="30" borderId="21" xfId="0" applyNumberFormat="1" applyFont="1" applyFill="1" applyBorder="1" applyAlignment="1" applyProtection="1">
      <alignment horizontal="center" vertical="center"/>
    </xf>
    <xf numFmtId="168" fontId="13" fillId="30" borderId="22" xfId="0" applyNumberFormat="1" applyFont="1" applyFill="1" applyBorder="1" applyAlignment="1" applyProtection="1">
      <alignment horizontal="center" vertical="center"/>
    </xf>
    <xf numFmtId="168" fontId="13" fillId="30" borderId="23" xfId="0" applyNumberFormat="1" applyFont="1" applyFill="1" applyBorder="1" applyAlignment="1" applyProtection="1">
      <alignment horizontal="center" vertical="center"/>
    </xf>
    <xf numFmtId="168" fontId="13" fillId="31" borderId="22" xfId="0" applyNumberFormat="1" applyFont="1" applyFill="1" applyBorder="1" applyAlignment="1" applyProtection="1">
      <alignment horizontal="center" vertical="center"/>
    </xf>
    <xf numFmtId="168" fontId="13" fillId="32" borderId="21" xfId="0" applyNumberFormat="1" applyFont="1" applyFill="1" applyBorder="1" applyAlignment="1" applyProtection="1">
      <alignment horizontal="center" vertical="center"/>
    </xf>
    <xf numFmtId="168" fontId="13" fillId="32" borderId="22" xfId="0" applyNumberFormat="1" applyFont="1" applyFill="1" applyBorder="1" applyAlignment="1" applyProtection="1">
      <alignment horizontal="center" vertical="center"/>
    </xf>
    <xf numFmtId="168" fontId="13" fillId="32" borderId="23" xfId="0" applyNumberFormat="1" applyFont="1" applyFill="1" applyBorder="1" applyAlignment="1" applyProtection="1">
      <alignment horizontal="center" vertical="center"/>
    </xf>
    <xf numFmtId="168" fontId="13" fillId="27" borderId="21" xfId="0" applyNumberFormat="1" applyFont="1" applyFill="1" applyBorder="1" applyAlignment="1" applyProtection="1">
      <alignment horizontal="center" vertical="center"/>
    </xf>
    <xf numFmtId="168" fontId="13" fillId="27" borderId="22" xfId="0" applyNumberFormat="1" applyFont="1" applyFill="1" applyBorder="1" applyAlignment="1" applyProtection="1">
      <alignment horizontal="center" vertical="center"/>
    </xf>
    <xf numFmtId="168" fontId="13" fillId="27" borderId="23" xfId="0" applyNumberFormat="1" applyFont="1" applyFill="1" applyBorder="1" applyAlignment="1" applyProtection="1">
      <alignment horizontal="center" vertical="center"/>
    </xf>
    <xf numFmtId="168" fontId="13" fillId="4" borderId="28" xfId="0" applyNumberFormat="1" applyFont="1" applyFill="1" applyBorder="1" applyAlignment="1" applyProtection="1">
      <alignment horizontal="center" vertical="center"/>
    </xf>
    <xf numFmtId="168" fontId="13" fillId="28" borderId="21" xfId="0" applyNumberFormat="1" applyFont="1" applyFill="1" applyBorder="1" applyAlignment="1" applyProtection="1">
      <alignment horizontal="center" vertical="center"/>
    </xf>
    <xf numFmtId="168" fontId="13" fillId="28" borderId="22" xfId="0" applyNumberFormat="1" applyFont="1" applyFill="1" applyBorder="1" applyAlignment="1" applyProtection="1">
      <alignment horizontal="center" vertical="center"/>
    </xf>
    <xf numFmtId="168" fontId="13" fillId="28" borderId="23" xfId="0" applyNumberFormat="1" applyFont="1" applyFill="1" applyBorder="1" applyAlignment="1" applyProtection="1">
      <alignment horizontal="center" vertical="center"/>
    </xf>
    <xf numFmtId="168" fontId="13" fillId="33" borderId="21" xfId="0" applyNumberFormat="1" applyFont="1" applyFill="1" applyBorder="1" applyAlignment="1" applyProtection="1">
      <alignment horizontal="center" vertical="center"/>
    </xf>
    <xf numFmtId="168" fontId="13" fillId="33" borderId="22" xfId="0" applyNumberFormat="1" applyFont="1" applyFill="1" applyBorder="1" applyAlignment="1" applyProtection="1">
      <alignment horizontal="center" vertical="center"/>
    </xf>
    <xf numFmtId="168" fontId="13" fillId="33" borderId="23" xfId="0" applyNumberFormat="1" applyFont="1" applyFill="1" applyBorder="1" applyAlignment="1" applyProtection="1">
      <alignment horizontal="center" vertical="center"/>
    </xf>
    <xf numFmtId="168" fontId="0" fillId="0" borderId="0" xfId="0" applyNumberFormat="1"/>
    <xf numFmtId="168" fontId="8" fillId="9" borderId="18" xfId="6" applyNumberFormat="1" applyFont="1" applyBorder="1" applyAlignment="1">
      <alignment horizontal="center" vertical="center" wrapText="1"/>
    </xf>
    <xf numFmtId="0" fontId="17" fillId="9" borderId="31" xfId="6" applyFont="1" applyBorder="1" applyAlignment="1">
      <alignment horizontal="center" vertical="center" wrapText="1"/>
    </xf>
    <xf numFmtId="0" fontId="17" fillId="9" borderId="18" xfId="6" applyFont="1" applyBorder="1" applyAlignment="1">
      <alignment horizontal="center" vertical="center" wrapText="1"/>
    </xf>
    <xf numFmtId="168" fontId="13" fillId="29" borderId="32" xfId="0" applyNumberFormat="1" applyFont="1" applyFill="1" applyBorder="1" applyAlignment="1" applyProtection="1">
      <alignment horizontal="center" vertical="center"/>
    </xf>
    <xf numFmtId="0" fontId="10" fillId="0" borderId="19" xfId="0" applyFont="1" applyBorder="1" applyAlignment="1">
      <alignment horizontal="center" vertical="top"/>
    </xf>
    <xf numFmtId="2" fontId="13" fillId="29" borderId="34" xfId="0" applyNumberFormat="1" applyFont="1" applyFill="1" applyBorder="1" applyAlignment="1" applyProtection="1">
      <alignment horizontal="center" vertical="center"/>
    </xf>
    <xf numFmtId="0" fontId="16" fillId="0" borderId="35" xfId="0" applyFont="1" applyBorder="1" applyAlignment="1">
      <alignment vertical="top"/>
    </xf>
    <xf numFmtId="168" fontId="13" fillId="22" borderId="32" xfId="0" applyNumberFormat="1" applyFont="1" applyFill="1" applyBorder="1" applyAlignment="1" applyProtection="1">
      <alignment horizontal="center" vertical="center"/>
    </xf>
    <xf numFmtId="2" fontId="13" fillId="22" borderId="34" xfId="0" applyNumberFormat="1" applyFont="1" applyFill="1" applyBorder="1" applyAlignment="1" applyProtection="1">
      <alignment horizontal="center" vertical="center"/>
    </xf>
    <xf numFmtId="0" fontId="0" fillId="0" borderId="8" xfId="0"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5" fillId="3" borderId="36" xfId="4" applyFill="1" applyBorder="1" applyAlignment="1">
      <alignment horizontal="left" vertical="top" wrapText="1"/>
    </xf>
    <xf numFmtId="0" fontId="5" fillId="3" borderId="37" xfId="4" applyFill="1" applyBorder="1" applyAlignment="1">
      <alignment horizontal="left" vertical="top" wrapText="1"/>
    </xf>
    <xf numFmtId="0" fontId="5" fillId="3" borderId="38" xfId="4" applyFill="1" applyBorder="1" applyAlignment="1">
      <alignment horizontal="left" vertical="top" wrapText="1"/>
    </xf>
    <xf numFmtId="0" fontId="0" fillId="34" borderId="18" xfId="0" applyFill="1" applyBorder="1" applyAlignment="1">
      <alignment wrapText="1"/>
    </xf>
    <xf numFmtId="0" fontId="19" fillId="9" borderId="18" xfId="6" applyFont="1" applyBorder="1" applyAlignment="1">
      <alignment horizontal="center" vertical="top" wrapText="1"/>
    </xf>
    <xf numFmtId="0" fontId="2" fillId="0" borderId="39" xfId="0" applyFont="1"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10" fillId="0" borderId="12" xfId="0" applyFont="1" applyFill="1" applyBorder="1" applyAlignment="1" applyProtection="1">
      <alignment horizontal="center" vertical="top"/>
    </xf>
    <xf numFmtId="0" fontId="10" fillId="0" borderId="9" xfId="0" applyFont="1" applyFill="1" applyBorder="1" applyAlignment="1" applyProtection="1">
      <alignment horizontal="center" vertical="top"/>
    </xf>
    <xf numFmtId="0" fontId="10" fillId="0" borderId="9" xfId="1" applyFont="1" applyFill="1" applyBorder="1" applyAlignment="1" applyProtection="1">
      <alignment horizontal="center" vertical="top"/>
    </xf>
    <xf numFmtId="0" fontId="10" fillId="0" borderId="8" xfId="1" applyFont="1" applyFill="1" applyBorder="1" applyAlignment="1" applyProtection="1">
      <alignment horizontal="center" vertical="top"/>
    </xf>
    <xf numFmtId="0" fontId="10" fillId="0" borderId="12" xfId="1" applyFont="1" applyFill="1" applyBorder="1" applyAlignment="1" applyProtection="1">
      <alignment horizontal="center" vertical="top"/>
    </xf>
    <xf numFmtId="0" fontId="10" fillId="0" borderId="29" xfId="0" applyFont="1" applyFill="1" applyBorder="1" applyAlignment="1" applyProtection="1">
      <alignment horizontal="center" vertical="top"/>
    </xf>
    <xf numFmtId="0" fontId="10" fillId="0" borderId="19" xfId="1" applyFont="1" applyFill="1" applyBorder="1" applyAlignment="1" applyProtection="1">
      <alignment horizontal="center" vertical="top"/>
    </xf>
    <xf numFmtId="0" fontId="10" fillId="0" borderId="20" xfId="1" applyFont="1" applyFill="1" applyBorder="1" applyAlignment="1" applyProtection="1">
      <alignment horizontal="center" vertical="top"/>
    </xf>
    <xf numFmtId="0" fontId="11" fillId="0" borderId="43" xfId="0" applyFont="1" applyBorder="1" applyAlignment="1">
      <alignment horizontal="left" vertical="top" wrapText="1"/>
    </xf>
    <xf numFmtId="0" fontId="11" fillId="0" borderId="17" xfId="0" applyFont="1" applyBorder="1" applyAlignment="1">
      <alignment horizontal="left" vertical="top" wrapText="1"/>
    </xf>
    <xf numFmtId="0" fontId="11" fillId="0" borderId="15" xfId="0" applyFont="1" applyBorder="1" applyAlignment="1">
      <alignment horizontal="left" vertical="top" wrapText="1"/>
    </xf>
    <xf numFmtId="0" fontId="11" fillId="0" borderId="16" xfId="0" applyFont="1" applyBorder="1" applyAlignment="1">
      <alignment horizontal="left" vertical="top" wrapText="1"/>
    </xf>
    <xf numFmtId="0" fontId="11" fillId="0" borderId="44" xfId="0" applyFont="1" applyBorder="1" applyAlignment="1">
      <alignment horizontal="left" vertical="top" wrapText="1"/>
    </xf>
    <xf numFmtId="0" fontId="11" fillId="0" borderId="45" xfId="0" applyFont="1" applyBorder="1" applyAlignment="1">
      <alignment horizontal="left" vertical="top" wrapText="1"/>
    </xf>
    <xf numFmtId="0" fontId="11" fillId="0" borderId="46" xfId="0" applyFont="1" applyBorder="1" applyAlignment="1">
      <alignment horizontal="left" vertical="top" wrapText="1"/>
    </xf>
    <xf numFmtId="0" fontId="16" fillId="0" borderId="16" xfId="0" applyFont="1" applyFill="1" applyBorder="1" applyAlignment="1" applyProtection="1">
      <alignment horizontal="center" vertical="top"/>
    </xf>
    <xf numFmtId="0" fontId="16" fillId="0" borderId="16" xfId="0" applyFont="1" applyBorder="1" applyAlignment="1">
      <alignment horizontal="center" vertical="top"/>
    </xf>
    <xf numFmtId="0" fontId="0" fillId="0" borderId="1" xfId="0" applyBorder="1" applyAlignment="1">
      <alignment horizontal="center"/>
    </xf>
    <xf numFmtId="0" fontId="0" fillId="0" borderId="4" xfId="0" applyBorder="1" applyAlignment="1">
      <alignment horizontal="center"/>
    </xf>
    <xf numFmtId="0" fontId="0" fillId="0" borderId="24" xfId="0" applyFill="1" applyBorder="1" applyAlignment="1">
      <alignment horizontal="center"/>
    </xf>
    <xf numFmtId="0" fontId="0" fillId="0" borderId="24" xfId="0" applyBorder="1" applyAlignment="1">
      <alignment horizontal="center"/>
    </xf>
    <xf numFmtId="0" fontId="0" fillId="0" borderId="4" xfId="0" applyFill="1" applyBorder="1" applyAlignment="1">
      <alignment horizontal="center"/>
    </xf>
    <xf numFmtId="0" fontId="0" fillId="0" borderId="1" xfId="0" applyFill="1" applyBorder="1" applyAlignment="1">
      <alignment horizontal="center"/>
    </xf>
    <xf numFmtId="0" fontId="0" fillId="0" borderId="42" xfId="0" applyBorder="1" applyAlignment="1">
      <alignment horizontal="center"/>
    </xf>
    <xf numFmtId="0" fontId="16" fillId="0" borderId="45" xfId="0" applyFont="1" applyBorder="1" applyAlignment="1">
      <alignment horizontal="center" vertical="top"/>
    </xf>
    <xf numFmtId="0" fontId="16" fillId="0" borderId="15" xfId="0" applyFont="1" applyBorder="1" applyAlignment="1">
      <alignment horizontal="center" vertical="top"/>
    </xf>
    <xf numFmtId="0" fontId="16" fillId="0" borderId="17" xfId="0" applyFont="1" applyBorder="1" applyAlignment="1">
      <alignment horizontal="center" vertical="top"/>
    </xf>
    <xf numFmtId="0" fontId="16" fillId="0" borderId="44" xfId="0" applyFont="1" applyBorder="1" applyAlignment="1">
      <alignment horizontal="center" vertical="top"/>
    </xf>
    <xf numFmtId="168" fontId="13" fillId="31" borderId="32" xfId="0" applyNumberFormat="1" applyFont="1" applyFill="1" applyBorder="1" applyAlignment="1" applyProtection="1">
      <alignment horizontal="center" vertical="center"/>
    </xf>
    <xf numFmtId="168" fontId="13" fillId="31" borderId="33" xfId="0" applyNumberFormat="1" applyFont="1" applyFill="1" applyBorder="1" applyAlignment="1" applyProtection="1">
      <alignment horizontal="center" vertical="center"/>
    </xf>
    <xf numFmtId="0" fontId="16" fillId="0" borderId="43" xfId="0" applyFont="1" applyBorder="1" applyAlignment="1">
      <alignment horizontal="center" vertical="top"/>
    </xf>
    <xf numFmtId="0" fontId="16" fillId="0" borderId="48" xfId="0" applyFont="1" applyBorder="1" applyAlignment="1">
      <alignment vertical="top"/>
    </xf>
    <xf numFmtId="0" fontId="11" fillId="0" borderId="49" xfId="0" applyFont="1" applyBorder="1" applyAlignment="1">
      <alignment horizontal="left" vertical="top" wrapText="1"/>
    </xf>
    <xf numFmtId="168" fontId="13" fillId="19" borderId="21" xfId="0" applyNumberFormat="1" applyFont="1" applyFill="1" applyBorder="1" applyAlignment="1" applyProtection="1">
      <alignment horizontal="center" vertical="center"/>
    </xf>
    <xf numFmtId="168" fontId="13" fillId="26" borderId="23" xfId="0" applyNumberFormat="1" applyFont="1" applyFill="1" applyBorder="1" applyAlignment="1" applyProtection="1">
      <alignment horizontal="center" vertical="center"/>
    </xf>
    <xf numFmtId="168" fontId="13" fillId="22" borderId="28" xfId="0" applyNumberFormat="1" applyFont="1" applyFill="1" applyBorder="1" applyAlignment="1" applyProtection="1">
      <alignment horizontal="center" vertical="center"/>
    </xf>
    <xf numFmtId="0" fontId="14" fillId="0" borderId="29" xfId="0" applyFont="1" applyBorder="1" applyAlignment="1">
      <alignment horizontal="center" vertical="top"/>
    </xf>
    <xf numFmtId="168" fontId="13" fillId="2" borderId="47" xfId="0" applyNumberFormat="1" applyFont="1" applyFill="1" applyBorder="1" applyAlignment="1" applyProtection="1">
      <alignment horizontal="center" vertical="center"/>
    </xf>
    <xf numFmtId="0" fontId="10" fillId="0" borderId="48" xfId="0" applyFont="1" applyBorder="1" applyAlignment="1">
      <alignment horizontal="center" vertical="top"/>
    </xf>
    <xf numFmtId="0" fontId="10" fillId="0" borderId="48" xfId="0" applyFont="1" applyBorder="1" applyAlignment="1">
      <alignment horizontal="center" vertical="top" wrapText="1"/>
    </xf>
    <xf numFmtId="0" fontId="10" fillId="0" borderId="48" xfId="0" applyFont="1" applyFill="1" applyBorder="1" applyAlignment="1" applyProtection="1">
      <alignment horizontal="center" vertical="top"/>
    </xf>
    <xf numFmtId="0" fontId="16" fillId="0" borderId="49" xfId="0" applyFont="1" applyBorder="1" applyAlignment="1">
      <alignment horizontal="center" vertical="top"/>
    </xf>
    <xf numFmtId="168" fontId="13" fillId="20" borderId="32" xfId="0" applyNumberFormat="1" applyFont="1" applyFill="1" applyBorder="1" applyAlignment="1" applyProtection="1">
      <alignment horizontal="center" vertical="center"/>
    </xf>
    <xf numFmtId="0" fontId="10" fillId="0" borderId="19" xfId="0" applyFont="1" applyBorder="1" applyAlignment="1">
      <alignment vertical="top" wrapText="1"/>
    </xf>
    <xf numFmtId="168" fontId="13" fillId="20" borderId="33" xfId="0" applyNumberFormat="1" applyFont="1" applyFill="1" applyBorder="1" applyAlignment="1" applyProtection="1">
      <alignment horizontal="center" vertical="center"/>
    </xf>
    <xf numFmtId="0" fontId="16" fillId="0" borderId="15" xfId="0" applyFont="1" applyFill="1" applyBorder="1" applyAlignment="1" applyProtection="1">
      <alignment horizontal="center" vertical="top"/>
    </xf>
    <xf numFmtId="0" fontId="16" fillId="0" borderId="17" xfId="0" applyFont="1" applyFill="1" applyBorder="1" applyAlignment="1" applyProtection="1">
      <alignment horizontal="center" vertical="top"/>
    </xf>
    <xf numFmtId="0" fontId="17" fillId="9" borderId="29" xfId="6" applyFont="1" applyBorder="1" applyAlignment="1">
      <alignment horizontal="center" vertical="center" wrapText="1"/>
    </xf>
    <xf numFmtId="0" fontId="20" fillId="6" borderId="29" xfId="3" applyFont="1" applyBorder="1" applyAlignment="1">
      <alignment horizontal="center" vertical="center" wrapText="1"/>
    </xf>
    <xf numFmtId="0" fontId="11" fillId="0" borderId="0" xfId="0" applyFont="1"/>
    <xf numFmtId="0" fontId="11" fillId="0" borderId="0" xfId="0" applyFont="1" applyAlignment="1">
      <alignment horizontal="center"/>
    </xf>
    <xf numFmtId="0" fontId="12" fillId="35" borderId="19" xfId="0" applyFont="1" applyFill="1" applyBorder="1" applyAlignment="1" applyProtection="1">
      <alignment horizontal="center" vertical="center" wrapText="1"/>
    </xf>
    <xf numFmtId="0" fontId="12" fillId="35" borderId="19" xfId="0" applyFont="1" applyFill="1" applyBorder="1" applyAlignment="1" applyProtection="1">
      <alignment horizontal="center" vertical="top" wrapText="1"/>
    </xf>
    <xf numFmtId="0" fontId="1" fillId="5" borderId="27" xfId="1" applyBorder="1" applyAlignment="1">
      <alignment horizontal="center" vertical="center" wrapText="1"/>
    </xf>
    <xf numFmtId="0" fontId="15" fillId="9" borderId="29" xfId="6" applyFont="1" applyBorder="1" applyAlignment="1">
      <alignment horizontal="center" vertical="center" wrapText="1"/>
    </xf>
  </cellXfs>
  <cellStyles count="7">
    <cellStyle name="Bad" xfId="1" builtinId="27"/>
    <cellStyle name="Calculation" xfId="4" builtinId="22"/>
    <cellStyle name="Check Cell" xfId="6" builtinId="23"/>
    <cellStyle name="Good" xfId="3" builtinId="26"/>
    <cellStyle name="Hyperlink" xfId="2" builtinId="8"/>
    <cellStyle name="Neutral" xfId="5" builtinId="28"/>
    <cellStyle name="Normal" xfId="0" builtinId="0"/>
  </cellStyles>
  <dxfs count="0"/>
  <tableStyles count="0" defaultTableStyle="TableStyleMedium2" defaultPivotStyle="PivotStyleLight16"/>
  <colors>
    <mruColors>
      <color rgb="FFFF33CC"/>
      <color rgb="FF0086BF"/>
      <color rgb="FFE74C3C"/>
      <color rgb="FFF39C12"/>
      <color rgb="FFFF4F4F"/>
      <color rgb="FFDDEBF7"/>
      <color rgb="FFE7E6E6"/>
      <color rgb="FF007054"/>
      <color rgb="FFF1C40F"/>
      <color rgb="FF27AE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9"/>
  <sheetViews>
    <sheetView tabSelected="1" zoomScale="110" zoomScaleNormal="110" workbookViewId="0">
      <pane ySplit="1" topLeftCell="A2" activePane="bottomLeft" state="frozen"/>
      <selection pane="bottomLeft" activeCell="G9" sqref="G9"/>
    </sheetView>
  </sheetViews>
  <sheetFormatPr defaultRowHeight="12.6" customHeight="1" x14ac:dyDescent="0.3"/>
  <cols>
    <col min="1" max="1" width="5.44140625" style="24" bestFit="1" customWidth="1"/>
    <col min="2" max="2" width="45.33203125" style="18" customWidth="1"/>
    <col min="3" max="3" width="28.5546875" style="262" customWidth="1"/>
    <col min="4" max="6" width="5.109375" style="20" customWidth="1"/>
    <col min="7" max="7" width="8.77734375" style="115" bestFit="1" customWidth="1"/>
    <col min="8" max="8" width="8.77734375" style="115" customWidth="1"/>
    <col min="9" max="11" width="8.77734375" style="20" customWidth="1"/>
    <col min="12" max="12" width="4.88671875" style="115" customWidth="1"/>
    <col min="13" max="15" width="8.88671875" style="20"/>
    <col min="16" max="16" width="10.88671875" style="20" customWidth="1"/>
    <col min="17" max="16384" width="8.88671875" style="20"/>
  </cols>
  <sheetData>
    <row r="1" spans="1:18" s="122" customFormat="1" ht="31.2" thickBot="1" x14ac:dyDescent="0.35">
      <c r="A1" s="189" t="s">
        <v>329</v>
      </c>
      <c r="B1" s="189" t="s">
        <v>328</v>
      </c>
      <c r="C1" s="189" t="s">
        <v>178</v>
      </c>
      <c r="D1" s="266" t="s">
        <v>142</v>
      </c>
      <c r="E1" s="266" t="s">
        <v>143</v>
      </c>
      <c r="F1" s="266" t="s">
        <v>144</v>
      </c>
      <c r="G1" s="259" t="s">
        <v>140</v>
      </c>
      <c r="H1" s="260" t="s">
        <v>331</v>
      </c>
      <c r="I1" s="190" t="s">
        <v>141</v>
      </c>
      <c r="J1" s="191" t="s">
        <v>250</v>
      </c>
      <c r="K1" s="191" t="s">
        <v>269</v>
      </c>
      <c r="L1" s="191" t="s">
        <v>268</v>
      </c>
      <c r="M1" s="191" t="s">
        <v>290</v>
      </c>
      <c r="O1" s="20"/>
      <c r="P1" s="20"/>
      <c r="Q1" s="20"/>
      <c r="R1" s="20"/>
    </row>
    <row r="2" spans="1:18" ht="12.6" customHeight="1" x14ac:dyDescent="0.3">
      <c r="A2" s="145">
        <v>1.4</v>
      </c>
      <c r="B2" s="34" t="s">
        <v>55</v>
      </c>
      <c r="C2" s="222" t="s">
        <v>146</v>
      </c>
      <c r="D2" s="36" t="s">
        <v>120</v>
      </c>
      <c r="E2" s="36" t="s">
        <v>120</v>
      </c>
      <c r="F2" s="37" t="s">
        <v>120</v>
      </c>
      <c r="G2" s="213"/>
      <c r="H2" s="257" t="s">
        <v>120</v>
      </c>
      <c r="I2" s="229">
        <v>9</v>
      </c>
      <c r="J2" s="123">
        <v>9</v>
      </c>
      <c r="K2" s="123">
        <v>9</v>
      </c>
      <c r="L2" s="126">
        <f>SUM(I2:K2)</f>
        <v>27</v>
      </c>
      <c r="M2" s="41">
        <f>SUM(L2:L3)</f>
        <v>33</v>
      </c>
    </row>
    <row r="3" spans="1:18" ht="12.6" customHeight="1" thickBot="1" x14ac:dyDescent="0.35">
      <c r="A3" s="146">
        <v>1.6</v>
      </c>
      <c r="B3" s="43" t="s">
        <v>56</v>
      </c>
      <c r="C3" s="221" t="s">
        <v>147</v>
      </c>
      <c r="D3" s="45" t="s">
        <v>120</v>
      </c>
      <c r="E3" s="45" t="s">
        <v>120</v>
      </c>
      <c r="F3" s="46" t="s">
        <v>120</v>
      </c>
      <c r="G3" s="212"/>
      <c r="H3" s="258" t="s">
        <v>120</v>
      </c>
      <c r="I3" s="230">
        <v>2</v>
      </c>
      <c r="J3" s="124">
        <v>2</v>
      </c>
      <c r="K3" s="124">
        <v>2</v>
      </c>
      <c r="L3" s="127">
        <f>SUM(I3:K3)</f>
        <v>6</v>
      </c>
      <c r="M3" s="55">
        <f>SUM(M2/2)</f>
        <v>16.5</v>
      </c>
    </row>
    <row r="4" spans="1:18" ht="12.6" customHeight="1" x14ac:dyDescent="0.3">
      <c r="A4" s="142">
        <v>2.1</v>
      </c>
      <c r="B4" s="34" t="s">
        <v>57</v>
      </c>
      <c r="C4" s="222" t="s">
        <v>148</v>
      </c>
      <c r="D4" s="36" t="s">
        <v>120</v>
      </c>
      <c r="E4" s="36" t="s">
        <v>120</v>
      </c>
      <c r="F4" s="37" t="s">
        <v>120</v>
      </c>
      <c r="G4" s="213"/>
      <c r="H4" s="257" t="s">
        <v>120</v>
      </c>
      <c r="I4" s="229">
        <v>9</v>
      </c>
      <c r="J4" s="123">
        <v>9</v>
      </c>
      <c r="K4" s="123">
        <v>9</v>
      </c>
      <c r="L4" s="126">
        <f>SUM(I4:K4)</f>
        <v>27</v>
      </c>
      <c r="M4" s="41">
        <f>SUM(L4:L10)</f>
        <v>193</v>
      </c>
    </row>
    <row r="5" spans="1:18" ht="12.6" customHeight="1" x14ac:dyDescent="0.3">
      <c r="A5" s="147" t="s">
        <v>51</v>
      </c>
      <c r="B5" s="15" t="s">
        <v>62</v>
      </c>
      <c r="C5" s="223" t="s">
        <v>153</v>
      </c>
      <c r="D5" s="7"/>
      <c r="E5" s="7"/>
      <c r="F5" s="5" t="s">
        <v>120</v>
      </c>
      <c r="G5" s="215" t="s">
        <v>120</v>
      </c>
      <c r="H5" s="227" t="s">
        <v>120</v>
      </c>
      <c r="I5" s="231">
        <v>8</v>
      </c>
      <c r="J5" s="21">
        <v>8</v>
      </c>
      <c r="K5" s="21">
        <v>8</v>
      </c>
      <c r="L5" s="128">
        <f>SUM(I5:K5)</f>
        <v>24</v>
      </c>
      <c r="M5" s="139">
        <f>SUM(M4/7)</f>
        <v>27.571428571428573</v>
      </c>
    </row>
    <row r="6" spans="1:18" ht="12.6" customHeight="1" x14ac:dyDescent="0.3">
      <c r="A6" s="147">
        <v>2.2000000000000002</v>
      </c>
      <c r="B6" s="15" t="s">
        <v>58</v>
      </c>
      <c r="C6" s="223" t="s">
        <v>149</v>
      </c>
      <c r="D6" s="7" t="s">
        <v>120</v>
      </c>
      <c r="E6" s="7" t="s">
        <v>120</v>
      </c>
      <c r="F6" s="5" t="s">
        <v>120</v>
      </c>
      <c r="G6" s="7"/>
      <c r="H6" s="227" t="s">
        <v>120</v>
      </c>
      <c r="I6" s="232">
        <v>9</v>
      </c>
      <c r="J6" s="21">
        <v>8</v>
      </c>
      <c r="K6" s="21">
        <v>8</v>
      </c>
      <c r="L6" s="128">
        <f>SUM(I6:K6)</f>
        <v>25</v>
      </c>
      <c r="M6" s="52"/>
      <c r="O6" s="116" t="s">
        <v>330</v>
      </c>
      <c r="P6" s="116"/>
    </row>
    <row r="7" spans="1:18" ht="12.6" customHeight="1" x14ac:dyDescent="0.3">
      <c r="A7" s="147">
        <v>2.6</v>
      </c>
      <c r="B7" s="15" t="s">
        <v>2</v>
      </c>
      <c r="C7" s="223" t="s">
        <v>145</v>
      </c>
      <c r="D7" s="7" t="s">
        <v>120</v>
      </c>
      <c r="E7" s="7" t="s">
        <v>120</v>
      </c>
      <c r="F7" s="7" t="s">
        <v>120</v>
      </c>
      <c r="G7" s="215" t="s">
        <v>120</v>
      </c>
      <c r="H7" s="227" t="s">
        <v>120</v>
      </c>
      <c r="I7" s="232">
        <v>9</v>
      </c>
      <c r="J7" s="51">
        <v>9</v>
      </c>
      <c r="K7" s="51">
        <v>9</v>
      </c>
      <c r="L7" s="128">
        <f>SUM(I7:K7)</f>
        <v>27</v>
      </c>
      <c r="M7" s="52"/>
      <c r="O7" s="20" t="s">
        <v>326</v>
      </c>
      <c r="P7" s="25" t="s">
        <v>327</v>
      </c>
    </row>
    <row r="8" spans="1:18" ht="12.6" customHeight="1" x14ac:dyDescent="0.3">
      <c r="A8" s="147">
        <v>2.7</v>
      </c>
      <c r="B8" s="15" t="s">
        <v>59</v>
      </c>
      <c r="C8" s="223" t="s">
        <v>150</v>
      </c>
      <c r="D8" s="7"/>
      <c r="E8" s="7"/>
      <c r="F8" s="5" t="s">
        <v>120</v>
      </c>
      <c r="G8" s="215" t="s">
        <v>120</v>
      </c>
      <c r="H8" s="227" t="s">
        <v>120</v>
      </c>
      <c r="I8" s="232">
        <v>10</v>
      </c>
      <c r="J8" s="21">
        <v>10</v>
      </c>
      <c r="K8" s="21">
        <v>10</v>
      </c>
      <c r="L8" s="128">
        <f>SUM(I8:K8)</f>
        <v>30</v>
      </c>
      <c r="M8" s="52"/>
      <c r="O8" s="20">
        <v>10</v>
      </c>
      <c r="P8" s="1" t="s">
        <v>245</v>
      </c>
    </row>
    <row r="9" spans="1:18" ht="12.6" customHeight="1" x14ac:dyDescent="0.3">
      <c r="A9" s="147">
        <v>2.8</v>
      </c>
      <c r="B9" s="15" t="s">
        <v>60</v>
      </c>
      <c r="C9" s="223" t="s">
        <v>151</v>
      </c>
      <c r="D9" s="7"/>
      <c r="E9" s="7"/>
      <c r="F9" s="5" t="s">
        <v>120</v>
      </c>
      <c r="G9" s="215" t="s">
        <v>120</v>
      </c>
      <c r="H9" s="227" t="s">
        <v>120</v>
      </c>
      <c r="I9" s="232">
        <v>10</v>
      </c>
      <c r="J9" s="21">
        <v>10</v>
      </c>
      <c r="K9" s="21">
        <v>10</v>
      </c>
      <c r="L9" s="128">
        <f>SUM(I9:K9)</f>
        <v>30</v>
      </c>
      <c r="M9" s="52"/>
      <c r="O9" s="20">
        <v>9</v>
      </c>
      <c r="P9" s="1" t="s">
        <v>325</v>
      </c>
    </row>
    <row r="10" spans="1:18" ht="12.6" customHeight="1" thickBot="1" x14ac:dyDescent="0.35">
      <c r="A10" s="148" t="s">
        <v>3</v>
      </c>
      <c r="B10" s="43" t="s">
        <v>61</v>
      </c>
      <c r="C10" s="221" t="s">
        <v>152</v>
      </c>
      <c r="D10" s="45"/>
      <c r="E10" s="45"/>
      <c r="F10" s="46" t="s">
        <v>120</v>
      </c>
      <c r="G10" s="216" t="s">
        <v>120</v>
      </c>
      <c r="H10" s="258" t="s">
        <v>120</v>
      </c>
      <c r="I10" s="233">
        <v>10</v>
      </c>
      <c r="J10" s="124">
        <v>10</v>
      </c>
      <c r="K10" s="124">
        <v>10</v>
      </c>
      <c r="L10" s="127">
        <f>SUM(I10:K10)</f>
        <v>30</v>
      </c>
      <c r="M10" s="50"/>
      <c r="O10" s="20">
        <v>8</v>
      </c>
      <c r="P10" s="1" t="s">
        <v>246</v>
      </c>
    </row>
    <row r="11" spans="1:18" ht="12.6" customHeight="1" x14ac:dyDescent="0.3">
      <c r="A11" s="256">
        <v>3.1</v>
      </c>
      <c r="B11" s="29" t="s">
        <v>63</v>
      </c>
      <c r="C11" s="220" t="s">
        <v>154</v>
      </c>
      <c r="D11" s="30"/>
      <c r="E11" s="30" t="s">
        <v>120</v>
      </c>
      <c r="F11" s="31" t="s">
        <v>120</v>
      </c>
      <c r="G11" s="219" t="s">
        <v>120</v>
      </c>
      <c r="H11" s="242" t="s">
        <v>120</v>
      </c>
      <c r="I11" s="231">
        <v>10</v>
      </c>
      <c r="J11" s="21">
        <v>9</v>
      </c>
      <c r="K11" s="21">
        <v>9</v>
      </c>
      <c r="L11" s="128">
        <f>SUM(I11:K11)</f>
        <v>28</v>
      </c>
      <c r="M11" s="52">
        <f>SUM(L11:L16)</f>
        <v>167</v>
      </c>
      <c r="O11" s="20">
        <v>7</v>
      </c>
      <c r="P11" s="25"/>
      <c r="Q11" s="25"/>
      <c r="R11" s="25"/>
    </row>
    <row r="12" spans="1:18" ht="12.6" customHeight="1" x14ac:dyDescent="0.3">
      <c r="A12" s="149">
        <v>3.2</v>
      </c>
      <c r="B12" s="15" t="s">
        <v>4</v>
      </c>
      <c r="C12" s="223" t="s">
        <v>155</v>
      </c>
      <c r="D12" s="7"/>
      <c r="E12" s="7" t="s">
        <v>120</v>
      </c>
      <c r="F12" s="5" t="s">
        <v>120</v>
      </c>
      <c r="G12" s="215" t="s">
        <v>120</v>
      </c>
      <c r="H12" s="228" t="s">
        <v>120</v>
      </c>
      <c r="I12" s="231">
        <v>10</v>
      </c>
      <c r="J12" s="21">
        <v>9</v>
      </c>
      <c r="K12" s="21">
        <v>9</v>
      </c>
      <c r="L12" s="128">
        <f>SUM(I12:K12)</f>
        <v>28</v>
      </c>
      <c r="M12" s="139">
        <f>SUM(M11/6)</f>
        <v>27.833333333333332</v>
      </c>
      <c r="O12" s="20">
        <v>6</v>
      </c>
      <c r="P12" s="25"/>
      <c r="Q12" s="25"/>
      <c r="R12" s="25"/>
    </row>
    <row r="13" spans="1:18" ht="12.6" customHeight="1" x14ac:dyDescent="0.3">
      <c r="A13" s="149">
        <v>3.3</v>
      </c>
      <c r="B13" s="15" t="s">
        <v>64</v>
      </c>
      <c r="C13" s="223" t="s">
        <v>156</v>
      </c>
      <c r="D13" s="7"/>
      <c r="E13" s="7" t="s">
        <v>120</v>
      </c>
      <c r="F13" s="5" t="s">
        <v>120</v>
      </c>
      <c r="G13" s="215" t="s">
        <v>120</v>
      </c>
      <c r="H13" s="228" t="s">
        <v>120</v>
      </c>
      <c r="I13" s="231">
        <v>8</v>
      </c>
      <c r="J13" s="21">
        <v>9</v>
      </c>
      <c r="K13" s="21">
        <v>10</v>
      </c>
      <c r="L13" s="128">
        <f>SUM(I13:K13)</f>
        <v>27</v>
      </c>
      <c r="M13" s="52"/>
      <c r="O13" s="20">
        <v>5</v>
      </c>
      <c r="P13" s="1" t="s">
        <v>247</v>
      </c>
    </row>
    <row r="14" spans="1:18" ht="12.6" customHeight="1" x14ac:dyDescent="0.3">
      <c r="A14" s="149">
        <v>3.4</v>
      </c>
      <c r="B14" s="15" t="s">
        <v>5</v>
      </c>
      <c r="C14" s="223" t="s">
        <v>157</v>
      </c>
      <c r="D14" s="7" t="s">
        <v>120</v>
      </c>
      <c r="E14" s="7" t="s">
        <v>120</v>
      </c>
      <c r="F14" s="5" t="s">
        <v>120</v>
      </c>
      <c r="G14" s="215" t="s">
        <v>120</v>
      </c>
      <c r="H14" s="228" t="s">
        <v>120</v>
      </c>
      <c r="I14" s="231">
        <v>10</v>
      </c>
      <c r="J14" s="51">
        <v>10</v>
      </c>
      <c r="K14" s="51">
        <v>10</v>
      </c>
      <c r="L14" s="128">
        <f>SUM(I14:K14)</f>
        <v>30</v>
      </c>
      <c r="M14" s="52"/>
      <c r="O14" s="20">
        <v>4</v>
      </c>
      <c r="P14" s="25"/>
    </row>
    <row r="15" spans="1:18" ht="12.6" customHeight="1" x14ac:dyDescent="0.3">
      <c r="A15" s="149">
        <v>3.5</v>
      </c>
      <c r="B15" s="15" t="s">
        <v>6</v>
      </c>
      <c r="C15" s="223" t="s">
        <v>158</v>
      </c>
      <c r="D15" s="7" t="s">
        <v>120</v>
      </c>
      <c r="E15" s="7" t="s">
        <v>120</v>
      </c>
      <c r="F15" s="5" t="s">
        <v>120</v>
      </c>
      <c r="G15" s="215" t="s">
        <v>120</v>
      </c>
      <c r="H15" s="228" t="s">
        <v>120</v>
      </c>
      <c r="I15" s="231">
        <v>10</v>
      </c>
      <c r="J15" s="51">
        <v>10</v>
      </c>
      <c r="K15" s="51">
        <v>10</v>
      </c>
      <c r="L15" s="128">
        <f>SUM(I15:K15)</f>
        <v>30</v>
      </c>
      <c r="M15" s="52"/>
      <c r="O15" s="20">
        <v>3</v>
      </c>
      <c r="P15" s="1"/>
    </row>
    <row r="16" spans="1:18" ht="12.6" customHeight="1" thickBot="1" x14ac:dyDescent="0.35">
      <c r="A16" s="254">
        <v>3.6</v>
      </c>
      <c r="B16" s="130" t="s">
        <v>121</v>
      </c>
      <c r="C16" s="225" t="s">
        <v>159</v>
      </c>
      <c r="D16" s="255"/>
      <c r="E16" s="193" t="s">
        <v>120</v>
      </c>
      <c r="F16" s="131" t="s">
        <v>120</v>
      </c>
      <c r="G16" s="218" t="s">
        <v>120</v>
      </c>
      <c r="H16" s="236" t="s">
        <v>120</v>
      </c>
      <c r="I16" s="231">
        <v>8</v>
      </c>
      <c r="J16" s="21">
        <v>8</v>
      </c>
      <c r="K16" s="21">
        <v>8</v>
      </c>
      <c r="L16" s="128">
        <f>SUM(I16:K16)</f>
        <v>24</v>
      </c>
      <c r="M16" s="52"/>
      <c r="O16" s="20">
        <v>2</v>
      </c>
      <c r="P16" s="1" t="s">
        <v>248</v>
      </c>
    </row>
    <row r="17" spans="1:18" ht="12.6" customHeight="1" x14ac:dyDescent="0.3">
      <c r="A17" s="150">
        <v>4.2</v>
      </c>
      <c r="B17" s="34" t="s">
        <v>8</v>
      </c>
      <c r="C17" s="222" t="s">
        <v>160</v>
      </c>
      <c r="D17" s="36" t="s">
        <v>120</v>
      </c>
      <c r="E17" s="36" t="s">
        <v>120</v>
      </c>
      <c r="F17" s="37" t="s">
        <v>120</v>
      </c>
      <c r="G17" s="214" t="s">
        <v>120</v>
      </c>
      <c r="H17" s="237" t="s">
        <v>120</v>
      </c>
      <c r="I17" s="234">
        <v>8</v>
      </c>
      <c r="J17" s="123">
        <v>9</v>
      </c>
      <c r="K17" s="40">
        <v>8</v>
      </c>
      <c r="L17" s="126">
        <f>SUM(I17:K17)</f>
        <v>25</v>
      </c>
      <c r="M17" s="41">
        <f>SUM(L17:L23)</f>
        <v>179</v>
      </c>
      <c r="O17" s="20">
        <v>1</v>
      </c>
      <c r="P17" s="1" t="s">
        <v>249</v>
      </c>
    </row>
    <row r="18" spans="1:18" ht="12.6" customHeight="1" x14ac:dyDescent="0.3">
      <c r="A18" s="151">
        <v>4.3</v>
      </c>
      <c r="B18" s="15" t="s">
        <v>7</v>
      </c>
      <c r="C18" s="223" t="s">
        <v>161</v>
      </c>
      <c r="D18" s="5" t="s">
        <v>120</v>
      </c>
      <c r="E18" s="7" t="s">
        <v>120</v>
      </c>
      <c r="F18" s="5" t="s">
        <v>120</v>
      </c>
      <c r="G18" s="215" t="s">
        <v>120</v>
      </c>
      <c r="H18" s="228" t="s">
        <v>120</v>
      </c>
      <c r="I18" s="231">
        <v>10</v>
      </c>
      <c r="J18" s="21">
        <v>10</v>
      </c>
      <c r="K18" s="51">
        <v>10</v>
      </c>
      <c r="L18" s="128">
        <f>SUM(I18:K18)</f>
        <v>30</v>
      </c>
      <c r="M18" s="139">
        <f>SUM(M17/7)</f>
        <v>25.571428571428573</v>
      </c>
    </row>
    <row r="19" spans="1:18" ht="12.6" customHeight="1" x14ac:dyDescent="0.3">
      <c r="A19" s="151">
        <v>4.4000000000000004</v>
      </c>
      <c r="B19" s="15" t="s">
        <v>65</v>
      </c>
      <c r="C19" s="223" t="s">
        <v>244</v>
      </c>
      <c r="D19" s="7"/>
      <c r="E19" s="7" t="s">
        <v>120</v>
      </c>
      <c r="F19" s="5" t="s">
        <v>120</v>
      </c>
      <c r="G19" s="215" t="s">
        <v>120</v>
      </c>
      <c r="H19" s="228" t="s">
        <v>120</v>
      </c>
      <c r="I19" s="231">
        <v>8</v>
      </c>
      <c r="J19" s="21">
        <v>9</v>
      </c>
      <c r="K19" s="21">
        <v>10</v>
      </c>
      <c r="L19" s="128">
        <f>SUM(I19:K19)</f>
        <v>27</v>
      </c>
      <c r="M19" s="52"/>
    </row>
    <row r="20" spans="1:18" ht="12.6" customHeight="1" x14ac:dyDescent="0.3">
      <c r="A20" s="151">
        <v>4.5</v>
      </c>
      <c r="B20" s="15" t="s">
        <v>122</v>
      </c>
      <c r="C20" s="223" t="s">
        <v>162</v>
      </c>
      <c r="D20" s="7"/>
      <c r="E20" s="7" t="s">
        <v>120</v>
      </c>
      <c r="F20" s="5" t="s">
        <v>120</v>
      </c>
      <c r="G20" s="215" t="s">
        <v>120</v>
      </c>
      <c r="H20" s="228" t="s">
        <v>120</v>
      </c>
      <c r="I20" s="231">
        <v>9</v>
      </c>
      <c r="J20" s="21">
        <v>9</v>
      </c>
      <c r="K20" s="21">
        <v>10</v>
      </c>
      <c r="L20" s="128">
        <f>SUM(I20:K20)</f>
        <v>28</v>
      </c>
      <c r="M20" s="52"/>
    </row>
    <row r="21" spans="1:18" ht="12.6" customHeight="1" x14ac:dyDescent="0.3">
      <c r="A21" s="151">
        <v>4.5999999999999996</v>
      </c>
      <c r="B21" s="15" t="s">
        <v>123</v>
      </c>
      <c r="C21" s="223" t="s">
        <v>163</v>
      </c>
      <c r="D21" s="7"/>
      <c r="E21" s="7"/>
      <c r="F21" s="5" t="s">
        <v>120</v>
      </c>
      <c r="G21" s="215" t="s">
        <v>120</v>
      </c>
      <c r="H21" s="228" t="s">
        <v>120</v>
      </c>
      <c r="I21" s="231">
        <v>7</v>
      </c>
      <c r="J21" s="21">
        <v>7</v>
      </c>
      <c r="K21" s="21">
        <v>7</v>
      </c>
      <c r="L21" s="128">
        <f>SUM(I21:K21)</f>
        <v>21</v>
      </c>
      <c r="M21" s="52"/>
      <c r="O21" s="25"/>
      <c r="P21" s="25"/>
    </row>
    <row r="22" spans="1:18" ht="12.6" customHeight="1" x14ac:dyDescent="0.3">
      <c r="A22" s="151">
        <v>4.8</v>
      </c>
      <c r="B22" s="15" t="s">
        <v>9</v>
      </c>
      <c r="C22" s="223" t="s">
        <v>164</v>
      </c>
      <c r="D22" s="7"/>
      <c r="E22" s="7" t="s">
        <v>120</v>
      </c>
      <c r="F22" s="5" t="s">
        <v>120</v>
      </c>
      <c r="G22" s="215" t="s">
        <v>120</v>
      </c>
      <c r="H22" s="228" t="s">
        <v>120</v>
      </c>
      <c r="I22" s="231">
        <v>8</v>
      </c>
      <c r="J22" s="21">
        <v>8</v>
      </c>
      <c r="K22" s="21">
        <v>8</v>
      </c>
      <c r="L22" s="128">
        <f>SUM(I22:K22)</f>
        <v>24</v>
      </c>
      <c r="M22" s="52"/>
      <c r="O22" s="25" t="s">
        <v>277</v>
      </c>
      <c r="P22" s="25" t="s">
        <v>286</v>
      </c>
      <c r="Q22" s="18">
        <v>23</v>
      </c>
      <c r="R22" s="25" t="s">
        <v>279</v>
      </c>
    </row>
    <row r="23" spans="1:18" ht="12.6" customHeight="1" thickBot="1" x14ac:dyDescent="0.35">
      <c r="A23" s="152">
        <v>4.9000000000000004</v>
      </c>
      <c r="B23" s="43" t="s">
        <v>10</v>
      </c>
      <c r="C23" s="221" t="s">
        <v>165</v>
      </c>
      <c r="D23" s="45"/>
      <c r="E23" s="45" t="s">
        <v>120</v>
      </c>
      <c r="F23" s="46" t="s">
        <v>120</v>
      </c>
      <c r="G23" s="216" t="s">
        <v>120</v>
      </c>
      <c r="H23" s="238" t="s">
        <v>120</v>
      </c>
      <c r="I23" s="233">
        <v>8</v>
      </c>
      <c r="J23" s="124">
        <v>8</v>
      </c>
      <c r="K23" s="124">
        <v>8</v>
      </c>
      <c r="L23" s="127">
        <f>SUM(I23:K23)</f>
        <v>24</v>
      </c>
      <c r="M23" s="17"/>
      <c r="O23" s="25" t="s">
        <v>274</v>
      </c>
      <c r="P23" s="25" t="s">
        <v>283</v>
      </c>
      <c r="Q23" s="18">
        <v>51</v>
      </c>
      <c r="R23" s="25" t="s">
        <v>280</v>
      </c>
    </row>
    <row r="24" spans="1:18" ht="12.6" customHeight="1" x14ac:dyDescent="0.3">
      <c r="A24" s="143">
        <v>5.0999999999999996</v>
      </c>
      <c r="B24" s="34" t="s">
        <v>66</v>
      </c>
      <c r="C24" s="222" t="s">
        <v>166</v>
      </c>
      <c r="D24" s="36" t="s">
        <v>120</v>
      </c>
      <c r="E24" s="36" t="s">
        <v>120</v>
      </c>
      <c r="F24" s="37" t="s">
        <v>120</v>
      </c>
      <c r="G24" s="214" t="s">
        <v>120</v>
      </c>
      <c r="H24" s="237" t="s">
        <v>120</v>
      </c>
      <c r="I24" s="234">
        <v>10</v>
      </c>
      <c r="J24" s="123">
        <v>10</v>
      </c>
      <c r="K24" s="40">
        <v>9</v>
      </c>
      <c r="L24" s="126">
        <f>SUM(I24:K24)</f>
        <v>29</v>
      </c>
      <c r="M24" s="132">
        <f>SUM(L24:L25)</f>
        <v>55</v>
      </c>
      <c r="O24" s="25" t="s">
        <v>275</v>
      </c>
      <c r="P24" s="25" t="s">
        <v>284</v>
      </c>
      <c r="Q24" s="18">
        <v>15</v>
      </c>
      <c r="R24" s="25" t="s">
        <v>281</v>
      </c>
    </row>
    <row r="25" spans="1:18" ht="12.6" customHeight="1" thickBot="1" x14ac:dyDescent="0.35">
      <c r="A25" s="153">
        <v>5.5</v>
      </c>
      <c r="B25" s="43" t="s">
        <v>67</v>
      </c>
      <c r="C25" s="221" t="s">
        <v>167</v>
      </c>
      <c r="D25" s="45"/>
      <c r="E25" s="45" t="s">
        <v>120</v>
      </c>
      <c r="F25" s="46" t="s">
        <v>120</v>
      </c>
      <c r="G25" s="216" t="s">
        <v>120</v>
      </c>
      <c r="H25" s="238" t="s">
        <v>120</v>
      </c>
      <c r="I25" s="233">
        <v>9</v>
      </c>
      <c r="J25" s="124">
        <v>9</v>
      </c>
      <c r="K25" s="124">
        <v>8</v>
      </c>
      <c r="L25" s="127">
        <f>SUM(I25:K25)</f>
        <v>26</v>
      </c>
      <c r="M25" s="133">
        <f>SUM(M24/2)</f>
        <v>27.5</v>
      </c>
      <c r="O25" s="25" t="s">
        <v>276</v>
      </c>
      <c r="P25" s="25" t="s">
        <v>285</v>
      </c>
      <c r="Q25" s="18">
        <v>10</v>
      </c>
      <c r="R25" s="25" t="s">
        <v>282</v>
      </c>
    </row>
    <row r="26" spans="1:18" ht="12.6" customHeight="1" thickBot="1" x14ac:dyDescent="0.35">
      <c r="A26" s="249">
        <v>6.2</v>
      </c>
      <c r="B26" s="243" t="s">
        <v>124</v>
      </c>
      <c r="C26" s="244" t="s">
        <v>168</v>
      </c>
      <c r="D26" s="250" t="s">
        <v>120</v>
      </c>
      <c r="E26" s="250" t="s">
        <v>120</v>
      </c>
      <c r="F26" s="251" t="s">
        <v>120</v>
      </c>
      <c r="G26" s="252"/>
      <c r="H26" s="253" t="s">
        <v>120</v>
      </c>
      <c r="I26" s="232">
        <v>8</v>
      </c>
      <c r="J26" s="21">
        <v>8</v>
      </c>
      <c r="K26" s="21">
        <v>8</v>
      </c>
      <c r="L26" s="128">
        <f>SUM(I26:K26)</f>
        <v>24</v>
      </c>
      <c r="M26" s="135">
        <v>25</v>
      </c>
      <c r="O26" s="25"/>
      <c r="P26" s="25"/>
      <c r="Q26" s="18"/>
      <c r="R26" s="25"/>
    </row>
    <row r="27" spans="1:18" ht="12.6" customHeight="1" thickBot="1" x14ac:dyDescent="0.35">
      <c r="A27" s="247">
        <v>7.1</v>
      </c>
      <c r="B27" s="59" t="s">
        <v>68</v>
      </c>
      <c r="C27" s="224" t="s">
        <v>169</v>
      </c>
      <c r="D27" s="248" t="s">
        <v>120</v>
      </c>
      <c r="E27" s="61" t="s">
        <v>120</v>
      </c>
      <c r="F27" s="62" t="s">
        <v>120</v>
      </c>
      <c r="G27" s="217"/>
      <c r="H27" s="239" t="s">
        <v>120</v>
      </c>
      <c r="I27" s="235">
        <v>6</v>
      </c>
      <c r="J27" s="125">
        <v>6</v>
      </c>
      <c r="K27" s="125">
        <v>6</v>
      </c>
      <c r="L27" s="129">
        <f>SUM(I27:K27)</f>
        <v>18</v>
      </c>
      <c r="M27" s="138">
        <f>SUM(M33/7)</f>
        <v>22.428571428571427</v>
      </c>
      <c r="O27" s="25"/>
      <c r="P27" s="25"/>
      <c r="Q27" s="18"/>
      <c r="R27" s="25"/>
    </row>
    <row r="28" spans="1:18" ht="12.6" customHeight="1" x14ac:dyDescent="0.3">
      <c r="A28" s="154">
        <v>7.2</v>
      </c>
      <c r="B28" s="34" t="s">
        <v>11</v>
      </c>
      <c r="C28" s="222" t="s">
        <v>170</v>
      </c>
      <c r="D28" s="36"/>
      <c r="E28" s="36" t="s">
        <v>120</v>
      </c>
      <c r="F28" s="37" t="s">
        <v>120</v>
      </c>
      <c r="G28" s="214" t="s">
        <v>120</v>
      </c>
      <c r="H28" s="237" t="s">
        <v>120</v>
      </c>
      <c r="I28" s="234">
        <v>7</v>
      </c>
      <c r="J28" s="123">
        <v>8</v>
      </c>
      <c r="K28" s="123">
        <v>7</v>
      </c>
      <c r="L28" s="126">
        <f>SUM(I28:K28)</f>
        <v>22</v>
      </c>
      <c r="M28" s="132"/>
      <c r="O28" s="25" t="s">
        <v>277</v>
      </c>
      <c r="P28" s="25" t="s">
        <v>287</v>
      </c>
      <c r="Q28" s="18">
        <v>30</v>
      </c>
      <c r="R28" s="25" t="s">
        <v>279</v>
      </c>
    </row>
    <row r="29" spans="1:18" ht="12.6" customHeight="1" x14ac:dyDescent="0.3">
      <c r="A29" s="155">
        <v>7.3</v>
      </c>
      <c r="B29" s="15" t="s">
        <v>69</v>
      </c>
      <c r="C29" s="223" t="s">
        <v>171</v>
      </c>
      <c r="D29" s="7"/>
      <c r="E29" s="7" t="s">
        <v>120</v>
      </c>
      <c r="F29" s="5" t="s">
        <v>120</v>
      </c>
      <c r="G29" s="215" t="s">
        <v>120</v>
      </c>
      <c r="H29" s="228" t="s">
        <v>120</v>
      </c>
      <c r="I29" s="231">
        <v>6</v>
      </c>
      <c r="J29" s="21">
        <v>7</v>
      </c>
      <c r="K29" s="21">
        <v>6</v>
      </c>
      <c r="L29" s="128">
        <f>SUM(I29:K29)</f>
        <v>19</v>
      </c>
      <c r="M29" s="136"/>
      <c r="O29" s="25" t="s">
        <v>274</v>
      </c>
      <c r="P29" s="25" t="s">
        <v>278</v>
      </c>
      <c r="Q29" s="18">
        <v>74</v>
      </c>
      <c r="R29" s="25" t="s">
        <v>280</v>
      </c>
    </row>
    <row r="30" spans="1:18" ht="12.6" customHeight="1" x14ac:dyDescent="0.3">
      <c r="A30" s="196">
        <v>7.4</v>
      </c>
      <c r="B30" s="130" t="s">
        <v>12</v>
      </c>
      <c r="C30" s="225" t="s">
        <v>172</v>
      </c>
      <c r="D30" s="7"/>
      <c r="E30" s="7" t="s">
        <v>120</v>
      </c>
      <c r="F30" s="7" t="s">
        <v>120</v>
      </c>
      <c r="G30" s="7" t="s">
        <v>120</v>
      </c>
      <c r="H30" s="228" t="s">
        <v>120</v>
      </c>
      <c r="I30" s="231">
        <v>10</v>
      </c>
      <c r="J30" s="21">
        <v>10</v>
      </c>
      <c r="K30" s="21">
        <v>10</v>
      </c>
      <c r="L30" s="128">
        <f>SUM(I30:K30)</f>
        <v>30</v>
      </c>
      <c r="M30" s="136"/>
      <c r="O30" s="25" t="s">
        <v>275</v>
      </c>
      <c r="P30" s="25" t="s">
        <v>288</v>
      </c>
      <c r="Q30" s="18">
        <v>88</v>
      </c>
      <c r="R30" s="25" t="s">
        <v>281</v>
      </c>
    </row>
    <row r="31" spans="1:18" ht="12.6" customHeight="1" x14ac:dyDescent="0.3">
      <c r="A31" s="155">
        <v>7.7</v>
      </c>
      <c r="B31" s="15" t="s">
        <v>70</v>
      </c>
      <c r="C31" s="114" t="s">
        <v>173</v>
      </c>
      <c r="D31" s="7" t="s">
        <v>120</v>
      </c>
      <c r="E31" s="7" t="s">
        <v>120</v>
      </c>
      <c r="F31" s="7" t="s">
        <v>120</v>
      </c>
      <c r="G31" s="7" t="s">
        <v>120</v>
      </c>
      <c r="H31" s="228" t="s">
        <v>120</v>
      </c>
      <c r="I31" s="231">
        <v>10</v>
      </c>
      <c r="J31" s="21">
        <v>10</v>
      </c>
      <c r="K31" s="51">
        <v>10</v>
      </c>
      <c r="L31" s="128">
        <f>SUM(I31:K31)</f>
        <v>30</v>
      </c>
      <c r="M31" s="136"/>
      <c r="O31" s="25" t="s">
        <v>276</v>
      </c>
      <c r="P31" s="25" t="s">
        <v>289</v>
      </c>
      <c r="Q31" s="18">
        <v>11</v>
      </c>
      <c r="R31" s="25" t="s">
        <v>282</v>
      </c>
    </row>
    <row r="32" spans="1:18" ht="12.6" customHeight="1" x14ac:dyDescent="0.3">
      <c r="A32" s="155">
        <v>7.9</v>
      </c>
      <c r="B32" s="15" t="s">
        <v>13</v>
      </c>
      <c r="C32" s="114" t="s">
        <v>174</v>
      </c>
      <c r="D32" s="7"/>
      <c r="E32" s="7" t="s">
        <v>120</v>
      </c>
      <c r="F32" s="7" t="s">
        <v>120</v>
      </c>
      <c r="G32" s="7" t="s">
        <v>120</v>
      </c>
      <c r="H32" s="228" t="s">
        <v>120</v>
      </c>
      <c r="I32" s="231">
        <v>6</v>
      </c>
      <c r="J32" s="21">
        <v>7</v>
      </c>
      <c r="K32" s="21">
        <v>6</v>
      </c>
      <c r="L32" s="128">
        <f>SUM(I32:K32)</f>
        <v>19</v>
      </c>
      <c r="M32" s="136"/>
    </row>
    <row r="33" spans="1:13" ht="12.6" customHeight="1" thickBot="1" x14ac:dyDescent="0.35">
      <c r="A33" s="197">
        <v>7.1</v>
      </c>
      <c r="B33" s="195" t="s">
        <v>14</v>
      </c>
      <c r="C33" s="226" t="s">
        <v>179</v>
      </c>
      <c r="D33" s="45"/>
      <c r="E33" s="45"/>
      <c r="F33" s="45" t="s">
        <v>120</v>
      </c>
      <c r="G33" s="45" t="s">
        <v>120</v>
      </c>
      <c r="H33" s="238" t="s">
        <v>120</v>
      </c>
      <c r="I33" s="233">
        <v>6</v>
      </c>
      <c r="J33" s="124">
        <v>7</v>
      </c>
      <c r="K33" s="124">
        <v>6</v>
      </c>
      <c r="L33" s="127">
        <f>SUM(I33:K33)</f>
        <v>19</v>
      </c>
      <c r="M33" s="17">
        <f>SUM(L27:L33)</f>
        <v>157</v>
      </c>
    </row>
    <row r="34" spans="1:13" ht="12.6" customHeight="1" x14ac:dyDescent="0.3">
      <c r="A34" s="156">
        <v>8.1</v>
      </c>
      <c r="B34" s="34" t="s">
        <v>71</v>
      </c>
      <c r="C34" s="222" t="s">
        <v>175</v>
      </c>
      <c r="D34" s="36"/>
      <c r="E34" s="36" t="s">
        <v>120</v>
      </c>
      <c r="F34" s="36" t="s">
        <v>120</v>
      </c>
      <c r="G34" s="36" t="s">
        <v>120</v>
      </c>
      <c r="H34" s="237" t="s">
        <v>120</v>
      </c>
      <c r="I34" s="234">
        <v>10</v>
      </c>
      <c r="J34" s="123">
        <v>10</v>
      </c>
      <c r="K34" s="123">
        <v>10</v>
      </c>
      <c r="L34" s="126">
        <f>SUM(I34:K34)</f>
        <v>30</v>
      </c>
      <c r="M34" s="132">
        <f>SUM(L34:L39)</f>
        <v>123</v>
      </c>
    </row>
    <row r="35" spans="1:13" ht="12.6" customHeight="1" x14ac:dyDescent="0.3">
      <c r="A35" s="157">
        <v>8.1999999999999993</v>
      </c>
      <c r="B35" s="15" t="s">
        <v>125</v>
      </c>
      <c r="C35" s="223"/>
      <c r="D35" s="7" t="s">
        <v>120</v>
      </c>
      <c r="E35" s="7" t="s">
        <v>120</v>
      </c>
      <c r="F35" s="7" t="s">
        <v>120</v>
      </c>
      <c r="G35" s="7" t="s">
        <v>120</v>
      </c>
      <c r="H35" s="228" t="s">
        <v>120</v>
      </c>
      <c r="I35" s="231">
        <v>10</v>
      </c>
      <c r="J35" s="21">
        <v>10</v>
      </c>
      <c r="K35" s="51">
        <v>10</v>
      </c>
      <c r="L35" s="128">
        <f>SUM(I35:K35)</f>
        <v>30</v>
      </c>
      <c r="M35" s="135">
        <f>SUM(M34/6)</f>
        <v>20.5</v>
      </c>
    </row>
    <row r="36" spans="1:13" ht="12.6" customHeight="1" x14ac:dyDescent="0.3">
      <c r="A36" s="158">
        <v>8.3000000000000007</v>
      </c>
      <c r="B36" s="15" t="s">
        <v>126</v>
      </c>
      <c r="C36" s="223" t="s">
        <v>176</v>
      </c>
      <c r="D36" s="7"/>
      <c r="E36" s="7" t="s">
        <v>120</v>
      </c>
      <c r="F36" s="7" t="s">
        <v>120</v>
      </c>
      <c r="G36" s="7" t="s">
        <v>120</v>
      </c>
      <c r="H36" s="228" t="s">
        <v>120</v>
      </c>
      <c r="I36" s="231">
        <v>8</v>
      </c>
      <c r="J36" s="21">
        <v>8</v>
      </c>
      <c r="K36" s="21">
        <v>8</v>
      </c>
      <c r="L36" s="128">
        <f>SUM(I36:K36)</f>
        <v>24</v>
      </c>
      <c r="M36" s="136"/>
    </row>
    <row r="37" spans="1:13" ht="12.6" customHeight="1" x14ac:dyDescent="0.3">
      <c r="A37" s="158">
        <v>8.4</v>
      </c>
      <c r="B37" s="15" t="s">
        <v>15</v>
      </c>
      <c r="C37" s="223" t="s">
        <v>180</v>
      </c>
      <c r="D37" s="7" t="s">
        <v>120</v>
      </c>
      <c r="E37" s="7" t="s">
        <v>120</v>
      </c>
      <c r="F37" s="7" t="s">
        <v>120</v>
      </c>
      <c r="G37" s="7" t="s">
        <v>120</v>
      </c>
      <c r="H37" s="228" t="s">
        <v>120</v>
      </c>
      <c r="I37" s="231">
        <v>2</v>
      </c>
      <c r="J37" s="21">
        <v>2</v>
      </c>
      <c r="K37" s="51">
        <v>2</v>
      </c>
      <c r="L37" s="128">
        <f>SUM(I37:K37)</f>
        <v>6</v>
      </c>
      <c r="M37" s="136"/>
    </row>
    <row r="38" spans="1:13" ht="12.6" customHeight="1" x14ac:dyDescent="0.3">
      <c r="A38" s="158">
        <v>8.5</v>
      </c>
      <c r="B38" s="15" t="s">
        <v>127</v>
      </c>
      <c r="C38" s="223" t="s">
        <v>181</v>
      </c>
      <c r="D38" s="7" t="s">
        <v>120</v>
      </c>
      <c r="E38" s="7" t="s">
        <v>120</v>
      </c>
      <c r="F38" s="7" t="s">
        <v>120</v>
      </c>
      <c r="G38" s="7"/>
      <c r="H38" s="228" t="s">
        <v>120</v>
      </c>
      <c r="I38" s="232">
        <v>1</v>
      </c>
      <c r="J38" s="51">
        <v>1</v>
      </c>
      <c r="K38" s="51">
        <v>1</v>
      </c>
      <c r="L38" s="128">
        <f>SUM(I38:K38)</f>
        <v>3</v>
      </c>
      <c r="M38" s="136"/>
    </row>
    <row r="39" spans="1:13" ht="12.6" customHeight="1" thickBot="1" x14ac:dyDescent="0.35">
      <c r="A39" s="159">
        <v>8.6</v>
      </c>
      <c r="B39" s="43" t="s">
        <v>114</v>
      </c>
      <c r="C39" s="221" t="s">
        <v>182</v>
      </c>
      <c r="D39" s="45"/>
      <c r="E39" s="45" t="s">
        <v>120</v>
      </c>
      <c r="F39" s="45" t="s">
        <v>120</v>
      </c>
      <c r="G39" s="45" t="s">
        <v>120</v>
      </c>
      <c r="H39" s="238" t="s">
        <v>120</v>
      </c>
      <c r="I39" s="233">
        <v>10</v>
      </c>
      <c r="J39" s="124">
        <v>10</v>
      </c>
      <c r="K39" s="124">
        <v>10</v>
      </c>
      <c r="L39" s="127">
        <f>SUM(I39:K39)</f>
        <v>30</v>
      </c>
      <c r="M39" s="17"/>
    </row>
    <row r="40" spans="1:13" ht="12.6" customHeight="1" x14ac:dyDescent="0.3">
      <c r="A40" s="160">
        <v>9.1999999999999993</v>
      </c>
      <c r="B40" s="34" t="s">
        <v>128</v>
      </c>
      <c r="C40" s="222" t="s">
        <v>183</v>
      </c>
      <c r="D40" s="36"/>
      <c r="E40" s="36" t="s">
        <v>120</v>
      </c>
      <c r="F40" s="36" t="s">
        <v>120</v>
      </c>
      <c r="G40" s="36" t="s">
        <v>120</v>
      </c>
      <c r="H40" s="237" t="s">
        <v>120</v>
      </c>
      <c r="I40" s="234">
        <v>9</v>
      </c>
      <c r="J40" s="123">
        <v>9</v>
      </c>
      <c r="K40" s="123">
        <v>9</v>
      </c>
      <c r="L40" s="126">
        <f>SUM(I40:K40)</f>
        <v>27</v>
      </c>
      <c r="M40" s="137">
        <v>27</v>
      </c>
    </row>
    <row r="41" spans="1:13" ht="12.6" customHeight="1" thickBot="1" x14ac:dyDescent="0.35">
      <c r="A41" s="246">
        <v>9.4</v>
      </c>
      <c r="B41" s="43" t="s">
        <v>129</v>
      </c>
      <c r="C41" s="221" t="s">
        <v>184</v>
      </c>
      <c r="D41" s="45" t="s">
        <v>120</v>
      </c>
      <c r="E41" s="45" t="s">
        <v>120</v>
      </c>
      <c r="F41" s="45" t="s">
        <v>120</v>
      </c>
      <c r="G41" s="45"/>
      <c r="H41" s="238" t="s">
        <v>120</v>
      </c>
      <c r="I41" s="230">
        <v>9</v>
      </c>
      <c r="J41" s="124">
        <v>9</v>
      </c>
      <c r="K41" s="124">
        <v>9</v>
      </c>
      <c r="L41" s="127">
        <f>SUM(I41:K41)</f>
        <v>27</v>
      </c>
      <c r="M41" s="17"/>
    </row>
    <row r="42" spans="1:13" ht="12.6" customHeight="1" x14ac:dyDescent="0.3">
      <c r="A42" s="161">
        <v>10.1</v>
      </c>
      <c r="B42" s="34" t="s">
        <v>130</v>
      </c>
      <c r="C42" s="222" t="s">
        <v>185</v>
      </c>
      <c r="D42" s="36" t="s">
        <v>120</v>
      </c>
      <c r="E42" s="36" t="s">
        <v>120</v>
      </c>
      <c r="F42" s="36" t="s">
        <v>120</v>
      </c>
      <c r="G42" s="36" t="s">
        <v>120</v>
      </c>
      <c r="H42" s="237" t="s">
        <v>120</v>
      </c>
      <c r="I42" s="234">
        <v>9</v>
      </c>
      <c r="J42" s="123">
        <v>9</v>
      </c>
      <c r="K42" s="40">
        <v>9</v>
      </c>
      <c r="L42" s="126">
        <f>SUM(I42:K42)</f>
        <v>27</v>
      </c>
      <c r="M42" s="132">
        <f>SUM(L42:L45)</f>
        <v>114</v>
      </c>
    </row>
    <row r="43" spans="1:13" ht="12.6" customHeight="1" x14ac:dyDescent="0.3">
      <c r="A43" s="162">
        <v>10.199999999999999</v>
      </c>
      <c r="B43" s="15" t="s">
        <v>16</v>
      </c>
      <c r="C43" s="223" t="s">
        <v>186</v>
      </c>
      <c r="D43" s="7" t="s">
        <v>120</v>
      </c>
      <c r="E43" s="7" t="s">
        <v>120</v>
      </c>
      <c r="F43" s="7" t="s">
        <v>120</v>
      </c>
      <c r="G43" s="7" t="s">
        <v>120</v>
      </c>
      <c r="H43" s="228" t="s">
        <v>120</v>
      </c>
      <c r="I43" s="231">
        <v>9</v>
      </c>
      <c r="J43" s="21">
        <v>9</v>
      </c>
      <c r="K43" s="51">
        <v>9</v>
      </c>
      <c r="L43" s="128">
        <f>SUM(I43:K43)</f>
        <v>27</v>
      </c>
      <c r="M43" s="135">
        <f>SUM(M42/4)</f>
        <v>28.5</v>
      </c>
    </row>
    <row r="44" spans="1:13" ht="12.6" customHeight="1" x14ac:dyDescent="0.3">
      <c r="A44" s="162">
        <v>10.4</v>
      </c>
      <c r="B44" s="15" t="s">
        <v>131</v>
      </c>
      <c r="C44" s="223" t="s">
        <v>187</v>
      </c>
      <c r="D44" s="7" t="s">
        <v>120</v>
      </c>
      <c r="E44" s="7" t="s">
        <v>120</v>
      </c>
      <c r="F44" s="7" t="s">
        <v>120</v>
      </c>
      <c r="G44" s="7" t="s">
        <v>120</v>
      </c>
      <c r="H44" s="228" t="s">
        <v>120</v>
      </c>
      <c r="I44" s="231">
        <v>10</v>
      </c>
      <c r="J44" s="21">
        <v>10</v>
      </c>
      <c r="K44" s="21">
        <v>10</v>
      </c>
      <c r="L44" s="128">
        <f>SUM(I44:K44)</f>
        <v>30</v>
      </c>
      <c r="M44" s="136"/>
    </row>
    <row r="45" spans="1:13" ht="12.6" customHeight="1" thickBot="1" x14ac:dyDescent="0.35">
      <c r="A45" s="163">
        <v>10.5</v>
      </c>
      <c r="B45" s="43" t="s">
        <v>132</v>
      </c>
      <c r="C45" s="221" t="s">
        <v>188</v>
      </c>
      <c r="D45" s="45" t="s">
        <v>120</v>
      </c>
      <c r="E45" s="45" t="s">
        <v>120</v>
      </c>
      <c r="F45" s="45" t="s">
        <v>120</v>
      </c>
      <c r="G45" s="45" t="s">
        <v>120</v>
      </c>
      <c r="H45" s="238" t="s">
        <v>120</v>
      </c>
      <c r="I45" s="233">
        <v>10</v>
      </c>
      <c r="J45" s="124">
        <v>10</v>
      </c>
      <c r="K45" s="124">
        <v>10</v>
      </c>
      <c r="L45" s="127">
        <f>SUM(I45:K45)</f>
        <v>30</v>
      </c>
      <c r="M45" s="17"/>
    </row>
    <row r="46" spans="1:13" ht="12.6" customHeight="1" x14ac:dyDescent="0.3">
      <c r="A46" s="245">
        <v>11.1</v>
      </c>
      <c r="B46" s="34" t="s">
        <v>72</v>
      </c>
      <c r="C46" s="222" t="s">
        <v>189</v>
      </c>
      <c r="D46" s="36"/>
      <c r="E46" s="36" t="s">
        <v>120</v>
      </c>
      <c r="F46" s="36" t="s">
        <v>120</v>
      </c>
      <c r="G46" s="36" t="s">
        <v>120</v>
      </c>
      <c r="H46" s="237" t="s">
        <v>120</v>
      </c>
      <c r="I46" s="234">
        <v>9</v>
      </c>
      <c r="J46" s="123">
        <v>8</v>
      </c>
      <c r="K46" s="123">
        <v>9</v>
      </c>
      <c r="L46" s="126">
        <f>SUM(I46:K46)</f>
        <v>26</v>
      </c>
      <c r="M46" s="132">
        <f>SUM(L46:L50)</f>
        <v>133</v>
      </c>
    </row>
    <row r="47" spans="1:13" ht="12.6" customHeight="1" x14ac:dyDescent="0.3">
      <c r="A47" s="164">
        <v>11.3</v>
      </c>
      <c r="B47" s="15" t="s">
        <v>73</v>
      </c>
      <c r="C47" s="223" t="s">
        <v>190</v>
      </c>
      <c r="D47" s="7"/>
      <c r="E47" s="7" t="s">
        <v>120</v>
      </c>
      <c r="F47" s="7" t="s">
        <v>120</v>
      </c>
      <c r="G47" s="7" t="s">
        <v>120</v>
      </c>
      <c r="H47" s="228" t="s">
        <v>120</v>
      </c>
      <c r="I47" s="231">
        <v>9</v>
      </c>
      <c r="J47" s="21">
        <v>9</v>
      </c>
      <c r="K47" s="21">
        <v>9</v>
      </c>
      <c r="L47" s="128">
        <f>SUM(I47:K47)</f>
        <v>27</v>
      </c>
      <c r="M47" s="135">
        <f>SUM(M46/5)</f>
        <v>26.6</v>
      </c>
    </row>
    <row r="48" spans="1:13" ht="12.6" customHeight="1" x14ac:dyDescent="0.3">
      <c r="A48" s="164">
        <v>11.4</v>
      </c>
      <c r="B48" s="15" t="s">
        <v>115</v>
      </c>
      <c r="C48" s="223" t="s">
        <v>191</v>
      </c>
      <c r="D48" s="7" t="s">
        <v>120</v>
      </c>
      <c r="E48" s="7" t="s">
        <v>120</v>
      </c>
      <c r="F48" s="7" t="s">
        <v>120</v>
      </c>
      <c r="G48" s="7"/>
      <c r="H48" s="228" t="s">
        <v>120</v>
      </c>
      <c r="I48" s="232">
        <v>10</v>
      </c>
      <c r="J48" s="21">
        <v>9</v>
      </c>
      <c r="K48" s="21">
        <v>9</v>
      </c>
      <c r="L48" s="128">
        <f>SUM(I48:K48)</f>
        <v>28</v>
      </c>
      <c r="M48" s="136"/>
    </row>
    <row r="49" spans="1:13" ht="12.6" customHeight="1" x14ac:dyDescent="0.3">
      <c r="A49" s="164">
        <v>11.5</v>
      </c>
      <c r="B49" s="15" t="s">
        <v>17</v>
      </c>
      <c r="C49" s="223" t="s">
        <v>193</v>
      </c>
      <c r="D49" s="7"/>
      <c r="E49" s="7" t="s">
        <v>120</v>
      </c>
      <c r="F49" s="7" t="s">
        <v>120</v>
      </c>
      <c r="G49" s="7" t="s">
        <v>120</v>
      </c>
      <c r="H49" s="228" t="s">
        <v>120</v>
      </c>
      <c r="I49" s="231">
        <v>9</v>
      </c>
      <c r="J49" s="21">
        <v>9</v>
      </c>
      <c r="K49" s="21">
        <v>10</v>
      </c>
      <c r="L49" s="128">
        <f>SUM(I49:K49)</f>
        <v>28</v>
      </c>
      <c r="M49" s="136"/>
    </row>
    <row r="50" spans="1:13" ht="12.6" customHeight="1" thickBot="1" x14ac:dyDescent="0.35">
      <c r="A50" s="165">
        <v>11.6</v>
      </c>
      <c r="B50" s="43" t="s">
        <v>18</v>
      </c>
      <c r="C50" s="221" t="s">
        <v>192</v>
      </c>
      <c r="D50" s="45"/>
      <c r="E50" s="45" t="s">
        <v>120</v>
      </c>
      <c r="F50" s="45" t="s">
        <v>120</v>
      </c>
      <c r="G50" s="45" t="s">
        <v>120</v>
      </c>
      <c r="H50" s="238" t="s">
        <v>120</v>
      </c>
      <c r="I50" s="233">
        <v>8</v>
      </c>
      <c r="J50" s="124">
        <v>8</v>
      </c>
      <c r="K50" s="124">
        <v>8</v>
      </c>
      <c r="L50" s="127">
        <f>SUM(I50:K50)</f>
        <v>24</v>
      </c>
      <c r="M50" s="17"/>
    </row>
    <row r="51" spans="1:13" ht="12.6" customHeight="1" x14ac:dyDescent="0.3">
      <c r="A51" s="166">
        <v>12.1</v>
      </c>
      <c r="B51" s="34" t="s">
        <v>19</v>
      </c>
      <c r="C51" s="222" t="s">
        <v>194</v>
      </c>
      <c r="D51" s="36" t="s">
        <v>120</v>
      </c>
      <c r="E51" s="36" t="s">
        <v>120</v>
      </c>
      <c r="F51" s="36" t="s">
        <v>120</v>
      </c>
      <c r="G51" s="36"/>
      <c r="H51" s="237" t="s">
        <v>120</v>
      </c>
      <c r="I51" s="229">
        <v>10</v>
      </c>
      <c r="J51" s="123">
        <v>10</v>
      </c>
      <c r="K51" s="123">
        <v>10</v>
      </c>
      <c r="L51" s="126">
        <f>SUM(I51:K51)</f>
        <v>30</v>
      </c>
      <c r="M51" s="132">
        <f>SUM(L51:L59)</f>
        <v>240</v>
      </c>
    </row>
    <row r="52" spans="1:13" ht="12.6" customHeight="1" x14ac:dyDescent="0.3">
      <c r="A52" s="167">
        <v>12.2</v>
      </c>
      <c r="B52" s="15" t="s">
        <v>133</v>
      </c>
      <c r="C52" s="223" t="s">
        <v>195</v>
      </c>
      <c r="D52" s="7"/>
      <c r="E52" s="7" t="s">
        <v>120</v>
      </c>
      <c r="F52" s="7" t="s">
        <v>120</v>
      </c>
      <c r="G52" s="7" t="s">
        <v>120</v>
      </c>
      <c r="H52" s="228" t="s">
        <v>120</v>
      </c>
      <c r="I52" s="231">
        <v>7</v>
      </c>
      <c r="J52" s="21">
        <v>7</v>
      </c>
      <c r="K52" s="21">
        <v>7</v>
      </c>
      <c r="L52" s="128">
        <f>SUM(I52:K52)</f>
        <v>21</v>
      </c>
      <c r="M52" s="139">
        <f>SUM(M51/9)</f>
        <v>26.666666666666668</v>
      </c>
    </row>
    <row r="53" spans="1:13" ht="12.6" customHeight="1" x14ac:dyDescent="0.3">
      <c r="A53" s="167">
        <v>12.3</v>
      </c>
      <c r="B53" s="15" t="s">
        <v>134</v>
      </c>
      <c r="C53" s="223" t="s">
        <v>196</v>
      </c>
      <c r="D53" s="7"/>
      <c r="E53" s="7" t="s">
        <v>120</v>
      </c>
      <c r="F53" s="7" t="s">
        <v>120</v>
      </c>
      <c r="G53" s="7" t="s">
        <v>120</v>
      </c>
      <c r="H53" s="228" t="s">
        <v>120</v>
      </c>
      <c r="I53" s="231">
        <v>10</v>
      </c>
      <c r="J53" s="21">
        <v>10</v>
      </c>
      <c r="K53" s="21">
        <v>10</v>
      </c>
      <c r="L53" s="128">
        <f>SUM(I53:K53)</f>
        <v>30</v>
      </c>
      <c r="M53" s="136"/>
    </row>
    <row r="54" spans="1:13" ht="12.6" customHeight="1" thickBot="1" x14ac:dyDescent="0.35">
      <c r="A54" s="168">
        <v>12.4</v>
      </c>
      <c r="B54" s="43" t="s">
        <v>135</v>
      </c>
      <c r="C54" s="221" t="s">
        <v>197</v>
      </c>
      <c r="D54" s="45" t="s">
        <v>120</v>
      </c>
      <c r="E54" s="45" t="s">
        <v>120</v>
      </c>
      <c r="F54" s="45" t="s">
        <v>120</v>
      </c>
      <c r="G54" s="45" t="s">
        <v>120</v>
      </c>
      <c r="H54" s="238" t="s">
        <v>120</v>
      </c>
      <c r="I54" s="233">
        <v>8</v>
      </c>
      <c r="J54" s="124">
        <v>10</v>
      </c>
      <c r="K54" s="124">
        <v>8</v>
      </c>
      <c r="L54" s="127">
        <f>SUM(I54:K54)</f>
        <v>26</v>
      </c>
      <c r="M54" s="17"/>
    </row>
    <row r="55" spans="1:13" ht="12.6" customHeight="1" x14ac:dyDescent="0.3">
      <c r="A55" s="166">
        <v>12.7</v>
      </c>
      <c r="B55" s="34" t="s">
        <v>20</v>
      </c>
      <c r="C55" s="222" t="s">
        <v>198</v>
      </c>
      <c r="D55" s="36"/>
      <c r="E55" s="36"/>
      <c r="F55" s="36" t="s">
        <v>120</v>
      </c>
      <c r="G55" s="36" t="s">
        <v>120</v>
      </c>
      <c r="H55" s="237" t="s">
        <v>120</v>
      </c>
      <c r="I55" s="234">
        <v>9</v>
      </c>
      <c r="J55" s="123">
        <v>9</v>
      </c>
      <c r="K55" s="123">
        <v>9</v>
      </c>
      <c r="L55" s="126">
        <f>SUM(I55:K55)</f>
        <v>27</v>
      </c>
      <c r="M55" s="132"/>
    </row>
    <row r="56" spans="1:13" ht="12.6" customHeight="1" x14ac:dyDescent="0.3">
      <c r="A56" s="192">
        <v>12.9</v>
      </c>
      <c r="B56" s="130" t="s">
        <v>74</v>
      </c>
      <c r="C56" s="225" t="s">
        <v>199</v>
      </c>
      <c r="D56" s="7"/>
      <c r="E56" s="7"/>
      <c r="F56" s="7" t="s">
        <v>120</v>
      </c>
      <c r="G56" s="7" t="s">
        <v>120</v>
      </c>
      <c r="H56" s="228" t="s">
        <v>120</v>
      </c>
      <c r="I56" s="231">
        <v>10</v>
      </c>
      <c r="J56" s="21">
        <v>10</v>
      </c>
      <c r="K56" s="21">
        <v>10</v>
      </c>
      <c r="L56" s="128">
        <f>SUM(I56:K56)</f>
        <v>30</v>
      </c>
      <c r="M56" s="136"/>
    </row>
    <row r="57" spans="1:13" ht="12.6" customHeight="1" x14ac:dyDescent="0.3">
      <c r="A57" s="95">
        <v>12.1</v>
      </c>
      <c r="B57" s="15" t="s">
        <v>21</v>
      </c>
      <c r="C57" s="114" t="s">
        <v>200</v>
      </c>
      <c r="D57" s="7"/>
      <c r="E57" s="7"/>
      <c r="F57" s="7" t="s">
        <v>120</v>
      </c>
      <c r="G57" s="7" t="s">
        <v>120</v>
      </c>
      <c r="H57" s="228" t="s">
        <v>120</v>
      </c>
      <c r="I57" s="231">
        <v>6</v>
      </c>
      <c r="J57" s="21">
        <v>6</v>
      </c>
      <c r="K57" s="21">
        <v>6</v>
      </c>
      <c r="L57" s="128">
        <f>SUM(I57:K57)</f>
        <v>18</v>
      </c>
      <c r="M57" s="52"/>
    </row>
    <row r="58" spans="1:13" ht="12.6" customHeight="1" x14ac:dyDescent="0.3">
      <c r="A58" s="95">
        <v>12.11</v>
      </c>
      <c r="B58" s="15" t="s">
        <v>116</v>
      </c>
      <c r="C58" s="114" t="s">
        <v>201</v>
      </c>
      <c r="D58" s="7"/>
      <c r="E58" s="7" t="s">
        <v>120</v>
      </c>
      <c r="F58" s="7" t="s">
        <v>120</v>
      </c>
      <c r="G58" s="7" t="s">
        <v>120</v>
      </c>
      <c r="H58" s="228" t="s">
        <v>120</v>
      </c>
      <c r="I58" s="231">
        <v>10</v>
      </c>
      <c r="J58" s="21">
        <v>10</v>
      </c>
      <c r="K58" s="21">
        <v>10</v>
      </c>
      <c r="L58" s="128">
        <f>SUM(I58:K58)</f>
        <v>30</v>
      </c>
      <c r="M58" s="136"/>
    </row>
    <row r="59" spans="1:13" ht="12.6" customHeight="1" thickBot="1" x14ac:dyDescent="0.35">
      <c r="A59" s="194">
        <v>12.12</v>
      </c>
      <c r="B59" s="195" t="s">
        <v>75</v>
      </c>
      <c r="C59" s="226" t="s">
        <v>202</v>
      </c>
      <c r="D59" s="45"/>
      <c r="E59" s="45"/>
      <c r="F59" s="45" t="s">
        <v>120</v>
      </c>
      <c r="G59" s="45" t="s">
        <v>120</v>
      </c>
      <c r="H59" s="238" t="s">
        <v>120</v>
      </c>
      <c r="I59" s="233">
        <v>9</v>
      </c>
      <c r="J59" s="124">
        <v>9</v>
      </c>
      <c r="K59" s="124">
        <v>10</v>
      </c>
      <c r="L59" s="127">
        <f>SUM(I59:K59)</f>
        <v>28</v>
      </c>
      <c r="M59" s="17"/>
    </row>
    <row r="60" spans="1:13" ht="12.6" customHeight="1" x14ac:dyDescent="0.3">
      <c r="A60" s="144">
        <v>13.1</v>
      </c>
      <c r="B60" s="34" t="s">
        <v>117</v>
      </c>
      <c r="C60" s="222" t="s">
        <v>203</v>
      </c>
      <c r="D60" s="36" t="s">
        <v>120</v>
      </c>
      <c r="E60" s="36" t="s">
        <v>120</v>
      </c>
      <c r="F60" s="36" t="s">
        <v>120</v>
      </c>
      <c r="G60" s="36"/>
      <c r="H60" s="237" t="s">
        <v>120</v>
      </c>
      <c r="I60" s="229">
        <v>9</v>
      </c>
      <c r="J60" s="123">
        <v>9</v>
      </c>
      <c r="K60" s="123">
        <v>9</v>
      </c>
      <c r="L60" s="126">
        <f>SUM(I60:K60)</f>
        <v>27</v>
      </c>
      <c r="M60" s="132">
        <f>SUM(L60:L63)</f>
        <v>87</v>
      </c>
    </row>
    <row r="61" spans="1:13" ht="12.6" customHeight="1" x14ac:dyDescent="0.3">
      <c r="A61" s="169">
        <v>13.2</v>
      </c>
      <c r="B61" s="15" t="s">
        <v>76</v>
      </c>
      <c r="C61" s="223" t="s">
        <v>204</v>
      </c>
      <c r="D61" s="7" t="s">
        <v>120</v>
      </c>
      <c r="E61" s="7" t="s">
        <v>120</v>
      </c>
      <c r="F61" s="7" t="s">
        <v>120</v>
      </c>
      <c r="G61" s="7" t="s">
        <v>120</v>
      </c>
      <c r="H61" s="228" t="s">
        <v>120</v>
      </c>
      <c r="I61" s="231">
        <v>9</v>
      </c>
      <c r="J61" s="21">
        <v>9</v>
      </c>
      <c r="K61" s="21">
        <v>9</v>
      </c>
      <c r="L61" s="128">
        <f>SUM(I61:K61)</f>
        <v>27</v>
      </c>
      <c r="M61" s="136">
        <f>SUM(M60/4)</f>
        <v>21.75</v>
      </c>
    </row>
    <row r="62" spans="1:13" ht="12.6" customHeight="1" x14ac:dyDescent="0.3">
      <c r="A62" s="169">
        <v>13.4</v>
      </c>
      <c r="B62" s="15" t="s">
        <v>77</v>
      </c>
      <c r="C62" s="223" t="s">
        <v>205</v>
      </c>
      <c r="D62" s="7"/>
      <c r="E62" s="7" t="s">
        <v>120</v>
      </c>
      <c r="F62" s="7" t="s">
        <v>120</v>
      </c>
      <c r="G62" s="7" t="s">
        <v>120</v>
      </c>
      <c r="H62" s="228" t="s">
        <v>120</v>
      </c>
      <c r="I62" s="231">
        <v>10</v>
      </c>
      <c r="J62" s="21">
        <v>10</v>
      </c>
      <c r="K62" s="21">
        <v>10</v>
      </c>
      <c r="L62" s="128">
        <f>SUM(I62:K62)</f>
        <v>30</v>
      </c>
      <c r="M62" s="136"/>
    </row>
    <row r="63" spans="1:13" ht="12.6" customHeight="1" thickBot="1" x14ac:dyDescent="0.35">
      <c r="A63" s="170">
        <v>13.6</v>
      </c>
      <c r="B63" s="43" t="s">
        <v>136</v>
      </c>
      <c r="C63" s="221" t="s">
        <v>206</v>
      </c>
      <c r="D63" s="45" t="s">
        <v>120</v>
      </c>
      <c r="E63" s="45" t="s">
        <v>120</v>
      </c>
      <c r="F63" s="45" t="s">
        <v>120</v>
      </c>
      <c r="G63" s="45"/>
      <c r="H63" s="238" t="s">
        <v>120</v>
      </c>
      <c r="I63" s="230">
        <v>1</v>
      </c>
      <c r="J63" s="49">
        <v>1</v>
      </c>
      <c r="K63" s="49">
        <v>1</v>
      </c>
      <c r="L63" s="127">
        <f>SUM(I63:K63)</f>
        <v>3</v>
      </c>
      <c r="M63" s="17"/>
    </row>
    <row r="64" spans="1:13" ht="12.6" customHeight="1" x14ac:dyDescent="0.3">
      <c r="A64" s="171">
        <v>14.1</v>
      </c>
      <c r="B64" s="34" t="s">
        <v>22</v>
      </c>
      <c r="C64" s="222" t="s">
        <v>207</v>
      </c>
      <c r="D64" s="36"/>
      <c r="E64" s="36" t="s">
        <v>120</v>
      </c>
      <c r="F64" s="36" t="s">
        <v>120</v>
      </c>
      <c r="G64" s="36" t="s">
        <v>120</v>
      </c>
      <c r="H64" s="237" t="s">
        <v>120</v>
      </c>
      <c r="I64" s="234">
        <v>8</v>
      </c>
      <c r="J64" s="123">
        <v>9</v>
      </c>
      <c r="K64" s="123">
        <v>8</v>
      </c>
      <c r="L64" s="126">
        <f>SUM(I64:K64)</f>
        <v>25</v>
      </c>
      <c r="M64" s="132">
        <f>SUM(L64:L67)</f>
        <v>109</v>
      </c>
    </row>
    <row r="65" spans="1:13" ht="12.6" customHeight="1" x14ac:dyDescent="0.3">
      <c r="A65" s="172">
        <v>14.3</v>
      </c>
      <c r="B65" s="15" t="s">
        <v>78</v>
      </c>
      <c r="C65" s="223" t="s">
        <v>208</v>
      </c>
      <c r="D65" s="7"/>
      <c r="E65" s="7" t="s">
        <v>120</v>
      </c>
      <c r="F65" s="7" t="s">
        <v>120</v>
      </c>
      <c r="G65" s="7" t="s">
        <v>120</v>
      </c>
      <c r="H65" s="228" t="s">
        <v>120</v>
      </c>
      <c r="I65" s="231">
        <v>8</v>
      </c>
      <c r="J65" s="21">
        <v>8</v>
      </c>
      <c r="K65" s="21">
        <v>8</v>
      </c>
      <c r="L65" s="128">
        <f>SUM(I65:K65)</f>
        <v>24</v>
      </c>
      <c r="M65" s="139">
        <f>SUM(M64/4)</f>
        <v>27.25</v>
      </c>
    </row>
    <row r="66" spans="1:13" ht="12.6" customHeight="1" x14ac:dyDescent="0.3">
      <c r="A66" s="172">
        <v>14.6</v>
      </c>
      <c r="B66" s="15" t="s">
        <v>137</v>
      </c>
      <c r="C66" s="223" t="s">
        <v>209</v>
      </c>
      <c r="D66" s="7" t="s">
        <v>120</v>
      </c>
      <c r="E66" s="7" t="s">
        <v>120</v>
      </c>
      <c r="F66" s="7" t="s">
        <v>120</v>
      </c>
      <c r="G66" s="7" t="s">
        <v>120</v>
      </c>
      <c r="H66" s="228" t="s">
        <v>120</v>
      </c>
      <c r="I66" s="231">
        <v>10</v>
      </c>
      <c r="J66" s="21">
        <v>10</v>
      </c>
      <c r="K66" s="21">
        <v>10</v>
      </c>
      <c r="L66" s="128">
        <f>SUM(I66:K66)</f>
        <v>30</v>
      </c>
      <c r="M66" s="136"/>
    </row>
    <row r="67" spans="1:13" ht="12.6" customHeight="1" thickBot="1" x14ac:dyDescent="0.35">
      <c r="A67" s="173">
        <v>14.7</v>
      </c>
      <c r="B67" s="43" t="s">
        <v>138</v>
      </c>
      <c r="C67" s="221" t="s">
        <v>210</v>
      </c>
      <c r="D67" s="45"/>
      <c r="E67" s="45"/>
      <c r="F67" s="45" t="s">
        <v>120</v>
      </c>
      <c r="G67" s="45" t="s">
        <v>120</v>
      </c>
      <c r="H67" s="238" t="s">
        <v>120</v>
      </c>
      <c r="I67" s="233">
        <v>10</v>
      </c>
      <c r="J67" s="124">
        <v>10</v>
      </c>
      <c r="K67" s="124">
        <v>10</v>
      </c>
      <c r="L67" s="127">
        <f>SUM(I67:K67)</f>
        <v>30</v>
      </c>
      <c r="M67" s="17"/>
    </row>
    <row r="68" spans="1:13" ht="12.6" customHeight="1" x14ac:dyDescent="0.3">
      <c r="A68" s="241" t="s">
        <v>53</v>
      </c>
      <c r="B68" s="29" t="s">
        <v>24</v>
      </c>
      <c r="C68" s="220" t="s">
        <v>214</v>
      </c>
      <c r="D68" s="30" t="s">
        <v>120</v>
      </c>
      <c r="E68" s="30" t="s">
        <v>120</v>
      </c>
      <c r="F68" s="30" t="s">
        <v>120</v>
      </c>
      <c r="G68" s="30" t="s">
        <v>120</v>
      </c>
      <c r="H68" s="242" t="s">
        <v>120</v>
      </c>
      <c r="I68" s="232">
        <v>1</v>
      </c>
      <c r="J68" s="51">
        <v>1</v>
      </c>
      <c r="K68" s="51">
        <v>1</v>
      </c>
      <c r="L68" s="128">
        <f>SUM(I68:K68)</f>
        <v>3</v>
      </c>
      <c r="M68" s="135">
        <v>3</v>
      </c>
    </row>
    <row r="69" spans="1:13" ht="12.6" customHeight="1" x14ac:dyDescent="0.3">
      <c r="A69" s="174">
        <v>15.6</v>
      </c>
      <c r="B69" s="15" t="s">
        <v>118</v>
      </c>
      <c r="C69" s="223" t="s">
        <v>211</v>
      </c>
      <c r="D69" s="7"/>
      <c r="E69" s="7" t="s">
        <v>120</v>
      </c>
      <c r="F69" s="7" t="s">
        <v>120</v>
      </c>
      <c r="G69" s="7" t="s">
        <v>120</v>
      </c>
      <c r="H69" s="228" t="s">
        <v>120</v>
      </c>
      <c r="I69" s="232">
        <v>1</v>
      </c>
      <c r="J69" s="51">
        <v>1</v>
      </c>
      <c r="K69" s="51">
        <v>1</v>
      </c>
      <c r="L69" s="128">
        <f>SUM(I69:K69)</f>
        <v>3</v>
      </c>
      <c r="M69" s="136"/>
    </row>
    <row r="70" spans="1:13" ht="12.6" customHeight="1" x14ac:dyDescent="0.3">
      <c r="A70" s="174">
        <v>15.7</v>
      </c>
      <c r="B70" s="15" t="s">
        <v>23</v>
      </c>
      <c r="C70" s="223" t="s">
        <v>212</v>
      </c>
      <c r="D70" s="7" t="s">
        <v>120</v>
      </c>
      <c r="E70" s="7" t="s">
        <v>120</v>
      </c>
      <c r="F70" s="7" t="s">
        <v>120</v>
      </c>
      <c r="G70" s="7"/>
      <c r="H70" s="228" t="s">
        <v>120</v>
      </c>
      <c r="I70" s="232">
        <v>1</v>
      </c>
      <c r="J70" s="51">
        <v>1</v>
      </c>
      <c r="K70" s="51">
        <v>1</v>
      </c>
      <c r="L70" s="128">
        <f>SUM(I70:K70)</f>
        <v>3</v>
      </c>
      <c r="M70" s="136"/>
    </row>
    <row r="71" spans="1:13" ht="12.6" customHeight="1" thickBot="1" x14ac:dyDescent="0.35">
      <c r="A71" s="240">
        <v>15.8</v>
      </c>
      <c r="B71" s="130" t="s">
        <v>139</v>
      </c>
      <c r="C71" s="225" t="s">
        <v>213</v>
      </c>
      <c r="D71" s="193"/>
      <c r="E71" s="193"/>
      <c r="F71" s="193" t="s">
        <v>120</v>
      </c>
      <c r="G71" s="193" t="s">
        <v>120</v>
      </c>
      <c r="H71" s="236" t="s">
        <v>120</v>
      </c>
      <c r="I71" s="232">
        <v>1</v>
      </c>
      <c r="J71" s="51">
        <v>1</v>
      </c>
      <c r="K71" s="51">
        <v>1</v>
      </c>
      <c r="L71" s="128">
        <f>SUM(I71:K71)</f>
        <v>3</v>
      </c>
      <c r="M71" s="136"/>
    </row>
    <row r="72" spans="1:13" ht="12.6" customHeight="1" x14ac:dyDescent="0.3">
      <c r="A72" s="175" t="s">
        <v>1</v>
      </c>
      <c r="B72" s="34" t="s">
        <v>81</v>
      </c>
      <c r="C72" s="222" t="s">
        <v>219</v>
      </c>
      <c r="D72" s="36"/>
      <c r="E72" s="36" t="s">
        <v>120</v>
      </c>
      <c r="F72" s="36" t="s">
        <v>120</v>
      </c>
      <c r="G72" s="36" t="s">
        <v>120</v>
      </c>
      <c r="H72" s="237" t="s">
        <v>120</v>
      </c>
      <c r="I72" s="234">
        <v>8</v>
      </c>
      <c r="J72" s="123">
        <v>8</v>
      </c>
      <c r="K72" s="123">
        <v>10</v>
      </c>
      <c r="L72" s="126">
        <f>SUM(I72:K72)</f>
        <v>26</v>
      </c>
      <c r="M72" s="132">
        <f>SUM(L72:L79)</f>
        <v>185</v>
      </c>
    </row>
    <row r="73" spans="1:13" ht="12.6" customHeight="1" x14ac:dyDescent="0.3">
      <c r="A73" s="176">
        <v>16.11</v>
      </c>
      <c r="B73" s="15" t="s">
        <v>82</v>
      </c>
      <c r="C73" s="223" t="s">
        <v>220</v>
      </c>
      <c r="D73" s="7" t="s">
        <v>120</v>
      </c>
      <c r="E73" s="7" t="s">
        <v>120</v>
      </c>
      <c r="F73" s="7" t="s">
        <v>120</v>
      </c>
      <c r="G73" s="7" t="s">
        <v>120</v>
      </c>
      <c r="H73" s="228" t="s">
        <v>120</v>
      </c>
      <c r="I73" s="232">
        <v>1</v>
      </c>
      <c r="J73" s="51">
        <v>1</v>
      </c>
      <c r="K73" s="51">
        <v>1</v>
      </c>
      <c r="L73" s="128">
        <f>SUM(I73:K73)</f>
        <v>3</v>
      </c>
      <c r="M73" s="139">
        <f>SUM(M72/8)</f>
        <v>23.125</v>
      </c>
    </row>
    <row r="74" spans="1:13" ht="12.6" customHeight="1" x14ac:dyDescent="0.3">
      <c r="A74" s="176">
        <v>16.12</v>
      </c>
      <c r="B74" s="15" t="s">
        <v>83</v>
      </c>
      <c r="C74" s="223" t="s">
        <v>221</v>
      </c>
      <c r="D74" s="7"/>
      <c r="E74" s="7" t="s">
        <v>120</v>
      </c>
      <c r="F74" s="7" t="s">
        <v>120</v>
      </c>
      <c r="G74" s="7" t="s">
        <v>120</v>
      </c>
      <c r="H74" s="228" t="s">
        <v>120</v>
      </c>
      <c r="I74" s="231">
        <v>7</v>
      </c>
      <c r="J74" s="21">
        <v>8</v>
      </c>
      <c r="K74" s="21">
        <v>10</v>
      </c>
      <c r="L74" s="128">
        <f>SUM(I74:K74)</f>
        <v>25</v>
      </c>
      <c r="M74" s="136"/>
    </row>
    <row r="75" spans="1:13" ht="12.6" customHeight="1" x14ac:dyDescent="0.3">
      <c r="A75" s="176">
        <v>16.13</v>
      </c>
      <c r="B75" s="15" t="s">
        <v>54</v>
      </c>
      <c r="C75" s="223" t="s">
        <v>222</v>
      </c>
      <c r="D75" s="7"/>
      <c r="E75" s="7"/>
      <c r="F75" s="7" t="s">
        <v>120</v>
      </c>
      <c r="G75" s="7" t="s">
        <v>120</v>
      </c>
      <c r="H75" s="228" t="s">
        <v>120</v>
      </c>
      <c r="I75" s="231">
        <v>8</v>
      </c>
      <c r="J75" s="21">
        <v>9</v>
      </c>
      <c r="K75" s="21">
        <v>10</v>
      </c>
      <c r="L75" s="128">
        <f>SUM(I75:K75)</f>
        <v>27</v>
      </c>
      <c r="M75" s="136"/>
    </row>
    <row r="76" spans="1:13" ht="12.6" customHeight="1" x14ac:dyDescent="0.3">
      <c r="A76" s="176">
        <v>16.3</v>
      </c>
      <c r="B76" s="15" t="s">
        <v>119</v>
      </c>
      <c r="C76" s="223" t="s">
        <v>215</v>
      </c>
      <c r="D76" s="7"/>
      <c r="E76" s="7" t="s">
        <v>120</v>
      </c>
      <c r="F76" s="7" t="s">
        <v>120</v>
      </c>
      <c r="G76" s="7" t="s">
        <v>120</v>
      </c>
      <c r="H76" s="228" t="s">
        <v>120</v>
      </c>
      <c r="I76" s="231">
        <v>9</v>
      </c>
      <c r="J76" s="21">
        <v>9</v>
      </c>
      <c r="K76" s="21">
        <v>10</v>
      </c>
      <c r="L76" s="128">
        <f>SUM(I76:K76)</f>
        <v>28</v>
      </c>
      <c r="M76" s="136"/>
    </row>
    <row r="77" spans="1:13" ht="12.6" customHeight="1" x14ac:dyDescent="0.3">
      <c r="A77" s="176">
        <v>16.7</v>
      </c>
      <c r="B77" s="15" t="s">
        <v>79</v>
      </c>
      <c r="C77" s="223" t="s">
        <v>216</v>
      </c>
      <c r="D77" s="7"/>
      <c r="E77" s="7" t="s">
        <v>120</v>
      </c>
      <c r="F77" s="7" t="s">
        <v>120</v>
      </c>
      <c r="G77" s="7" t="s">
        <v>120</v>
      </c>
      <c r="H77" s="228" t="s">
        <v>120</v>
      </c>
      <c r="I77" s="231">
        <v>8</v>
      </c>
      <c r="J77" s="21">
        <v>8</v>
      </c>
      <c r="K77" s="21">
        <v>10</v>
      </c>
      <c r="L77" s="128">
        <f>SUM(I77:K77)</f>
        <v>26</v>
      </c>
      <c r="M77" s="136"/>
    </row>
    <row r="78" spans="1:13" ht="12.6" customHeight="1" x14ac:dyDescent="0.3">
      <c r="A78" s="176">
        <v>16.8</v>
      </c>
      <c r="B78" s="15" t="s">
        <v>80</v>
      </c>
      <c r="C78" s="223" t="s">
        <v>217</v>
      </c>
      <c r="D78" s="7" t="s">
        <v>120</v>
      </c>
      <c r="E78" s="7" t="s">
        <v>120</v>
      </c>
      <c r="F78" s="7" t="s">
        <v>120</v>
      </c>
      <c r="G78" s="7" t="s">
        <v>120</v>
      </c>
      <c r="H78" s="228" t="s">
        <v>120</v>
      </c>
      <c r="I78" s="231">
        <v>7</v>
      </c>
      <c r="J78" s="21">
        <v>8</v>
      </c>
      <c r="K78" s="21">
        <v>10</v>
      </c>
      <c r="L78" s="128">
        <f>SUM(I78:K78)</f>
        <v>25</v>
      </c>
      <c r="M78" s="136"/>
    </row>
    <row r="79" spans="1:13" ht="12.6" customHeight="1" thickBot="1" x14ac:dyDescent="0.35">
      <c r="A79" s="177">
        <v>16.899999999999999</v>
      </c>
      <c r="B79" s="43" t="s">
        <v>25</v>
      </c>
      <c r="C79" s="221" t="s">
        <v>218</v>
      </c>
      <c r="D79" s="45" t="s">
        <v>120</v>
      </c>
      <c r="E79" s="45" t="s">
        <v>120</v>
      </c>
      <c r="F79" s="45" t="s">
        <v>120</v>
      </c>
      <c r="G79" s="45" t="s">
        <v>120</v>
      </c>
      <c r="H79" s="238" t="s">
        <v>120</v>
      </c>
      <c r="I79" s="233">
        <v>7</v>
      </c>
      <c r="J79" s="124">
        <v>8</v>
      </c>
      <c r="K79" s="124">
        <v>10</v>
      </c>
      <c r="L79" s="127">
        <f>SUM(I79:K79)</f>
        <v>25</v>
      </c>
      <c r="M79" s="17"/>
    </row>
    <row r="80" spans="1:13" ht="12.6" customHeight="1" x14ac:dyDescent="0.3">
      <c r="A80" s="178" t="s">
        <v>29</v>
      </c>
      <c r="B80" s="34" t="s">
        <v>84</v>
      </c>
      <c r="C80" s="222" t="s">
        <v>223</v>
      </c>
      <c r="D80" s="36"/>
      <c r="E80" s="36" t="s">
        <v>120</v>
      </c>
      <c r="F80" s="36" t="s">
        <v>120</v>
      </c>
      <c r="G80" s="36" t="s">
        <v>120</v>
      </c>
      <c r="H80" s="237" t="s">
        <v>120</v>
      </c>
      <c r="I80" s="234">
        <v>7</v>
      </c>
      <c r="J80" s="123">
        <v>7</v>
      </c>
      <c r="K80" s="123">
        <v>7</v>
      </c>
      <c r="L80" s="126">
        <f>SUM(I80:K80)</f>
        <v>21</v>
      </c>
      <c r="M80" s="132">
        <f>SUM(L80:L88)</f>
        <v>224</v>
      </c>
    </row>
    <row r="81" spans="1:13" ht="12.6" customHeight="1" x14ac:dyDescent="0.3">
      <c r="A81" s="179" t="s">
        <v>30</v>
      </c>
      <c r="B81" s="15" t="s">
        <v>85</v>
      </c>
      <c r="C81" s="223" t="s">
        <v>224</v>
      </c>
      <c r="D81" s="7"/>
      <c r="E81" s="7" t="s">
        <v>120</v>
      </c>
      <c r="F81" s="7" t="s">
        <v>120</v>
      </c>
      <c r="G81" s="7" t="s">
        <v>120</v>
      </c>
      <c r="H81" s="228" t="s">
        <v>120</v>
      </c>
      <c r="I81" s="231">
        <v>7</v>
      </c>
      <c r="J81" s="21">
        <v>7</v>
      </c>
      <c r="K81" s="21">
        <v>7</v>
      </c>
      <c r="L81" s="128">
        <f>SUM(I81:K81)</f>
        <v>21</v>
      </c>
      <c r="M81" s="139">
        <f>SUM(M80/9)</f>
        <v>24.888888888888889</v>
      </c>
    </row>
    <row r="82" spans="1:13" ht="12.6" customHeight="1" x14ac:dyDescent="0.3">
      <c r="A82" s="179" t="s">
        <v>31</v>
      </c>
      <c r="B82" s="15" t="s">
        <v>26</v>
      </c>
      <c r="C82" s="223" t="s">
        <v>225</v>
      </c>
      <c r="D82" s="7" t="s">
        <v>120</v>
      </c>
      <c r="E82" s="7" t="s">
        <v>120</v>
      </c>
      <c r="F82" s="7" t="s">
        <v>120</v>
      </c>
      <c r="G82" s="7" t="s">
        <v>120</v>
      </c>
      <c r="H82" s="228" t="s">
        <v>120</v>
      </c>
      <c r="I82" s="231">
        <v>8</v>
      </c>
      <c r="J82" s="21">
        <v>8</v>
      </c>
      <c r="K82" s="21">
        <v>8</v>
      </c>
      <c r="L82" s="128">
        <f>SUM(I82:K82)</f>
        <v>24</v>
      </c>
      <c r="M82" s="136"/>
    </row>
    <row r="83" spans="1:13" ht="12.6" customHeight="1" x14ac:dyDescent="0.3">
      <c r="A83" s="179" t="s">
        <v>32</v>
      </c>
      <c r="B83" s="15" t="s">
        <v>86</v>
      </c>
      <c r="C83" s="223" t="s">
        <v>226</v>
      </c>
      <c r="D83" s="7"/>
      <c r="E83" s="7" t="s">
        <v>120</v>
      </c>
      <c r="F83" s="7" t="s">
        <v>120</v>
      </c>
      <c r="G83" s="7" t="s">
        <v>120</v>
      </c>
      <c r="H83" s="228" t="s">
        <v>120</v>
      </c>
      <c r="I83" s="231">
        <v>8</v>
      </c>
      <c r="J83" s="21">
        <v>8</v>
      </c>
      <c r="K83" s="21">
        <v>8</v>
      </c>
      <c r="L83" s="128">
        <f>SUM(I83:K83)</f>
        <v>24</v>
      </c>
      <c r="M83" s="136"/>
    </row>
    <row r="84" spans="1:13" ht="12.6" customHeight="1" x14ac:dyDescent="0.3">
      <c r="A84" s="179" t="s">
        <v>33</v>
      </c>
      <c r="B84" s="15" t="s">
        <v>87</v>
      </c>
      <c r="C84" s="223" t="s">
        <v>227</v>
      </c>
      <c r="D84" s="7" t="s">
        <v>120</v>
      </c>
      <c r="E84" s="7" t="s">
        <v>120</v>
      </c>
      <c r="F84" s="7" t="s">
        <v>120</v>
      </c>
      <c r="G84" s="7" t="s">
        <v>120</v>
      </c>
      <c r="H84" s="228" t="s">
        <v>120</v>
      </c>
      <c r="I84" s="231">
        <v>9</v>
      </c>
      <c r="J84" s="21">
        <v>9</v>
      </c>
      <c r="K84" s="21">
        <v>9</v>
      </c>
      <c r="L84" s="128">
        <f>SUM(I84:K84)</f>
        <v>27</v>
      </c>
      <c r="M84" s="136"/>
    </row>
    <row r="85" spans="1:13" ht="12.6" customHeight="1" x14ac:dyDescent="0.3">
      <c r="A85" s="179" t="s">
        <v>34</v>
      </c>
      <c r="B85" s="15" t="s">
        <v>88</v>
      </c>
      <c r="C85" s="223" t="s">
        <v>228</v>
      </c>
      <c r="D85" s="7" t="s">
        <v>120</v>
      </c>
      <c r="E85" s="7" t="s">
        <v>120</v>
      </c>
      <c r="F85" s="7" t="s">
        <v>120</v>
      </c>
      <c r="G85" s="7" t="s">
        <v>120</v>
      </c>
      <c r="H85" s="228" t="s">
        <v>120</v>
      </c>
      <c r="I85" s="231">
        <v>8</v>
      </c>
      <c r="J85" s="21">
        <v>10</v>
      </c>
      <c r="K85" s="21">
        <v>8</v>
      </c>
      <c r="L85" s="128">
        <f>SUM(I85:K85)</f>
        <v>26</v>
      </c>
      <c r="M85" s="136"/>
    </row>
    <row r="86" spans="1:13" ht="12.6" customHeight="1" x14ac:dyDescent="0.3">
      <c r="A86" s="179" t="s">
        <v>35</v>
      </c>
      <c r="B86" s="15" t="s">
        <v>28</v>
      </c>
      <c r="C86" s="223" t="s">
        <v>229</v>
      </c>
      <c r="D86" s="7" t="s">
        <v>120</v>
      </c>
      <c r="E86" s="7" t="s">
        <v>120</v>
      </c>
      <c r="F86" s="7" t="s">
        <v>120</v>
      </c>
      <c r="G86" s="7" t="s">
        <v>120</v>
      </c>
      <c r="H86" s="228" t="s">
        <v>120</v>
      </c>
      <c r="I86" s="231">
        <v>9</v>
      </c>
      <c r="J86" s="21">
        <v>9</v>
      </c>
      <c r="K86" s="21">
        <v>9</v>
      </c>
      <c r="L86" s="128">
        <f>SUM(I86:K86)</f>
        <v>27</v>
      </c>
      <c r="M86" s="136"/>
    </row>
    <row r="87" spans="1:13" ht="12.6" customHeight="1" x14ac:dyDescent="0.3">
      <c r="A87" s="179" t="s">
        <v>36</v>
      </c>
      <c r="B87" s="15" t="s">
        <v>27</v>
      </c>
      <c r="C87" s="223" t="s">
        <v>230</v>
      </c>
      <c r="D87" s="7" t="s">
        <v>120</v>
      </c>
      <c r="E87" s="7" t="s">
        <v>120</v>
      </c>
      <c r="F87" s="7" t="s">
        <v>120</v>
      </c>
      <c r="G87" s="7" t="s">
        <v>120</v>
      </c>
      <c r="H87" s="228" t="s">
        <v>120</v>
      </c>
      <c r="I87" s="231">
        <v>9</v>
      </c>
      <c r="J87" s="21">
        <v>9</v>
      </c>
      <c r="K87" s="21">
        <v>9</v>
      </c>
      <c r="L87" s="128">
        <f>SUM(I87:K87)</f>
        <v>27</v>
      </c>
      <c r="M87" s="136"/>
    </row>
    <row r="88" spans="1:13" ht="12.6" customHeight="1" thickBot="1" x14ac:dyDescent="0.35">
      <c r="A88" s="180" t="s">
        <v>37</v>
      </c>
      <c r="B88" s="43" t="s">
        <v>89</v>
      </c>
      <c r="C88" s="221" t="s">
        <v>231</v>
      </c>
      <c r="D88" s="45" t="s">
        <v>120</v>
      </c>
      <c r="E88" s="45" t="s">
        <v>120</v>
      </c>
      <c r="F88" s="45" t="s">
        <v>120</v>
      </c>
      <c r="G88" s="45" t="s">
        <v>120</v>
      </c>
      <c r="H88" s="238" t="s">
        <v>120</v>
      </c>
      <c r="I88" s="233">
        <v>9</v>
      </c>
      <c r="J88" s="124">
        <v>9</v>
      </c>
      <c r="K88" s="124">
        <v>9</v>
      </c>
      <c r="L88" s="127">
        <f>SUM(I88:K88)</f>
        <v>27</v>
      </c>
      <c r="M88" s="17"/>
    </row>
    <row r="89" spans="1:13" ht="12.6" customHeight="1" thickBot="1" x14ac:dyDescent="0.35">
      <c r="A89" s="181" t="s">
        <v>38</v>
      </c>
      <c r="B89" s="59" t="s">
        <v>90</v>
      </c>
      <c r="C89" s="224" t="s">
        <v>232</v>
      </c>
      <c r="D89" s="61"/>
      <c r="E89" s="61" t="s">
        <v>120</v>
      </c>
      <c r="F89" s="61" t="s">
        <v>120</v>
      </c>
      <c r="G89" s="61" t="s">
        <v>120</v>
      </c>
      <c r="H89" s="239" t="s">
        <v>120</v>
      </c>
      <c r="I89" s="235">
        <v>1</v>
      </c>
      <c r="J89" s="65">
        <v>1</v>
      </c>
      <c r="K89" s="65">
        <v>1</v>
      </c>
      <c r="L89" s="129">
        <f>SUM(I89:K89)</f>
        <v>3</v>
      </c>
      <c r="M89" s="134">
        <v>3</v>
      </c>
    </row>
    <row r="90" spans="1:13" ht="12.6" customHeight="1" x14ac:dyDescent="0.3">
      <c r="A90" s="182" t="s">
        <v>39</v>
      </c>
      <c r="B90" s="34" t="s">
        <v>91</v>
      </c>
      <c r="C90" s="222" t="s">
        <v>233</v>
      </c>
      <c r="D90" s="36" t="s">
        <v>120</v>
      </c>
      <c r="E90" s="36" t="s">
        <v>120</v>
      </c>
      <c r="F90" s="36" t="s">
        <v>120</v>
      </c>
      <c r="G90" s="36"/>
      <c r="H90" s="237" t="s">
        <v>120</v>
      </c>
      <c r="I90" s="229">
        <v>10</v>
      </c>
      <c r="J90" s="123">
        <v>10</v>
      </c>
      <c r="K90" s="123">
        <v>10</v>
      </c>
      <c r="L90" s="126">
        <f>SUM(I90:K90)</f>
        <v>30</v>
      </c>
      <c r="M90" s="132">
        <f>SUM(L90:L93)</f>
        <v>108</v>
      </c>
    </row>
    <row r="91" spans="1:13" ht="12.6" customHeight="1" x14ac:dyDescent="0.3">
      <c r="A91" s="183" t="s">
        <v>40</v>
      </c>
      <c r="B91" s="15" t="s">
        <v>92</v>
      </c>
      <c r="C91" s="223" t="s">
        <v>234</v>
      </c>
      <c r="D91" s="7" t="s">
        <v>120</v>
      </c>
      <c r="E91" s="7" t="s">
        <v>120</v>
      </c>
      <c r="F91" s="7" t="s">
        <v>120</v>
      </c>
      <c r="G91" s="7"/>
      <c r="H91" s="228" t="s">
        <v>120</v>
      </c>
      <c r="I91" s="232">
        <v>10</v>
      </c>
      <c r="J91" s="21">
        <v>10</v>
      </c>
      <c r="K91" s="21">
        <v>10</v>
      </c>
      <c r="L91" s="128">
        <f>SUM(I91:K91)</f>
        <v>30</v>
      </c>
      <c r="M91" s="135">
        <f>SUM(M90/4)</f>
        <v>27</v>
      </c>
    </row>
    <row r="92" spans="1:13" ht="12.6" customHeight="1" x14ac:dyDescent="0.3">
      <c r="A92" s="183" t="s">
        <v>41</v>
      </c>
      <c r="B92" s="15" t="s">
        <v>93</v>
      </c>
      <c r="C92" s="223" t="s">
        <v>235</v>
      </c>
      <c r="D92" s="7" t="s">
        <v>120</v>
      </c>
      <c r="E92" s="7" t="s">
        <v>120</v>
      </c>
      <c r="F92" s="7" t="s">
        <v>120</v>
      </c>
      <c r="G92" s="7"/>
      <c r="H92" s="228" t="s">
        <v>120</v>
      </c>
      <c r="I92" s="232">
        <v>9</v>
      </c>
      <c r="J92" s="21">
        <v>9</v>
      </c>
      <c r="K92" s="21">
        <v>9</v>
      </c>
      <c r="L92" s="128">
        <f>SUM(I92:K92)</f>
        <v>27</v>
      </c>
      <c r="M92" s="136"/>
    </row>
    <row r="93" spans="1:13" ht="12.6" customHeight="1" thickBot="1" x14ac:dyDescent="0.35">
      <c r="A93" s="184" t="s">
        <v>42</v>
      </c>
      <c r="B93" s="43" t="s">
        <v>94</v>
      </c>
      <c r="C93" s="221" t="s">
        <v>236</v>
      </c>
      <c r="D93" s="45" t="s">
        <v>120</v>
      </c>
      <c r="E93" s="45" t="s">
        <v>120</v>
      </c>
      <c r="F93" s="45" t="s">
        <v>120</v>
      </c>
      <c r="G93" s="45"/>
      <c r="H93" s="238" t="s">
        <v>120</v>
      </c>
      <c r="I93" s="230">
        <v>7</v>
      </c>
      <c r="J93" s="124">
        <v>7</v>
      </c>
      <c r="K93" s="124">
        <v>7</v>
      </c>
      <c r="L93" s="127">
        <f>SUM(I93:K93)</f>
        <v>21</v>
      </c>
      <c r="M93" s="17"/>
    </row>
    <row r="94" spans="1:13" ht="12.6" customHeight="1" x14ac:dyDescent="0.3">
      <c r="A94" s="185" t="s">
        <v>43</v>
      </c>
      <c r="B94" s="34" t="s">
        <v>95</v>
      </c>
      <c r="C94" s="222" t="s">
        <v>237</v>
      </c>
      <c r="D94" s="36"/>
      <c r="E94" s="36" t="s">
        <v>120</v>
      </c>
      <c r="F94" s="36" t="s">
        <v>120</v>
      </c>
      <c r="G94" s="36" t="s">
        <v>120</v>
      </c>
      <c r="H94" s="237" t="s">
        <v>120</v>
      </c>
      <c r="I94" s="234">
        <v>8</v>
      </c>
      <c r="J94" s="123">
        <v>8</v>
      </c>
      <c r="K94" s="123">
        <v>8</v>
      </c>
      <c r="L94" s="126">
        <f>SUM(I94:K94)</f>
        <v>24</v>
      </c>
      <c r="M94" s="132">
        <f>SUM(L94:L100)</f>
        <v>147</v>
      </c>
    </row>
    <row r="95" spans="1:13" ht="12.6" customHeight="1" x14ac:dyDescent="0.3">
      <c r="A95" s="186" t="s">
        <v>44</v>
      </c>
      <c r="B95" s="15" t="s">
        <v>96</v>
      </c>
      <c r="C95" s="223" t="s">
        <v>238</v>
      </c>
      <c r="D95" s="7"/>
      <c r="E95" s="7" t="s">
        <v>120</v>
      </c>
      <c r="F95" s="7" t="s">
        <v>120</v>
      </c>
      <c r="G95" s="7" t="s">
        <v>120</v>
      </c>
      <c r="H95" s="228" t="s">
        <v>120</v>
      </c>
      <c r="I95" s="231">
        <v>8</v>
      </c>
      <c r="J95" s="21">
        <v>8</v>
      </c>
      <c r="K95" s="21">
        <v>8</v>
      </c>
      <c r="L95" s="128">
        <f>SUM(I95:K95)</f>
        <v>24</v>
      </c>
      <c r="M95" s="135">
        <f>SUM(M94/7)</f>
        <v>21</v>
      </c>
    </row>
    <row r="96" spans="1:13" ht="12.6" customHeight="1" x14ac:dyDescent="0.3">
      <c r="A96" s="186" t="s">
        <v>45</v>
      </c>
      <c r="B96" s="15" t="s">
        <v>97</v>
      </c>
      <c r="C96" s="223" t="s">
        <v>239</v>
      </c>
      <c r="D96" s="7"/>
      <c r="E96" s="7"/>
      <c r="F96" s="7" t="s">
        <v>120</v>
      </c>
      <c r="G96" s="7" t="s">
        <v>120</v>
      </c>
      <c r="H96" s="228" t="s">
        <v>120</v>
      </c>
      <c r="I96" s="231">
        <v>7</v>
      </c>
      <c r="J96" s="21">
        <v>7</v>
      </c>
      <c r="K96" s="21">
        <v>7</v>
      </c>
      <c r="L96" s="128">
        <f>SUM(I96:K96)</f>
        <v>21</v>
      </c>
      <c r="M96" s="136"/>
    </row>
    <row r="97" spans="1:18" ht="12.6" customHeight="1" x14ac:dyDescent="0.3">
      <c r="A97" s="186" t="s">
        <v>46</v>
      </c>
      <c r="B97" s="15" t="s">
        <v>98</v>
      </c>
      <c r="C97" s="223" t="s">
        <v>240</v>
      </c>
      <c r="D97" s="7"/>
      <c r="E97" s="7" t="s">
        <v>120</v>
      </c>
      <c r="F97" s="7" t="s">
        <v>120</v>
      </c>
      <c r="G97" s="7" t="s">
        <v>120</v>
      </c>
      <c r="H97" s="228" t="s">
        <v>120</v>
      </c>
      <c r="I97" s="231">
        <v>8</v>
      </c>
      <c r="J97" s="21">
        <v>8</v>
      </c>
      <c r="K97" s="21">
        <v>8</v>
      </c>
      <c r="L97" s="128">
        <f>SUM(I97:K97)</f>
        <v>24</v>
      </c>
      <c r="M97" s="136"/>
    </row>
    <row r="98" spans="1:18" ht="12.6" customHeight="1" x14ac:dyDescent="0.3">
      <c r="A98" s="186" t="s">
        <v>47</v>
      </c>
      <c r="B98" s="15" t="s">
        <v>99</v>
      </c>
      <c r="C98" s="223" t="s">
        <v>241</v>
      </c>
      <c r="D98" s="7"/>
      <c r="E98" s="7" t="s">
        <v>120</v>
      </c>
      <c r="F98" s="7" t="s">
        <v>120</v>
      </c>
      <c r="G98" s="7" t="s">
        <v>120</v>
      </c>
      <c r="H98" s="228" t="s">
        <v>120</v>
      </c>
      <c r="I98" s="231">
        <v>7</v>
      </c>
      <c r="J98" s="21">
        <v>7</v>
      </c>
      <c r="K98" s="21">
        <v>7</v>
      </c>
      <c r="L98" s="128">
        <f>SUM(I98:K98)</f>
        <v>21</v>
      </c>
      <c r="M98" s="136"/>
    </row>
    <row r="99" spans="1:18" ht="12.6" customHeight="1" x14ac:dyDescent="0.3">
      <c r="A99" s="186" t="s">
        <v>48</v>
      </c>
      <c r="B99" s="15" t="s">
        <v>100</v>
      </c>
      <c r="C99" s="223" t="s">
        <v>242</v>
      </c>
      <c r="D99" s="7"/>
      <c r="E99" s="7"/>
      <c r="F99" s="7" t="s">
        <v>120</v>
      </c>
      <c r="G99" s="7" t="s">
        <v>120</v>
      </c>
      <c r="H99" s="228" t="s">
        <v>120</v>
      </c>
      <c r="I99" s="231">
        <v>5</v>
      </c>
      <c r="J99" s="21">
        <v>5</v>
      </c>
      <c r="K99" s="21">
        <v>5</v>
      </c>
      <c r="L99" s="128">
        <f>SUM(I99:K99)</f>
        <v>15</v>
      </c>
      <c r="M99" s="136"/>
    </row>
    <row r="100" spans="1:18" ht="12.6" customHeight="1" thickBot="1" x14ac:dyDescent="0.35">
      <c r="A100" s="187" t="s">
        <v>49</v>
      </c>
      <c r="B100" s="43" t="s">
        <v>101</v>
      </c>
      <c r="C100" s="221" t="s">
        <v>243</v>
      </c>
      <c r="D100" s="45"/>
      <c r="E100" s="45" t="s">
        <v>120</v>
      </c>
      <c r="F100" s="45" t="s">
        <v>120</v>
      </c>
      <c r="G100" s="45" t="s">
        <v>120</v>
      </c>
      <c r="H100" s="238" t="s">
        <v>120</v>
      </c>
      <c r="I100" s="233">
        <v>6</v>
      </c>
      <c r="J100" s="124">
        <v>6</v>
      </c>
      <c r="K100" s="124">
        <v>6</v>
      </c>
      <c r="L100" s="127">
        <f>SUM(I100:K100)</f>
        <v>18</v>
      </c>
      <c r="M100" s="17"/>
    </row>
    <row r="101" spans="1:18" s="25" customFormat="1" ht="12.6" customHeight="1" x14ac:dyDescent="0.3">
      <c r="A101" s="188"/>
      <c r="C101" s="261"/>
      <c r="G101" s="26"/>
      <c r="H101" s="26"/>
      <c r="O101" s="20"/>
      <c r="P101" s="20"/>
      <c r="Q101" s="20"/>
      <c r="R101" s="20"/>
    </row>
    <row r="102" spans="1:18" ht="12.6" customHeight="1" x14ac:dyDescent="0.3">
      <c r="I102" s="140">
        <f>SUM(I2:I100)</f>
        <v>773</v>
      </c>
      <c r="J102" s="140">
        <f>SUM(J2:J100)</f>
        <v>784</v>
      </c>
      <c r="K102" s="140">
        <f>SUM(K2:K100)</f>
        <v>790</v>
      </c>
    </row>
    <row r="103" spans="1:18" ht="12.6" customHeight="1" x14ac:dyDescent="0.3">
      <c r="I103" s="117" t="s">
        <v>251</v>
      </c>
      <c r="J103" s="117"/>
      <c r="K103" s="117"/>
    </row>
    <row r="104" spans="1:18" ht="12.6" customHeight="1" x14ac:dyDescent="0.3">
      <c r="I104" s="141">
        <f>SUM(I102/990)</f>
        <v>0.78080808080808084</v>
      </c>
      <c r="J104" s="141">
        <f>SUM(J102/990)</f>
        <v>0.79191919191919191</v>
      </c>
      <c r="K104" s="141">
        <f>SUM(K102/990)</f>
        <v>0.79797979797979801</v>
      </c>
    </row>
    <row r="109" spans="1:18" ht="12.6" customHeight="1" x14ac:dyDescent="0.3">
      <c r="O109" s="25"/>
      <c r="P109" s="25"/>
      <c r="Q109" s="25"/>
      <c r="R109" s="25"/>
    </row>
  </sheetData>
  <sortState ref="A2:N100">
    <sortCondition descending="1" ref="L2:L100"/>
    <sortCondition ref="A2:A100"/>
  </sortState>
  <mergeCells count="2">
    <mergeCell ref="I103:K103"/>
    <mergeCell ref="O6:P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
  <sheetViews>
    <sheetView zoomScale="70" zoomScaleNormal="70" workbookViewId="0">
      <selection activeCell="D16" sqref="D16"/>
    </sheetView>
  </sheetViews>
  <sheetFormatPr defaultColWidth="9.109375" defaultRowHeight="19.2" customHeight="1" x14ac:dyDescent="0.3"/>
  <cols>
    <col min="1" max="1" width="13.21875" bestFit="1" customWidth="1"/>
    <col min="2" max="2" width="10.5546875" bestFit="1" customWidth="1"/>
    <col min="3" max="3" width="14.6640625" hidden="1" customWidth="1"/>
    <col min="4" max="4" width="52.6640625" customWidth="1"/>
    <col min="5" max="5" width="16.33203125" customWidth="1"/>
    <col min="6" max="6" width="7.33203125" customWidth="1"/>
    <col min="7" max="8" width="8.33203125" customWidth="1"/>
    <col min="9" max="9" width="14.5546875" customWidth="1"/>
    <col min="10" max="12" width="10.21875" customWidth="1"/>
    <col min="13" max="13" width="4.88671875" bestFit="1" customWidth="1"/>
    <col min="15" max="15" width="12" bestFit="1" customWidth="1"/>
  </cols>
  <sheetData>
    <row r="1" spans="1:15" ht="24.6" customHeight="1" thickTop="1" thickBot="1" x14ac:dyDescent="0.35">
      <c r="A1" s="263" t="s">
        <v>50</v>
      </c>
      <c r="B1" s="263" t="s">
        <v>103</v>
      </c>
      <c r="C1" s="263" t="s">
        <v>104</v>
      </c>
      <c r="D1" s="264" t="s">
        <v>177</v>
      </c>
      <c r="E1" s="263" t="s">
        <v>178</v>
      </c>
      <c r="F1" s="263" t="s">
        <v>142</v>
      </c>
      <c r="G1" s="263" t="s">
        <v>143</v>
      </c>
      <c r="H1" s="263" t="s">
        <v>144</v>
      </c>
      <c r="I1" s="263" t="s">
        <v>140</v>
      </c>
      <c r="J1" s="27" t="s">
        <v>141</v>
      </c>
      <c r="K1" s="28" t="s">
        <v>250</v>
      </c>
      <c r="L1" s="265" t="s">
        <v>269</v>
      </c>
      <c r="M1" s="25" t="s">
        <v>268</v>
      </c>
      <c r="N1" s="20"/>
      <c r="O1" s="20"/>
    </row>
    <row r="2" spans="1:15" ht="19.2" customHeight="1" x14ac:dyDescent="0.3">
      <c r="A2" s="72">
        <v>2.7</v>
      </c>
      <c r="B2" s="33" t="s">
        <v>109</v>
      </c>
      <c r="C2" s="33" t="s">
        <v>108</v>
      </c>
      <c r="D2" s="34" t="s">
        <v>59</v>
      </c>
      <c r="E2" s="35" t="s">
        <v>150</v>
      </c>
      <c r="F2" s="36"/>
      <c r="G2" s="36"/>
      <c r="H2" s="37" t="s">
        <v>120</v>
      </c>
      <c r="I2" s="54" t="s">
        <v>120</v>
      </c>
      <c r="J2" s="22">
        <v>10</v>
      </c>
      <c r="K2" s="39">
        <v>10</v>
      </c>
      <c r="L2" s="39">
        <v>10</v>
      </c>
      <c r="M2" s="22">
        <f>SUM(J2:L2)</f>
        <v>30</v>
      </c>
      <c r="N2" s="40"/>
      <c r="O2" s="41">
        <f>SUM(M2:M3)</f>
        <v>60</v>
      </c>
    </row>
    <row r="3" spans="1:15" ht="19.2" customHeight="1" thickBot="1" x14ac:dyDescent="0.35">
      <c r="A3" s="73">
        <v>2.8</v>
      </c>
      <c r="B3" s="42" t="s">
        <v>109</v>
      </c>
      <c r="C3" s="42" t="s">
        <v>108</v>
      </c>
      <c r="D3" s="43" t="s">
        <v>60</v>
      </c>
      <c r="E3" s="44" t="s">
        <v>151</v>
      </c>
      <c r="F3" s="45"/>
      <c r="G3" s="45"/>
      <c r="H3" s="46" t="s">
        <v>120</v>
      </c>
      <c r="I3" s="53" t="s">
        <v>120</v>
      </c>
      <c r="J3" s="16">
        <v>10</v>
      </c>
      <c r="K3" s="48">
        <v>10</v>
      </c>
      <c r="L3" s="48">
        <v>10</v>
      </c>
      <c r="M3" s="16">
        <f>SUM(J3:L3)</f>
        <v>30</v>
      </c>
      <c r="N3" s="49"/>
      <c r="O3" s="55">
        <f>SUM(O2/2)</f>
        <v>30</v>
      </c>
    </row>
    <row r="4" spans="1:15" ht="19.2" customHeight="1" x14ac:dyDescent="0.3">
      <c r="A4" s="72" t="s">
        <v>3</v>
      </c>
      <c r="B4" s="33" t="s">
        <v>109</v>
      </c>
      <c r="C4" s="33" t="s">
        <v>108</v>
      </c>
      <c r="D4" s="34" t="s">
        <v>61</v>
      </c>
      <c r="E4" s="35" t="s">
        <v>152</v>
      </c>
      <c r="F4" s="36"/>
      <c r="G4" s="36"/>
      <c r="H4" s="37" t="s">
        <v>120</v>
      </c>
      <c r="I4" s="54" t="s">
        <v>120</v>
      </c>
      <c r="J4" s="39">
        <v>10</v>
      </c>
      <c r="K4" s="39">
        <v>10</v>
      </c>
      <c r="L4" s="39">
        <v>10</v>
      </c>
      <c r="M4" s="22">
        <f>SUM(J4:L4)</f>
        <v>30</v>
      </c>
      <c r="N4" s="40"/>
      <c r="O4" s="41">
        <f>SUM(M4:M10)</f>
        <v>210</v>
      </c>
    </row>
    <row r="5" spans="1:15" ht="19.2" customHeight="1" x14ac:dyDescent="0.3">
      <c r="A5" s="77">
        <v>3.4</v>
      </c>
      <c r="B5" s="8" t="s">
        <v>109</v>
      </c>
      <c r="C5" s="8" t="s">
        <v>108</v>
      </c>
      <c r="D5" s="15" t="s">
        <v>5</v>
      </c>
      <c r="E5" s="4" t="s">
        <v>157</v>
      </c>
      <c r="F5" s="7" t="s">
        <v>120</v>
      </c>
      <c r="G5" s="7" t="s">
        <v>120</v>
      </c>
      <c r="H5" s="5" t="s">
        <v>120</v>
      </c>
      <c r="I5" s="11" t="s">
        <v>120</v>
      </c>
      <c r="J5" s="2">
        <v>10</v>
      </c>
      <c r="K5" s="23">
        <v>10</v>
      </c>
      <c r="L5" s="23">
        <v>10</v>
      </c>
      <c r="M5" s="23">
        <f>SUM(J5:L5)</f>
        <v>30</v>
      </c>
      <c r="N5" s="51"/>
      <c r="O5" s="56">
        <f>SUM(O4/7)</f>
        <v>30</v>
      </c>
    </row>
    <row r="6" spans="1:15" ht="19.2" customHeight="1" x14ac:dyDescent="0.3">
      <c r="A6" s="77">
        <v>3.5</v>
      </c>
      <c r="B6" s="8" t="s">
        <v>109</v>
      </c>
      <c r="C6" s="8" t="s">
        <v>108</v>
      </c>
      <c r="D6" s="15" t="s">
        <v>6</v>
      </c>
      <c r="E6" s="4" t="s">
        <v>158</v>
      </c>
      <c r="F6" s="7" t="s">
        <v>120</v>
      </c>
      <c r="G6" s="7" t="s">
        <v>120</v>
      </c>
      <c r="H6" s="5" t="s">
        <v>120</v>
      </c>
      <c r="I6" s="11" t="s">
        <v>120</v>
      </c>
      <c r="J6" s="2">
        <v>10</v>
      </c>
      <c r="K6" s="23">
        <v>10</v>
      </c>
      <c r="L6" s="23">
        <v>10</v>
      </c>
      <c r="M6" s="23">
        <f>SUM(J6:L6)</f>
        <v>30</v>
      </c>
      <c r="N6" s="51"/>
      <c r="O6" s="52"/>
    </row>
    <row r="7" spans="1:15" ht="19.2" customHeight="1" x14ac:dyDescent="0.3">
      <c r="A7" s="79">
        <v>4.3</v>
      </c>
      <c r="B7" s="8" t="s">
        <v>111</v>
      </c>
      <c r="C7" s="8" t="s">
        <v>108</v>
      </c>
      <c r="D7" s="15" t="s">
        <v>7</v>
      </c>
      <c r="E7" s="4" t="s">
        <v>161</v>
      </c>
      <c r="F7" s="5" t="s">
        <v>120</v>
      </c>
      <c r="G7" s="7" t="s">
        <v>120</v>
      </c>
      <c r="H7" s="5" t="s">
        <v>120</v>
      </c>
      <c r="I7" s="11" t="s">
        <v>120</v>
      </c>
      <c r="J7" s="2">
        <v>10</v>
      </c>
      <c r="K7" s="2">
        <v>10</v>
      </c>
      <c r="L7" s="23">
        <v>10</v>
      </c>
      <c r="M7" s="23">
        <f>SUM(J7:L7)</f>
        <v>30</v>
      </c>
      <c r="N7" s="51"/>
      <c r="O7" s="52"/>
    </row>
    <row r="8" spans="1:15" ht="19.2" customHeight="1" x14ac:dyDescent="0.3">
      <c r="A8" s="81">
        <v>7.4</v>
      </c>
      <c r="B8" s="10" t="s">
        <v>102</v>
      </c>
      <c r="C8" s="10" t="s">
        <v>108</v>
      </c>
      <c r="D8" s="15" t="s">
        <v>12</v>
      </c>
      <c r="E8" s="4" t="s">
        <v>172</v>
      </c>
      <c r="F8" s="7"/>
      <c r="G8" s="7" t="s">
        <v>120</v>
      </c>
      <c r="H8" s="5" t="s">
        <v>120</v>
      </c>
      <c r="I8" s="11" t="s">
        <v>120</v>
      </c>
      <c r="J8" s="2">
        <v>10</v>
      </c>
      <c r="K8" s="2">
        <v>10</v>
      </c>
      <c r="L8" s="2">
        <v>10</v>
      </c>
      <c r="M8" s="23">
        <f>SUM(J8:L8)</f>
        <v>30</v>
      </c>
      <c r="N8" s="51"/>
      <c r="O8" s="52"/>
    </row>
    <row r="9" spans="1:15" ht="19.2" customHeight="1" x14ac:dyDescent="0.3">
      <c r="A9" s="81">
        <v>7.7</v>
      </c>
      <c r="B9" s="8" t="s">
        <v>102</v>
      </c>
      <c r="C9" s="8" t="s">
        <v>108</v>
      </c>
      <c r="D9" s="15" t="s">
        <v>70</v>
      </c>
      <c r="E9" s="4" t="s">
        <v>173</v>
      </c>
      <c r="F9" s="7" t="s">
        <v>120</v>
      </c>
      <c r="G9" s="7" t="s">
        <v>120</v>
      </c>
      <c r="H9" s="5" t="s">
        <v>120</v>
      </c>
      <c r="I9" s="11" t="s">
        <v>120</v>
      </c>
      <c r="J9" s="2">
        <v>10</v>
      </c>
      <c r="K9" s="2">
        <v>10</v>
      </c>
      <c r="L9" s="23">
        <v>10</v>
      </c>
      <c r="M9" s="23">
        <f>SUM(J9:L9)</f>
        <v>30</v>
      </c>
      <c r="N9" s="51"/>
      <c r="O9" s="52"/>
    </row>
    <row r="10" spans="1:15" ht="19.2" customHeight="1" thickBot="1" x14ac:dyDescent="0.35">
      <c r="A10" s="86">
        <v>8.1</v>
      </c>
      <c r="B10" s="42" t="s">
        <v>105</v>
      </c>
      <c r="C10" s="42" t="s">
        <v>108</v>
      </c>
      <c r="D10" s="43" t="s">
        <v>71</v>
      </c>
      <c r="E10" s="44" t="s">
        <v>175</v>
      </c>
      <c r="F10" s="45"/>
      <c r="G10" s="45" t="s">
        <v>120</v>
      </c>
      <c r="H10" s="46" t="s">
        <v>120</v>
      </c>
      <c r="I10" s="53" t="s">
        <v>120</v>
      </c>
      <c r="J10" s="48">
        <v>10</v>
      </c>
      <c r="K10" s="48">
        <v>10</v>
      </c>
      <c r="L10" s="48">
        <v>10</v>
      </c>
      <c r="M10" s="16">
        <f>SUM(J10:L10)</f>
        <v>30</v>
      </c>
      <c r="N10" s="49"/>
      <c r="O10" s="50"/>
    </row>
    <row r="11" spans="1:15" ht="19.2" customHeight="1" x14ac:dyDescent="0.3">
      <c r="A11" s="106">
        <v>8.1999999999999993</v>
      </c>
      <c r="B11" s="33" t="s">
        <v>105</v>
      </c>
      <c r="C11" s="33" t="s">
        <v>108</v>
      </c>
      <c r="D11" s="34" t="s">
        <v>125</v>
      </c>
      <c r="E11" s="35"/>
      <c r="F11" s="36" t="s">
        <v>120</v>
      </c>
      <c r="G11" s="36" t="s">
        <v>120</v>
      </c>
      <c r="H11" s="37" t="s">
        <v>120</v>
      </c>
      <c r="I11" s="54" t="s">
        <v>120</v>
      </c>
      <c r="J11" s="39">
        <v>10</v>
      </c>
      <c r="K11" s="39">
        <v>10</v>
      </c>
      <c r="L11" s="22">
        <v>10</v>
      </c>
      <c r="M11" s="22">
        <f>SUM(J11:L11)</f>
        <v>30</v>
      </c>
      <c r="N11" s="40"/>
      <c r="O11" s="41">
        <f>SUM(M11:M16)</f>
        <v>180</v>
      </c>
    </row>
    <row r="12" spans="1:15" ht="19.2" customHeight="1" x14ac:dyDescent="0.3">
      <c r="A12" s="85">
        <v>8.6</v>
      </c>
      <c r="B12" s="10" t="s">
        <v>105</v>
      </c>
      <c r="C12" s="10" t="s">
        <v>110</v>
      </c>
      <c r="D12" s="15" t="s">
        <v>114</v>
      </c>
      <c r="E12" s="4" t="s">
        <v>182</v>
      </c>
      <c r="F12" s="13"/>
      <c r="G12" s="13" t="s">
        <v>120</v>
      </c>
      <c r="H12" s="5" t="s">
        <v>120</v>
      </c>
      <c r="I12" s="11" t="s">
        <v>120</v>
      </c>
      <c r="J12" s="2">
        <v>10</v>
      </c>
      <c r="K12" s="2">
        <v>10</v>
      </c>
      <c r="L12" s="2">
        <v>10</v>
      </c>
      <c r="M12" s="23">
        <f>SUM(J12:L12)</f>
        <v>30</v>
      </c>
      <c r="N12" s="51"/>
      <c r="O12" s="56">
        <f>SUM(O11/6)</f>
        <v>30</v>
      </c>
    </row>
    <row r="13" spans="1:15" ht="19.2" customHeight="1" x14ac:dyDescent="0.3">
      <c r="A13" s="87">
        <v>10.4</v>
      </c>
      <c r="B13" s="10" t="s">
        <v>112</v>
      </c>
      <c r="C13" s="10" t="s">
        <v>108</v>
      </c>
      <c r="D13" s="15" t="s">
        <v>131</v>
      </c>
      <c r="E13" s="4" t="s">
        <v>187</v>
      </c>
      <c r="F13" s="13" t="s">
        <v>120</v>
      </c>
      <c r="G13" s="13" t="s">
        <v>120</v>
      </c>
      <c r="H13" s="5" t="s">
        <v>120</v>
      </c>
      <c r="I13" s="11" t="s">
        <v>120</v>
      </c>
      <c r="J13" s="2">
        <v>10</v>
      </c>
      <c r="K13" s="2">
        <v>10</v>
      </c>
      <c r="L13" s="2">
        <v>10</v>
      </c>
      <c r="M13" s="23">
        <f>SUM(J13:L13)</f>
        <v>30</v>
      </c>
      <c r="N13" s="51"/>
      <c r="O13" s="52"/>
    </row>
    <row r="14" spans="1:15" ht="19.2" customHeight="1" x14ac:dyDescent="0.3">
      <c r="A14" s="87">
        <v>10.5</v>
      </c>
      <c r="B14" s="10" t="s">
        <v>112</v>
      </c>
      <c r="C14" s="10" t="s">
        <v>108</v>
      </c>
      <c r="D14" s="15" t="s">
        <v>132</v>
      </c>
      <c r="E14" s="4" t="s">
        <v>188</v>
      </c>
      <c r="F14" s="13" t="s">
        <v>120</v>
      </c>
      <c r="G14" s="13" t="s">
        <v>120</v>
      </c>
      <c r="H14" s="5" t="s">
        <v>120</v>
      </c>
      <c r="I14" s="11" t="s">
        <v>120</v>
      </c>
      <c r="J14" s="2">
        <v>10</v>
      </c>
      <c r="K14" s="2">
        <v>10</v>
      </c>
      <c r="L14" s="2">
        <v>10</v>
      </c>
      <c r="M14" s="23">
        <f>SUM(J14:L14)</f>
        <v>30</v>
      </c>
      <c r="N14" s="51"/>
      <c r="O14" s="52"/>
    </row>
    <row r="15" spans="1:15" ht="19.2" customHeight="1" x14ac:dyDescent="0.3">
      <c r="A15" s="95">
        <v>12.1</v>
      </c>
      <c r="B15" s="8" t="s">
        <v>102</v>
      </c>
      <c r="C15" s="8" t="s">
        <v>106</v>
      </c>
      <c r="D15" s="15" t="s">
        <v>19</v>
      </c>
      <c r="E15" s="4" t="s">
        <v>194</v>
      </c>
      <c r="F15" s="7" t="s">
        <v>120</v>
      </c>
      <c r="G15" s="7" t="s">
        <v>120</v>
      </c>
      <c r="H15" s="5" t="s">
        <v>120</v>
      </c>
      <c r="I15" s="9"/>
      <c r="J15" s="23">
        <v>10</v>
      </c>
      <c r="K15" s="2">
        <v>10</v>
      </c>
      <c r="L15" s="2">
        <v>10</v>
      </c>
      <c r="M15" s="23">
        <f>SUM(J15:L15)</f>
        <v>30</v>
      </c>
      <c r="N15" s="51"/>
      <c r="O15" s="52"/>
    </row>
    <row r="16" spans="1:15" ht="19.2" customHeight="1" thickBot="1" x14ac:dyDescent="0.35">
      <c r="A16" s="96">
        <v>12.11</v>
      </c>
      <c r="B16" s="42" t="s">
        <v>111</v>
      </c>
      <c r="C16" s="42" t="s">
        <v>108</v>
      </c>
      <c r="D16" s="43" t="s">
        <v>116</v>
      </c>
      <c r="E16" s="44" t="s">
        <v>201</v>
      </c>
      <c r="F16" s="45"/>
      <c r="G16" s="45" t="s">
        <v>120</v>
      </c>
      <c r="H16" s="46" t="s">
        <v>120</v>
      </c>
      <c r="I16" s="53" t="s">
        <v>120</v>
      </c>
      <c r="J16" s="48">
        <v>10</v>
      </c>
      <c r="K16" s="48">
        <v>10</v>
      </c>
      <c r="L16" s="48">
        <v>10</v>
      </c>
      <c r="M16" s="16">
        <f>SUM(J16:L16)</f>
        <v>30</v>
      </c>
      <c r="N16" s="49"/>
      <c r="O16" s="50"/>
    </row>
    <row r="17" spans="1:15" ht="19.2" customHeight="1" x14ac:dyDescent="0.3">
      <c r="A17" s="94">
        <v>12.3</v>
      </c>
      <c r="B17" s="33" t="s">
        <v>102</v>
      </c>
      <c r="C17" s="33" t="s">
        <v>108</v>
      </c>
      <c r="D17" s="34" t="s">
        <v>134</v>
      </c>
      <c r="E17" s="35" t="s">
        <v>196</v>
      </c>
      <c r="F17" s="111"/>
      <c r="G17" s="111" t="s">
        <v>120</v>
      </c>
      <c r="H17" s="37" t="s">
        <v>120</v>
      </c>
      <c r="I17" s="54" t="s">
        <v>120</v>
      </c>
      <c r="J17" s="39">
        <v>10</v>
      </c>
      <c r="K17" s="39">
        <v>10</v>
      </c>
      <c r="L17" s="39">
        <v>10</v>
      </c>
      <c r="M17" s="22">
        <f>SUM(J17:L17)</f>
        <v>30</v>
      </c>
      <c r="N17" s="40"/>
      <c r="O17" s="41">
        <f>SUM(M17:M23)</f>
        <v>210</v>
      </c>
    </row>
    <row r="18" spans="1:15" ht="19.2" customHeight="1" x14ac:dyDescent="0.3">
      <c r="A18" s="95">
        <v>12.9</v>
      </c>
      <c r="B18" s="10" t="s">
        <v>102</v>
      </c>
      <c r="C18" s="10" t="s">
        <v>110</v>
      </c>
      <c r="D18" s="15" t="s">
        <v>74</v>
      </c>
      <c r="E18" s="4" t="s">
        <v>199</v>
      </c>
      <c r="F18" s="7"/>
      <c r="G18" s="7"/>
      <c r="H18" s="5" t="s">
        <v>120</v>
      </c>
      <c r="I18" s="11" t="s">
        <v>120</v>
      </c>
      <c r="J18" s="2">
        <v>10</v>
      </c>
      <c r="K18" s="2">
        <v>10</v>
      </c>
      <c r="L18" s="2">
        <v>10</v>
      </c>
      <c r="M18" s="23">
        <f>SUM(J18:L18)</f>
        <v>30</v>
      </c>
      <c r="N18" s="51"/>
      <c r="O18" s="56">
        <f>SUM(O17/7)</f>
        <v>30</v>
      </c>
    </row>
    <row r="19" spans="1:15" ht="19.2" customHeight="1" x14ac:dyDescent="0.3">
      <c r="A19" s="83">
        <v>13.4</v>
      </c>
      <c r="B19" s="8" t="s">
        <v>112</v>
      </c>
      <c r="C19" s="8" t="s">
        <v>108</v>
      </c>
      <c r="D19" s="15" t="s">
        <v>77</v>
      </c>
      <c r="E19" s="4" t="s">
        <v>205</v>
      </c>
      <c r="F19" s="7"/>
      <c r="G19" s="7" t="s">
        <v>120</v>
      </c>
      <c r="H19" s="5" t="s">
        <v>120</v>
      </c>
      <c r="I19" s="11" t="s">
        <v>120</v>
      </c>
      <c r="J19" s="2">
        <v>10</v>
      </c>
      <c r="K19" s="2">
        <v>10</v>
      </c>
      <c r="L19" s="2">
        <v>10</v>
      </c>
      <c r="M19" s="23">
        <f>SUM(J19:L19)</f>
        <v>30</v>
      </c>
      <c r="N19" s="51"/>
      <c r="O19" s="52"/>
    </row>
    <row r="20" spans="1:15" ht="19.2" customHeight="1" x14ac:dyDescent="0.3">
      <c r="A20" s="97">
        <v>14.6</v>
      </c>
      <c r="B20" s="10" t="s">
        <v>112</v>
      </c>
      <c r="C20" s="10" t="s">
        <v>108</v>
      </c>
      <c r="D20" s="15" t="s">
        <v>137</v>
      </c>
      <c r="E20" s="4" t="s">
        <v>209</v>
      </c>
      <c r="F20" s="7" t="s">
        <v>120</v>
      </c>
      <c r="G20" s="7" t="s">
        <v>120</v>
      </c>
      <c r="H20" s="5" t="s">
        <v>120</v>
      </c>
      <c r="I20" s="11" t="s">
        <v>120</v>
      </c>
      <c r="J20" s="2">
        <v>10</v>
      </c>
      <c r="K20" s="2">
        <v>10</v>
      </c>
      <c r="L20" s="2">
        <v>10</v>
      </c>
      <c r="M20" s="23">
        <f>SUM(J20:L20)</f>
        <v>30</v>
      </c>
      <c r="N20" s="51"/>
      <c r="O20" s="52"/>
    </row>
    <row r="21" spans="1:15" ht="19.2" customHeight="1" x14ac:dyDescent="0.3">
      <c r="A21" s="97">
        <v>14.7</v>
      </c>
      <c r="B21" s="8" t="s">
        <v>112</v>
      </c>
      <c r="C21" s="8" t="s">
        <v>108</v>
      </c>
      <c r="D21" s="15" t="s">
        <v>138</v>
      </c>
      <c r="E21" s="4" t="s">
        <v>210</v>
      </c>
      <c r="F21" s="7"/>
      <c r="G21" s="7"/>
      <c r="H21" s="5" t="s">
        <v>120</v>
      </c>
      <c r="I21" s="11" t="s">
        <v>120</v>
      </c>
      <c r="J21" s="2">
        <v>10</v>
      </c>
      <c r="K21" s="2">
        <v>10</v>
      </c>
      <c r="L21" s="2">
        <v>10</v>
      </c>
      <c r="M21" s="23">
        <f>SUM(J21:L21)</f>
        <v>30</v>
      </c>
      <c r="N21" s="51"/>
      <c r="O21" s="52"/>
    </row>
    <row r="22" spans="1:15" ht="19.2" customHeight="1" x14ac:dyDescent="0.3">
      <c r="A22" s="91" t="s">
        <v>39</v>
      </c>
      <c r="B22" s="8" t="s">
        <v>113</v>
      </c>
      <c r="C22" s="8" t="s">
        <v>113</v>
      </c>
      <c r="D22" s="15" t="s">
        <v>91</v>
      </c>
      <c r="E22" s="4" t="s">
        <v>233</v>
      </c>
      <c r="F22" s="7" t="s">
        <v>120</v>
      </c>
      <c r="G22" s="7" t="s">
        <v>120</v>
      </c>
      <c r="H22" s="5" t="s">
        <v>120</v>
      </c>
      <c r="I22" s="9"/>
      <c r="J22" s="23">
        <v>10</v>
      </c>
      <c r="K22" s="2">
        <v>10</v>
      </c>
      <c r="L22" s="2">
        <v>10</v>
      </c>
      <c r="M22" s="23">
        <f>SUM(J22:L22)</f>
        <v>30</v>
      </c>
      <c r="N22" s="51"/>
      <c r="O22" s="52"/>
    </row>
    <row r="23" spans="1:15" ht="19.2" customHeight="1" thickBot="1" x14ac:dyDescent="0.35">
      <c r="A23" s="92" t="s">
        <v>40</v>
      </c>
      <c r="B23" s="42" t="s">
        <v>113</v>
      </c>
      <c r="C23" s="42" t="s">
        <v>113</v>
      </c>
      <c r="D23" s="43" t="s">
        <v>92</v>
      </c>
      <c r="E23" s="44" t="s">
        <v>234</v>
      </c>
      <c r="F23" s="45" t="s">
        <v>120</v>
      </c>
      <c r="G23" s="45" t="s">
        <v>120</v>
      </c>
      <c r="H23" s="46" t="s">
        <v>120</v>
      </c>
      <c r="I23" s="47"/>
      <c r="J23" s="16">
        <v>10</v>
      </c>
      <c r="K23" s="48">
        <v>10</v>
      </c>
      <c r="L23" s="48">
        <v>10</v>
      </c>
      <c r="M23" s="16">
        <f>SUM(J23:L23)</f>
        <v>30</v>
      </c>
      <c r="N23" s="49"/>
      <c r="O23" s="50"/>
    </row>
    <row r="24" spans="1:15" ht="19.2" customHeight="1" x14ac:dyDescent="0.3">
      <c r="A24" s="80">
        <v>5.0999999999999996</v>
      </c>
      <c r="B24" s="33" t="s">
        <v>109</v>
      </c>
      <c r="C24" s="33" t="s">
        <v>108</v>
      </c>
      <c r="D24" s="34" t="s">
        <v>66</v>
      </c>
      <c r="E24" s="35" t="s">
        <v>166</v>
      </c>
      <c r="F24" s="36" t="s">
        <v>120</v>
      </c>
      <c r="G24" s="36" t="s">
        <v>120</v>
      </c>
      <c r="H24" s="37" t="s">
        <v>120</v>
      </c>
      <c r="I24" s="54" t="s">
        <v>120</v>
      </c>
      <c r="J24" s="118">
        <v>10</v>
      </c>
      <c r="K24" s="118">
        <v>10</v>
      </c>
      <c r="L24" s="118">
        <v>9</v>
      </c>
      <c r="M24" s="22">
        <f>SUM(J24:L24)</f>
        <v>29</v>
      </c>
      <c r="N24" s="40"/>
      <c r="O24" s="41">
        <f>SUM(M24:M25)</f>
        <v>57</v>
      </c>
    </row>
    <row r="25" spans="1:15" ht="19.2" customHeight="1" thickBot="1" x14ac:dyDescent="0.35">
      <c r="A25" s="78">
        <v>3.1</v>
      </c>
      <c r="B25" s="42" t="s">
        <v>109</v>
      </c>
      <c r="C25" s="42" t="s">
        <v>110</v>
      </c>
      <c r="D25" s="43" t="s">
        <v>63</v>
      </c>
      <c r="E25" s="44" t="s">
        <v>154</v>
      </c>
      <c r="F25" s="45"/>
      <c r="G25" s="45" t="s">
        <v>120</v>
      </c>
      <c r="H25" s="46" t="s">
        <v>120</v>
      </c>
      <c r="I25" s="53" t="s">
        <v>120</v>
      </c>
      <c r="J25" s="119">
        <v>10</v>
      </c>
      <c r="K25" s="119">
        <v>9</v>
      </c>
      <c r="L25" s="119">
        <v>9</v>
      </c>
      <c r="M25" s="16">
        <f>SUM(J25:L25)</f>
        <v>28</v>
      </c>
      <c r="N25" s="49"/>
      <c r="O25" s="55">
        <f>SUM(O24/2)</f>
        <v>28.5</v>
      </c>
    </row>
    <row r="26" spans="1:15" ht="19.2" customHeight="1" thickBot="1" x14ac:dyDescent="0.35">
      <c r="A26" s="107">
        <v>3.2</v>
      </c>
      <c r="B26" s="58" t="s">
        <v>109</v>
      </c>
      <c r="C26" s="58" t="s">
        <v>110</v>
      </c>
      <c r="D26" s="59" t="s">
        <v>4</v>
      </c>
      <c r="E26" s="60" t="s">
        <v>155</v>
      </c>
      <c r="F26" s="61"/>
      <c r="G26" s="61" t="s">
        <v>120</v>
      </c>
      <c r="H26" s="62" t="s">
        <v>120</v>
      </c>
      <c r="I26" s="68" t="s">
        <v>120</v>
      </c>
      <c r="J26" s="120">
        <v>10</v>
      </c>
      <c r="K26" s="120">
        <v>9</v>
      </c>
      <c r="L26" s="120">
        <v>9</v>
      </c>
      <c r="M26" s="63">
        <f>SUM(J26:L26)</f>
        <v>28</v>
      </c>
      <c r="N26" s="65"/>
      <c r="O26" s="70">
        <v>25</v>
      </c>
    </row>
    <row r="27" spans="1:15" ht="19.2" customHeight="1" x14ac:dyDescent="0.3">
      <c r="A27" s="74">
        <v>11.4</v>
      </c>
      <c r="B27" s="66" t="s">
        <v>102</v>
      </c>
      <c r="C27" s="66" t="s">
        <v>108</v>
      </c>
      <c r="D27" s="34" t="s">
        <v>115</v>
      </c>
      <c r="E27" s="35" t="s">
        <v>191</v>
      </c>
      <c r="F27" s="36" t="s">
        <v>120</v>
      </c>
      <c r="G27" s="36" t="s">
        <v>120</v>
      </c>
      <c r="H27" s="36" t="s">
        <v>120</v>
      </c>
      <c r="I27" s="38"/>
      <c r="J27" s="118">
        <v>10</v>
      </c>
      <c r="K27" s="118">
        <v>9</v>
      </c>
      <c r="L27" s="118">
        <v>9</v>
      </c>
      <c r="M27" s="22">
        <f>SUM(J27:L27)</f>
        <v>28</v>
      </c>
      <c r="N27" s="40"/>
      <c r="O27" s="41">
        <f>SUM(M27:M33)</f>
        <v>194</v>
      </c>
    </row>
    <row r="28" spans="1:15" ht="19.2" customHeight="1" x14ac:dyDescent="0.3">
      <c r="A28" s="79">
        <v>4.5</v>
      </c>
      <c r="B28" s="8" t="s">
        <v>111</v>
      </c>
      <c r="C28" s="8" t="s">
        <v>108</v>
      </c>
      <c r="D28" s="15" t="s">
        <v>122</v>
      </c>
      <c r="E28" s="4" t="s">
        <v>162</v>
      </c>
      <c r="F28" s="7"/>
      <c r="G28" s="7" t="s">
        <v>120</v>
      </c>
      <c r="H28" s="5" t="s">
        <v>120</v>
      </c>
      <c r="I28" s="11" t="s">
        <v>120</v>
      </c>
      <c r="J28" s="121">
        <v>9</v>
      </c>
      <c r="K28" s="121">
        <v>9</v>
      </c>
      <c r="L28" s="121">
        <v>10</v>
      </c>
      <c r="M28" s="23">
        <f>SUM(J28:L28)</f>
        <v>28</v>
      </c>
      <c r="N28" s="51"/>
      <c r="O28" s="56">
        <f>SUM(O27/7)</f>
        <v>27.714285714285715</v>
      </c>
    </row>
    <row r="29" spans="1:15" ht="19.2" customHeight="1" x14ac:dyDescent="0.3">
      <c r="A29" s="75">
        <v>11.5</v>
      </c>
      <c r="B29" s="10" t="s">
        <v>102</v>
      </c>
      <c r="C29" s="10" t="s">
        <v>108</v>
      </c>
      <c r="D29" s="15" t="s">
        <v>17</v>
      </c>
      <c r="E29" s="4" t="s">
        <v>193</v>
      </c>
      <c r="F29" s="5"/>
      <c r="G29" s="5" t="s">
        <v>120</v>
      </c>
      <c r="H29" s="7" t="s">
        <v>120</v>
      </c>
      <c r="I29" s="11" t="s">
        <v>120</v>
      </c>
      <c r="J29" s="121">
        <v>9</v>
      </c>
      <c r="K29" s="121">
        <v>9</v>
      </c>
      <c r="L29" s="121">
        <v>10</v>
      </c>
      <c r="M29" s="23">
        <f>SUM(J29:L29)</f>
        <v>28</v>
      </c>
      <c r="N29" s="51"/>
      <c r="O29" s="52"/>
    </row>
    <row r="30" spans="1:15" ht="19.2" customHeight="1" x14ac:dyDescent="0.3">
      <c r="A30" s="95">
        <v>12.12</v>
      </c>
      <c r="B30" s="8" t="s">
        <v>105</v>
      </c>
      <c r="C30" s="8" t="s">
        <v>108</v>
      </c>
      <c r="D30" s="15" t="s">
        <v>75</v>
      </c>
      <c r="E30" s="4" t="s">
        <v>202</v>
      </c>
      <c r="F30" s="13"/>
      <c r="G30" s="13"/>
      <c r="H30" s="5" t="s">
        <v>120</v>
      </c>
      <c r="I30" s="11" t="s">
        <v>120</v>
      </c>
      <c r="J30" s="121">
        <v>9</v>
      </c>
      <c r="K30" s="121">
        <v>9</v>
      </c>
      <c r="L30" s="121">
        <v>10</v>
      </c>
      <c r="M30" s="23">
        <f>SUM(J30:L30)</f>
        <v>28</v>
      </c>
      <c r="N30" s="51"/>
      <c r="O30" s="52"/>
    </row>
    <row r="31" spans="1:15" ht="19.2" customHeight="1" x14ac:dyDescent="0.3">
      <c r="A31" s="100">
        <v>16.3</v>
      </c>
      <c r="B31" s="8" t="s">
        <v>111</v>
      </c>
      <c r="C31" s="8" t="s">
        <v>108</v>
      </c>
      <c r="D31" s="15" t="s">
        <v>119</v>
      </c>
      <c r="E31" s="4" t="s">
        <v>215</v>
      </c>
      <c r="F31" s="7"/>
      <c r="G31" s="7" t="s">
        <v>120</v>
      </c>
      <c r="H31" s="5" t="s">
        <v>120</v>
      </c>
      <c r="I31" s="11" t="s">
        <v>120</v>
      </c>
      <c r="J31" s="121">
        <v>9</v>
      </c>
      <c r="K31" s="121">
        <v>9</v>
      </c>
      <c r="L31" s="121">
        <v>10</v>
      </c>
      <c r="M31" s="23">
        <f>SUM(J31:L31)</f>
        <v>28</v>
      </c>
      <c r="N31" s="51"/>
      <c r="O31" s="52"/>
    </row>
    <row r="32" spans="1:15" ht="19.2" customHeight="1" x14ac:dyDescent="0.3">
      <c r="A32" s="93">
        <v>1.4</v>
      </c>
      <c r="B32" s="8" t="s">
        <v>105</v>
      </c>
      <c r="C32" s="8" t="s">
        <v>106</v>
      </c>
      <c r="D32" s="15" t="s">
        <v>55</v>
      </c>
      <c r="E32" s="4" t="s">
        <v>146</v>
      </c>
      <c r="F32" s="7" t="s">
        <v>120</v>
      </c>
      <c r="G32" s="7" t="s">
        <v>120</v>
      </c>
      <c r="H32" s="5" t="s">
        <v>120</v>
      </c>
      <c r="I32" s="9"/>
      <c r="J32" s="23">
        <v>9</v>
      </c>
      <c r="K32" s="2">
        <v>9</v>
      </c>
      <c r="L32" s="2">
        <v>9</v>
      </c>
      <c r="M32" s="23">
        <f>SUM(J32:L32)</f>
        <v>27</v>
      </c>
      <c r="N32" s="51"/>
      <c r="O32" s="52"/>
    </row>
    <row r="33" spans="1:15" ht="19.2" customHeight="1" thickBot="1" x14ac:dyDescent="0.35">
      <c r="A33" s="73">
        <v>2.1</v>
      </c>
      <c r="B33" s="42" t="s">
        <v>109</v>
      </c>
      <c r="C33" s="42" t="s">
        <v>106</v>
      </c>
      <c r="D33" s="43" t="s">
        <v>57</v>
      </c>
      <c r="E33" s="44" t="s">
        <v>148</v>
      </c>
      <c r="F33" s="45" t="s">
        <v>120</v>
      </c>
      <c r="G33" s="45" t="s">
        <v>120</v>
      </c>
      <c r="H33" s="46" t="s">
        <v>120</v>
      </c>
      <c r="I33" s="47"/>
      <c r="J33" s="16">
        <v>9</v>
      </c>
      <c r="K33" s="48">
        <v>9</v>
      </c>
      <c r="L33" s="48">
        <v>9</v>
      </c>
      <c r="M33" s="16">
        <f>SUM(J33:L33)</f>
        <v>27</v>
      </c>
      <c r="N33" s="49"/>
      <c r="O33" s="50"/>
    </row>
    <row r="34" spans="1:15" ht="19.2" customHeight="1" x14ac:dyDescent="0.3">
      <c r="A34" s="72">
        <v>2.6</v>
      </c>
      <c r="B34" s="33" t="s">
        <v>109</v>
      </c>
      <c r="C34" s="33" t="s">
        <v>107</v>
      </c>
      <c r="D34" s="34" t="s">
        <v>2</v>
      </c>
      <c r="E34" s="35" t="s">
        <v>145</v>
      </c>
      <c r="F34" s="36" t="s">
        <v>120</v>
      </c>
      <c r="G34" s="36" t="s">
        <v>120</v>
      </c>
      <c r="H34" s="37" t="s">
        <v>120</v>
      </c>
      <c r="I34" s="54" t="s">
        <v>120</v>
      </c>
      <c r="J34" s="22">
        <v>9</v>
      </c>
      <c r="K34" s="22">
        <v>9</v>
      </c>
      <c r="L34" s="22">
        <v>9</v>
      </c>
      <c r="M34" s="22">
        <f>SUM(J34:L34)</f>
        <v>27</v>
      </c>
      <c r="N34" s="40"/>
      <c r="O34" s="41">
        <f>SUM(M34:M39)</f>
        <v>162</v>
      </c>
    </row>
    <row r="35" spans="1:15" ht="19.2" customHeight="1" x14ac:dyDescent="0.3">
      <c r="A35" s="108">
        <v>9.1999999999999993</v>
      </c>
      <c r="B35" s="10" t="s">
        <v>105</v>
      </c>
      <c r="C35" s="10" t="s">
        <v>108</v>
      </c>
      <c r="D35" s="15" t="s">
        <v>128</v>
      </c>
      <c r="E35" s="4" t="s">
        <v>183</v>
      </c>
      <c r="F35" s="13"/>
      <c r="G35" s="13" t="s">
        <v>120</v>
      </c>
      <c r="H35" s="5" t="s">
        <v>120</v>
      </c>
      <c r="I35" s="11" t="s">
        <v>120</v>
      </c>
      <c r="J35" s="2">
        <v>9</v>
      </c>
      <c r="K35" s="2">
        <v>9</v>
      </c>
      <c r="L35" s="2">
        <v>9</v>
      </c>
      <c r="M35" s="23">
        <f>SUM(J35:L35)</f>
        <v>27</v>
      </c>
      <c r="N35" s="51"/>
      <c r="O35" s="56">
        <f>SUM(O34/6)</f>
        <v>27</v>
      </c>
    </row>
    <row r="36" spans="1:15" ht="19.2" customHeight="1" x14ac:dyDescent="0.3">
      <c r="A36" s="108">
        <v>9.4</v>
      </c>
      <c r="B36" s="10" t="s">
        <v>105</v>
      </c>
      <c r="C36" s="10" t="s">
        <v>108</v>
      </c>
      <c r="D36" s="15" t="s">
        <v>129</v>
      </c>
      <c r="E36" s="4" t="s">
        <v>184</v>
      </c>
      <c r="F36" s="13" t="s">
        <v>120</v>
      </c>
      <c r="G36" s="13" t="s">
        <v>120</v>
      </c>
      <c r="H36" s="5" t="s">
        <v>120</v>
      </c>
      <c r="I36" s="9"/>
      <c r="J36" s="23">
        <v>9</v>
      </c>
      <c r="K36" s="2">
        <v>9</v>
      </c>
      <c r="L36" s="2">
        <v>9</v>
      </c>
      <c r="M36" s="23">
        <f>SUM(J36:L36)</f>
        <v>27</v>
      </c>
      <c r="N36" s="51"/>
      <c r="O36" s="52"/>
    </row>
    <row r="37" spans="1:15" ht="19.2" customHeight="1" x14ac:dyDescent="0.3">
      <c r="A37" s="87">
        <v>10.1</v>
      </c>
      <c r="B37" s="10" t="s">
        <v>112</v>
      </c>
      <c r="C37" s="10" t="s">
        <v>108</v>
      </c>
      <c r="D37" s="15" t="s">
        <v>130</v>
      </c>
      <c r="E37" s="4" t="s">
        <v>185</v>
      </c>
      <c r="F37" s="7" t="s">
        <v>120</v>
      </c>
      <c r="G37" s="7" t="s">
        <v>120</v>
      </c>
      <c r="H37" s="5" t="s">
        <v>120</v>
      </c>
      <c r="I37" s="11" t="s">
        <v>120</v>
      </c>
      <c r="J37" s="2">
        <v>9</v>
      </c>
      <c r="K37" s="2">
        <v>9</v>
      </c>
      <c r="L37" s="23">
        <v>9</v>
      </c>
      <c r="M37" s="23">
        <f>SUM(J37:L37)</f>
        <v>27</v>
      </c>
      <c r="N37" s="51"/>
      <c r="O37" s="52"/>
    </row>
    <row r="38" spans="1:15" ht="19.2" customHeight="1" x14ac:dyDescent="0.3">
      <c r="A38" s="87">
        <v>10.199999999999999</v>
      </c>
      <c r="B38" s="8" t="s">
        <v>112</v>
      </c>
      <c r="C38" s="8" t="s">
        <v>108</v>
      </c>
      <c r="D38" s="15" t="s">
        <v>16</v>
      </c>
      <c r="E38" s="4" t="s">
        <v>186</v>
      </c>
      <c r="F38" s="7" t="s">
        <v>120</v>
      </c>
      <c r="G38" s="7" t="s">
        <v>120</v>
      </c>
      <c r="H38" s="5" t="s">
        <v>120</v>
      </c>
      <c r="I38" s="11" t="s">
        <v>120</v>
      </c>
      <c r="J38" s="2">
        <v>9</v>
      </c>
      <c r="K38" s="2">
        <v>9</v>
      </c>
      <c r="L38" s="23">
        <v>9</v>
      </c>
      <c r="M38" s="23">
        <f>SUM(J38:L38)</f>
        <v>27</v>
      </c>
      <c r="N38" s="51"/>
      <c r="O38" s="52"/>
    </row>
    <row r="39" spans="1:15" ht="19.2" customHeight="1" thickBot="1" x14ac:dyDescent="0.35">
      <c r="A39" s="76">
        <v>11.3</v>
      </c>
      <c r="B39" s="57" t="s">
        <v>102</v>
      </c>
      <c r="C39" s="57" t="s">
        <v>110</v>
      </c>
      <c r="D39" s="43" t="s">
        <v>73</v>
      </c>
      <c r="E39" s="44" t="s">
        <v>190</v>
      </c>
      <c r="F39" s="45"/>
      <c r="G39" s="45" t="s">
        <v>120</v>
      </c>
      <c r="H39" s="45" t="s">
        <v>120</v>
      </c>
      <c r="I39" s="53" t="s">
        <v>120</v>
      </c>
      <c r="J39" s="48">
        <v>9</v>
      </c>
      <c r="K39" s="48">
        <v>9</v>
      </c>
      <c r="L39" s="48">
        <v>9</v>
      </c>
      <c r="M39" s="16">
        <f>SUM(J39:L39)</f>
        <v>27</v>
      </c>
      <c r="N39" s="49"/>
      <c r="O39" s="50"/>
    </row>
    <row r="40" spans="1:15" ht="19.2" customHeight="1" x14ac:dyDescent="0.3">
      <c r="A40" s="94">
        <v>12.7</v>
      </c>
      <c r="B40" s="33" t="s">
        <v>102</v>
      </c>
      <c r="C40" s="33" t="s">
        <v>108</v>
      </c>
      <c r="D40" s="34" t="s">
        <v>20</v>
      </c>
      <c r="E40" s="35" t="s">
        <v>198</v>
      </c>
      <c r="F40" s="36"/>
      <c r="G40" s="36"/>
      <c r="H40" s="37" t="s">
        <v>120</v>
      </c>
      <c r="I40" s="54" t="s">
        <v>120</v>
      </c>
      <c r="J40" s="39">
        <v>9</v>
      </c>
      <c r="K40" s="39">
        <v>9</v>
      </c>
      <c r="L40" s="39">
        <v>9</v>
      </c>
      <c r="M40" s="22">
        <f>SUM(J40:L40)</f>
        <v>27</v>
      </c>
      <c r="N40" s="40"/>
      <c r="O40" s="69">
        <v>27</v>
      </c>
    </row>
    <row r="41" spans="1:15" ht="19.2" customHeight="1" thickBot="1" x14ac:dyDescent="0.35">
      <c r="A41" s="84">
        <v>13.1</v>
      </c>
      <c r="B41" s="42" t="s">
        <v>112</v>
      </c>
      <c r="C41" s="42" t="s">
        <v>106</v>
      </c>
      <c r="D41" s="43" t="s">
        <v>117</v>
      </c>
      <c r="E41" s="44" t="s">
        <v>203</v>
      </c>
      <c r="F41" s="45" t="s">
        <v>120</v>
      </c>
      <c r="G41" s="45" t="s">
        <v>120</v>
      </c>
      <c r="H41" s="46" t="s">
        <v>120</v>
      </c>
      <c r="I41" s="47"/>
      <c r="J41" s="16">
        <v>9</v>
      </c>
      <c r="K41" s="48">
        <v>9</v>
      </c>
      <c r="L41" s="48">
        <v>9</v>
      </c>
      <c r="M41" s="16">
        <f>SUM(J41:L41)</f>
        <v>27</v>
      </c>
      <c r="N41" s="49"/>
      <c r="O41" s="50"/>
    </row>
    <row r="42" spans="1:15" ht="19.2" customHeight="1" x14ac:dyDescent="0.3">
      <c r="A42" s="82">
        <v>13.2</v>
      </c>
      <c r="B42" s="33" t="s">
        <v>112</v>
      </c>
      <c r="C42" s="33" t="s">
        <v>108</v>
      </c>
      <c r="D42" s="34" t="s">
        <v>76</v>
      </c>
      <c r="E42" s="35" t="s">
        <v>204</v>
      </c>
      <c r="F42" s="36" t="s">
        <v>120</v>
      </c>
      <c r="G42" s="36" t="s">
        <v>120</v>
      </c>
      <c r="H42" s="37" t="s">
        <v>120</v>
      </c>
      <c r="I42" s="54" t="s">
        <v>120</v>
      </c>
      <c r="J42" s="39">
        <v>9</v>
      </c>
      <c r="K42" s="39">
        <v>9</v>
      </c>
      <c r="L42" s="39">
        <v>9</v>
      </c>
      <c r="M42" s="22">
        <f>SUM(J42:L42)</f>
        <v>27</v>
      </c>
      <c r="N42" s="40"/>
      <c r="O42" s="69">
        <f>SUM(M42:M45)</f>
        <v>108</v>
      </c>
    </row>
    <row r="43" spans="1:15" ht="19.2" customHeight="1" x14ac:dyDescent="0.3">
      <c r="A43" s="89" t="s">
        <v>33</v>
      </c>
      <c r="B43" s="8" t="s">
        <v>113</v>
      </c>
      <c r="C43" s="8" t="s">
        <v>113</v>
      </c>
      <c r="D43" s="15" t="s">
        <v>87</v>
      </c>
      <c r="E43" s="4" t="s">
        <v>227</v>
      </c>
      <c r="F43" s="7" t="s">
        <v>120</v>
      </c>
      <c r="G43" s="7" t="s">
        <v>120</v>
      </c>
      <c r="H43" s="5" t="s">
        <v>120</v>
      </c>
      <c r="I43" s="11" t="s">
        <v>120</v>
      </c>
      <c r="J43" s="2">
        <v>9</v>
      </c>
      <c r="K43" s="2">
        <v>9</v>
      </c>
      <c r="L43" s="2">
        <v>9</v>
      </c>
      <c r="M43" s="23">
        <f>SUM(J43:L43)</f>
        <v>27</v>
      </c>
      <c r="N43" s="51"/>
      <c r="O43" s="52">
        <f>SUM(O42/4)</f>
        <v>27</v>
      </c>
    </row>
    <row r="44" spans="1:15" ht="19.2" customHeight="1" x14ac:dyDescent="0.3">
      <c r="A44" s="89" t="s">
        <v>35</v>
      </c>
      <c r="B44" s="8" t="s">
        <v>113</v>
      </c>
      <c r="C44" s="8" t="s">
        <v>113</v>
      </c>
      <c r="D44" s="15" t="s">
        <v>28</v>
      </c>
      <c r="E44" s="4" t="s">
        <v>229</v>
      </c>
      <c r="F44" s="7" t="s">
        <v>120</v>
      </c>
      <c r="G44" s="7" t="s">
        <v>120</v>
      </c>
      <c r="H44" s="5" t="s">
        <v>120</v>
      </c>
      <c r="I44" s="11" t="s">
        <v>120</v>
      </c>
      <c r="J44" s="2">
        <v>9</v>
      </c>
      <c r="K44" s="2">
        <v>9</v>
      </c>
      <c r="L44" s="2">
        <v>9</v>
      </c>
      <c r="M44" s="23">
        <f>SUM(J44:L44)</f>
        <v>27</v>
      </c>
      <c r="N44" s="51"/>
      <c r="O44" s="52"/>
    </row>
    <row r="45" spans="1:15" ht="19.2" customHeight="1" thickBot="1" x14ac:dyDescent="0.35">
      <c r="A45" s="90" t="s">
        <v>36</v>
      </c>
      <c r="B45" s="42" t="s">
        <v>113</v>
      </c>
      <c r="C45" s="42" t="s">
        <v>113</v>
      </c>
      <c r="D45" s="43" t="s">
        <v>27</v>
      </c>
      <c r="E45" s="44" t="s">
        <v>230</v>
      </c>
      <c r="F45" s="45" t="s">
        <v>120</v>
      </c>
      <c r="G45" s="45" t="s">
        <v>120</v>
      </c>
      <c r="H45" s="46" t="s">
        <v>120</v>
      </c>
      <c r="I45" s="53" t="s">
        <v>120</v>
      </c>
      <c r="J45" s="48">
        <v>9</v>
      </c>
      <c r="K45" s="48">
        <v>9</v>
      </c>
      <c r="L45" s="48">
        <v>9</v>
      </c>
      <c r="M45" s="16">
        <f>SUM(J45:L45)</f>
        <v>27</v>
      </c>
      <c r="N45" s="49"/>
      <c r="O45" s="50"/>
    </row>
    <row r="46" spans="1:15" ht="19.2" customHeight="1" x14ac:dyDescent="0.3">
      <c r="A46" s="88" t="s">
        <v>37</v>
      </c>
      <c r="B46" s="33" t="s">
        <v>113</v>
      </c>
      <c r="C46" s="33" t="s">
        <v>113</v>
      </c>
      <c r="D46" s="34" t="s">
        <v>89</v>
      </c>
      <c r="E46" s="35" t="s">
        <v>231</v>
      </c>
      <c r="F46" s="36" t="s">
        <v>120</v>
      </c>
      <c r="G46" s="36" t="s">
        <v>120</v>
      </c>
      <c r="H46" s="37" t="s">
        <v>120</v>
      </c>
      <c r="I46" s="54" t="s">
        <v>120</v>
      </c>
      <c r="J46" s="39">
        <v>9</v>
      </c>
      <c r="K46" s="39">
        <v>9</v>
      </c>
      <c r="L46" s="39">
        <v>9</v>
      </c>
      <c r="M46" s="22">
        <f>SUM(J46:L46)</f>
        <v>27</v>
      </c>
      <c r="N46" s="40"/>
      <c r="O46" s="41">
        <f>SUM(M46:M50)</f>
        <v>131</v>
      </c>
    </row>
    <row r="47" spans="1:15" ht="19.2" customHeight="1" x14ac:dyDescent="0.3">
      <c r="A47" s="91" t="s">
        <v>41</v>
      </c>
      <c r="B47" s="8" t="s">
        <v>113</v>
      </c>
      <c r="C47" s="8" t="s">
        <v>113</v>
      </c>
      <c r="D47" s="15" t="s">
        <v>93</v>
      </c>
      <c r="E47" s="4" t="s">
        <v>235</v>
      </c>
      <c r="F47" s="7" t="s">
        <v>120</v>
      </c>
      <c r="G47" s="7" t="s">
        <v>120</v>
      </c>
      <c r="H47" s="5" t="s">
        <v>120</v>
      </c>
      <c r="I47" s="9"/>
      <c r="J47" s="23">
        <v>9</v>
      </c>
      <c r="K47" s="2">
        <v>9</v>
      </c>
      <c r="L47" s="2">
        <v>9</v>
      </c>
      <c r="M47" s="23">
        <f>SUM(J47:L47)</f>
        <v>27</v>
      </c>
      <c r="N47" s="51"/>
      <c r="O47" s="56">
        <f>SUM(O46/5)</f>
        <v>26.2</v>
      </c>
    </row>
    <row r="48" spans="1:15" ht="19.2" customHeight="1" x14ac:dyDescent="0.3">
      <c r="A48" s="102">
        <v>5.5</v>
      </c>
      <c r="B48" s="10" t="s">
        <v>109</v>
      </c>
      <c r="C48" s="10" t="s">
        <v>110</v>
      </c>
      <c r="D48" s="15" t="s">
        <v>67</v>
      </c>
      <c r="E48" s="4" t="s">
        <v>167</v>
      </c>
      <c r="F48" s="7"/>
      <c r="G48" s="7" t="s">
        <v>120</v>
      </c>
      <c r="H48" s="5" t="s">
        <v>120</v>
      </c>
      <c r="I48" s="11" t="s">
        <v>120</v>
      </c>
      <c r="J48" s="121">
        <v>9</v>
      </c>
      <c r="K48" s="121">
        <v>9</v>
      </c>
      <c r="L48" s="121">
        <v>8</v>
      </c>
      <c r="M48" s="23">
        <f>SUM(J48:L48)</f>
        <v>26</v>
      </c>
      <c r="N48" s="51"/>
      <c r="O48" s="52"/>
    </row>
    <row r="49" spans="1:15" ht="19.2" customHeight="1" x14ac:dyDescent="0.3">
      <c r="A49" s="75">
        <v>11.1</v>
      </c>
      <c r="B49" s="8" t="s">
        <v>102</v>
      </c>
      <c r="C49" s="8" t="s">
        <v>106</v>
      </c>
      <c r="D49" s="15" t="s">
        <v>72</v>
      </c>
      <c r="E49" s="4" t="s">
        <v>189</v>
      </c>
      <c r="F49" s="7"/>
      <c r="G49" s="7" t="s">
        <v>120</v>
      </c>
      <c r="H49" s="7" t="s">
        <v>120</v>
      </c>
      <c r="I49" s="11" t="s">
        <v>120</v>
      </c>
      <c r="J49" s="121">
        <v>9</v>
      </c>
      <c r="K49" s="121">
        <v>8</v>
      </c>
      <c r="L49" s="121">
        <v>9</v>
      </c>
      <c r="M49" s="23">
        <f>SUM(J49:L49)</f>
        <v>26</v>
      </c>
      <c r="N49" s="51"/>
      <c r="O49" s="52"/>
    </row>
    <row r="50" spans="1:15" ht="19.2" customHeight="1" thickBot="1" x14ac:dyDescent="0.35">
      <c r="A50" s="73">
        <v>2.2000000000000002</v>
      </c>
      <c r="B50" s="42" t="s">
        <v>109</v>
      </c>
      <c r="C50" s="42" t="s">
        <v>106</v>
      </c>
      <c r="D50" s="43" t="s">
        <v>58</v>
      </c>
      <c r="E50" s="44" t="s">
        <v>149</v>
      </c>
      <c r="F50" s="45" t="s">
        <v>120</v>
      </c>
      <c r="G50" s="45" t="s">
        <v>120</v>
      </c>
      <c r="H50" s="46" t="s">
        <v>120</v>
      </c>
      <c r="I50" s="47"/>
      <c r="J50" s="119">
        <v>9</v>
      </c>
      <c r="K50" s="119">
        <v>8</v>
      </c>
      <c r="L50" s="119">
        <v>8</v>
      </c>
      <c r="M50" s="16">
        <f>SUM(J50:L50)</f>
        <v>25</v>
      </c>
      <c r="N50" s="49"/>
      <c r="O50" s="50"/>
    </row>
    <row r="51" spans="1:15" ht="19.2" customHeight="1" x14ac:dyDescent="0.3">
      <c r="A51" s="94">
        <v>12.4</v>
      </c>
      <c r="B51" s="33" t="s">
        <v>102</v>
      </c>
      <c r="C51" s="33" t="s">
        <v>108</v>
      </c>
      <c r="D51" s="34" t="s">
        <v>135</v>
      </c>
      <c r="E51" s="35" t="s">
        <v>197</v>
      </c>
      <c r="F51" s="111" t="s">
        <v>120</v>
      </c>
      <c r="G51" s="111" t="s">
        <v>120</v>
      </c>
      <c r="H51" s="37" t="s">
        <v>120</v>
      </c>
      <c r="I51" s="54" t="s">
        <v>120</v>
      </c>
      <c r="J51" s="118">
        <v>8</v>
      </c>
      <c r="K51" s="118">
        <v>10</v>
      </c>
      <c r="L51" s="118">
        <v>8</v>
      </c>
      <c r="M51" s="22">
        <f>SUM(J51:L51)</f>
        <v>26</v>
      </c>
      <c r="N51" s="40"/>
      <c r="O51" s="41">
        <f>SUM(M51:M59)</f>
        <v>235</v>
      </c>
    </row>
    <row r="52" spans="1:15" ht="19.2" customHeight="1" x14ac:dyDescent="0.3">
      <c r="A52" s="89" t="s">
        <v>34</v>
      </c>
      <c r="B52" s="8" t="s">
        <v>113</v>
      </c>
      <c r="C52" s="8" t="s">
        <v>113</v>
      </c>
      <c r="D52" s="15" t="s">
        <v>88</v>
      </c>
      <c r="E52" s="4" t="s">
        <v>228</v>
      </c>
      <c r="F52" s="7" t="s">
        <v>120</v>
      </c>
      <c r="G52" s="7" t="s">
        <v>120</v>
      </c>
      <c r="H52" s="5" t="s">
        <v>120</v>
      </c>
      <c r="I52" s="11" t="s">
        <v>120</v>
      </c>
      <c r="J52" s="121">
        <v>8</v>
      </c>
      <c r="K52" s="121">
        <v>10</v>
      </c>
      <c r="L52" s="121">
        <v>8</v>
      </c>
      <c r="M52" s="23">
        <f>SUM(J52:L52)</f>
        <v>26</v>
      </c>
      <c r="N52" s="51"/>
      <c r="O52" s="56">
        <f>SUM(O51/9)</f>
        <v>26.111111111111111</v>
      </c>
    </row>
    <row r="53" spans="1:15" ht="19.2" customHeight="1" x14ac:dyDescent="0.3">
      <c r="A53" s="77">
        <v>3.3</v>
      </c>
      <c r="B53" s="8" t="s">
        <v>111</v>
      </c>
      <c r="C53" s="8" t="s">
        <v>108</v>
      </c>
      <c r="D53" s="15" t="s">
        <v>64</v>
      </c>
      <c r="E53" s="4" t="s">
        <v>156</v>
      </c>
      <c r="F53" s="7"/>
      <c r="G53" s="7" t="s">
        <v>120</v>
      </c>
      <c r="H53" s="5" t="s">
        <v>120</v>
      </c>
      <c r="I53" s="11" t="s">
        <v>120</v>
      </c>
      <c r="J53" s="121">
        <v>8</v>
      </c>
      <c r="K53" s="121">
        <v>9</v>
      </c>
      <c r="L53" s="121">
        <v>10</v>
      </c>
      <c r="M53" s="23">
        <f>SUM(J53:L53)</f>
        <v>27</v>
      </c>
      <c r="N53" s="51"/>
      <c r="O53" s="52"/>
    </row>
    <row r="54" spans="1:15" ht="19.2" customHeight="1" x14ac:dyDescent="0.3">
      <c r="A54" s="79">
        <v>4.4000000000000004</v>
      </c>
      <c r="B54" s="8" t="s">
        <v>111</v>
      </c>
      <c r="C54" s="8" t="s">
        <v>108</v>
      </c>
      <c r="D54" s="15" t="s">
        <v>65</v>
      </c>
      <c r="E54" s="4" t="s">
        <v>244</v>
      </c>
      <c r="F54" s="7"/>
      <c r="G54" s="7" t="s">
        <v>120</v>
      </c>
      <c r="H54" s="5" t="s">
        <v>120</v>
      </c>
      <c r="I54" s="11" t="s">
        <v>120</v>
      </c>
      <c r="J54" s="121">
        <v>8</v>
      </c>
      <c r="K54" s="121">
        <v>9</v>
      </c>
      <c r="L54" s="121">
        <v>10</v>
      </c>
      <c r="M54" s="23">
        <f>SUM(J54:L54)</f>
        <v>27</v>
      </c>
      <c r="N54" s="51"/>
      <c r="O54" s="52"/>
    </row>
    <row r="55" spans="1:15" ht="19.2" customHeight="1" x14ac:dyDescent="0.3">
      <c r="A55" s="100">
        <v>16.13</v>
      </c>
      <c r="B55" s="8" t="s">
        <v>111</v>
      </c>
      <c r="C55" s="8" t="s">
        <v>110</v>
      </c>
      <c r="D55" s="15" t="s">
        <v>54</v>
      </c>
      <c r="E55" s="4" t="s">
        <v>222</v>
      </c>
      <c r="F55" s="7"/>
      <c r="G55" s="7"/>
      <c r="H55" s="5" t="s">
        <v>120</v>
      </c>
      <c r="I55" s="11" t="s">
        <v>120</v>
      </c>
      <c r="J55" s="121">
        <v>8</v>
      </c>
      <c r="K55" s="121">
        <v>9</v>
      </c>
      <c r="L55" s="121">
        <v>10</v>
      </c>
      <c r="M55" s="23">
        <f>SUM(J55:L55)</f>
        <v>27</v>
      </c>
      <c r="N55" s="51"/>
      <c r="O55" s="52"/>
    </row>
    <row r="56" spans="1:15" ht="19.2" customHeight="1" x14ac:dyDescent="0.3">
      <c r="A56" s="79">
        <v>4.2</v>
      </c>
      <c r="B56" s="8" t="s">
        <v>111</v>
      </c>
      <c r="C56" s="8" t="s">
        <v>108</v>
      </c>
      <c r="D56" s="15" t="s">
        <v>8</v>
      </c>
      <c r="E56" s="4" t="s">
        <v>160</v>
      </c>
      <c r="F56" s="7" t="s">
        <v>120</v>
      </c>
      <c r="G56" s="7" t="s">
        <v>120</v>
      </c>
      <c r="H56" s="5" t="s">
        <v>120</v>
      </c>
      <c r="I56" s="11" t="s">
        <v>120</v>
      </c>
      <c r="J56" s="121">
        <v>8</v>
      </c>
      <c r="K56" s="121">
        <v>9</v>
      </c>
      <c r="L56" s="121">
        <v>8</v>
      </c>
      <c r="M56" s="23">
        <f>SUM(J56:L56)</f>
        <v>25</v>
      </c>
      <c r="N56" s="51"/>
      <c r="O56" s="52"/>
    </row>
    <row r="57" spans="1:15" ht="19.2" customHeight="1" x14ac:dyDescent="0.3">
      <c r="A57" s="97">
        <v>14.1</v>
      </c>
      <c r="B57" s="8" t="s">
        <v>102</v>
      </c>
      <c r="C57" s="8" t="s">
        <v>108</v>
      </c>
      <c r="D57" s="15" t="s">
        <v>22</v>
      </c>
      <c r="E57" s="4" t="s">
        <v>207</v>
      </c>
      <c r="F57" s="7"/>
      <c r="G57" s="7" t="s">
        <v>120</v>
      </c>
      <c r="H57" s="5" t="s">
        <v>120</v>
      </c>
      <c r="I57" s="11" t="s">
        <v>120</v>
      </c>
      <c r="J57" s="121">
        <v>8</v>
      </c>
      <c r="K57" s="121">
        <v>9</v>
      </c>
      <c r="L57" s="121">
        <v>8</v>
      </c>
      <c r="M57" s="23">
        <f>SUM(J57:L57)</f>
        <v>25</v>
      </c>
      <c r="N57" s="51"/>
      <c r="O57" s="52"/>
    </row>
    <row r="58" spans="1:15" ht="19.2" customHeight="1" x14ac:dyDescent="0.3">
      <c r="A58" s="100" t="s">
        <v>1</v>
      </c>
      <c r="B58" s="10" t="s">
        <v>111</v>
      </c>
      <c r="C58" s="10" t="s">
        <v>108</v>
      </c>
      <c r="D58" s="15" t="s">
        <v>81</v>
      </c>
      <c r="E58" s="4" t="s">
        <v>219</v>
      </c>
      <c r="F58" s="13"/>
      <c r="G58" s="13" t="s">
        <v>120</v>
      </c>
      <c r="H58" s="5" t="s">
        <v>120</v>
      </c>
      <c r="I58" s="11" t="s">
        <v>120</v>
      </c>
      <c r="J58" s="121">
        <v>8</v>
      </c>
      <c r="K58" s="121">
        <v>8</v>
      </c>
      <c r="L58" s="121">
        <v>10</v>
      </c>
      <c r="M58" s="23">
        <f>SUM(J58:L58)</f>
        <v>26</v>
      </c>
      <c r="N58" s="51"/>
      <c r="O58" s="52"/>
    </row>
    <row r="59" spans="1:15" ht="19.2" customHeight="1" thickBot="1" x14ac:dyDescent="0.35">
      <c r="A59" s="101">
        <v>16.7</v>
      </c>
      <c r="B59" s="42" t="s">
        <v>111</v>
      </c>
      <c r="C59" s="42" t="s">
        <v>108</v>
      </c>
      <c r="D59" s="43" t="s">
        <v>79</v>
      </c>
      <c r="E59" s="44" t="s">
        <v>216</v>
      </c>
      <c r="F59" s="45"/>
      <c r="G59" s="45" t="s">
        <v>120</v>
      </c>
      <c r="H59" s="46" t="s">
        <v>120</v>
      </c>
      <c r="I59" s="53" t="s">
        <v>120</v>
      </c>
      <c r="J59" s="119">
        <v>8</v>
      </c>
      <c r="K59" s="119">
        <v>8</v>
      </c>
      <c r="L59" s="119">
        <v>10</v>
      </c>
      <c r="M59" s="16">
        <f>SUM(J59:L59)</f>
        <v>26</v>
      </c>
      <c r="N59" s="49"/>
      <c r="O59" s="50"/>
    </row>
    <row r="60" spans="1:15" ht="19.2" customHeight="1" x14ac:dyDescent="0.3">
      <c r="A60" s="72" t="s">
        <v>51</v>
      </c>
      <c r="B60" s="33" t="s">
        <v>109</v>
      </c>
      <c r="C60" s="33" t="s">
        <v>108</v>
      </c>
      <c r="D60" s="34" t="s">
        <v>62</v>
      </c>
      <c r="E60" s="35" t="s">
        <v>153</v>
      </c>
      <c r="F60" s="36"/>
      <c r="G60" s="36"/>
      <c r="H60" s="37" t="s">
        <v>120</v>
      </c>
      <c r="I60" s="54" t="s">
        <v>120</v>
      </c>
      <c r="J60" s="39">
        <v>8</v>
      </c>
      <c r="K60" s="39">
        <v>8</v>
      </c>
      <c r="L60" s="39">
        <v>8</v>
      </c>
      <c r="M60" s="22">
        <f>SUM(J60:L60)</f>
        <v>24</v>
      </c>
      <c r="N60" s="40"/>
      <c r="O60" s="41">
        <f>SUM(M60:M63)</f>
        <v>96</v>
      </c>
    </row>
    <row r="61" spans="1:15" ht="19.2" customHeight="1" x14ac:dyDescent="0.3">
      <c r="A61" s="77">
        <v>3.6</v>
      </c>
      <c r="B61" s="8" t="s">
        <v>109</v>
      </c>
      <c r="C61" s="8" t="s">
        <v>107</v>
      </c>
      <c r="D61" s="15" t="s">
        <v>121</v>
      </c>
      <c r="E61" s="4" t="s">
        <v>159</v>
      </c>
      <c r="F61" s="6"/>
      <c r="G61" s="7" t="s">
        <v>120</v>
      </c>
      <c r="H61" s="5" t="s">
        <v>120</v>
      </c>
      <c r="I61" s="11" t="s">
        <v>120</v>
      </c>
      <c r="J61" s="2">
        <v>8</v>
      </c>
      <c r="K61" s="2">
        <v>8</v>
      </c>
      <c r="L61" s="2">
        <v>8</v>
      </c>
      <c r="M61" s="23">
        <f>SUM(J61:L61)</f>
        <v>24</v>
      </c>
      <c r="N61" s="51"/>
      <c r="O61" s="52">
        <f>SUM(O60/4)</f>
        <v>24</v>
      </c>
    </row>
    <row r="62" spans="1:15" ht="19.2" customHeight="1" x14ac:dyDescent="0.3">
      <c r="A62" s="79">
        <v>4.8</v>
      </c>
      <c r="B62" s="8" t="s">
        <v>111</v>
      </c>
      <c r="C62" s="8" t="s">
        <v>110</v>
      </c>
      <c r="D62" s="15" t="s">
        <v>9</v>
      </c>
      <c r="E62" s="4" t="s">
        <v>164</v>
      </c>
      <c r="F62" s="7"/>
      <c r="G62" s="7" t="s">
        <v>120</v>
      </c>
      <c r="H62" s="5" t="s">
        <v>120</v>
      </c>
      <c r="I62" s="11" t="s">
        <v>120</v>
      </c>
      <c r="J62" s="2">
        <v>8</v>
      </c>
      <c r="K62" s="2">
        <v>8</v>
      </c>
      <c r="L62" s="2">
        <v>8</v>
      </c>
      <c r="M62" s="23">
        <f>SUM(J62:L62)</f>
        <v>24</v>
      </c>
      <c r="N62" s="51"/>
      <c r="O62" s="52"/>
    </row>
    <row r="63" spans="1:15" ht="19.2" customHeight="1" thickBot="1" x14ac:dyDescent="0.35">
      <c r="A63" s="71">
        <v>4.9000000000000004</v>
      </c>
      <c r="B63" s="42" t="s">
        <v>111</v>
      </c>
      <c r="C63" s="42" t="s">
        <v>110</v>
      </c>
      <c r="D63" s="43" t="s">
        <v>10</v>
      </c>
      <c r="E63" s="44" t="s">
        <v>165</v>
      </c>
      <c r="F63" s="45"/>
      <c r="G63" s="45" t="s">
        <v>120</v>
      </c>
      <c r="H63" s="46" t="s">
        <v>120</v>
      </c>
      <c r="I63" s="53" t="s">
        <v>120</v>
      </c>
      <c r="J63" s="48">
        <v>8</v>
      </c>
      <c r="K63" s="48">
        <v>8</v>
      </c>
      <c r="L63" s="48">
        <v>8</v>
      </c>
      <c r="M63" s="16">
        <f>SUM(J63:L63)</f>
        <v>24</v>
      </c>
      <c r="N63" s="49"/>
      <c r="O63" s="50"/>
    </row>
    <row r="64" spans="1:15" ht="19.2" customHeight="1" x14ac:dyDescent="0.3">
      <c r="A64" s="32">
        <v>6.2</v>
      </c>
      <c r="B64" s="33" t="s">
        <v>102</v>
      </c>
      <c r="C64" s="33" t="s">
        <v>110</v>
      </c>
      <c r="D64" s="34" t="s">
        <v>124</v>
      </c>
      <c r="E64" s="35" t="s">
        <v>168</v>
      </c>
      <c r="F64" s="36" t="s">
        <v>120</v>
      </c>
      <c r="G64" s="36" t="s">
        <v>120</v>
      </c>
      <c r="H64" s="37" t="s">
        <v>120</v>
      </c>
      <c r="I64" s="38"/>
      <c r="J64" s="22">
        <v>8</v>
      </c>
      <c r="K64" s="39">
        <v>8</v>
      </c>
      <c r="L64" s="39">
        <v>8</v>
      </c>
      <c r="M64" s="22">
        <f>SUM(J64:L64)</f>
        <v>24</v>
      </c>
      <c r="N64" s="40"/>
      <c r="O64" s="41">
        <f>SUM(M64:M67)</f>
        <v>96</v>
      </c>
    </row>
    <row r="65" spans="1:15" ht="19.2" customHeight="1" x14ac:dyDescent="0.3">
      <c r="A65" s="85">
        <v>8.3000000000000007</v>
      </c>
      <c r="B65" s="10" t="s">
        <v>105</v>
      </c>
      <c r="C65" s="10" t="s">
        <v>108</v>
      </c>
      <c r="D65" s="15" t="s">
        <v>126</v>
      </c>
      <c r="E65" s="4" t="s">
        <v>176</v>
      </c>
      <c r="F65" s="12"/>
      <c r="G65" s="12" t="s">
        <v>120</v>
      </c>
      <c r="H65" s="5" t="s">
        <v>120</v>
      </c>
      <c r="I65" s="11" t="s">
        <v>120</v>
      </c>
      <c r="J65" s="2">
        <v>8</v>
      </c>
      <c r="K65" s="2">
        <v>8</v>
      </c>
      <c r="L65" s="2">
        <v>8</v>
      </c>
      <c r="M65" s="23">
        <f>SUM(J65:L65)</f>
        <v>24</v>
      </c>
      <c r="N65" s="51"/>
      <c r="O65" s="52">
        <f>SUM(O64/4)</f>
        <v>24</v>
      </c>
    </row>
    <row r="66" spans="1:15" ht="19.2" customHeight="1" x14ac:dyDescent="0.3">
      <c r="A66" s="75">
        <v>11.6</v>
      </c>
      <c r="B66" s="8" t="s">
        <v>102</v>
      </c>
      <c r="C66" s="8" t="s">
        <v>108</v>
      </c>
      <c r="D66" s="15" t="s">
        <v>18</v>
      </c>
      <c r="E66" s="4" t="s">
        <v>192</v>
      </c>
      <c r="F66" s="5"/>
      <c r="G66" s="5" t="s">
        <v>120</v>
      </c>
      <c r="H66" s="7" t="s">
        <v>120</v>
      </c>
      <c r="I66" s="11" t="s">
        <v>120</v>
      </c>
      <c r="J66" s="2">
        <v>8</v>
      </c>
      <c r="K66" s="2">
        <v>8</v>
      </c>
      <c r="L66" s="2">
        <v>8</v>
      </c>
      <c r="M66" s="23">
        <f>SUM(J66:L66)</f>
        <v>24</v>
      </c>
      <c r="N66" s="51"/>
      <c r="O66" s="52"/>
    </row>
    <row r="67" spans="1:15" ht="19.2" customHeight="1" thickBot="1" x14ac:dyDescent="0.35">
      <c r="A67" s="98">
        <v>14.3</v>
      </c>
      <c r="B67" s="57" t="s">
        <v>102</v>
      </c>
      <c r="C67" s="57" t="s">
        <v>108</v>
      </c>
      <c r="D67" s="43" t="s">
        <v>78</v>
      </c>
      <c r="E67" s="44" t="s">
        <v>208</v>
      </c>
      <c r="F67" s="46"/>
      <c r="G67" s="46" t="s">
        <v>120</v>
      </c>
      <c r="H67" s="46" t="s">
        <v>120</v>
      </c>
      <c r="I67" s="53" t="s">
        <v>120</v>
      </c>
      <c r="J67" s="48">
        <v>8</v>
      </c>
      <c r="K67" s="48">
        <v>8</v>
      </c>
      <c r="L67" s="48">
        <v>8</v>
      </c>
      <c r="M67" s="16">
        <f>SUM(J67:L67)</f>
        <v>24</v>
      </c>
      <c r="N67" s="49"/>
      <c r="O67" s="50"/>
    </row>
    <row r="68" spans="1:15" ht="19.2" customHeight="1" x14ac:dyDescent="0.3">
      <c r="A68" s="88" t="s">
        <v>31</v>
      </c>
      <c r="B68" s="33" t="s">
        <v>113</v>
      </c>
      <c r="C68" s="33" t="s">
        <v>113</v>
      </c>
      <c r="D68" s="34" t="s">
        <v>26</v>
      </c>
      <c r="E68" s="35" t="s">
        <v>225</v>
      </c>
      <c r="F68" s="36" t="s">
        <v>120</v>
      </c>
      <c r="G68" s="36" t="s">
        <v>120</v>
      </c>
      <c r="H68" s="37" t="s">
        <v>120</v>
      </c>
      <c r="I68" s="54" t="s">
        <v>120</v>
      </c>
      <c r="J68" s="39">
        <v>8</v>
      </c>
      <c r="K68" s="39">
        <v>8</v>
      </c>
      <c r="L68" s="39">
        <v>8</v>
      </c>
      <c r="M68" s="22">
        <f>SUM(J68:L68)</f>
        <v>24</v>
      </c>
      <c r="N68" s="40"/>
      <c r="O68" s="69">
        <v>3</v>
      </c>
    </row>
    <row r="69" spans="1:15" ht="19.2" customHeight="1" x14ac:dyDescent="0.3">
      <c r="A69" s="89" t="s">
        <v>32</v>
      </c>
      <c r="B69" s="8" t="s">
        <v>113</v>
      </c>
      <c r="C69" s="8" t="s">
        <v>113</v>
      </c>
      <c r="D69" s="15" t="s">
        <v>86</v>
      </c>
      <c r="E69" s="4" t="s">
        <v>226</v>
      </c>
      <c r="F69" s="7"/>
      <c r="G69" s="7" t="s">
        <v>120</v>
      </c>
      <c r="H69" s="5" t="s">
        <v>120</v>
      </c>
      <c r="I69" s="11" t="s">
        <v>120</v>
      </c>
      <c r="J69" s="2">
        <v>8</v>
      </c>
      <c r="K69" s="2">
        <v>8</v>
      </c>
      <c r="L69" s="2">
        <v>8</v>
      </c>
      <c r="M69" s="23">
        <f>SUM(J69:L69)</f>
        <v>24</v>
      </c>
      <c r="N69" s="51"/>
      <c r="O69" s="52"/>
    </row>
    <row r="70" spans="1:15" ht="19.2" customHeight="1" x14ac:dyDescent="0.3">
      <c r="A70" s="104" t="s">
        <v>43</v>
      </c>
      <c r="B70" s="8" t="s">
        <v>113</v>
      </c>
      <c r="C70" s="8" t="s">
        <v>113</v>
      </c>
      <c r="D70" s="15" t="s">
        <v>95</v>
      </c>
      <c r="E70" s="4" t="s">
        <v>237</v>
      </c>
      <c r="F70" s="7"/>
      <c r="G70" s="7" t="s">
        <v>120</v>
      </c>
      <c r="H70" s="5" t="s">
        <v>120</v>
      </c>
      <c r="I70" s="11" t="s">
        <v>120</v>
      </c>
      <c r="J70" s="2">
        <v>8</v>
      </c>
      <c r="K70" s="2">
        <v>8</v>
      </c>
      <c r="L70" s="2">
        <v>8</v>
      </c>
      <c r="M70" s="23">
        <f>SUM(J70:L70)</f>
        <v>24</v>
      </c>
      <c r="N70" s="51"/>
      <c r="O70" s="52"/>
    </row>
    <row r="71" spans="1:15" ht="19.2" customHeight="1" thickBot="1" x14ac:dyDescent="0.35">
      <c r="A71" s="105" t="s">
        <v>44</v>
      </c>
      <c r="B71" s="42" t="s">
        <v>113</v>
      </c>
      <c r="C71" s="42" t="s">
        <v>113</v>
      </c>
      <c r="D71" s="43" t="s">
        <v>96</v>
      </c>
      <c r="E71" s="44" t="s">
        <v>238</v>
      </c>
      <c r="F71" s="45"/>
      <c r="G71" s="45" t="s">
        <v>120</v>
      </c>
      <c r="H71" s="46" t="s">
        <v>120</v>
      </c>
      <c r="I71" s="53" t="s">
        <v>120</v>
      </c>
      <c r="J71" s="48">
        <v>8</v>
      </c>
      <c r="K71" s="48">
        <v>8</v>
      </c>
      <c r="L71" s="48">
        <v>8</v>
      </c>
      <c r="M71" s="16">
        <f>SUM(J71:L71)</f>
        <v>24</v>
      </c>
      <c r="N71" s="49"/>
      <c r="O71" s="50"/>
    </row>
    <row r="72" spans="1:15" ht="19.2" customHeight="1" x14ac:dyDescent="0.3">
      <c r="A72" s="103" t="s">
        <v>46</v>
      </c>
      <c r="B72" s="33" t="s">
        <v>113</v>
      </c>
      <c r="C72" s="33" t="s">
        <v>113</v>
      </c>
      <c r="D72" s="34" t="s">
        <v>98</v>
      </c>
      <c r="E72" s="35" t="s">
        <v>240</v>
      </c>
      <c r="F72" s="36"/>
      <c r="G72" s="36" t="s">
        <v>120</v>
      </c>
      <c r="H72" s="37" t="s">
        <v>120</v>
      </c>
      <c r="I72" s="54" t="s">
        <v>120</v>
      </c>
      <c r="J72" s="39">
        <v>8</v>
      </c>
      <c r="K72" s="39">
        <v>8</v>
      </c>
      <c r="L72" s="39">
        <v>8</v>
      </c>
      <c r="M72" s="22">
        <f>SUM(J72:L72)</f>
        <v>24</v>
      </c>
      <c r="N72" s="40"/>
      <c r="O72" s="41">
        <f>SUM(M72:M79)</f>
        <v>184</v>
      </c>
    </row>
    <row r="73" spans="1:15" ht="19.2" customHeight="1" x14ac:dyDescent="0.3">
      <c r="A73" s="100">
        <v>16.12</v>
      </c>
      <c r="B73" s="8" t="s">
        <v>111</v>
      </c>
      <c r="C73" s="8" t="s">
        <v>110</v>
      </c>
      <c r="D73" s="15" t="s">
        <v>83</v>
      </c>
      <c r="E73" s="4" t="s">
        <v>221</v>
      </c>
      <c r="F73" s="7"/>
      <c r="G73" s="7" t="s">
        <v>120</v>
      </c>
      <c r="H73" s="5" t="s">
        <v>120</v>
      </c>
      <c r="I73" s="11" t="s">
        <v>120</v>
      </c>
      <c r="J73" s="121">
        <v>7</v>
      </c>
      <c r="K73" s="121">
        <v>8</v>
      </c>
      <c r="L73" s="121">
        <v>10</v>
      </c>
      <c r="M73" s="23">
        <f>SUM(J73:L73)</f>
        <v>25</v>
      </c>
      <c r="N73" s="51"/>
      <c r="O73" s="56">
        <f>SUM(O72/8)</f>
        <v>23</v>
      </c>
    </row>
    <row r="74" spans="1:15" ht="19.2" customHeight="1" x14ac:dyDescent="0.3">
      <c r="A74" s="100">
        <v>16.8</v>
      </c>
      <c r="B74" s="8" t="s">
        <v>111</v>
      </c>
      <c r="C74" s="8" t="s">
        <v>107</v>
      </c>
      <c r="D74" s="15" t="s">
        <v>80</v>
      </c>
      <c r="E74" s="4" t="s">
        <v>217</v>
      </c>
      <c r="F74" s="7" t="s">
        <v>120</v>
      </c>
      <c r="G74" s="7" t="s">
        <v>120</v>
      </c>
      <c r="H74" s="5" t="s">
        <v>120</v>
      </c>
      <c r="I74" s="11" t="s">
        <v>120</v>
      </c>
      <c r="J74" s="121">
        <v>7</v>
      </c>
      <c r="K74" s="121">
        <v>8</v>
      </c>
      <c r="L74" s="121">
        <v>10</v>
      </c>
      <c r="M74" s="23">
        <f>SUM(J74:L74)</f>
        <v>25</v>
      </c>
      <c r="N74" s="51"/>
      <c r="O74" s="52"/>
    </row>
    <row r="75" spans="1:15" ht="19.2" customHeight="1" x14ac:dyDescent="0.3">
      <c r="A75" s="100">
        <v>16.899999999999999</v>
      </c>
      <c r="B75" s="10" t="s">
        <v>111</v>
      </c>
      <c r="C75" s="10" t="s">
        <v>107</v>
      </c>
      <c r="D75" s="15" t="s">
        <v>25</v>
      </c>
      <c r="E75" s="4" t="s">
        <v>218</v>
      </c>
      <c r="F75" s="13" t="s">
        <v>120</v>
      </c>
      <c r="G75" s="13" t="s">
        <v>120</v>
      </c>
      <c r="H75" s="5" t="s">
        <v>120</v>
      </c>
      <c r="I75" s="11" t="s">
        <v>120</v>
      </c>
      <c r="J75" s="121">
        <v>7</v>
      </c>
      <c r="K75" s="121">
        <v>8</v>
      </c>
      <c r="L75" s="121">
        <v>10</v>
      </c>
      <c r="M75" s="23">
        <f>SUM(J75:L75)</f>
        <v>25</v>
      </c>
      <c r="N75" s="51"/>
      <c r="O75" s="52"/>
    </row>
    <row r="76" spans="1:15" ht="19.2" customHeight="1" x14ac:dyDescent="0.3">
      <c r="A76" s="81">
        <v>7.2</v>
      </c>
      <c r="B76" s="8" t="s">
        <v>109</v>
      </c>
      <c r="C76" s="8" t="s">
        <v>108</v>
      </c>
      <c r="D76" s="15" t="s">
        <v>11</v>
      </c>
      <c r="E76" s="4" t="s">
        <v>170</v>
      </c>
      <c r="F76" s="7"/>
      <c r="G76" s="7" t="s">
        <v>120</v>
      </c>
      <c r="H76" s="5" t="s">
        <v>120</v>
      </c>
      <c r="I76" s="11" t="s">
        <v>120</v>
      </c>
      <c r="J76" s="121">
        <v>7</v>
      </c>
      <c r="K76" s="121">
        <v>8</v>
      </c>
      <c r="L76" s="121">
        <v>7</v>
      </c>
      <c r="M76" s="23">
        <f>SUM(J76:L76)</f>
        <v>22</v>
      </c>
      <c r="N76" s="51"/>
      <c r="O76" s="52"/>
    </row>
    <row r="77" spans="1:15" ht="19.2" customHeight="1" x14ac:dyDescent="0.3">
      <c r="A77" s="79">
        <v>4.5999999999999996</v>
      </c>
      <c r="B77" s="8" t="s">
        <v>111</v>
      </c>
      <c r="C77" s="8" t="s">
        <v>108</v>
      </c>
      <c r="D77" s="15" t="s">
        <v>123</v>
      </c>
      <c r="E77" s="4" t="s">
        <v>163</v>
      </c>
      <c r="F77" s="7"/>
      <c r="G77" s="7"/>
      <c r="H77" s="5" t="s">
        <v>120</v>
      </c>
      <c r="I77" s="11" t="s">
        <v>120</v>
      </c>
      <c r="J77" s="2">
        <v>7</v>
      </c>
      <c r="K77" s="2">
        <v>7</v>
      </c>
      <c r="L77" s="2">
        <v>7</v>
      </c>
      <c r="M77" s="23">
        <f>SUM(J77:L77)</f>
        <v>21</v>
      </c>
      <c r="N77" s="51"/>
      <c r="O77" s="52"/>
    </row>
    <row r="78" spans="1:15" ht="19.2" customHeight="1" x14ac:dyDescent="0.3">
      <c r="A78" s="95">
        <v>12.2</v>
      </c>
      <c r="B78" s="8" t="s">
        <v>102</v>
      </c>
      <c r="C78" s="8" t="s">
        <v>110</v>
      </c>
      <c r="D78" s="15" t="s">
        <v>133</v>
      </c>
      <c r="E78" s="4" t="s">
        <v>195</v>
      </c>
      <c r="F78" s="7"/>
      <c r="G78" s="7" t="s">
        <v>120</v>
      </c>
      <c r="H78" s="5" t="s">
        <v>120</v>
      </c>
      <c r="I78" s="11" t="s">
        <v>120</v>
      </c>
      <c r="J78" s="2">
        <v>7</v>
      </c>
      <c r="K78" s="2">
        <v>7</v>
      </c>
      <c r="L78" s="2">
        <v>7</v>
      </c>
      <c r="M78" s="23">
        <f>SUM(J78:L78)</f>
        <v>21</v>
      </c>
      <c r="N78" s="51"/>
      <c r="O78" s="52"/>
    </row>
    <row r="79" spans="1:15" ht="19.2" customHeight="1" thickBot="1" x14ac:dyDescent="0.35">
      <c r="A79" s="90" t="s">
        <v>29</v>
      </c>
      <c r="B79" s="42" t="s">
        <v>113</v>
      </c>
      <c r="C79" s="42" t="s">
        <v>113</v>
      </c>
      <c r="D79" s="43" t="s">
        <v>84</v>
      </c>
      <c r="E79" s="44" t="s">
        <v>223</v>
      </c>
      <c r="F79" s="45"/>
      <c r="G79" s="45" t="s">
        <v>120</v>
      </c>
      <c r="H79" s="46" t="s">
        <v>120</v>
      </c>
      <c r="I79" s="53" t="s">
        <v>120</v>
      </c>
      <c r="J79" s="48">
        <v>7</v>
      </c>
      <c r="K79" s="48">
        <v>7</v>
      </c>
      <c r="L79" s="48">
        <v>7</v>
      </c>
      <c r="M79" s="16">
        <f>SUM(J79:L79)</f>
        <v>21</v>
      </c>
      <c r="N79" s="49"/>
      <c r="O79" s="50"/>
    </row>
    <row r="80" spans="1:15" ht="19.2" customHeight="1" x14ac:dyDescent="0.3">
      <c r="A80" s="88" t="s">
        <v>30</v>
      </c>
      <c r="B80" s="33" t="s">
        <v>113</v>
      </c>
      <c r="C80" s="33" t="s">
        <v>113</v>
      </c>
      <c r="D80" s="34" t="s">
        <v>85</v>
      </c>
      <c r="E80" s="35" t="s">
        <v>224</v>
      </c>
      <c r="F80" s="36"/>
      <c r="G80" s="36" t="s">
        <v>120</v>
      </c>
      <c r="H80" s="37" t="s">
        <v>120</v>
      </c>
      <c r="I80" s="54" t="s">
        <v>120</v>
      </c>
      <c r="J80" s="39">
        <v>7</v>
      </c>
      <c r="K80" s="39">
        <v>7</v>
      </c>
      <c r="L80" s="39">
        <v>7</v>
      </c>
      <c r="M80" s="22">
        <f>SUM(J80:L80)</f>
        <v>21</v>
      </c>
      <c r="N80" s="40"/>
      <c r="O80" s="41">
        <f>SUM(M80:M88)</f>
        <v>177</v>
      </c>
    </row>
    <row r="81" spans="1:15" ht="19.2" customHeight="1" x14ac:dyDescent="0.3">
      <c r="A81" s="91" t="s">
        <v>42</v>
      </c>
      <c r="B81" s="8" t="s">
        <v>113</v>
      </c>
      <c r="C81" s="8" t="s">
        <v>113</v>
      </c>
      <c r="D81" s="15" t="s">
        <v>94</v>
      </c>
      <c r="E81" s="4" t="s">
        <v>236</v>
      </c>
      <c r="F81" s="7" t="s">
        <v>120</v>
      </c>
      <c r="G81" s="7" t="s">
        <v>120</v>
      </c>
      <c r="H81" s="5" t="s">
        <v>120</v>
      </c>
      <c r="I81" s="9"/>
      <c r="J81" s="23">
        <v>7</v>
      </c>
      <c r="K81" s="2">
        <v>7</v>
      </c>
      <c r="L81" s="2">
        <v>7</v>
      </c>
      <c r="M81" s="23">
        <f>SUM(J81:L81)</f>
        <v>21</v>
      </c>
      <c r="N81" s="51"/>
      <c r="O81" s="56">
        <f>SUM(O80/9)</f>
        <v>19.666666666666668</v>
      </c>
    </row>
    <row r="82" spans="1:15" ht="19.2" customHeight="1" x14ac:dyDescent="0.3">
      <c r="A82" s="104" t="s">
        <v>45</v>
      </c>
      <c r="B82" s="8" t="s">
        <v>113</v>
      </c>
      <c r="C82" s="8" t="s">
        <v>113</v>
      </c>
      <c r="D82" s="15" t="s">
        <v>97</v>
      </c>
      <c r="E82" s="4" t="s">
        <v>239</v>
      </c>
      <c r="F82" s="7"/>
      <c r="G82" s="7"/>
      <c r="H82" s="5" t="s">
        <v>120</v>
      </c>
      <c r="I82" s="11" t="s">
        <v>120</v>
      </c>
      <c r="J82" s="2">
        <v>7</v>
      </c>
      <c r="K82" s="2">
        <v>7</v>
      </c>
      <c r="L82" s="2">
        <v>7</v>
      </c>
      <c r="M82" s="23">
        <f>SUM(J82:L82)</f>
        <v>21</v>
      </c>
      <c r="N82" s="51"/>
      <c r="O82" s="52"/>
    </row>
    <row r="83" spans="1:15" ht="19.2" customHeight="1" x14ac:dyDescent="0.3">
      <c r="A83" s="104" t="s">
        <v>47</v>
      </c>
      <c r="B83" s="8" t="s">
        <v>113</v>
      </c>
      <c r="C83" s="8" t="s">
        <v>113</v>
      </c>
      <c r="D83" s="15" t="s">
        <v>99</v>
      </c>
      <c r="E83" s="4" t="s">
        <v>241</v>
      </c>
      <c r="F83" s="7"/>
      <c r="G83" s="7" t="s">
        <v>120</v>
      </c>
      <c r="H83" s="5" t="s">
        <v>120</v>
      </c>
      <c r="I83" s="11" t="s">
        <v>120</v>
      </c>
      <c r="J83" s="2">
        <v>7</v>
      </c>
      <c r="K83" s="2">
        <v>7</v>
      </c>
      <c r="L83" s="2">
        <v>7</v>
      </c>
      <c r="M83" s="23">
        <f>SUM(J83:L83)</f>
        <v>21</v>
      </c>
      <c r="N83" s="51"/>
      <c r="O83" s="52"/>
    </row>
    <row r="84" spans="1:15" ht="19.2" customHeight="1" x14ac:dyDescent="0.3">
      <c r="A84" s="81" t="s">
        <v>52</v>
      </c>
      <c r="B84" s="8" t="s">
        <v>102</v>
      </c>
      <c r="C84" s="8" t="s">
        <v>108</v>
      </c>
      <c r="D84" s="15" t="s">
        <v>14</v>
      </c>
      <c r="E84" s="4" t="s">
        <v>179</v>
      </c>
      <c r="F84" s="7"/>
      <c r="G84" s="7"/>
      <c r="H84" s="5" t="s">
        <v>120</v>
      </c>
      <c r="I84" s="11" t="s">
        <v>120</v>
      </c>
      <c r="J84" s="121">
        <v>6</v>
      </c>
      <c r="K84" s="121">
        <v>7</v>
      </c>
      <c r="L84" s="121">
        <v>6</v>
      </c>
      <c r="M84" s="23">
        <f>SUM(J84:L84)</f>
        <v>19</v>
      </c>
      <c r="N84" s="51"/>
      <c r="O84" s="52"/>
    </row>
    <row r="85" spans="1:15" ht="19.2" customHeight="1" x14ac:dyDescent="0.3">
      <c r="A85" s="81">
        <v>7.3</v>
      </c>
      <c r="B85" s="8" t="s">
        <v>109</v>
      </c>
      <c r="C85" s="8" t="s">
        <v>108</v>
      </c>
      <c r="D85" s="15" t="s">
        <v>69</v>
      </c>
      <c r="E85" s="4" t="s">
        <v>171</v>
      </c>
      <c r="F85" s="7"/>
      <c r="G85" s="7" t="s">
        <v>120</v>
      </c>
      <c r="H85" s="5" t="s">
        <v>120</v>
      </c>
      <c r="I85" s="11" t="s">
        <v>120</v>
      </c>
      <c r="J85" s="121">
        <v>6</v>
      </c>
      <c r="K85" s="121">
        <v>7</v>
      </c>
      <c r="L85" s="121">
        <v>6</v>
      </c>
      <c r="M85" s="23">
        <f>SUM(J85:L85)</f>
        <v>19</v>
      </c>
      <c r="N85" s="51"/>
      <c r="O85" s="52"/>
    </row>
    <row r="86" spans="1:15" ht="19.2" customHeight="1" x14ac:dyDescent="0.3">
      <c r="A86" s="81">
        <v>7.9</v>
      </c>
      <c r="B86" s="8" t="s">
        <v>102</v>
      </c>
      <c r="C86" s="8" t="s">
        <v>108</v>
      </c>
      <c r="D86" s="15" t="s">
        <v>13</v>
      </c>
      <c r="E86" s="4" t="s">
        <v>174</v>
      </c>
      <c r="F86" s="7"/>
      <c r="G86" s="7" t="s">
        <v>120</v>
      </c>
      <c r="H86" s="5" t="s">
        <v>120</v>
      </c>
      <c r="I86" s="11" t="s">
        <v>120</v>
      </c>
      <c r="J86" s="121">
        <v>6</v>
      </c>
      <c r="K86" s="121">
        <v>7</v>
      </c>
      <c r="L86" s="121">
        <v>6</v>
      </c>
      <c r="M86" s="23">
        <f>SUM(J86:L86)</f>
        <v>19</v>
      </c>
      <c r="N86" s="51"/>
      <c r="O86" s="52"/>
    </row>
    <row r="87" spans="1:15" ht="19.2" customHeight="1" x14ac:dyDescent="0.3">
      <c r="A87" s="81">
        <v>7.1</v>
      </c>
      <c r="B87" s="8" t="s">
        <v>109</v>
      </c>
      <c r="C87" s="8" t="s">
        <v>108</v>
      </c>
      <c r="D87" s="15" t="s">
        <v>68</v>
      </c>
      <c r="E87" s="4" t="s">
        <v>169</v>
      </c>
      <c r="F87" s="14" t="s">
        <v>120</v>
      </c>
      <c r="G87" s="7" t="s">
        <v>120</v>
      </c>
      <c r="H87" s="5" t="s">
        <v>120</v>
      </c>
      <c r="I87" s="9"/>
      <c r="J87" s="23">
        <v>6</v>
      </c>
      <c r="K87" s="2">
        <v>6</v>
      </c>
      <c r="L87" s="2">
        <v>6</v>
      </c>
      <c r="M87" s="23">
        <f>SUM(J87:L87)</f>
        <v>18</v>
      </c>
      <c r="N87" s="51"/>
      <c r="O87" s="52"/>
    </row>
    <row r="88" spans="1:15" ht="19.2" customHeight="1" thickBot="1" x14ac:dyDescent="0.35">
      <c r="A88" s="96" t="s">
        <v>0</v>
      </c>
      <c r="B88" s="57" t="s">
        <v>102</v>
      </c>
      <c r="C88" s="57" t="s">
        <v>110</v>
      </c>
      <c r="D88" s="43" t="s">
        <v>21</v>
      </c>
      <c r="E88" s="44" t="s">
        <v>200</v>
      </c>
      <c r="F88" s="45"/>
      <c r="G88" s="45"/>
      <c r="H88" s="46" t="s">
        <v>120</v>
      </c>
      <c r="I88" s="53" t="s">
        <v>120</v>
      </c>
      <c r="J88" s="48">
        <v>6</v>
      </c>
      <c r="K88" s="48">
        <v>6</v>
      </c>
      <c r="L88" s="48">
        <v>6</v>
      </c>
      <c r="M88" s="16">
        <f>SUM(J88:L88)</f>
        <v>18</v>
      </c>
      <c r="N88" s="49"/>
      <c r="O88" s="50"/>
    </row>
    <row r="89" spans="1:15" ht="19.2" customHeight="1" thickBot="1" x14ac:dyDescent="0.35">
      <c r="A89" s="109" t="s">
        <v>49</v>
      </c>
      <c r="B89" s="58" t="s">
        <v>113</v>
      </c>
      <c r="C89" s="58" t="s">
        <v>113</v>
      </c>
      <c r="D89" s="59" t="s">
        <v>101</v>
      </c>
      <c r="E89" s="60" t="s">
        <v>243</v>
      </c>
      <c r="F89" s="61"/>
      <c r="G89" s="61" t="s">
        <v>120</v>
      </c>
      <c r="H89" s="62" t="s">
        <v>120</v>
      </c>
      <c r="I89" s="68" t="s">
        <v>120</v>
      </c>
      <c r="J89" s="64">
        <v>6</v>
      </c>
      <c r="K89" s="64">
        <v>6</v>
      </c>
      <c r="L89" s="64">
        <v>6</v>
      </c>
      <c r="M89" s="63">
        <f>SUM(J89:L89)</f>
        <v>18</v>
      </c>
      <c r="N89" s="65"/>
      <c r="O89" s="70">
        <v>3</v>
      </c>
    </row>
    <row r="90" spans="1:15" ht="19.2" customHeight="1" x14ac:dyDescent="0.3">
      <c r="A90" s="103" t="s">
        <v>48</v>
      </c>
      <c r="B90" s="33" t="s">
        <v>113</v>
      </c>
      <c r="C90" s="33" t="s">
        <v>113</v>
      </c>
      <c r="D90" s="34" t="s">
        <v>100</v>
      </c>
      <c r="E90" s="35" t="s">
        <v>242</v>
      </c>
      <c r="F90" s="36"/>
      <c r="G90" s="36"/>
      <c r="H90" s="113" t="s">
        <v>120</v>
      </c>
      <c r="I90" s="54" t="s">
        <v>120</v>
      </c>
      <c r="J90" s="39">
        <v>5</v>
      </c>
      <c r="K90" s="39">
        <v>5</v>
      </c>
      <c r="L90" s="39">
        <v>5</v>
      </c>
      <c r="M90" s="22">
        <f>SUM(J90:L90)</f>
        <v>15</v>
      </c>
      <c r="N90" s="40"/>
      <c r="O90" s="41">
        <f>SUM(M90:M93)</f>
        <v>30</v>
      </c>
    </row>
    <row r="91" spans="1:15" ht="19.2" customHeight="1" x14ac:dyDescent="0.3">
      <c r="A91" s="93">
        <v>1.6</v>
      </c>
      <c r="B91" s="8" t="s">
        <v>105</v>
      </c>
      <c r="C91" s="8" t="s">
        <v>107</v>
      </c>
      <c r="D91" s="15" t="s">
        <v>56</v>
      </c>
      <c r="E91" s="4" t="s">
        <v>147</v>
      </c>
      <c r="F91" s="7" t="s">
        <v>120</v>
      </c>
      <c r="G91" s="7" t="s">
        <v>120</v>
      </c>
      <c r="H91" s="5" t="s">
        <v>120</v>
      </c>
      <c r="I91" s="9"/>
      <c r="J91" s="23">
        <v>2</v>
      </c>
      <c r="K91" s="2">
        <v>2</v>
      </c>
      <c r="L91" s="2">
        <v>2</v>
      </c>
      <c r="M91" s="23">
        <f>SUM(J91:L91)</f>
        <v>6</v>
      </c>
      <c r="N91" s="51"/>
      <c r="O91" s="56">
        <f>SUM(O90/4)</f>
        <v>7.5</v>
      </c>
    </row>
    <row r="92" spans="1:15" ht="19.2" customHeight="1" x14ac:dyDescent="0.3">
      <c r="A92" s="85">
        <v>8.4</v>
      </c>
      <c r="B92" s="10" t="s">
        <v>105</v>
      </c>
      <c r="C92" s="10" t="s">
        <v>110</v>
      </c>
      <c r="D92" s="15" t="s">
        <v>15</v>
      </c>
      <c r="E92" s="4" t="s">
        <v>180</v>
      </c>
      <c r="F92" s="7" t="s">
        <v>120</v>
      </c>
      <c r="G92" s="7" t="s">
        <v>120</v>
      </c>
      <c r="H92" s="5" t="s">
        <v>120</v>
      </c>
      <c r="I92" s="11" t="s">
        <v>120</v>
      </c>
      <c r="J92" s="2">
        <v>2</v>
      </c>
      <c r="K92" s="2">
        <v>2</v>
      </c>
      <c r="L92" s="23">
        <v>2</v>
      </c>
      <c r="M92" s="23">
        <f>SUM(J92:L92)</f>
        <v>6</v>
      </c>
      <c r="N92" s="51"/>
      <c r="O92" s="52"/>
    </row>
    <row r="93" spans="1:15" ht="19.2" customHeight="1" thickBot="1" x14ac:dyDescent="0.35">
      <c r="A93" s="86">
        <v>8.5</v>
      </c>
      <c r="B93" s="42" t="s">
        <v>105</v>
      </c>
      <c r="C93" s="42" t="s">
        <v>108</v>
      </c>
      <c r="D93" s="43" t="s">
        <v>127</v>
      </c>
      <c r="E93" s="44" t="s">
        <v>181</v>
      </c>
      <c r="F93" s="112" t="s">
        <v>120</v>
      </c>
      <c r="G93" s="112" t="s">
        <v>120</v>
      </c>
      <c r="H93" s="46" t="s">
        <v>120</v>
      </c>
      <c r="I93" s="47"/>
      <c r="J93" s="16">
        <v>1</v>
      </c>
      <c r="K93" s="16">
        <v>1</v>
      </c>
      <c r="L93" s="16">
        <v>1</v>
      </c>
      <c r="M93" s="16">
        <f>SUM(J93:L93)</f>
        <v>3</v>
      </c>
      <c r="N93" s="49"/>
      <c r="O93" s="50"/>
    </row>
    <row r="94" spans="1:15" ht="19.2" customHeight="1" x14ac:dyDescent="0.3">
      <c r="A94" s="82">
        <v>13.6</v>
      </c>
      <c r="B94" s="33" t="s">
        <v>112</v>
      </c>
      <c r="C94" s="33" t="s">
        <v>108</v>
      </c>
      <c r="D94" s="34" t="s">
        <v>136</v>
      </c>
      <c r="E94" s="35" t="s">
        <v>206</v>
      </c>
      <c r="F94" s="37" t="s">
        <v>120</v>
      </c>
      <c r="G94" s="67" t="s">
        <v>120</v>
      </c>
      <c r="H94" s="37" t="s">
        <v>120</v>
      </c>
      <c r="I94" s="38"/>
      <c r="J94" s="22">
        <v>1</v>
      </c>
      <c r="K94" s="22">
        <v>1</v>
      </c>
      <c r="L94" s="22">
        <v>1</v>
      </c>
      <c r="M94" s="22">
        <f>SUM(J94:L94)</f>
        <v>3</v>
      </c>
      <c r="N94" s="40"/>
      <c r="O94" s="41">
        <f>SUM(M94:M100)</f>
        <v>21</v>
      </c>
    </row>
    <row r="95" spans="1:15" ht="19.2" customHeight="1" x14ac:dyDescent="0.3">
      <c r="A95" s="99" t="s">
        <v>53</v>
      </c>
      <c r="B95" s="8" t="s">
        <v>102</v>
      </c>
      <c r="C95" s="8" t="s">
        <v>108</v>
      </c>
      <c r="D95" s="15" t="s">
        <v>24</v>
      </c>
      <c r="E95" s="4" t="s">
        <v>214</v>
      </c>
      <c r="F95" s="7" t="s">
        <v>120</v>
      </c>
      <c r="G95" s="7" t="s">
        <v>120</v>
      </c>
      <c r="H95" s="5" t="s">
        <v>120</v>
      </c>
      <c r="I95" s="11" t="s">
        <v>120</v>
      </c>
      <c r="J95" s="23">
        <v>1</v>
      </c>
      <c r="K95" s="23">
        <v>1</v>
      </c>
      <c r="L95" s="23">
        <v>1</v>
      </c>
      <c r="M95" s="23">
        <f>SUM(J95:L95)</f>
        <v>3</v>
      </c>
      <c r="N95" s="51"/>
      <c r="O95" s="56">
        <f>SUM(O94/7)</f>
        <v>3</v>
      </c>
    </row>
    <row r="96" spans="1:15" ht="19.2" customHeight="1" x14ac:dyDescent="0.3">
      <c r="A96" s="99">
        <v>15.6</v>
      </c>
      <c r="B96" s="10" t="s">
        <v>105</v>
      </c>
      <c r="C96" s="10" t="s">
        <v>108</v>
      </c>
      <c r="D96" s="15" t="s">
        <v>118</v>
      </c>
      <c r="E96" s="4" t="s">
        <v>211</v>
      </c>
      <c r="F96" s="7"/>
      <c r="G96" s="7" t="s">
        <v>120</v>
      </c>
      <c r="H96" s="5" t="s">
        <v>120</v>
      </c>
      <c r="I96" s="11" t="s">
        <v>120</v>
      </c>
      <c r="J96" s="23">
        <v>1</v>
      </c>
      <c r="K96" s="23">
        <v>1</v>
      </c>
      <c r="L96" s="23">
        <v>1</v>
      </c>
      <c r="M96" s="23">
        <f>SUM(J96:L96)</f>
        <v>3</v>
      </c>
      <c r="N96" s="51"/>
      <c r="O96" s="52"/>
    </row>
    <row r="97" spans="1:15" ht="19.2" customHeight="1" x14ac:dyDescent="0.3">
      <c r="A97" s="99">
        <v>15.7</v>
      </c>
      <c r="B97" s="10" t="s">
        <v>102</v>
      </c>
      <c r="C97" s="10" t="s">
        <v>108</v>
      </c>
      <c r="D97" s="15" t="s">
        <v>23</v>
      </c>
      <c r="E97" s="4" t="s">
        <v>212</v>
      </c>
      <c r="F97" s="7" t="s">
        <v>120</v>
      </c>
      <c r="G97" s="7" t="s">
        <v>120</v>
      </c>
      <c r="H97" s="5" t="s">
        <v>120</v>
      </c>
      <c r="I97" s="9"/>
      <c r="J97" s="23">
        <v>1</v>
      </c>
      <c r="K97" s="23">
        <v>1</v>
      </c>
      <c r="L97" s="23">
        <v>1</v>
      </c>
      <c r="M97" s="23">
        <f>SUM(J97:L97)</f>
        <v>3</v>
      </c>
      <c r="N97" s="51"/>
      <c r="O97" s="52"/>
    </row>
    <row r="98" spans="1:15" ht="19.2" customHeight="1" x14ac:dyDescent="0.3">
      <c r="A98" s="99">
        <v>15.8</v>
      </c>
      <c r="B98" s="8" t="s">
        <v>102</v>
      </c>
      <c r="C98" s="8" t="s">
        <v>108</v>
      </c>
      <c r="D98" s="15" t="s">
        <v>139</v>
      </c>
      <c r="E98" s="4" t="s">
        <v>213</v>
      </c>
      <c r="F98" s="5"/>
      <c r="G98" s="5"/>
      <c r="H98" s="5" t="s">
        <v>120</v>
      </c>
      <c r="I98" s="11" t="s">
        <v>120</v>
      </c>
      <c r="J98" s="23">
        <v>1</v>
      </c>
      <c r="K98" s="23">
        <v>1</v>
      </c>
      <c r="L98" s="23">
        <v>1</v>
      </c>
      <c r="M98" s="23">
        <f>SUM(J98:L98)</f>
        <v>3</v>
      </c>
      <c r="N98" s="51"/>
      <c r="O98" s="52"/>
    </row>
    <row r="99" spans="1:15" ht="19.2" customHeight="1" x14ac:dyDescent="0.3">
      <c r="A99" s="100">
        <v>16.11</v>
      </c>
      <c r="B99" s="8" t="s">
        <v>111</v>
      </c>
      <c r="C99" s="8" t="s">
        <v>108</v>
      </c>
      <c r="D99" s="15" t="s">
        <v>82</v>
      </c>
      <c r="E99" s="4" t="s">
        <v>220</v>
      </c>
      <c r="F99" s="13" t="s">
        <v>120</v>
      </c>
      <c r="G99" s="13" t="s">
        <v>120</v>
      </c>
      <c r="H99" s="5" t="s">
        <v>120</v>
      </c>
      <c r="I99" s="11" t="s">
        <v>120</v>
      </c>
      <c r="J99" s="23">
        <v>1</v>
      </c>
      <c r="K99" s="23">
        <v>1</v>
      </c>
      <c r="L99" s="23">
        <v>1</v>
      </c>
      <c r="M99" s="23">
        <f>SUM(J99:L99)</f>
        <v>3</v>
      </c>
      <c r="N99" s="51"/>
      <c r="O99" s="52"/>
    </row>
    <row r="100" spans="1:15" ht="19.2" customHeight="1" thickBot="1" x14ac:dyDescent="0.35">
      <c r="A100" s="110" t="s">
        <v>38</v>
      </c>
      <c r="B100" s="42" t="s">
        <v>113</v>
      </c>
      <c r="C100" s="42" t="s">
        <v>113</v>
      </c>
      <c r="D100" s="43" t="s">
        <v>90</v>
      </c>
      <c r="E100" s="44" t="s">
        <v>232</v>
      </c>
      <c r="F100" s="45"/>
      <c r="G100" s="45" t="s">
        <v>120</v>
      </c>
      <c r="H100" s="46" t="s">
        <v>120</v>
      </c>
      <c r="I100" s="53" t="s">
        <v>120</v>
      </c>
      <c r="J100" s="16">
        <v>1</v>
      </c>
      <c r="K100" s="16">
        <v>1</v>
      </c>
      <c r="L100" s="16">
        <v>1</v>
      </c>
      <c r="M100" s="16">
        <f>SUM(J100:L100)</f>
        <v>3</v>
      </c>
      <c r="N100" s="49"/>
      <c r="O100" s="50"/>
    </row>
  </sheetData>
  <sortState ref="A2:M100">
    <sortCondition descending="1" ref="J2:J100"/>
    <sortCondition descending="1" ref="K2:K100"/>
    <sortCondition descending="1" ref="L2:L10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zoomScale="80" zoomScaleNormal="80" workbookViewId="0">
      <selection activeCell="G9" sqref="G9"/>
    </sheetView>
  </sheetViews>
  <sheetFormatPr defaultColWidth="22.88671875" defaultRowHeight="14.4" x14ac:dyDescent="0.3"/>
  <cols>
    <col min="1" max="1" width="22.88671875" style="3" customWidth="1"/>
    <col min="2" max="2" width="40.77734375" style="3" customWidth="1"/>
    <col min="3" max="3" width="49.5546875" style="19" customWidth="1"/>
    <col min="4" max="4" width="42.21875" style="19" customWidth="1"/>
    <col min="5" max="16384" width="22.88671875" style="3"/>
  </cols>
  <sheetData>
    <row r="1" spans="1:4" ht="31.8" thickBot="1" x14ac:dyDescent="0.35">
      <c r="A1" s="207"/>
      <c r="B1" s="208" t="s">
        <v>305</v>
      </c>
      <c r="C1" s="208" t="s">
        <v>306</v>
      </c>
      <c r="D1" s="208" t="s">
        <v>307</v>
      </c>
    </row>
    <row r="2" spans="1:4" x14ac:dyDescent="0.3">
      <c r="A2" s="204" t="s">
        <v>323</v>
      </c>
      <c r="B2" s="209" t="s">
        <v>252</v>
      </c>
      <c r="C2" s="199" t="s">
        <v>253</v>
      </c>
      <c r="D2" s="200" t="s">
        <v>254</v>
      </c>
    </row>
    <row r="3" spans="1:4" x14ac:dyDescent="0.3">
      <c r="A3" s="205" t="s">
        <v>322</v>
      </c>
      <c r="B3" s="210" t="s">
        <v>255</v>
      </c>
      <c r="C3" s="198" t="s">
        <v>258</v>
      </c>
      <c r="D3" s="201" t="s">
        <v>262</v>
      </c>
    </row>
    <row r="4" spans="1:4" x14ac:dyDescent="0.3">
      <c r="A4" s="205" t="s">
        <v>295</v>
      </c>
      <c r="B4" s="210" t="s">
        <v>256</v>
      </c>
      <c r="C4" s="198" t="s">
        <v>259</v>
      </c>
      <c r="D4" s="201" t="s">
        <v>263</v>
      </c>
    </row>
    <row r="5" spans="1:4" x14ac:dyDescent="0.3">
      <c r="A5" s="205" t="s">
        <v>324</v>
      </c>
      <c r="B5" s="210">
        <v>2021</v>
      </c>
      <c r="C5" s="198">
        <v>2019</v>
      </c>
      <c r="D5" s="201">
        <v>2020</v>
      </c>
    </row>
    <row r="6" spans="1:4" x14ac:dyDescent="0.3">
      <c r="A6" s="205" t="s">
        <v>297</v>
      </c>
      <c r="B6" s="210" t="s">
        <v>321</v>
      </c>
      <c r="C6" s="198" t="s">
        <v>320</v>
      </c>
      <c r="D6" s="201" t="s">
        <v>265</v>
      </c>
    </row>
    <row r="7" spans="1:4" ht="57.6" x14ac:dyDescent="0.3">
      <c r="A7" s="205" t="s">
        <v>311</v>
      </c>
      <c r="B7" s="210" t="s">
        <v>294</v>
      </c>
      <c r="C7" s="198" t="s">
        <v>260</v>
      </c>
      <c r="D7" s="201" t="s">
        <v>317</v>
      </c>
    </row>
    <row r="8" spans="1:4" ht="57.6" x14ac:dyDescent="0.3">
      <c r="A8" s="205" t="s">
        <v>296</v>
      </c>
      <c r="B8" s="210" t="s">
        <v>304</v>
      </c>
      <c r="C8" s="198" t="s">
        <v>304</v>
      </c>
      <c r="D8" s="201" t="s">
        <v>303</v>
      </c>
    </row>
    <row r="9" spans="1:4" ht="72" x14ac:dyDescent="0.3">
      <c r="A9" s="205" t="s">
        <v>309</v>
      </c>
      <c r="B9" s="210" t="s">
        <v>308</v>
      </c>
      <c r="C9" s="198" t="s">
        <v>319</v>
      </c>
      <c r="D9" s="201" t="s">
        <v>264</v>
      </c>
    </row>
    <row r="10" spans="1:4" ht="43.2" x14ac:dyDescent="0.3">
      <c r="A10" s="205" t="s">
        <v>314</v>
      </c>
      <c r="B10" s="210" t="s">
        <v>298</v>
      </c>
      <c r="C10" s="198" t="s">
        <v>299</v>
      </c>
      <c r="D10" s="201" t="s">
        <v>300</v>
      </c>
    </row>
    <row r="11" spans="1:4" ht="28.8" x14ac:dyDescent="0.3">
      <c r="A11" s="205" t="s">
        <v>310</v>
      </c>
      <c r="B11" s="210" t="s">
        <v>293</v>
      </c>
      <c r="C11" s="198" t="s">
        <v>301</v>
      </c>
      <c r="D11" s="201" t="s">
        <v>302</v>
      </c>
    </row>
    <row r="12" spans="1:4" ht="72" x14ac:dyDescent="0.3">
      <c r="A12" s="205" t="s">
        <v>312</v>
      </c>
      <c r="B12" s="210" t="s">
        <v>257</v>
      </c>
      <c r="C12" s="198" t="s">
        <v>261</v>
      </c>
      <c r="D12" s="201" t="s">
        <v>266</v>
      </c>
    </row>
    <row r="13" spans="1:4" ht="172.8" x14ac:dyDescent="0.3">
      <c r="A13" s="205" t="s">
        <v>313</v>
      </c>
      <c r="B13" s="210" t="s">
        <v>291</v>
      </c>
      <c r="C13" s="198" t="s">
        <v>267</v>
      </c>
      <c r="D13" s="201" t="s">
        <v>292</v>
      </c>
    </row>
    <row r="14" spans="1:4" ht="29.4" thickBot="1" x14ac:dyDescent="0.35">
      <c r="A14" s="206" t="s">
        <v>315</v>
      </c>
      <c r="B14" s="211" t="s">
        <v>316</v>
      </c>
      <c r="C14" s="202" t="s">
        <v>318</v>
      </c>
      <c r="D14" s="203" t="s">
        <v>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Alt</vt:lpstr>
      <vt:lpstr>Case Study TTPs</vt:lpstr>
    </vt:vector>
  </TitlesOfParts>
  <Company>CIS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CIS</dc:creator>
  <cp:lastModifiedBy>Skewl</cp:lastModifiedBy>
  <dcterms:created xsi:type="dcterms:W3CDTF">2014-02-04T12:41:39Z</dcterms:created>
  <dcterms:modified xsi:type="dcterms:W3CDTF">2021-09-22T04:29:44Z</dcterms:modified>
</cp:coreProperties>
</file>