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T.ENERGINET\Desktop\PP-MTB-Git\PP-MTB Powerfactory\"/>
    </mc:Choice>
  </mc:AlternateContent>
  <bookViews>
    <workbookView xWindow="-120" yWindow="-120" windowWidth="38640" windowHeight="21240" tabRatio="350" activeTab="1"/>
  </bookViews>
  <sheets>
    <sheet name="Input" sheetId="2" r:id="rId1"/>
    <sheet name="Cases" sheetId="1" r:id="rId2"/>
    <sheet name="Balance" sheetId="3" r:id="rId3"/>
    <sheet name="PSCAD Compliers" sheetId="4" r:id="rId4"/>
  </sheets>
  <definedNames>
    <definedName name="_xlnm._FilterDatabase" localSheetId="0" hidden="1">Input!$A$1:$M$2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AK23" i="1" l="1"/>
  <c r="AH23" i="1"/>
  <c r="AE23" i="1"/>
  <c r="AB23" i="1"/>
  <c r="Y23" i="1"/>
  <c r="V23" i="1"/>
  <c r="S23" i="1"/>
  <c r="F23" i="1"/>
  <c r="F30" i="1" l="1"/>
  <c r="F33" i="1"/>
  <c r="F29" i="1"/>
  <c r="F27" i="1"/>
  <c r="F26" i="1"/>
  <c r="F25" i="1"/>
  <c r="F24" i="1"/>
  <c r="F22" i="1"/>
  <c r="F21" i="1"/>
  <c r="F28" i="1"/>
  <c r="F32" i="1"/>
  <c r="F3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<sst xmlns="http://schemas.openxmlformats.org/spreadsheetml/2006/main" count="199" uniqueCount="151">
  <si>
    <t>PrefCtrl</t>
  </si>
  <si>
    <t>QrefCtrl</t>
  </si>
  <si>
    <t>FaultType</t>
  </si>
  <si>
    <t>FaultDepth</t>
  </si>
  <si>
    <t>FaultPeriod</t>
  </si>
  <si>
    <t>VSPhaseCtrl</t>
  </si>
  <si>
    <t>VSVoltCtrl</t>
  </si>
  <si>
    <t>VSFreqCtrl</t>
  </si>
  <si>
    <t>Tstop (s)</t>
  </si>
  <si>
    <t>0.15</t>
  </si>
  <si>
    <t>0.2</t>
  </si>
  <si>
    <t>0.4</t>
  </si>
  <si>
    <t>Rank</t>
  </si>
  <si>
    <t>C1start</t>
  </si>
  <si>
    <t>C1ramp</t>
  </si>
  <si>
    <t>C2start</t>
  </si>
  <si>
    <t>C2ramp</t>
  </si>
  <si>
    <t>C3start</t>
  </si>
  <si>
    <t>C3ramp</t>
  </si>
  <si>
    <t>C4start</t>
  </si>
  <si>
    <t>C4ramp</t>
  </si>
  <si>
    <t>C5start</t>
  </si>
  <si>
    <t>C5ramp</t>
  </si>
  <si>
    <t>0.5</t>
  </si>
  <si>
    <t>0.6</t>
  </si>
  <si>
    <t>0.7</t>
  </si>
  <si>
    <t>0.3</t>
  </si>
  <si>
    <t>-0.5</t>
  </si>
  <si>
    <t>-0.2</t>
  </si>
  <si>
    <t>0.1</t>
  </si>
  <si>
    <t>C6start</t>
  </si>
  <si>
    <t>C6ramp</t>
  </si>
  <si>
    <t>ION</t>
  </si>
  <si>
    <t>3.4.2.1</t>
  </si>
  <si>
    <t>3.4.3.5</t>
  </si>
  <si>
    <t>3.2.2.1</t>
  </si>
  <si>
    <t>3.4.4.1</t>
  </si>
  <si>
    <t>3.4.3.1</t>
  </si>
  <si>
    <t>3.3.2.1</t>
  </si>
  <si>
    <t>3.2.3.1</t>
  </si>
  <si>
    <t>3.3.1.1</t>
  </si>
  <si>
    <t>3.3.3.1</t>
  </si>
  <si>
    <t>0</t>
  </si>
  <si>
    <t>Balance</t>
  </si>
  <si>
    <t>P0</t>
  </si>
  <si>
    <t>C1setpoint</t>
  </si>
  <si>
    <t>C2setpoint</t>
  </si>
  <si>
    <t>C3setpoint</t>
  </si>
  <si>
    <t>C4setpoint</t>
  </si>
  <si>
    <t>C5setpoint</t>
  </si>
  <si>
    <t>C6setpoint</t>
  </si>
  <si>
    <t>0.9</t>
  </si>
  <si>
    <t>49.8</t>
  </si>
  <si>
    <t>48.5</t>
  </si>
  <si>
    <t>0.96</t>
  </si>
  <si>
    <t>50</t>
  </si>
  <si>
    <t>C7start</t>
  </si>
  <si>
    <t>C7setpoint</t>
  </si>
  <si>
    <t>C7ramp</t>
  </si>
  <si>
    <t>49.81</t>
  </si>
  <si>
    <t>48.51</t>
  </si>
  <si>
    <t>Input model-specific information here:</t>
  </si>
  <si>
    <t>Pn (MW)</t>
  </si>
  <si>
    <t>Sb (MVA)</t>
  </si>
  <si>
    <t>Vn_PoC (kV)</t>
  </si>
  <si>
    <t>SCR</t>
  </si>
  <si>
    <t>X/R</t>
  </si>
  <si>
    <t>Qmode_Q</t>
  </si>
  <si>
    <t>Qmode_V</t>
  </si>
  <si>
    <t>Qmode_PF</t>
  </si>
  <si>
    <t>Input the specific number specified by the model developer for different reactive power control modes in columns 'Qmode_Q', 'Qmode_V' and 'Qmode_PF'</t>
  </si>
  <si>
    <t>Qmode_Q: Reactive power reference control</t>
  </si>
  <si>
    <t>Qmode_V: Voltage control</t>
  </si>
  <si>
    <t>Qmode_PF: Power factor control</t>
  </si>
  <si>
    <t>Additional information:
An overview of all the balances tested</t>
  </si>
  <si>
    <t>Qmode</t>
  </si>
  <si>
    <t>InitValue</t>
  </si>
  <si>
    <t>Q</t>
  </si>
  <si>
    <t>PF</t>
  </si>
  <si>
    <t>V</t>
  </si>
  <si>
    <t>TestType</t>
  </si>
  <si>
    <t>Fault_3_0pu</t>
  </si>
  <si>
    <t>Fault_3_0.2pu</t>
  </si>
  <si>
    <t>Fault_2_0pu</t>
  </si>
  <si>
    <t>Fault_2_0.2pu</t>
  </si>
  <si>
    <t>Fault_1_0pu</t>
  </si>
  <si>
    <t>Fault_1_0.2pu</t>
  </si>
  <si>
    <t>Fault_3_0.4pu</t>
  </si>
  <si>
    <t>Fault_2_0.4pu</t>
  </si>
  <si>
    <t>Fault_1_0.4pu</t>
  </si>
  <si>
    <t>Fault_3_0.8pu</t>
  </si>
  <si>
    <t>Fault_3_0.85pu</t>
  </si>
  <si>
    <t>Fault_2_0.8pu</t>
  </si>
  <si>
    <t>Fault_1_0.8pu</t>
  </si>
  <si>
    <t>P_step_up_0_0.5</t>
  </si>
  <si>
    <t>P_step_up_0.5_0.7</t>
  </si>
  <si>
    <t>P_step_up_0.7_1</t>
  </si>
  <si>
    <t>P_step_down_1_0.7</t>
  </si>
  <si>
    <t>P_step_down_0.7_0.5</t>
  </si>
  <si>
    <t>Q_step_up</t>
  </si>
  <si>
    <t>Q_step_down</t>
  </si>
  <si>
    <t>VoltCtrlMode</t>
  </si>
  <si>
    <t>PFCtrlMode</t>
  </si>
  <si>
    <t>LFSM-O_ramp</t>
  </si>
  <si>
    <t>LFSM-U_ramp</t>
  </si>
  <si>
    <t>FSM</t>
  </si>
  <si>
    <t>LFSM-O&amp;U_setpoint</t>
  </si>
  <si>
    <t>U-Q/Pmax_NegQ</t>
  </si>
  <si>
    <t>U-Q/Pmax_PosQ</t>
  </si>
  <si>
    <t>FRTcurve</t>
  </si>
  <si>
    <t>MaxRoCoF</t>
  </si>
  <si>
    <t>VoltSupport</t>
  </si>
  <si>
    <t>MaxPhaseJump</t>
  </si>
  <si>
    <t>3.2.1.1</t>
  </si>
  <si>
    <t>3.3.4.1</t>
  </si>
  <si>
    <t>3.2.3.2</t>
  </si>
  <si>
    <t>3.4.3.4</t>
  </si>
  <si>
    <t>3.4.3.3</t>
  </si>
  <si>
    <t>3.4.3.2</t>
  </si>
  <si>
    <t>GridImped</t>
  </si>
  <si>
    <t>ProjectName</t>
  </si>
  <si>
    <t>PSCAD compiler</t>
  </si>
  <si>
    <t>PSCAD TimeStep (us)</t>
  </si>
  <si>
    <t>TotalCases</t>
  </si>
  <si>
    <t>Intel(R) Visual Fortran Compiler XE 12.1.7.371</t>
  </si>
  <si>
    <t>GFortran 4.6.2</t>
  </si>
  <si>
    <t>GFortran 8.1</t>
  </si>
  <si>
    <t>GFortran 8.1 (64-bit)</t>
  </si>
  <si>
    <t>Intel(R) Visual Fortran Compiler XE 15.0.1.148</t>
  </si>
  <si>
    <t>Intel(R) Visual Fortran Compiler XE 15.0.1.148 (64-bit)</t>
  </si>
  <si>
    <t>Intel(R) Visual Fortran Compiler XE 15.0.5.280</t>
  </si>
  <si>
    <t>Intel(R) Visual Fortran Compiler XE 15.0.5.280 (64-bit)</t>
  </si>
  <si>
    <t>Note:</t>
  </si>
  <si>
    <t>Servers:</t>
  </si>
  <si>
    <t>X0133P01</t>
  </si>
  <si>
    <t>Y0133P03</t>
  </si>
  <si>
    <t>Y0133P01</t>
  </si>
  <si>
    <t>Y0133P02</t>
  </si>
  <si>
    <t>Compliers:</t>
  </si>
  <si>
    <t>The compliers are different on different servers at Energinet.</t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</si>
  <si>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</si>
  <si>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5.280</t>
    </r>
    <r>
      <rPr>
        <sz val="11"/>
        <color theme="1"/>
        <rFont val="Calibri"/>
        <family val="2"/>
        <scheme val="minor"/>
      </rPr>
      <t xml:space="preserve"> (64-bit)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</si>
  <si>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</si>
  <si>
    <r>
      <t>Intel(R) Visual Fortran Compiler XE 15.0.</t>
    </r>
    <r>
      <rPr>
        <b/>
        <sz val="11"/>
        <color rgb="FFC00000"/>
        <rFont val="Calibri"/>
        <family val="2"/>
        <scheme val="minor"/>
      </rPr>
      <t>1.148</t>
    </r>
    <r>
      <rPr>
        <sz val="11"/>
        <color theme="1"/>
        <rFont val="Calibri"/>
        <family val="2"/>
        <scheme val="minor"/>
      </rPr>
      <t xml:space="preserve"> (64-bit)</t>
    </r>
  </si>
  <si>
    <t>See 'PSCAD Compliers' sheet for guidance</t>
  </si>
  <si>
    <t>Volley</t>
  </si>
  <si>
    <t>The number of simulations that are run in parallel</t>
  </si>
  <si>
    <t>Included</t>
  </si>
  <si>
    <t>Aadum</t>
  </si>
  <si>
    <t>3.9.9.9</t>
  </si>
  <si>
    <t>PF_test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</si>
</sst>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 wrapText="1"/>
    </xf>
    <xf numFmtId="0" fontId="0" fillId="5" borderId="0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2" borderId="0" xfId="0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 vertical="center" wrapText="1"/>
    </xf>
    <xf numFmtId="0" fontId="0" fillId="4" borderId="0" xfId="0" applyFill="1" applyBorder="1" applyAlignment="1">
      <alignment horizontal="right" vertical="center" wrapText="1"/>
    </xf>
    <xf numFmtId="0" fontId="3" fillId="6" borderId="0" xfId="0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7" borderId="0" xfId="0" applyFill="1"/>
    <xf numFmtId="0" fontId="0" fillId="8" borderId="0" xfId="0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O13" sqref="O13"/>
    </sheetView>
  </sheetViews>
  <sheetFormatPr defaultRowHeight="15" x14ac:dyDescent="0.25"/>
  <cols>
    <col min="1" max="1" width="24.42578125" customWidth="1"/>
    <col min="2" max="2" width="6.42578125" style="15" customWidth="1"/>
    <col min="3" max="3" width="6.7109375" style="15" customWidth="1"/>
    <col min="4" max="4" width="7.7109375" style="15" customWidth="1"/>
    <col min="5" max="5" width="8" style="15" customWidth="1"/>
    <col min="6" max="6" width="9.140625" style="15"/>
    <col min="7" max="7" width="9.7109375" customWidth="1"/>
    <col min="8" max="8" width="9.42578125" customWidth="1"/>
    <col min="9" max="9" width="10.7109375" customWidth="1"/>
    <col min="10" max="10" width="28.28515625" customWidth="1"/>
    <col min="11" max="11" width="42.5703125" customWidth="1"/>
    <col min="12" max="12" width="13" customWidth="1"/>
    <col min="13" max="13" width="10.140625" customWidth="1"/>
  </cols>
  <sheetData>
    <row r="1" spans="1:14" s="14" customFormat="1" ht="39.950000000000003" customHeight="1" x14ac:dyDescent="0.25">
      <c r="A1" s="13" t="s">
        <v>61</v>
      </c>
      <c r="B1" s="31" t="s">
        <v>62</v>
      </c>
      <c r="C1" s="31" t="s">
        <v>63</v>
      </c>
      <c r="D1" s="31" t="s">
        <v>64</v>
      </c>
      <c r="E1" s="18" t="s">
        <v>65</v>
      </c>
      <c r="F1" s="18" t="s">
        <v>66</v>
      </c>
      <c r="G1" s="19" t="s">
        <v>67</v>
      </c>
      <c r="H1" s="19" t="s">
        <v>68</v>
      </c>
      <c r="I1" s="19" t="s">
        <v>69</v>
      </c>
      <c r="J1" s="19" t="s">
        <v>120</v>
      </c>
      <c r="K1" s="19" t="s">
        <v>121</v>
      </c>
      <c r="L1" s="30" t="s">
        <v>122</v>
      </c>
      <c r="M1" s="19" t="s">
        <v>123</v>
      </c>
      <c r="N1" s="19" t="s">
        <v>145</v>
      </c>
    </row>
    <row r="2" spans="1:14" x14ac:dyDescent="0.25">
      <c r="B2" s="15">
        <v>37.567999999999998</v>
      </c>
      <c r="C2" s="15">
        <v>37.567999999999998</v>
      </c>
      <c r="D2" s="15">
        <v>62.5</v>
      </c>
      <c r="E2" s="15">
        <v>10.520333333333333</v>
      </c>
      <c r="F2" s="15">
        <v>2.7475000000000001</v>
      </c>
      <c r="G2">
        <v>4</v>
      </c>
      <c r="H2">
        <v>5</v>
      </c>
      <c r="I2">
        <v>6</v>
      </c>
      <c r="J2" t="s">
        <v>148</v>
      </c>
      <c r="K2" t="s">
        <v>128</v>
      </c>
      <c r="L2">
        <v>2</v>
      </c>
      <c r="M2">
        <v>32</v>
      </c>
      <c r="N2">
        <v>8</v>
      </c>
    </row>
    <row r="4" spans="1:14" x14ac:dyDescent="0.25">
      <c r="G4" s="32" t="s">
        <v>132</v>
      </c>
      <c r="K4" s="32" t="s">
        <v>144</v>
      </c>
      <c r="N4" s="32" t="s">
        <v>146</v>
      </c>
    </row>
    <row r="5" spans="1:14" ht="90" customHeight="1" x14ac:dyDescent="0.25">
      <c r="G5" s="35" t="s">
        <v>70</v>
      </c>
      <c r="H5" s="35"/>
      <c r="I5" s="35"/>
    </row>
    <row r="6" spans="1:14" x14ac:dyDescent="0.25">
      <c r="G6" s="32" t="s">
        <v>71</v>
      </c>
    </row>
    <row r="7" spans="1:14" x14ac:dyDescent="0.25">
      <c r="G7" s="32" t="s">
        <v>72</v>
      </c>
    </row>
    <row r="8" spans="1:14" x14ac:dyDescent="0.25">
      <c r="G8" s="32" t="s">
        <v>73</v>
      </c>
    </row>
  </sheetData>
  <mergeCells count="1">
    <mergeCell ref="G5:I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'PSCAD Compliers'!$A$1:$A$8</xm:f>
          </x14:formula1>
          <xm:sqref>K2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abSelected="1" workbookViewId="0">
      <pane ySplit="1" topLeftCell="A2" activePane="bottomLeft" state="frozen"/>
      <selection pane="bottomLeft" activeCell="AB25" sqref="AB25"/>
    </sheetView>
  </sheetViews>
  <sheetFormatPr defaultRowHeight="15" x14ac:dyDescent="0.25"/>
  <cols>
    <col min="1" max="1" width="8.42578125" style="3" customWidth="1"/>
    <col min="2" max="2" width="20.7109375" style="3" customWidth="1"/>
    <col min="3" max="3" width="5.7109375" style="1" customWidth="1"/>
    <col min="4" max="4" width="8.7109375" style="1" bestFit="1" customWidth="1"/>
    <col min="5" max="5" width="5.42578125" style="1" customWidth="1"/>
    <col min="6" max="6" width="8.28515625" style="1" customWidth="1"/>
    <col min="7" max="7" width="9.5703125" style="1" customWidth="1"/>
    <col min="8" max="8" width="7.7109375" style="1" customWidth="1"/>
    <col min="9" max="9" width="8.28515625" style="1" customWidth="1"/>
    <col min="10" max="10" width="9.7109375" style="1" customWidth="1"/>
    <col min="11" max="11" width="10.7109375" style="1" customWidth="1"/>
    <col min="12" max="12" width="11.28515625" style="1" customWidth="1"/>
    <col min="13" max="13" width="11.7109375" style="1" customWidth="1"/>
    <col min="14" max="15" width="10.7109375" style="1" customWidth="1"/>
    <col min="16" max="16" width="10.140625" style="1" customWidth="1"/>
    <col min="17" max="17" width="8.7109375" style="1" customWidth="1"/>
    <col min="18" max="18" width="7.42578125" style="1" customWidth="1"/>
    <col min="19" max="19" width="10.7109375" style="1" customWidth="1"/>
    <col min="20" max="21" width="9.140625" style="1"/>
    <col min="22" max="22" width="10.7109375" style="1" customWidth="1"/>
    <col min="23" max="24" width="9.140625" style="1"/>
    <col min="25" max="25" width="10.7109375" style="1" customWidth="1"/>
    <col min="26" max="27" width="9.140625" style="1"/>
    <col min="28" max="28" width="10.7109375" style="1" customWidth="1"/>
    <col min="29" max="30" width="9.140625" style="1"/>
    <col min="31" max="31" width="10.7109375" style="1" customWidth="1"/>
    <col min="32" max="33" width="9.140625" style="1"/>
    <col min="34" max="34" width="10.7109375" style="1" customWidth="1"/>
    <col min="35" max="16384" width="9.140625" style="1"/>
  </cols>
  <sheetData>
    <row r="1" spans="1:38" ht="20.100000000000001" customHeight="1" x14ac:dyDescent="0.25">
      <c r="A1" s="3" t="s">
        <v>32</v>
      </c>
      <c r="B1" s="3" t="s">
        <v>80</v>
      </c>
      <c r="C1" s="22" t="s">
        <v>12</v>
      </c>
      <c r="D1" s="33" t="s">
        <v>147</v>
      </c>
      <c r="E1" s="23" t="s">
        <v>44</v>
      </c>
      <c r="F1" s="23" t="s">
        <v>75</v>
      </c>
      <c r="G1" s="23" t="s">
        <v>76</v>
      </c>
      <c r="H1" s="23" t="s">
        <v>0</v>
      </c>
      <c r="I1" s="23" t="s">
        <v>1</v>
      </c>
      <c r="J1" s="23" t="s">
        <v>2</v>
      </c>
      <c r="K1" s="23" t="s">
        <v>3</v>
      </c>
      <c r="L1" s="23" t="s">
        <v>4</v>
      </c>
      <c r="M1" s="23" t="s">
        <v>5</v>
      </c>
      <c r="N1" s="23" t="s">
        <v>6</v>
      </c>
      <c r="O1" s="23" t="s">
        <v>7</v>
      </c>
      <c r="P1" s="23" t="s">
        <v>119</v>
      </c>
      <c r="Q1" s="24" t="s">
        <v>8</v>
      </c>
      <c r="R1" s="7" t="s">
        <v>13</v>
      </c>
      <c r="S1" s="1" t="s">
        <v>45</v>
      </c>
      <c r="T1" s="1" t="s">
        <v>14</v>
      </c>
      <c r="U1" s="12" t="s">
        <v>15</v>
      </c>
      <c r="V1" s="1" t="s">
        <v>46</v>
      </c>
      <c r="W1" s="1" t="s">
        <v>16</v>
      </c>
      <c r="X1" s="1" t="s">
        <v>17</v>
      </c>
      <c r="Y1" s="1" t="s">
        <v>47</v>
      </c>
      <c r="Z1" s="4" t="s">
        <v>18</v>
      </c>
      <c r="AA1" s="1" t="s">
        <v>19</v>
      </c>
      <c r="AB1" s="1" t="s">
        <v>48</v>
      </c>
      <c r="AC1" s="1" t="s">
        <v>20</v>
      </c>
      <c r="AD1" s="1" t="s">
        <v>21</v>
      </c>
      <c r="AE1" s="1" t="s">
        <v>49</v>
      </c>
      <c r="AF1" s="1" t="s">
        <v>22</v>
      </c>
      <c r="AG1" s="4" t="s">
        <v>30</v>
      </c>
      <c r="AH1" s="1" t="s">
        <v>50</v>
      </c>
      <c r="AI1" s="1" t="s">
        <v>31</v>
      </c>
      <c r="AJ1" s="1" t="s">
        <v>56</v>
      </c>
      <c r="AK1" s="1" t="s">
        <v>57</v>
      </c>
      <c r="AL1" s="1" t="s">
        <v>58</v>
      </c>
    </row>
    <row r="2" spans="1:38" x14ac:dyDescent="0.25">
      <c r="A2" s="3" t="s">
        <v>118</v>
      </c>
      <c r="B2" s="3" t="s">
        <v>81</v>
      </c>
      <c r="C2" s="23">
        <v>1</v>
      </c>
      <c r="D2" s="23">
        <v>1</v>
      </c>
      <c r="E2" s="25">
        <v>1</v>
      </c>
      <c r="F2" s="26">
        <f>Input!G2</f>
        <v>4</v>
      </c>
      <c r="G2" s="25">
        <v>0</v>
      </c>
      <c r="H2" s="23">
        <v>0</v>
      </c>
      <c r="I2" s="23">
        <v>0</v>
      </c>
      <c r="J2" s="23">
        <v>7</v>
      </c>
      <c r="K2" s="7">
        <v>0.01</v>
      </c>
      <c r="L2" s="27">
        <v>0.15</v>
      </c>
      <c r="M2" s="23">
        <v>0</v>
      </c>
      <c r="N2" s="23">
        <v>0</v>
      </c>
      <c r="O2" s="23">
        <v>0</v>
      </c>
      <c r="P2" s="23">
        <v>1</v>
      </c>
      <c r="Q2" s="23">
        <v>4</v>
      </c>
      <c r="R2" s="4">
        <v>3</v>
      </c>
      <c r="S2" s="4">
        <v>0</v>
      </c>
      <c r="T2" s="4">
        <v>0</v>
      </c>
      <c r="U2" s="21">
        <v>4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5">
      <c r="A3" s="3" t="s">
        <v>118</v>
      </c>
      <c r="B3" s="3" t="s">
        <v>82</v>
      </c>
      <c r="C3" s="23">
        <v>2</v>
      </c>
      <c r="D3" s="23">
        <v>1</v>
      </c>
      <c r="E3" s="25">
        <v>1</v>
      </c>
      <c r="F3" s="26">
        <f>Input!G2</f>
        <v>4</v>
      </c>
      <c r="G3" s="25">
        <v>0</v>
      </c>
      <c r="H3" s="23">
        <v>0</v>
      </c>
      <c r="I3" s="23">
        <v>0</v>
      </c>
      <c r="J3" s="23">
        <v>7</v>
      </c>
      <c r="K3" s="27">
        <v>0.2</v>
      </c>
      <c r="L3" s="27">
        <v>0.45</v>
      </c>
      <c r="M3" s="23">
        <v>0</v>
      </c>
      <c r="N3" s="23">
        <v>0</v>
      </c>
      <c r="O3" s="23">
        <v>0</v>
      </c>
      <c r="P3" s="23">
        <v>1</v>
      </c>
      <c r="Q3" s="23">
        <v>4</v>
      </c>
      <c r="R3" s="4">
        <v>3</v>
      </c>
      <c r="S3" s="4">
        <v>0</v>
      </c>
      <c r="T3" s="4">
        <v>0</v>
      </c>
      <c r="U3" s="21">
        <v>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5">
      <c r="A4" s="3" t="s">
        <v>117</v>
      </c>
      <c r="B4" s="3" t="s">
        <v>83</v>
      </c>
      <c r="C4" s="23">
        <v>3</v>
      </c>
      <c r="D4" s="23">
        <v>1</v>
      </c>
      <c r="E4" s="25">
        <v>1</v>
      </c>
      <c r="F4" s="26">
        <f>Input!G2</f>
        <v>4</v>
      </c>
      <c r="G4" s="25">
        <v>0</v>
      </c>
      <c r="H4" s="23">
        <v>0</v>
      </c>
      <c r="I4" s="23">
        <v>0</v>
      </c>
      <c r="J4" s="23">
        <v>4</v>
      </c>
      <c r="K4" s="28">
        <v>9.9999999999999995E-7</v>
      </c>
      <c r="L4" s="27">
        <v>0.15</v>
      </c>
      <c r="M4" s="23">
        <v>0</v>
      </c>
      <c r="N4" s="23">
        <v>0</v>
      </c>
      <c r="O4" s="23">
        <v>0</v>
      </c>
      <c r="P4" s="23">
        <v>1</v>
      </c>
      <c r="Q4" s="23">
        <v>4</v>
      </c>
      <c r="R4" s="4">
        <v>3</v>
      </c>
      <c r="S4" s="4">
        <v>0</v>
      </c>
      <c r="T4" s="4">
        <v>0</v>
      </c>
      <c r="U4" s="21">
        <v>4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5">
      <c r="A5" s="3" t="s">
        <v>117</v>
      </c>
      <c r="B5" s="3" t="s">
        <v>84</v>
      </c>
      <c r="C5" s="23">
        <v>4</v>
      </c>
      <c r="D5" s="23">
        <v>1</v>
      </c>
      <c r="E5" s="25">
        <v>1</v>
      </c>
      <c r="F5" s="26">
        <f>Input!G2</f>
        <v>4</v>
      </c>
      <c r="G5" s="25">
        <v>0</v>
      </c>
      <c r="H5" s="23">
        <v>0</v>
      </c>
      <c r="I5" s="23">
        <v>0</v>
      </c>
      <c r="J5" s="23">
        <v>4</v>
      </c>
      <c r="K5" s="27">
        <v>0.2</v>
      </c>
      <c r="L5" s="27">
        <v>0.45</v>
      </c>
      <c r="M5" s="23">
        <v>0</v>
      </c>
      <c r="N5" s="23">
        <v>0</v>
      </c>
      <c r="O5" s="23">
        <v>0</v>
      </c>
      <c r="P5" s="23">
        <v>1</v>
      </c>
      <c r="Q5" s="23">
        <v>4</v>
      </c>
      <c r="R5" s="4">
        <v>3</v>
      </c>
      <c r="S5" s="4">
        <v>0</v>
      </c>
      <c r="T5" s="4">
        <v>0</v>
      </c>
      <c r="U5" s="21">
        <v>4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5">
      <c r="A6" s="3" t="s">
        <v>116</v>
      </c>
      <c r="B6" s="3" t="s">
        <v>85</v>
      </c>
      <c r="C6" s="23">
        <v>5</v>
      </c>
      <c r="D6" s="23">
        <v>1</v>
      </c>
      <c r="E6" s="25">
        <v>1</v>
      </c>
      <c r="F6" s="26">
        <f>Input!G2</f>
        <v>4</v>
      </c>
      <c r="G6" s="25">
        <v>0</v>
      </c>
      <c r="H6" s="23">
        <v>0</v>
      </c>
      <c r="I6" s="23">
        <v>0</v>
      </c>
      <c r="J6" s="23">
        <v>1</v>
      </c>
      <c r="K6" s="28">
        <v>9.9999999999999995E-7</v>
      </c>
      <c r="L6" s="27">
        <v>0.15</v>
      </c>
      <c r="M6" s="23">
        <v>0</v>
      </c>
      <c r="N6" s="23">
        <v>0</v>
      </c>
      <c r="O6" s="23">
        <v>0</v>
      </c>
      <c r="P6" s="23">
        <v>1</v>
      </c>
      <c r="Q6" s="23">
        <v>4</v>
      </c>
      <c r="R6" s="4">
        <v>3</v>
      </c>
      <c r="S6" s="4">
        <v>0</v>
      </c>
      <c r="T6" s="4">
        <v>0</v>
      </c>
      <c r="U6" s="21">
        <v>4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5">
      <c r="A7" s="3" t="s">
        <v>116</v>
      </c>
      <c r="B7" s="3" t="s">
        <v>86</v>
      </c>
      <c r="C7" s="23">
        <v>6</v>
      </c>
      <c r="D7" s="23">
        <v>1</v>
      </c>
      <c r="E7" s="25">
        <v>1</v>
      </c>
      <c r="F7" s="26">
        <f>Input!G2</f>
        <v>4</v>
      </c>
      <c r="G7" s="25">
        <v>0</v>
      </c>
      <c r="H7" s="23">
        <v>0</v>
      </c>
      <c r="I7" s="23">
        <v>0</v>
      </c>
      <c r="J7" s="23">
        <v>1</v>
      </c>
      <c r="K7" s="27">
        <v>0.2</v>
      </c>
      <c r="L7" s="27">
        <v>0.45</v>
      </c>
      <c r="M7" s="23">
        <v>0</v>
      </c>
      <c r="N7" s="23">
        <v>0</v>
      </c>
      <c r="O7" s="23">
        <v>0</v>
      </c>
      <c r="P7" s="23">
        <v>1</v>
      </c>
      <c r="Q7" s="23">
        <v>4</v>
      </c>
      <c r="R7" s="4">
        <v>3</v>
      </c>
      <c r="S7" s="4">
        <v>0</v>
      </c>
      <c r="T7" s="4">
        <v>0</v>
      </c>
      <c r="U7" s="21">
        <v>4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5">
      <c r="A8" s="3" t="s">
        <v>118</v>
      </c>
      <c r="B8" s="3" t="s">
        <v>87</v>
      </c>
      <c r="C8" s="23">
        <v>7</v>
      </c>
      <c r="D8" s="23">
        <v>1</v>
      </c>
      <c r="E8" s="25">
        <v>1</v>
      </c>
      <c r="F8" s="26">
        <f>Input!G2</f>
        <v>4</v>
      </c>
      <c r="G8" s="25">
        <v>0</v>
      </c>
      <c r="H8" s="23">
        <v>0</v>
      </c>
      <c r="I8" s="23">
        <v>0</v>
      </c>
      <c r="J8" s="23">
        <v>7</v>
      </c>
      <c r="K8" s="27">
        <v>0.4</v>
      </c>
      <c r="L8" s="27">
        <v>0.75</v>
      </c>
      <c r="M8" s="23">
        <v>0</v>
      </c>
      <c r="N8" s="23">
        <v>0</v>
      </c>
      <c r="O8" s="23">
        <v>0</v>
      </c>
      <c r="P8" s="23">
        <v>1</v>
      </c>
      <c r="Q8" s="23">
        <v>4.5</v>
      </c>
      <c r="R8" s="4">
        <v>3</v>
      </c>
      <c r="S8" s="4">
        <v>0</v>
      </c>
      <c r="T8" s="4">
        <v>0</v>
      </c>
      <c r="U8" s="21">
        <v>4.5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5">
      <c r="A9" s="3" t="s">
        <v>117</v>
      </c>
      <c r="B9" s="3" t="s">
        <v>88</v>
      </c>
      <c r="C9" s="23">
        <v>8</v>
      </c>
      <c r="D9" s="23">
        <v>1</v>
      </c>
      <c r="E9" s="25">
        <v>1</v>
      </c>
      <c r="F9" s="26">
        <f>Input!G2</f>
        <v>4</v>
      </c>
      <c r="G9" s="25">
        <v>0</v>
      </c>
      <c r="H9" s="23">
        <v>0</v>
      </c>
      <c r="I9" s="23">
        <v>0</v>
      </c>
      <c r="J9" s="23">
        <v>4</v>
      </c>
      <c r="K9" s="27">
        <v>0.4</v>
      </c>
      <c r="L9" s="27">
        <v>0.75</v>
      </c>
      <c r="M9" s="23">
        <v>0</v>
      </c>
      <c r="N9" s="23">
        <v>0</v>
      </c>
      <c r="O9" s="23">
        <v>0</v>
      </c>
      <c r="P9" s="23">
        <v>1</v>
      </c>
      <c r="Q9" s="23">
        <v>4.5</v>
      </c>
      <c r="R9" s="4">
        <v>3</v>
      </c>
      <c r="S9" s="4">
        <v>0</v>
      </c>
      <c r="T9" s="4">
        <v>0</v>
      </c>
      <c r="U9" s="21">
        <v>4.5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5">
      <c r="A10" s="3" t="s">
        <v>116</v>
      </c>
      <c r="B10" s="3" t="s">
        <v>89</v>
      </c>
      <c r="C10" s="23">
        <v>9</v>
      </c>
      <c r="D10" s="23">
        <v>1</v>
      </c>
      <c r="E10" s="25">
        <v>1</v>
      </c>
      <c r="F10" s="26">
        <f>Input!G2</f>
        <v>4</v>
      </c>
      <c r="G10" s="25">
        <v>0</v>
      </c>
      <c r="H10" s="23">
        <v>0</v>
      </c>
      <c r="I10" s="23">
        <v>0</v>
      </c>
      <c r="J10" s="23">
        <v>1</v>
      </c>
      <c r="K10" s="27">
        <v>0.4</v>
      </c>
      <c r="L10" s="27">
        <v>0.75</v>
      </c>
      <c r="M10" s="23">
        <v>0</v>
      </c>
      <c r="N10" s="23">
        <v>0</v>
      </c>
      <c r="O10" s="23">
        <v>0</v>
      </c>
      <c r="P10" s="23">
        <v>1</v>
      </c>
      <c r="Q10" s="23">
        <v>4.5</v>
      </c>
      <c r="R10" s="4">
        <v>3</v>
      </c>
      <c r="S10" s="4">
        <v>0</v>
      </c>
      <c r="T10" s="4">
        <v>0</v>
      </c>
      <c r="U10" s="21">
        <v>4.5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5">
      <c r="A11" s="3" t="s">
        <v>34</v>
      </c>
      <c r="B11" s="3" t="s">
        <v>111</v>
      </c>
      <c r="C11" s="23">
        <v>10</v>
      </c>
      <c r="D11" s="23">
        <v>1</v>
      </c>
      <c r="E11" s="25">
        <v>1</v>
      </c>
      <c r="F11" s="26">
        <f>Input!G2</f>
        <v>4</v>
      </c>
      <c r="G11" s="25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0</v>
      </c>
      <c r="P11" s="28">
        <v>9.9999999999999995E-7</v>
      </c>
      <c r="Q11" s="23">
        <v>4.5</v>
      </c>
      <c r="R11" s="4">
        <v>3</v>
      </c>
      <c r="S11" s="2" t="s">
        <v>25</v>
      </c>
      <c r="T11" s="1">
        <v>0</v>
      </c>
      <c r="U11" s="1">
        <v>3.2</v>
      </c>
      <c r="V11" s="2" t="s">
        <v>23</v>
      </c>
      <c r="W11" s="1">
        <v>0</v>
      </c>
      <c r="X11" s="1">
        <v>3.4</v>
      </c>
      <c r="Y11" s="2" t="s">
        <v>26</v>
      </c>
      <c r="Z11" s="1">
        <v>0</v>
      </c>
      <c r="AA11" s="4">
        <v>3.6</v>
      </c>
      <c r="AB11" s="4">
        <v>1</v>
      </c>
      <c r="AC11" s="4">
        <v>0</v>
      </c>
      <c r="AD11" s="21">
        <v>4.5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5">
      <c r="A12" s="3" t="s">
        <v>33</v>
      </c>
      <c r="B12" s="3" t="s">
        <v>112</v>
      </c>
      <c r="C12" s="23">
        <v>11</v>
      </c>
      <c r="D12" s="23">
        <v>1</v>
      </c>
      <c r="E12" s="25">
        <v>1</v>
      </c>
      <c r="F12" s="26">
        <f>Input!G2</f>
        <v>4</v>
      </c>
      <c r="G12" s="25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1</v>
      </c>
      <c r="N12" s="23">
        <v>0</v>
      </c>
      <c r="O12" s="23">
        <v>0</v>
      </c>
      <c r="P12" s="23">
        <v>1</v>
      </c>
      <c r="Q12" s="23">
        <v>5</v>
      </c>
      <c r="R12" s="4">
        <v>3</v>
      </c>
      <c r="S12" s="1">
        <v>20</v>
      </c>
      <c r="T12" s="1">
        <v>0</v>
      </c>
      <c r="U12" s="1">
        <v>3.5</v>
      </c>
      <c r="V12" s="1">
        <v>0</v>
      </c>
      <c r="W12" s="1">
        <v>0</v>
      </c>
      <c r="X12" s="4">
        <v>4</v>
      </c>
      <c r="Y12" s="4">
        <v>-20</v>
      </c>
      <c r="Z12" s="4">
        <v>0</v>
      </c>
      <c r="AA12" s="4">
        <v>4.5</v>
      </c>
      <c r="AB12" s="4">
        <v>0</v>
      </c>
      <c r="AC12" s="4">
        <v>0</v>
      </c>
      <c r="AD12" s="21">
        <v>5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5">
      <c r="A13" s="3" t="s">
        <v>118</v>
      </c>
      <c r="B13" s="3" t="s">
        <v>90</v>
      </c>
      <c r="C13" s="23">
        <v>12</v>
      </c>
      <c r="D13" s="23">
        <v>1</v>
      </c>
      <c r="E13" s="25">
        <v>1</v>
      </c>
      <c r="F13" s="26">
        <f>Input!G2</f>
        <v>4</v>
      </c>
      <c r="G13" s="25">
        <v>0</v>
      </c>
      <c r="H13" s="23">
        <v>0</v>
      </c>
      <c r="I13" s="23">
        <v>0</v>
      </c>
      <c r="J13" s="23">
        <v>7</v>
      </c>
      <c r="K13" s="27">
        <v>0.8</v>
      </c>
      <c r="L13" s="27">
        <v>1.35</v>
      </c>
      <c r="M13" s="23">
        <v>0</v>
      </c>
      <c r="N13" s="23">
        <v>0</v>
      </c>
      <c r="O13" s="23">
        <v>0</v>
      </c>
      <c r="P13" s="23">
        <v>1</v>
      </c>
      <c r="Q13" s="23">
        <v>5</v>
      </c>
      <c r="R13" s="4">
        <v>3</v>
      </c>
      <c r="S13" s="4">
        <v>0</v>
      </c>
      <c r="T13" s="4">
        <v>0</v>
      </c>
      <c r="U13" s="21">
        <v>5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5">
      <c r="A14" s="3" t="s">
        <v>118</v>
      </c>
      <c r="B14" s="3" t="s">
        <v>91</v>
      </c>
      <c r="C14" s="23">
        <v>13</v>
      </c>
      <c r="D14" s="23">
        <v>1</v>
      </c>
      <c r="E14" s="25">
        <v>1</v>
      </c>
      <c r="F14" s="26">
        <f>Input!G2</f>
        <v>4</v>
      </c>
      <c r="G14" s="25">
        <v>0</v>
      </c>
      <c r="H14" s="23">
        <v>0</v>
      </c>
      <c r="I14" s="23">
        <v>0</v>
      </c>
      <c r="J14" s="23">
        <v>7</v>
      </c>
      <c r="K14" s="23">
        <v>0.85</v>
      </c>
      <c r="L14" s="27">
        <v>1.35</v>
      </c>
      <c r="M14" s="23">
        <v>0</v>
      </c>
      <c r="N14" s="23">
        <v>0</v>
      </c>
      <c r="O14" s="23">
        <v>0</v>
      </c>
      <c r="P14" s="23">
        <v>1</v>
      </c>
      <c r="Q14" s="23">
        <v>5</v>
      </c>
      <c r="R14" s="4">
        <v>3</v>
      </c>
      <c r="S14" s="4">
        <v>0</v>
      </c>
      <c r="T14" s="4">
        <v>0</v>
      </c>
      <c r="U14" s="21">
        <v>5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5">
      <c r="A15" s="3" t="s">
        <v>117</v>
      </c>
      <c r="B15" s="3" t="s">
        <v>92</v>
      </c>
      <c r="C15" s="23">
        <v>14</v>
      </c>
      <c r="D15" s="23">
        <v>1</v>
      </c>
      <c r="E15" s="25">
        <v>1</v>
      </c>
      <c r="F15" s="26">
        <f>Input!G2</f>
        <v>4</v>
      </c>
      <c r="G15" s="25">
        <v>0</v>
      </c>
      <c r="H15" s="23">
        <v>0</v>
      </c>
      <c r="I15" s="23">
        <v>0</v>
      </c>
      <c r="J15" s="23">
        <v>4</v>
      </c>
      <c r="K15" s="27">
        <v>0.8</v>
      </c>
      <c r="L15" s="27">
        <v>1.35</v>
      </c>
      <c r="M15" s="23">
        <v>0</v>
      </c>
      <c r="N15" s="23">
        <v>0</v>
      </c>
      <c r="O15" s="23">
        <v>0</v>
      </c>
      <c r="P15" s="23">
        <v>1</v>
      </c>
      <c r="Q15" s="23">
        <v>5</v>
      </c>
      <c r="R15" s="4">
        <v>3</v>
      </c>
      <c r="S15" s="4">
        <v>0</v>
      </c>
      <c r="T15" s="4">
        <v>0</v>
      </c>
      <c r="U15" s="21">
        <v>5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5">
      <c r="A16" s="3" t="s">
        <v>116</v>
      </c>
      <c r="B16" s="3" t="s">
        <v>93</v>
      </c>
      <c r="C16" s="23">
        <v>15</v>
      </c>
      <c r="D16" s="23">
        <v>1</v>
      </c>
      <c r="E16" s="25">
        <v>1</v>
      </c>
      <c r="F16" s="26">
        <f>Input!G2</f>
        <v>4</v>
      </c>
      <c r="G16" s="25">
        <v>0</v>
      </c>
      <c r="H16" s="23">
        <v>0</v>
      </c>
      <c r="I16" s="23">
        <v>0</v>
      </c>
      <c r="J16" s="23">
        <v>1</v>
      </c>
      <c r="K16" s="27">
        <v>0.8</v>
      </c>
      <c r="L16" s="27">
        <v>1.35</v>
      </c>
      <c r="M16" s="23">
        <v>0</v>
      </c>
      <c r="N16" s="23">
        <v>0</v>
      </c>
      <c r="O16" s="23">
        <v>0</v>
      </c>
      <c r="P16" s="23">
        <v>1</v>
      </c>
      <c r="Q16" s="23">
        <v>5</v>
      </c>
      <c r="R16" s="4">
        <v>3</v>
      </c>
      <c r="S16" s="4">
        <v>0</v>
      </c>
      <c r="T16" s="4">
        <v>0</v>
      </c>
      <c r="U16" s="21">
        <v>5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43" x14ac:dyDescent="0.25">
      <c r="A17" s="3" t="s">
        <v>37</v>
      </c>
      <c r="B17" s="3" t="s">
        <v>109</v>
      </c>
      <c r="C17" s="23">
        <v>16</v>
      </c>
      <c r="D17" s="23">
        <v>1</v>
      </c>
      <c r="E17" s="25">
        <v>1</v>
      </c>
      <c r="F17" s="26">
        <f>Input!G2</f>
        <v>4</v>
      </c>
      <c r="G17" s="25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0</v>
      </c>
      <c r="P17" s="28">
        <v>9.9999999999999995E-7</v>
      </c>
      <c r="Q17" s="23">
        <v>6.5</v>
      </c>
      <c r="R17" s="4">
        <v>3</v>
      </c>
      <c r="S17" s="1">
        <v>0.15</v>
      </c>
      <c r="T17" s="1">
        <v>0</v>
      </c>
      <c r="U17" s="1">
        <v>3.25</v>
      </c>
      <c r="V17" s="2" t="s">
        <v>9</v>
      </c>
      <c r="W17" s="1">
        <v>0.6</v>
      </c>
      <c r="X17" s="1">
        <v>4.5</v>
      </c>
      <c r="Y17" s="2" t="s">
        <v>51</v>
      </c>
      <c r="Z17" s="1">
        <v>0</v>
      </c>
      <c r="AA17" s="21">
        <v>6.5</v>
      </c>
      <c r="AB17" s="6" t="s">
        <v>42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43" x14ac:dyDescent="0.25">
      <c r="A18" s="3" t="s">
        <v>36</v>
      </c>
      <c r="B18" s="3" t="s">
        <v>110</v>
      </c>
      <c r="C18" s="23">
        <v>17</v>
      </c>
      <c r="D18" s="23">
        <v>1</v>
      </c>
      <c r="E18" s="25">
        <v>0.7</v>
      </c>
      <c r="F18" s="26">
        <f>Input!G2</f>
        <v>4</v>
      </c>
      <c r="G18" s="25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1</v>
      </c>
      <c r="P18" s="23">
        <v>1</v>
      </c>
      <c r="Q18" s="23">
        <v>10</v>
      </c>
      <c r="R18" s="4">
        <v>3</v>
      </c>
      <c r="S18" s="1">
        <v>50</v>
      </c>
      <c r="T18" s="1">
        <v>-2</v>
      </c>
      <c r="U18" s="1">
        <v>4.25</v>
      </c>
      <c r="V18" s="1">
        <v>47.5</v>
      </c>
      <c r="W18" s="1">
        <v>2</v>
      </c>
      <c r="X18" s="1">
        <v>5.5</v>
      </c>
      <c r="Y18" s="1">
        <v>50</v>
      </c>
      <c r="Z18" s="1">
        <v>2</v>
      </c>
      <c r="AA18" s="4">
        <v>6.25</v>
      </c>
      <c r="AB18" s="4">
        <v>51.5</v>
      </c>
      <c r="AC18" s="4">
        <v>-2</v>
      </c>
      <c r="AD18" s="4">
        <v>7</v>
      </c>
      <c r="AE18" s="4">
        <v>50</v>
      </c>
      <c r="AF18" s="4">
        <v>0</v>
      </c>
      <c r="AG18" s="21">
        <v>10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43" x14ac:dyDescent="0.25">
      <c r="A19" s="3" t="s">
        <v>115</v>
      </c>
      <c r="B19" s="3" t="s">
        <v>103</v>
      </c>
      <c r="C19" s="23">
        <v>18</v>
      </c>
      <c r="D19" s="23">
        <v>1</v>
      </c>
      <c r="E19" s="25">
        <v>0.7</v>
      </c>
      <c r="F19" s="26">
        <f>Input!G2</f>
        <v>4</v>
      </c>
      <c r="G19" s="25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1</v>
      </c>
      <c r="Q19" s="7">
        <v>18</v>
      </c>
      <c r="R19" s="4">
        <v>3</v>
      </c>
      <c r="S19" s="1">
        <v>50</v>
      </c>
      <c r="T19" s="1" t="s">
        <v>23</v>
      </c>
      <c r="U19" s="1">
        <v>6</v>
      </c>
      <c r="V19" s="1">
        <v>51.5</v>
      </c>
      <c r="W19" s="1">
        <v>0</v>
      </c>
      <c r="X19" s="1">
        <v>8</v>
      </c>
      <c r="Y19" s="1">
        <v>51.5</v>
      </c>
      <c r="Z19" s="2" t="s">
        <v>28</v>
      </c>
      <c r="AA19" s="4">
        <v>14.5</v>
      </c>
      <c r="AB19" s="4">
        <v>50.2</v>
      </c>
      <c r="AC19" s="4">
        <v>0</v>
      </c>
      <c r="AD19" s="21">
        <v>18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43" x14ac:dyDescent="0.25">
      <c r="A20" s="3" t="s">
        <v>115</v>
      </c>
      <c r="B20" s="3" t="s">
        <v>104</v>
      </c>
      <c r="C20" s="23">
        <v>19</v>
      </c>
      <c r="D20" s="23">
        <v>1</v>
      </c>
      <c r="E20" s="25">
        <v>0.7</v>
      </c>
      <c r="F20" s="26">
        <f>Input!G2</f>
        <v>4</v>
      </c>
      <c r="G20" s="25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18</v>
      </c>
      <c r="R20" s="4">
        <v>3</v>
      </c>
      <c r="S20" s="2" t="s">
        <v>55</v>
      </c>
      <c r="T20" s="2" t="s">
        <v>27</v>
      </c>
      <c r="U20" s="1">
        <v>6</v>
      </c>
      <c r="V20" s="2" t="s">
        <v>53</v>
      </c>
      <c r="W20" s="1">
        <v>0</v>
      </c>
      <c r="X20" s="1">
        <v>8</v>
      </c>
      <c r="Y20" s="1">
        <v>48.5</v>
      </c>
      <c r="Z20" s="1" t="s">
        <v>10</v>
      </c>
      <c r="AA20" s="4">
        <v>14.5</v>
      </c>
      <c r="AB20" s="5" t="s">
        <v>52</v>
      </c>
      <c r="AC20" s="4">
        <v>0</v>
      </c>
      <c r="AD20" s="21">
        <v>18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43" x14ac:dyDescent="0.25">
      <c r="A21" s="3" t="s">
        <v>114</v>
      </c>
      <c r="B21" s="3" t="s">
        <v>107</v>
      </c>
      <c r="C21" s="23">
        <v>20</v>
      </c>
      <c r="D21" s="23">
        <v>1</v>
      </c>
      <c r="E21" s="25">
        <v>1</v>
      </c>
      <c r="F21" s="26">
        <f>Input!G2</f>
        <v>4</v>
      </c>
      <c r="G21" s="25">
        <v>-0.33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0</v>
      </c>
      <c r="P21" s="28">
        <v>9.9999999999999995E-7</v>
      </c>
      <c r="Q21" s="23">
        <v>30</v>
      </c>
      <c r="R21" s="4">
        <v>3</v>
      </c>
      <c r="S21" s="1">
        <v>1</v>
      </c>
      <c r="T21" s="1">
        <v>0</v>
      </c>
      <c r="U21" s="1">
        <v>10</v>
      </c>
      <c r="V21" s="1">
        <v>1.05</v>
      </c>
      <c r="W21" s="1">
        <v>0</v>
      </c>
      <c r="X21" s="1">
        <v>17</v>
      </c>
      <c r="Y21" s="2" t="s">
        <v>54</v>
      </c>
      <c r="Z21" s="1">
        <v>0</v>
      </c>
      <c r="AA21" s="4">
        <v>24</v>
      </c>
      <c r="AB21" s="4">
        <v>1</v>
      </c>
      <c r="AC21" s="4">
        <v>0</v>
      </c>
      <c r="AD21" s="21">
        <v>30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43" x14ac:dyDescent="0.25">
      <c r="A22" s="3" t="s">
        <v>114</v>
      </c>
      <c r="B22" s="3" t="s">
        <v>108</v>
      </c>
      <c r="C22" s="23">
        <v>21</v>
      </c>
      <c r="D22" s="23">
        <v>1</v>
      </c>
      <c r="E22" s="25">
        <v>1</v>
      </c>
      <c r="F22" s="26">
        <f>Input!G2</f>
        <v>4</v>
      </c>
      <c r="G22" s="25">
        <v>0.33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0</v>
      </c>
      <c r="P22" s="28">
        <v>9.9999999999999995E-7</v>
      </c>
      <c r="Q22" s="23">
        <v>30</v>
      </c>
      <c r="R22" s="4">
        <v>3</v>
      </c>
      <c r="S22" s="1">
        <v>1</v>
      </c>
      <c r="T22" s="1">
        <v>0</v>
      </c>
      <c r="U22" s="1">
        <v>10</v>
      </c>
      <c r="V22" s="1">
        <v>1.04</v>
      </c>
      <c r="W22" s="1">
        <v>0</v>
      </c>
      <c r="X22" s="4">
        <v>17</v>
      </c>
      <c r="Y22" s="4">
        <v>0.91</v>
      </c>
      <c r="Z22" s="4">
        <v>0</v>
      </c>
      <c r="AA22" s="4">
        <v>24</v>
      </c>
      <c r="AB22" s="4">
        <v>1</v>
      </c>
      <c r="AC22" s="4">
        <v>0</v>
      </c>
      <c r="AD22" s="21">
        <v>30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43" x14ac:dyDescent="0.25">
      <c r="A23" s="3" t="s">
        <v>40</v>
      </c>
      <c r="B23" s="3" t="s">
        <v>101</v>
      </c>
      <c r="C23" s="23">
        <v>22</v>
      </c>
      <c r="D23" s="23">
        <v>1</v>
      </c>
      <c r="E23" s="25">
        <v>1</v>
      </c>
      <c r="F23" s="29">
        <f>Input!H2</f>
        <v>5</v>
      </c>
      <c r="G23" s="25">
        <v>1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0</v>
      </c>
      <c r="P23" s="23">
        <v>1</v>
      </c>
      <c r="Q23" s="23">
        <v>52</v>
      </c>
      <c r="R23" s="4">
        <v>3</v>
      </c>
      <c r="S23" s="34">
        <f>SQRT((1 - Cases!$E$23/Input!$E$2/SQRT(Input!$F$2*Input!$F$2+1))^2 +  (Cases!$E$23/Input!$E$2/SQRT(Input!$F$2*Input!$F$2+1) * Input!$F$2)^2) + 0.025</f>
        <v>0.99660432189671699</v>
      </c>
      <c r="T23" s="1">
        <v>0</v>
      </c>
      <c r="U23" s="1">
        <v>10</v>
      </c>
      <c r="V23" s="34">
        <f>SQRT((1 - Cases!$E$23/Input!$E$2/SQRT(Input!$F$2*Input!$F$2+1))^2 +  (Cases!$E$23/Input!$E$2/SQRT(Input!$F$2*Input!$F$2+1) * Input!$F$2)^2) - 0.025</f>
        <v>0.94660432189671695</v>
      </c>
      <c r="W23" s="1">
        <v>0</v>
      </c>
      <c r="X23" s="1">
        <v>17</v>
      </c>
      <c r="Y23" s="34">
        <f>SQRT((1 - Cases!$E$23/Input!$E$2/SQRT(Input!$F$2*Input!$F$2+1))^2 +  (Cases!$E$23/Input!$E$2/SQRT(Input!$F$2*Input!$F$2+1) * Input!$F$2)^2)</f>
        <v>0.97160432189671697</v>
      </c>
      <c r="Z23" s="1">
        <v>0</v>
      </c>
      <c r="AA23" s="1">
        <v>24</v>
      </c>
      <c r="AB23" s="34">
        <f>SQRT((1 - Cases!$E$23/Input!$E$2/SQRT(Input!$F$2*Input!$F$2+1))^2 +  (Cases!$E$23/Input!$E$2/SQRT(Input!$F$2*Input!$F$2+1) * Input!$F$2)^2) + 0.05</f>
        <v>1.021604321896717</v>
      </c>
      <c r="AC23" s="1">
        <v>0</v>
      </c>
      <c r="AD23" s="4">
        <v>31</v>
      </c>
      <c r="AE23" s="34">
        <f>SQRT((1 - Cases!$E$23/Input!$E$2/SQRT(Input!$F$2*Input!$F$2+1))^2 +  (Cases!$E$23/Input!$E$2/SQRT(Input!$F$2*Input!$F$2+1) * Input!$F$2)^2)</f>
        <v>0.97160432189671697</v>
      </c>
      <c r="AF23" s="4">
        <v>0</v>
      </c>
      <c r="AG23" s="1">
        <v>38</v>
      </c>
      <c r="AH23" s="34">
        <f>SQRT((1 - Cases!$E$23/Input!$E$2/SQRT(Input!$F$2*Input!$F$2+1))^2 +  (Cases!$E$23/Input!$E$2/SQRT(Input!$F$2*Input!$F$2+1) * Input!$F$2)^2) - 0.05</f>
        <v>0.92160432189671693</v>
      </c>
      <c r="AI23" s="1">
        <v>0</v>
      </c>
      <c r="AJ23" s="1">
        <v>45</v>
      </c>
      <c r="AK23" s="34">
        <f>SQRT((1 - Cases!$E$23/Input!$E$2/SQRT(Input!$F$2*Input!$F$2+1))^2 +  (Cases!$E$23/Input!$E$2/SQRT(Input!$F$2*Input!$F$2+1) * Input!$F$2)^2)</f>
        <v>0.97160432189671697</v>
      </c>
      <c r="AL23" s="1">
        <v>0</v>
      </c>
    </row>
    <row r="24" spans="1:43" x14ac:dyDescent="0.25">
      <c r="A24" s="3" t="s">
        <v>113</v>
      </c>
      <c r="B24" s="3" t="s">
        <v>98</v>
      </c>
      <c r="C24" s="23">
        <v>23</v>
      </c>
      <c r="D24" s="23">
        <v>1</v>
      </c>
      <c r="E24" s="25">
        <v>0.7</v>
      </c>
      <c r="F24" s="26">
        <f>Input!G2</f>
        <v>4</v>
      </c>
      <c r="G24" s="25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12">
        <v>80</v>
      </c>
      <c r="R24" s="4">
        <v>3</v>
      </c>
      <c r="S24" s="1" t="s">
        <v>23</v>
      </c>
      <c r="T24" s="1">
        <v>0</v>
      </c>
      <c r="U24" s="20">
        <v>80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43" x14ac:dyDescent="0.25">
      <c r="A25" s="3" t="s">
        <v>113</v>
      </c>
      <c r="B25" s="3" t="s">
        <v>95</v>
      </c>
      <c r="C25" s="23">
        <v>24</v>
      </c>
      <c r="D25" s="23">
        <v>1</v>
      </c>
      <c r="E25" s="25">
        <v>0.5</v>
      </c>
      <c r="F25" s="26">
        <f>Input!G2</f>
        <v>4</v>
      </c>
      <c r="G25" s="25">
        <v>0</v>
      </c>
      <c r="H25" s="7">
        <v>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12">
        <v>80</v>
      </c>
      <c r="R25" s="4">
        <v>3</v>
      </c>
      <c r="S25" s="1" t="s">
        <v>25</v>
      </c>
      <c r="T25" s="1">
        <v>0</v>
      </c>
      <c r="U25" s="20">
        <v>80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Q25" s="34"/>
    </row>
    <row r="26" spans="1:43" x14ac:dyDescent="0.25">
      <c r="A26" s="3" t="s">
        <v>35</v>
      </c>
      <c r="B26" s="3" t="s">
        <v>105</v>
      </c>
      <c r="C26" s="23">
        <v>25</v>
      </c>
      <c r="D26" s="23">
        <v>1</v>
      </c>
      <c r="E26" s="25">
        <v>0.7</v>
      </c>
      <c r="F26" s="26">
        <f>Input!G2</f>
        <v>4</v>
      </c>
      <c r="G26" s="25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1</v>
      </c>
      <c r="P26" s="23">
        <v>1</v>
      </c>
      <c r="Q26" s="23">
        <v>80</v>
      </c>
      <c r="R26" s="4">
        <v>3</v>
      </c>
      <c r="S26" s="1">
        <v>50.19</v>
      </c>
      <c r="T26" s="1">
        <v>0</v>
      </c>
      <c r="U26" s="1">
        <v>22</v>
      </c>
      <c r="V26" s="1">
        <v>50</v>
      </c>
      <c r="W26" s="1">
        <v>0</v>
      </c>
      <c r="X26" s="1">
        <v>42</v>
      </c>
      <c r="Y26" s="2" t="s">
        <v>59</v>
      </c>
      <c r="Z26" s="1">
        <v>0</v>
      </c>
      <c r="AA26" s="4">
        <v>62</v>
      </c>
      <c r="AB26" s="4">
        <v>50</v>
      </c>
      <c r="AC26" s="4">
        <v>0</v>
      </c>
      <c r="AD26" s="21">
        <v>80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43" x14ac:dyDescent="0.25">
      <c r="A27" s="3" t="s">
        <v>39</v>
      </c>
      <c r="B27" s="3" t="s">
        <v>106</v>
      </c>
      <c r="C27" s="23">
        <v>26</v>
      </c>
      <c r="D27" s="23">
        <v>1</v>
      </c>
      <c r="E27" s="25">
        <v>0.7</v>
      </c>
      <c r="F27" s="26">
        <f>Input!G2</f>
        <v>4</v>
      </c>
      <c r="G27" s="25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1</v>
      </c>
      <c r="P27" s="23">
        <v>1</v>
      </c>
      <c r="Q27" s="23">
        <v>80</v>
      </c>
      <c r="R27" s="4">
        <v>3</v>
      </c>
      <c r="S27" s="1">
        <v>51.49</v>
      </c>
      <c r="T27" s="1">
        <v>0</v>
      </c>
      <c r="U27" s="1">
        <v>22</v>
      </c>
      <c r="V27" s="1">
        <v>50</v>
      </c>
      <c r="W27" s="1">
        <v>0</v>
      </c>
      <c r="X27" s="1">
        <v>42</v>
      </c>
      <c r="Y27" s="2" t="s">
        <v>60</v>
      </c>
      <c r="Z27" s="1">
        <v>0</v>
      </c>
      <c r="AA27" s="4">
        <v>62</v>
      </c>
      <c r="AB27" s="4">
        <v>50</v>
      </c>
      <c r="AC27" s="4">
        <v>0</v>
      </c>
      <c r="AD27" s="21">
        <v>80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43" x14ac:dyDescent="0.25">
      <c r="A28" s="3" t="s">
        <v>113</v>
      </c>
      <c r="B28" s="3" t="s">
        <v>97</v>
      </c>
      <c r="C28" s="23">
        <v>27</v>
      </c>
      <c r="D28" s="23">
        <v>1</v>
      </c>
      <c r="E28" s="25">
        <v>1</v>
      </c>
      <c r="F28" s="26">
        <f>Input!G2</f>
        <v>4</v>
      </c>
      <c r="G28" s="25">
        <v>0</v>
      </c>
      <c r="H28" s="7">
        <v>1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12">
        <v>100</v>
      </c>
      <c r="R28" s="4">
        <v>3</v>
      </c>
      <c r="S28" s="1" t="s">
        <v>25</v>
      </c>
      <c r="T28" s="1">
        <v>0</v>
      </c>
      <c r="U28" s="20">
        <v>100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43" x14ac:dyDescent="0.25">
      <c r="A29" s="3" t="s">
        <v>113</v>
      </c>
      <c r="B29" s="3" t="s">
        <v>96</v>
      </c>
      <c r="C29" s="23">
        <v>28</v>
      </c>
      <c r="D29" s="23">
        <v>1</v>
      </c>
      <c r="E29" s="25">
        <v>0.7</v>
      </c>
      <c r="F29" s="26">
        <f>Input!G2</f>
        <v>4</v>
      </c>
      <c r="G29" s="25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12">
        <v>100</v>
      </c>
      <c r="R29" s="4">
        <v>3</v>
      </c>
      <c r="S29" s="1">
        <v>1</v>
      </c>
      <c r="T29" s="1">
        <v>0</v>
      </c>
      <c r="U29" s="20">
        <v>100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43" x14ac:dyDescent="0.25">
      <c r="A30" s="3" t="s">
        <v>41</v>
      </c>
      <c r="B30" s="3" t="s">
        <v>102</v>
      </c>
      <c r="C30" s="23">
        <v>29</v>
      </c>
      <c r="D30" s="23">
        <v>1</v>
      </c>
      <c r="E30" s="25">
        <v>0.3</v>
      </c>
      <c r="F30" s="29">
        <f>Input!I2</f>
        <v>6</v>
      </c>
      <c r="G30" s="25">
        <v>0.99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140</v>
      </c>
      <c r="R30" s="4">
        <v>3</v>
      </c>
      <c r="S30" s="1" t="s">
        <v>11</v>
      </c>
      <c r="T30" s="1">
        <v>0</v>
      </c>
      <c r="U30" s="1">
        <v>35</v>
      </c>
      <c r="V30" s="1" t="s">
        <v>23</v>
      </c>
      <c r="W30" s="1">
        <v>0</v>
      </c>
      <c r="X30" s="1">
        <v>70</v>
      </c>
      <c r="Y30" s="1" t="s">
        <v>24</v>
      </c>
      <c r="Z30" s="1">
        <v>0</v>
      </c>
      <c r="AA30" s="1">
        <v>105</v>
      </c>
      <c r="AB30" s="1" t="s">
        <v>25</v>
      </c>
      <c r="AC30" s="1">
        <v>0</v>
      </c>
      <c r="AD30" s="21">
        <v>140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43" x14ac:dyDescent="0.25">
      <c r="A31" s="3" t="s">
        <v>38</v>
      </c>
      <c r="B31" s="3" t="s">
        <v>100</v>
      </c>
      <c r="C31" s="23">
        <v>30</v>
      </c>
      <c r="D31" s="23">
        <v>1</v>
      </c>
      <c r="E31" s="25">
        <v>1</v>
      </c>
      <c r="F31" s="26">
        <f>Input!G2</f>
        <v>4</v>
      </c>
      <c r="G31" s="25">
        <v>0</v>
      </c>
      <c r="H31" s="7">
        <v>0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>
        <v>145</v>
      </c>
      <c r="R31" s="4">
        <v>3</v>
      </c>
      <c r="S31" s="1">
        <v>-0.1</v>
      </c>
      <c r="T31" s="1">
        <v>0</v>
      </c>
      <c r="U31" s="1">
        <v>40</v>
      </c>
      <c r="V31" s="1">
        <v>-0.2</v>
      </c>
      <c r="W31" s="1">
        <v>0</v>
      </c>
      <c r="X31" s="1">
        <v>75</v>
      </c>
      <c r="Y31" s="1">
        <v>-0.3</v>
      </c>
      <c r="Z31" s="1">
        <v>0</v>
      </c>
      <c r="AA31" s="1">
        <v>110</v>
      </c>
      <c r="AB31" s="1">
        <v>0</v>
      </c>
      <c r="AC31" s="1">
        <v>0</v>
      </c>
      <c r="AD31" s="21">
        <v>145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43" x14ac:dyDescent="0.25">
      <c r="A32" s="3" t="s">
        <v>38</v>
      </c>
      <c r="B32" s="3" t="s">
        <v>99</v>
      </c>
      <c r="C32" s="23">
        <v>31</v>
      </c>
      <c r="D32" s="23">
        <v>1</v>
      </c>
      <c r="E32" s="25">
        <v>1</v>
      </c>
      <c r="F32" s="26">
        <f>Input!G2</f>
        <v>4</v>
      </c>
      <c r="G32" s="25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145</v>
      </c>
      <c r="R32" s="4">
        <v>3</v>
      </c>
      <c r="S32" s="1" t="s">
        <v>29</v>
      </c>
      <c r="T32" s="1">
        <v>0</v>
      </c>
      <c r="U32" s="1">
        <v>40</v>
      </c>
      <c r="V32" s="1" t="s">
        <v>10</v>
      </c>
      <c r="W32" s="1">
        <v>0</v>
      </c>
      <c r="X32" s="1">
        <v>75</v>
      </c>
      <c r="Y32" s="1" t="s">
        <v>26</v>
      </c>
      <c r="Z32" s="1">
        <v>0</v>
      </c>
      <c r="AA32" s="1">
        <v>110</v>
      </c>
      <c r="AB32" s="1">
        <v>0</v>
      </c>
      <c r="AC32" s="1">
        <v>0</v>
      </c>
      <c r="AD32" s="21">
        <v>145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38" x14ac:dyDescent="0.25">
      <c r="A33" s="3" t="s">
        <v>113</v>
      </c>
      <c r="B33" s="3" t="s">
        <v>94</v>
      </c>
      <c r="C33" s="23">
        <v>32</v>
      </c>
      <c r="D33" s="23">
        <v>1</v>
      </c>
      <c r="E33" s="25">
        <v>0</v>
      </c>
      <c r="F33" s="26">
        <f>Input!G2</f>
        <v>4</v>
      </c>
      <c r="G33" s="25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155</v>
      </c>
      <c r="R33" s="4">
        <v>3</v>
      </c>
      <c r="S33" s="1" t="s">
        <v>23</v>
      </c>
      <c r="T33" s="1">
        <v>0</v>
      </c>
      <c r="U33" s="21">
        <v>155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x14ac:dyDescent="0.25">
      <c r="A34" s="3" t="s">
        <v>149</v>
      </c>
      <c r="B34" s="3" t="s">
        <v>150</v>
      </c>
      <c r="C34" s="1">
        <v>33</v>
      </c>
      <c r="D34" s="1">
        <v>1</v>
      </c>
      <c r="E34" s="1">
        <v>1</v>
      </c>
      <c r="F34" s="29">
        <f>Input!I2</f>
        <v>6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20</v>
      </c>
      <c r="R34" s="1">
        <v>3</v>
      </c>
      <c r="S34" s="1">
        <v>0.9</v>
      </c>
      <c r="T34" s="1">
        <v>0</v>
      </c>
      <c r="U34" s="1">
        <v>10</v>
      </c>
      <c r="V34" s="1">
        <v>-0.9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7" spans="1:38" x14ac:dyDescent="0.25">
      <c r="I37" s="2"/>
    </row>
    <row r="39" spans="1:38" x14ac:dyDescent="0.25">
      <c r="I39" s="2"/>
    </row>
    <row r="40" spans="1:38" x14ac:dyDescent="0.25">
      <c r="I40" s="2"/>
    </row>
  </sheetData>
  <sortState ref="A2:AL40">
    <sortCondition ref="Q2:Q40"/>
    <sortCondition ref="A2:A40"/>
    <sortCondition ref="K2:K40"/>
  </sortState>
  <phoneticPr fontId="1" type="noConversion"/>
  <conditionalFormatting sqref="E2 E4 E6 E8 E10 E12 E14 E16">
    <cfRule type="cellIs" dxfId="18" priority="18" operator="greaterThan">
      <formula>1</formula>
    </cfRule>
  </conditionalFormatting>
  <conditionalFormatting sqref="E3 E5 E7 E9 E11 E13 E15 E17">
    <cfRule type="cellIs" dxfId="17" priority="17" operator="greaterThan">
      <formula>1</formula>
    </cfRule>
  </conditionalFormatting>
  <conditionalFormatting sqref="E18">
    <cfRule type="cellIs" dxfId="16" priority="16" operator="greaterThan">
      <formula>1</formula>
    </cfRule>
  </conditionalFormatting>
  <conditionalFormatting sqref="E19">
    <cfRule type="cellIs" dxfId="15" priority="15" operator="greaterThan">
      <formula>1</formula>
    </cfRule>
  </conditionalFormatting>
  <conditionalFormatting sqref="E20">
    <cfRule type="cellIs" dxfId="14" priority="14" operator="greaterThan">
      <formula>1</formula>
    </cfRule>
  </conditionalFormatting>
  <conditionalFormatting sqref="E21">
    <cfRule type="cellIs" dxfId="13" priority="13" operator="greaterThan">
      <formula>1</formula>
    </cfRule>
  </conditionalFormatting>
  <conditionalFormatting sqref="E22">
    <cfRule type="cellIs" dxfId="12" priority="12" operator="greaterThan">
      <formula>1</formula>
    </cfRule>
  </conditionalFormatting>
  <conditionalFormatting sqref="E23">
    <cfRule type="cellIs" dxfId="11" priority="11" operator="greaterThan">
      <formula>1</formula>
    </cfRule>
  </conditionalFormatting>
  <conditionalFormatting sqref="E24">
    <cfRule type="cellIs" dxfId="10" priority="10" operator="greaterThan">
      <formula>1</formula>
    </cfRule>
  </conditionalFormatting>
  <conditionalFormatting sqref="E26">
    <cfRule type="cellIs" dxfId="9" priority="9" operator="greaterThan">
      <formula>1</formula>
    </cfRule>
  </conditionalFormatting>
  <conditionalFormatting sqref="E27">
    <cfRule type="cellIs" dxfId="8" priority="8" operator="greaterThan">
      <formula>1</formula>
    </cfRule>
  </conditionalFormatting>
  <conditionalFormatting sqref="E29">
    <cfRule type="cellIs" dxfId="7" priority="7" operator="greaterThan">
      <formula>1</formula>
    </cfRule>
  </conditionalFormatting>
  <conditionalFormatting sqref="E33">
    <cfRule type="cellIs" dxfId="6" priority="6" operator="greaterThan">
      <formula>1</formula>
    </cfRule>
  </conditionalFormatting>
  <conditionalFormatting sqref="E32">
    <cfRule type="cellIs" dxfId="5" priority="5" operator="greaterThan">
      <formula>1</formula>
    </cfRule>
  </conditionalFormatting>
  <conditionalFormatting sqref="E31">
    <cfRule type="cellIs" dxfId="4" priority="4" operator="greaterThan">
      <formula>1</formula>
    </cfRule>
  </conditionalFormatting>
  <conditionalFormatting sqref="E30">
    <cfRule type="cellIs" dxfId="3" priority="3" operator="greaterThan">
      <formula>1</formula>
    </cfRule>
  </conditionalFormatting>
  <conditionalFormatting sqref="E28">
    <cfRule type="cellIs" dxfId="2" priority="2" operator="greaterThan">
      <formula>1</formula>
    </cfRule>
  </conditionalFormatting>
  <conditionalFormatting sqref="E25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4" sqref="A34"/>
    </sheetView>
  </sheetViews>
  <sheetFormatPr defaultRowHeight="15" x14ac:dyDescent="0.25"/>
  <cols>
    <col min="1" max="1" width="44.85546875" customWidth="1"/>
  </cols>
  <sheetData>
    <row r="1" spans="1:5" ht="39.950000000000003" customHeight="1" x14ac:dyDescent="0.25">
      <c r="A1" s="13" t="s">
        <v>74</v>
      </c>
      <c r="B1" s="8" t="s">
        <v>43</v>
      </c>
      <c r="C1" s="8" t="s">
        <v>44</v>
      </c>
      <c r="D1" s="8" t="s">
        <v>75</v>
      </c>
      <c r="E1" s="8" t="s">
        <v>76</v>
      </c>
    </row>
    <row r="2" spans="1:5" x14ac:dyDescent="0.25">
      <c r="B2" s="9">
        <v>1</v>
      </c>
      <c r="C2" s="9">
        <v>0</v>
      </c>
      <c r="D2" s="17" t="s">
        <v>77</v>
      </c>
      <c r="E2" s="9">
        <v>0</v>
      </c>
    </row>
    <row r="3" spans="1:5" x14ac:dyDescent="0.25">
      <c r="B3" s="16">
        <v>2</v>
      </c>
      <c r="C3" s="9">
        <v>0.3</v>
      </c>
      <c r="D3" s="11" t="s">
        <v>78</v>
      </c>
      <c r="E3" s="9">
        <v>0.99</v>
      </c>
    </row>
    <row r="4" spans="1:5" x14ac:dyDescent="0.25">
      <c r="B4" s="9">
        <v>3</v>
      </c>
      <c r="C4" s="9">
        <v>0.5</v>
      </c>
      <c r="D4" s="17" t="s">
        <v>77</v>
      </c>
      <c r="E4" s="9">
        <v>0</v>
      </c>
    </row>
    <row r="5" spans="1:5" x14ac:dyDescent="0.25">
      <c r="B5" s="9">
        <v>4</v>
      </c>
      <c r="C5" s="9">
        <v>0.7</v>
      </c>
      <c r="D5" s="17" t="s">
        <v>77</v>
      </c>
      <c r="E5" s="9">
        <v>0</v>
      </c>
    </row>
    <row r="6" spans="1:5" x14ac:dyDescent="0.25">
      <c r="B6" s="9">
        <v>5</v>
      </c>
      <c r="C6" s="9">
        <v>1</v>
      </c>
      <c r="D6" s="17" t="s">
        <v>77</v>
      </c>
      <c r="E6" s="9">
        <v>0</v>
      </c>
    </row>
    <row r="7" spans="1:5" x14ac:dyDescent="0.25">
      <c r="B7" s="16">
        <v>6</v>
      </c>
      <c r="C7" s="9">
        <v>1</v>
      </c>
      <c r="D7" s="11" t="s">
        <v>79</v>
      </c>
      <c r="E7" s="9">
        <v>1</v>
      </c>
    </row>
    <row r="8" spans="1:5" x14ac:dyDescent="0.25">
      <c r="B8" s="9">
        <v>7</v>
      </c>
      <c r="C8" s="9">
        <v>1</v>
      </c>
      <c r="D8" s="17" t="s">
        <v>77</v>
      </c>
      <c r="E8" s="9">
        <v>0.33</v>
      </c>
    </row>
    <row r="9" spans="1:5" x14ac:dyDescent="0.25">
      <c r="B9" s="9">
        <v>8</v>
      </c>
      <c r="C9" s="9">
        <v>1</v>
      </c>
      <c r="D9" s="17" t="s">
        <v>77</v>
      </c>
      <c r="E9" s="9">
        <v>-0.33</v>
      </c>
    </row>
    <row r="10" spans="1:5" x14ac:dyDescent="0.25">
      <c r="B10" s="9">
        <v>9</v>
      </c>
      <c r="C10" s="9">
        <v>0.6</v>
      </c>
      <c r="D10" s="17" t="s">
        <v>77</v>
      </c>
      <c r="E10" s="9">
        <v>0.33</v>
      </c>
    </row>
    <row r="11" spans="1:5" x14ac:dyDescent="0.25">
      <c r="B11" s="9">
        <v>10</v>
      </c>
      <c r="C11" s="10">
        <v>0.6</v>
      </c>
      <c r="D11" s="17" t="s">
        <v>77</v>
      </c>
      <c r="E11" s="9">
        <v>-0.33</v>
      </c>
    </row>
    <row r="12" spans="1:5" x14ac:dyDescent="0.25">
      <c r="B12" s="9">
        <v>11</v>
      </c>
      <c r="C12" s="10">
        <v>0.3</v>
      </c>
      <c r="D12" s="17" t="s">
        <v>77</v>
      </c>
      <c r="E12" s="9">
        <v>0.33</v>
      </c>
    </row>
    <row r="13" spans="1:5" x14ac:dyDescent="0.25">
      <c r="B13" s="9">
        <v>12</v>
      </c>
      <c r="C13" s="10">
        <v>0.3</v>
      </c>
      <c r="D13" s="17" t="s">
        <v>77</v>
      </c>
      <c r="E13" s="9">
        <v>-0.33</v>
      </c>
    </row>
  </sheetData>
  <conditionalFormatting sqref="C2:C13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40" sqref="D40"/>
    </sheetView>
  </sheetViews>
  <sheetFormatPr defaultRowHeight="15" x14ac:dyDescent="0.25"/>
  <cols>
    <col min="1" max="1" width="51" customWidth="1"/>
    <col min="3" max="3" width="10.7109375" customWidth="1"/>
    <col min="4" max="5" width="48.140625" customWidth="1"/>
  </cols>
  <sheetData>
    <row r="1" spans="1:5" x14ac:dyDescent="0.25">
      <c r="A1" t="s">
        <v>125</v>
      </c>
    </row>
    <row r="2" spans="1:5" x14ac:dyDescent="0.25">
      <c r="A2" t="s">
        <v>126</v>
      </c>
    </row>
    <row r="3" spans="1:5" x14ac:dyDescent="0.25">
      <c r="A3" t="s">
        <v>127</v>
      </c>
    </row>
    <row r="4" spans="1:5" x14ac:dyDescent="0.25">
      <c r="A4" t="s">
        <v>124</v>
      </c>
    </row>
    <row r="5" spans="1:5" x14ac:dyDescent="0.25">
      <c r="A5" t="s">
        <v>128</v>
      </c>
    </row>
    <row r="6" spans="1:5" x14ac:dyDescent="0.25">
      <c r="A6" t="s">
        <v>129</v>
      </c>
    </row>
    <row r="7" spans="1:5" x14ac:dyDescent="0.25">
      <c r="A7" t="s">
        <v>130</v>
      </c>
    </row>
    <row r="8" spans="1:5" x14ac:dyDescent="0.25">
      <c r="A8" t="s">
        <v>131</v>
      </c>
    </row>
    <row r="11" spans="1:5" x14ac:dyDescent="0.25">
      <c r="C11" t="s">
        <v>132</v>
      </c>
      <c r="D11" t="s">
        <v>139</v>
      </c>
    </row>
    <row r="13" spans="1:5" x14ac:dyDescent="0.25">
      <c r="C13" t="s">
        <v>133</v>
      </c>
      <c r="D13" t="s">
        <v>134</v>
      </c>
      <c r="E13" t="s">
        <v>136</v>
      </c>
    </row>
    <row r="14" spans="1:5" x14ac:dyDescent="0.25">
      <c r="D14" t="s">
        <v>135</v>
      </c>
      <c r="E14" t="s">
        <v>137</v>
      </c>
    </row>
    <row r="15" spans="1:5" x14ac:dyDescent="0.25">
      <c r="C15" t="s">
        <v>138</v>
      </c>
      <c r="D15" t="s">
        <v>125</v>
      </c>
      <c r="E15" t="s">
        <v>125</v>
      </c>
    </row>
    <row r="16" spans="1:5" x14ac:dyDescent="0.25">
      <c r="D16" t="s">
        <v>126</v>
      </c>
      <c r="E16" t="s">
        <v>126</v>
      </c>
    </row>
    <row r="17" spans="4:5" x14ac:dyDescent="0.25">
      <c r="D17" t="s">
        <v>127</v>
      </c>
      <c r="E17" t="s">
        <v>127</v>
      </c>
    </row>
    <row r="18" spans="4:5" x14ac:dyDescent="0.25">
      <c r="D18" t="s">
        <v>124</v>
      </c>
      <c r="E18" t="s">
        <v>124</v>
      </c>
    </row>
    <row r="19" spans="4:5" x14ac:dyDescent="0.25">
      <c r="D19" t="s">
        <v>140</v>
      </c>
      <c r="E19" t="s">
        <v>142</v>
      </c>
    </row>
    <row r="20" spans="4:5" x14ac:dyDescent="0.25">
      <c r="D20" t="s">
        <v>141</v>
      </c>
      <c r="E20" t="s">
        <v>143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Cases</vt:lpstr>
      <vt:lpstr>Balance</vt:lpstr>
      <vt:lpstr>PSCAD Compliers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Lu</dc:creator>
  <cp:lastModifiedBy>Mathias Bernhardt Bødker Kristensen</cp:lastModifiedBy>
  <dcterms:created xsi:type="dcterms:W3CDTF">2015-06-05T18:19:34Z</dcterms:created>
  <dcterms:modified xsi:type="dcterms:W3CDTF">2023-01-09T11:24:12Z</dcterms:modified>
</cp:coreProperties>
</file>