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itlin/Repos_forked/FSANZ-ANU-Foodborne-Illness-Costing/AlternativeData/"/>
    </mc:Choice>
  </mc:AlternateContent>
  <xr:revisionPtr revIDLastSave="0" documentId="13_ncr:1_{3790E60E-C904-744B-BB7F-82627CBB7024}" xr6:coauthVersionLast="47" xr6:coauthVersionMax="47" xr10:uidLastSave="{00000000-0000-0000-0000-000000000000}"/>
  <bookViews>
    <workbookView xWindow="0" yWindow="760" windowWidth="24720" windowHeight="17700" xr2:uid="{E0DC59EE-C5DF-D24F-B815-76F71F992BD4}"/>
  </bookViews>
  <sheets>
    <sheet name="DPMQ" sheetId="1" r:id="rId1"/>
    <sheet name="Average DPMQ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<sst xmlns="http://schemas.openxmlformats.org/spreadsheetml/2006/main" count="856" uniqueCount="189">
  <si>
    <t>Antibiotics</t>
  </si>
  <si>
    <t>Painkillers</t>
  </si>
  <si>
    <t>AntiNausea</t>
  </si>
  <si>
    <t>AntiCramp</t>
  </si>
  <si>
    <t>Antidiarrhoeal</t>
  </si>
  <si>
    <t>IBSAnyMedication</t>
  </si>
  <si>
    <t>NSAID</t>
  </si>
  <si>
    <t>Eye_drops</t>
  </si>
  <si>
    <t>Prednisone</t>
  </si>
  <si>
    <t>Interarticular_Glucocorticoid</t>
  </si>
  <si>
    <t>DMARD_Methotrexate</t>
  </si>
  <si>
    <t>DMARD_Infliximab</t>
  </si>
  <si>
    <t>Joint_Aspiration</t>
  </si>
  <si>
    <t>Costs_code</t>
  </si>
  <si>
    <t>PBS code</t>
  </si>
  <si>
    <t>Medication</t>
  </si>
  <si>
    <t>Brand</t>
  </si>
  <si>
    <t>Cost</t>
  </si>
  <si>
    <t>Amoxycillin</t>
  </si>
  <si>
    <t xml:space="preserve"> 1886G</t>
  </si>
  <si>
    <t>1887H</t>
  </si>
  <si>
    <t>1888J</t>
  </si>
  <si>
    <t>1889K</t>
  </si>
  <si>
    <t>1884E</t>
  </si>
  <si>
    <t>Trimethaprim-sulphamethoxazole</t>
  </si>
  <si>
    <t>2951H</t>
  </si>
  <si>
    <t>3103H</t>
  </si>
  <si>
    <t>Septin Forte</t>
  </si>
  <si>
    <t xml:space="preserve">Amoxil </t>
  </si>
  <si>
    <t>Metronidazole</t>
  </si>
  <si>
    <t>1621H</t>
  </si>
  <si>
    <t>1630T</t>
  </si>
  <si>
    <t>1636D</t>
  </si>
  <si>
    <t>1642K</t>
  </si>
  <si>
    <t xml:space="preserve">Flagyl </t>
  </si>
  <si>
    <t>Ciprofloxacin</t>
  </si>
  <si>
    <t>Chemist Warehouse used?</t>
  </si>
  <si>
    <t>1208N</t>
  </si>
  <si>
    <t>1209P</t>
  </si>
  <si>
    <t>Ceftriaxone</t>
  </si>
  <si>
    <t>1783W</t>
  </si>
  <si>
    <t>Yes</t>
  </si>
  <si>
    <t>–</t>
  </si>
  <si>
    <t>Metoclopramide</t>
  </si>
  <si>
    <t>1206L</t>
  </si>
  <si>
    <t>2369Q</t>
  </si>
  <si>
    <t>2893G</t>
  </si>
  <si>
    <t xml:space="preserve">Stemetil </t>
  </si>
  <si>
    <t>Prochlorperazine</t>
  </si>
  <si>
    <t>Promethazine</t>
  </si>
  <si>
    <t>Antacid</t>
  </si>
  <si>
    <t>1948M</t>
  </si>
  <si>
    <t>3374N</t>
  </si>
  <si>
    <t>3488N</t>
  </si>
  <si>
    <t>Paracetamol &amp; codeine</t>
  </si>
  <si>
    <t>1215Y</t>
  </si>
  <si>
    <t>3316M</t>
  </si>
  <si>
    <t>4275B</t>
  </si>
  <si>
    <t xml:space="preserve">Panadeine Forte </t>
  </si>
  <si>
    <t>No</t>
  </si>
  <si>
    <t>Azithromycin</t>
  </si>
  <si>
    <t>Paracetamol (Dymadon)</t>
  </si>
  <si>
    <t>Paracetamol</t>
  </si>
  <si>
    <t>10582Y</t>
  </si>
  <si>
    <t>1770E</t>
  </si>
  <si>
    <t>3348F</t>
  </si>
  <si>
    <t>3349G</t>
  </si>
  <si>
    <t>5196L</t>
  </si>
  <si>
    <t>Ibuprofen (Nurofen)</t>
  </si>
  <si>
    <t>Tramadol hydrochloride</t>
  </si>
  <si>
    <t>8523N</t>
  </si>
  <si>
    <t xml:space="preserve">Tramal SR 100 </t>
  </si>
  <si>
    <t>Hyoscine butylobromide</t>
  </si>
  <si>
    <t>3473T</t>
  </si>
  <si>
    <t>Electrolyte</t>
  </si>
  <si>
    <t>Loperamide</t>
  </si>
  <si>
    <t>10889D</t>
  </si>
  <si>
    <t>10592L</t>
  </si>
  <si>
    <t>1571Q</t>
  </si>
  <si>
    <t xml:space="preserve">Immodium </t>
  </si>
  <si>
    <t>Diphenoxylate-atropine</t>
  </si>
  <si>
    <t>2501P</t>
  </si>
  <si>
    <t>Psyllium fibre</t>
  </si>
  <si>
    <t>Mebeverine hydrochloride</t>
  </si>
  <si>
    <t>4328T</t>
  </si>
  <si>
    <t>Colofac</t>
  </si>
  <si>
    <t>Rifaximin</t>
  </si>
  <si>
    <t>10001J</t>
  </si>
  <si>
    <t>Colestyramine</t>
  </si>
  <si>
    <t>2967E</t>
  </si>
  <si>
    <t>9249T</t>
  </si>
  <si>
    <t>Antidepressant – Setraline</t>
  </si>
  <si>
    <t>2236Q</t>
  </si>
  <si>
    <t>8836C</t>
  </si>
  <si>
    <t>2237R</t>
  </si>
  <si>
    <t>8837D</t>
  </si>
  <si>
    <t>Antidepressant – Citalopram</t>
  </si>
  <si>
    <t>8702B</t>
  </si>
  <si>
    <t>8703C</t>
  </si>
  <si>
    <t>8220P</t>
  </si>
  <si>
    <t>Antidepressant – Escitalopram</t>
  </si>
  <si>
    <t>8701Y</t>
  </si>
  <si>
    <t>9433L</t>
  </si>
  <si>
    <t>10181W</t>
  </si>
  <si>
    <t>8700X</t>
  </si>
  <si>
    <t>9432K</t>
  </si>
  <si>
    <t>Antidepressant – Paroxetine</t>
  </si>
  <si>
    <t>2242B</t>
  </si>
  <si>
    <t>Antidepressant – Fluoxetine</t>
  </si>
  <si>
    <t>1434L</t>
  </si>
  <si>
    <t>8270G</t>
  </si>
  <si>
    <t>Antidepressant – Fluvoxamine</t>
  </si>
  <si>
    <t>8512B</t>
  </si>
  <si>
    <t>NSAID (Naproxen)</t>
  </si>
  <si>
    <t>Eye drops</t>
  </si>
  <si>
    <t>1934T</t>
  </si>
  <si>
    <t>1935W</t>
  </si>
  <si>
    <t>1936X</t>
  </si>
  <si>
    <t xml:space="preserve">Panafcorte </t>
  </si>
  <si>
    <t>2694T</t>
  </si>
  <si>
    <t>Inter-articular glucocorticoid (Beetamethosone)</t>
  </si>
  <si>
    <t>DMARD (Methotrexate)*</t>
  </si>
  <si>
    <t>11283W</t>
  </si>
  <si>
    <t>11288D</t>
  </si>
  <si>
    <t>11275K</t>
  </si>
  <si>
    <t>1622J</t>
  </si>
  <si>
    <t>11268C</t>
  </si>
  <si>
    <t>2396D</t>
  </si>
  <si>
    <t>4502Y</t>
  </si>
  <si>
    <t>4512L</t>
  </si>
  <si>
    <t>7250N</t>
  </si>
  <si>
    <t>7251P</t>
  </si>
  <si>
    <t>11295L</t>
  </si>
  <si>
    <t>2395C</t>
  </si>
  <si>
    <t>2272N</t>
  </si>
  <si>
    <t>DMARD (Infliximab)*</t>
  </si>
  <si>
    <t>10057H</t>
  </si>
  <si>
    <t>10067W</t>
  </si>
  <si>
    <t>10184B</t>
  </si>
  <si>
    <t>10196P</t>
  </si>
  <si>
    <t>4284L</t>
  </si>
  <si>
    <t>5753T</t>
  </si>
  <si>
    <t>5754W</t>
  </si>
  <si>
    <t>5755X</t>
  </si>
  <si>
    <t>5756Y</t>
  </si>
  <si>
    <t>5757B</t>
  </si>
  <si>
    <t>5758C</t>
  </si>
  <si>
    <t>6397Q</t>
  </si>
  <si>
    <t>6448J</t>
  </si>
  <si>
    <t>6496X</t>
  </si>
  <si>
    <t>9612X</t>
  </si>
  <si>
    <t>9613Y</t>
  </si>
  <si>
    <t>9617E</t>
  </si>
  <si>
    <t>9654D</t>
  </si>
  <si>
    <t>9674E</t>
  </si>
  <si>
    <t>Joint Aspiration</t>
  </si>
  <si>
    <t>Notes</t>
  </si>
  <si>
    <t>DPMQ</t>
  </si>
  <si>
    <t>Azithromycin Sandoz 500mg Tablets 3</t>
  </si>
  <si>
    <t>12022R</t>
  </si>
  <si>
    <t>12066C</t>
  </si>
  <si>
    <t>9058R</t>
  </si>
  <si>
    <t>14697M</t>
  </si>
  <si>
    <t>Childrens 1 month – 2 years</t>
  </si>
  <si>
    <t>Childrens 2 years – 12 years</t>
  </si>
  <si>
    <t>Nurofen Ibuprofen Pain Relief Tablets 200mg 96 Pack</t>
  </si>
  <si>
    <t>Nurofen For Children 3 months - 5 years</t>
  </si>
  <si>
    <t>Nurofen For Children 5-12yrs</t>
  </si>
  <si>
    <t>Nexium 24hr 20mg Tablets 14</t>
  </si>
  <si>
    <t>Gaviscon Dual Action Tablets for Heartburn and Indigestion 48 Pack</t>
  </si>
  <si>
    <t>Mylanta 2Go Antacid Double Strength Tablets Lemon Mint 48 Pack</t>
  </si>
  <si>
    <t>Hydralyte Electrolyte Powder Colour Free Lemonade 4.9g x 10</t>
  </si>
  <si>
    <t>Hydralyte Electrolyte Effervescent Colour Free Lemonade 20 Tablets</t>
  </si>
  <si>
    <t>Imodium Diarrhoea Capsules 20 Pack</t>
  </si>
  <si>
    <t>Maxolon 10mg Tablets 25 - Metoclopramide</t>
  </si>
  <si>
    <t>Lomotil</t>
  </si>
  <si>
    <t>Benefiber Natural Fibre Supplement 208 Serves 730g</t>
  </si>
  <si>
    <t>Metamucil Fibre Supplement Natural Granular 114 Doses</t>
  </si>
  <si>
    <t>Buscopan Forte Stomach Cramps Pain Relief 20mg Tablets 10 Pack</t>
  </si>
  <si>
    <t>8174F</t>
  </si>
  <si>
    <t>Pain Relief Naproxen Liquid Capsules 30 Pack</t>
  </si>
  <si>
    <t>Naprogesic 275mg Tablets 24 Pack</t>
  </si>
  <si>
    <t>Optifresh Plus Unit Dose Eye Drops 1% 0.4mL 30</t>
  </si>
  <si>
    <t>Refresh Liquigel 15mL</t>
  </si>
  <si>
    <t>Blink Intensive Tears Dry Eye Drops 15ml</t>
  </si>
  <si>
    <t>MBS code 30087 with 85% benefit</t>
  </si>
  <si>
    <t>DPMQ (Dispensed Price for Maximum Quantity)</t>
  </si>
  <si>
    <t>Costs code</t>
  </si>
  <si>
    <t>Mean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</si>
</sst>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D0D0D"/>
      <name val="Calibri"/>
      <family val="2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sz val="14"/>
      <color rgb="FF0C0D0E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6" fillId="0" borderId="0" xfId="0" applyFont="1"/>
    <xf numFmtId="49" fontId="7" fillId="0" borderId="0" xfId="0" applyNumberFormat="1" applyFont="1"/>
    <xf numFmtId="164" fontId="8" fillId="0" borderId="0" xfId="0" applyNumberFormat="1" applyFont="1"/>
    <xf numFmtId="0" fontId="7" fillId="0" borderId="0" xfId="0" applyFont="1"/>
  </cellXfs>
  <cellStyles count="1">
    <cellStyle name="Normal" xfId="0" builtinId="0"/>
  </cellStyles>
  <dxfs count="9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8DB3DB-1092-1E4F-86A8-51AA3D39B8F4}" name="Table1" displayName="Table1" ref="A1:G140" totalsRowShown="0" headerRowDxfId="8" dataDxfId="7">
  <autoFilter ref="A1:G140" xr:uid="{D98DB3DB-1092-1E4F-86A8-51AA3D39B8F4}"/>
  <tableColumns count="7">
    <tableColumn id="1" xr3:uid="{EAE8BD84-47A3-9247-9D3E-B70D10B24666}" name="Costs_code" dataDxfId="6"/>
    <tableColumn id="2" xr3:uid="{68850141-91E0-BE4D-A08D-C205FA223218}" name="Medication" dataDxfId="5"/>
    <tableColumn id="3" xr3:uid="{4022DE5A-C2DA-7640-916D-3A5F8C8A8482}" name="PBS code" dataDxfId="4"/>
    <tableColumn id="4" xr3:uid="{585C9536-42AD-B34A-A1EC-BC282BAA925D}" name="Brand" dataDxfId="3"/>
    <tableColumn id="5" xr3:uid="{6272DE87-A57D-C64C-BE88-7E6C793B9B05}" name="Chemist Warehouse used?" dataDxfId="2"/>
    <tableColumn id="6" xr3:uid="{3F6CD880-0532-4C4F-A4A8-E100C54FE399}" name="Cost" dataDxfId="1"/>
    <tableColumn id="7" xr3:uid="{FDC2B5C1-6EF9-ED41-94F6-02FFBA88DA60}" name="Not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AB1F-BA1B-4F4B-A3E3-AD467E7391E9}">
  <dimension ref="A1:G140"/>
  <sheetViews>
    <sheetView tabSelected="1" workbookViewId="0">
      <selection activeCell="A5" sqref="A5"/>
    </sheetView>
  </sheetViews>
  <sheetFormatPr baseColWidth="10" defaultRowHeight="16" x14ac:dyDescent="0.2"/>
  <cols>
    <col min="1" max="1" width="25.33203125" bestFit="1" customWidth="1"/>
    <col min="2" max="2" width="41" style="5" bestFit="1" customWidth="1"/>
    <col min="3" max="3" width="14.33203125" bestFit="1" customWidth="1"/>
    <col min="4" max="4" width="14.6640625" bestFit="1" customWidth="1"/>
    <col min="5" max="5" width="25.6640625" customWidth="1"/>
    <col min="6" max="6" width="10.83203125" style="1"/>
    <col min="7" max="7" width="56" style="7" bestFit="1" customWidth="1"/>
  </cols>
  <sheetData>
    <row r="1" spans="1:7" x14ac:dyDescent="0.2">
      <c r="A1" s="2" t="s">
        <v>13</v>
      </c>
      <c r="B1" s="2" t="s">
        <v>15</v>
      </c>
      <c r="C1" s="14" t="s">
        <v>14</v>
      </c>
      <c r="D1" s="2" t="s">
        <v>16</v>
      </c>
      <c r="E1" s="2" t="s">
        <v>36</v>
      </c>
      <c r="F1" s="2" t="s">
        <v>17</v>
      </c>
      <c r="G1" s="8" t="s">
        <v>156</v>
      </c>
    </row>
    <row r="2" spans="1:7" x14ac:dyDescent="0.2">
      <c r="A2" s="3" t="s">
        <v>0</v>
      </c>
      <c r="B2" s="5" t="s">
        <v>18</v>
      </c>
      <c r="C2" s="3" t="s">
        <v>23</v>
      </c>
      <c r="D2" s="3" t="s">
        <v>42</v>
      </c>
      <c r="E2" s="3" t="s">
        <v>59</v>
      </c>
      <c r="F2" s="3">
        <v>16.170000000000002</v>
      </c>
      <c r="G2" s="5" t="s">
        <v>186</v>
      </c>
    </row>
    <row r="3" spans="1:7" x14ac:dyDescent="0.2">
      <c r="A3" s="3" t="s">
        <v>0</v>
      </c>
      <c r="B3" s="5" t="s">
        <v>18</v>
      </c>
      <c r="C3" s="3" t="s">
        <v>19</v>
      </c>
      <c r="D3" s="3" t="s">
        <v>42</v>
      </c>
      <c r="E3" s="3" t="s">
        <v>59</v>
      </c>
      <c r="F3" s="3">
        <v>19.53</v>
      </c>
      <c r="G3" s="4" t="s">
        <v>157</v>
      </c>
    </row>
    <row r="4" spans="1:7" x14ac:dyDescent="0.2">
      <c r="A4" s="3" t="s">
        <v>0</v>
      </c>
      <c r="B4" s="5" t="s">
        <v>18</v>
      </c>
      <c r="C4" s="3" t="s">
        <v>20</v>
      </c>
      <c r="D4" s="3" t="s">
        <v>42</v>
      </c>
      <c r="E4" s="3" t="s">
        <v>59</v>
      </c>
      <c r="F4" s="3">
        <v>19.53</v>
      </c>
      <c r="G4" s="4" t="s">
        <v>157</v>
      </c>
    </row>
    <row r="5" spans="1:7" x14ac:dyDescent="0.2">
      <c r="A5" s="3" t="s">
        <v>0</v>
      </c>
      <c r="B5" s="5" t="s">
        <v>18</v>
      </c>
      <c r="C5" s="3" t="s">
        <v>21</v>
      </c>
      <c r="D5" s="3" t="s">
        <v>42</v>
      </c>
      <c r="E5" s="3" t="s">
        <v>59</v>
      </c>
      <c r="F5" s="3">
        <v>23.47</v>
      </c>
      <c r="G5" s="4" t="s">
        <v>157</v>
      </c>
    </row>
    <row r="6" spans="1:7" x14ac:dyDescent="0.2">
      <c r="A6" s="3" t="s">
        <v>0</v>
      </c>
      <c r="B6" s="5" t="s">
        <v>18</v>
      </c>
      <c r="C6" s="3" t="s">
        <v>22</v>
      </c>
      <c r="D6" s="3" t="s">
        <v>42</v>
      </c>
      <c r="E6" s="3" t="s">
        <v>59</v>
      </c>
      <c r="F6" s="3">
        <v>16.170000000000002</v>
      </c>
      <c r="G6" s="4" t="s">
        <v>157</v>
      </c>
    </row>
    <row r="7" spans="1:7" x14ac:dyDescent="0.2">
      <c r="A7" s="3" t="s">
        <v>0</v>
      </c>
      <c r="B7" s="5" t="s">
        <v>18</v>
      </c>
      <c r="C7" s="3" t="s">
        <v>23</v>
      </c>
      <c r="D7" s="3" t="s">
        <v>28</v>
      </c>
      <c r="E7" s="3" t="s">
        <v>59</v>
      </c>
      <c r="F7" s="3">
        <v>20.85</v>
      </c>
      <c r="G7" s="6" t="s">
        <v>157</v>
      </c>
    </row>
    <row r="8" spans="1:7" x14ac:dyDescent="0.2">
      <c r="A8" s="3" t="s">
        <v>0</v>
      </c>
      <c r="B8" s="5" t="s">
        <v>18</v>
      </c>
      <c r="C8" s="3" t="s">
        <v>19</v>
      </c>
      <c r="D8" s="3" t="s">
        <v>28</v>
      </c>
      <c r="E8" s="3" t="s">
        <v>59</v>
      </c>
      <c r="F8" s="3">
        <v>24.08</v>
      </c>
      <c r="G8" s="5" t="s">
        <v>157</v>
      </c>
    </row>
    <row r="9" spans="1:7" x14ac:dyDescent="0.2">
      <c r="A9" s="3" t="s">
        <v>0</v>
      </c>
      <c r="B9" s="5" t="s">
        <v>18</v>
      </c>
      <c r="C9" s="3" t="s">
        <v>22</v>
      </c>
      <c r="D9" s="3" t="s">
        <v>28</v>
      </c>
      <c r="E9" s="3" t="s">
        <v>59</v>
      </c>
      <c r="F9" s="3">
        <v>20.84</v>
      </c>
      <c r="G9" s="5" t="s">
        <v>157</v>
      </c>
    </row>
    <row r="10" spans="1:7" x14ac:dyDescent="0.2">
      <c r="A10" s="3" t="s">
        <v>0</v>
      </c>
      <c r="B10" s="5" t="s">
        <v>24</v>
      </c>
      <c r="C10" s="3" t="s">
        <v>25</v>
      </c>
      <c r="D10" s="3" t="s">
        <v>42</v>
      </c>
      <c r="E10" s="3" t="s">
        <v>59</v>
      </c>
      <c r="F10" s="3">
        <v>16.149999999999999</v>
      </c>
      <c r="G10" s="5" t="s">
        <v>157</v>
      </c>
    </row>
    <row r="11" spans="1:7" x14ac:dyDescent="0.2">
      <c r="A11" s="3" t="s">
        <v>0</v>
      </c>
      <c r="B11" s="5" t="s">
        <v>24</v>
      </c>
      <c r="C11" s="3" t="s">
        <v>26</v>
      </c>
      <c r="D11" s="3" t="s">
        <v>42</v>
      </c>
      <c r="E11" s="3" t="s">
        <v>59</v>
      </c>
      <c r="F11" s="3">
        <v>21.76</v>
      </c>
      <c r="G11" s="5" t="s">
        <v>157</v>
      </c>
    </row>
    <row r="12" spans="1:7" x14ac:dyDescent="0.2">
      <c r="A12" s="3" t="s">
        <v>0</v>
      </c>
      <c r="B12" s="5" t="s">
        <v>24</v>
      </c>
      <c r="C12" s="3" t="s">
        <v>25</v>
      </c>
      <c r="D12" s="3" t="s">
        <v>27</v>
      </c>
      <c r="E12" s="3" t="s">
        <v>59</v>
      </c>
      <c r="F12" s="3">
        <v>20.32</v>
      </c>
      <c r="G12" s="5" t="s">
        <v>157</v>
      </c>
    </row>
    <row r="13" spans="1:7" x14ac:dyDescent="0.2">
      <c r="A13" s="3" t="s">
        <v>0</v>
      </c>
      <c r="B13" s="5" t="s">
        <v>29</v>
      </c>
      <c r="C13" s="3" t="s">
        <v>30</v>
      </c>
      <c r="D13" s="3" t="s">
        <v>42</v>
      </c>
      <c r="E13" s="3" t="s">
        <v>59</v>
      </c>
      <c r="F13" s="3">
        <v>17.14</v>
      </c>
      <c r="G13" s="5" t="s">
        <v>157</v>
      </c>
    </row>
    <row r="14" spans="1:7" x14ac:dyDescent="0.2">
      <c r="A14" s="3" t="s">
        <v>0</v>
      </c>
      <c r="B14" s="5" t="s">
        <v>29</v>
      </c>
      <c r="C14" s="3" t="s">
        <v>31</v>
      </c>
      <c r="D14" s="3" t="s">
        <v>42</v>
      </c>
      <c r="E14" s="3" t="s">
        <v>59</v>
      </c>
      <c r="F14" s="3">
        <v>24.24</v>
      </c>
      <c r="G14" s="5" t="s">
        <v>157</v>
      </c>
    </row>
    <row r="15" spans="1:7" x14ac:dyDescent="0.2">
      <c r="A15" s="3" t="s">
        <v>0</v>
      </c>
      <c r="B15" s="5" t="s">
        <v>29</v>
      </c>
      <c r="C15" s="3" t="s">
        <v>32</v>
      </c>
      <c r="D15" s="3" t="s">
        <v>42</v>
      </c>
      <c r="E15" s="3" t="s">
        <v>59</v>
      </c>
      <c r="F15" s="3">
        <v>16.37</v>
      </c>
      <c r="G15" s="5" t="s">
        <v>157</v>
      </c>
    </row>
    <row r="16" spans="1:7" x14ac:dyDescent="0.2">
      <c r="A16" s="3" t="s">
        <v>0</v>
      </c>
      <c r="B16" s="5" t="s">
        <v>29</v>
      </c>
      <c r="C16" s="3" t="s">
        <v>33</v>
      </c>
      <c r="D16" s="3" t="s">
        <v>42</v>
      </c>
      <c r="E16" s="3" t="s">
        <v>59</v>
      </c>
      <c r="F16" s="3">
        <v>30.42</v>
      </c>
      <c r="G16" s="5" t="s">
        <v>157</v>
      </c>
    </row>
    <row r="17" spans="1:7" x14ac:dyDescent="0.2">
      <c r="A17" s="3" t="s">
        <v>0</v>
      </c>
      <c r="B17" s="5" t="s">
        <v>29</v>
      </c>
      <c r="C17" s="3" t="s">
        <v>30</v>
      </c>
      <c r="D17" s="3" t="s">
        <v>34</v>
      </c>
      <c r="E17" s="3" t="s">
        <v>59</v>
      </c>
      <c r="F17" s="3">
        <v>19.64</v>
      </c>
      <c r="G17" s="5" t="s">
        <v>157</v>
      </c>
    </row>
    <row r="18" spans="1:7" x14ac:dyDescent="0.2">
      <c r="A18" s="3" t="s">
        <v>0</v>
      </c>
      <c r="B18" s="5" t="s">
        <v>35</v>
      </c>
      <c r="C18" s="3" t="s">
        <v>37</v>
      </c>
      <c r="D18" s="3" t="s">
        <v>42</v>
      </c>
      <c r="E18" s="3" t="s">
        <v>59</v>
      </c>
      <c r="F18" s="3">
        <v>17.350000000000001</v>
      </c>
      <c r="G18" s="5" t="s">
        <v>157</v>
      </c>
    </row>
    <row r="19" spans="1:7" x14ac:dyDescent="0.2">
      <c r="A19" s="3" t="s">
        <v>0</v>
      </c>
      <c r="B19" s="5" t="s">
        <v>35</v>
      </c>
      <c r="C19" s="3" t="s">
        <v>38</v>
      </c>
      <c r="D19" s="3" t="s">
        <v>42</v>
      </c>
      <c r="E19" s="3" t="s">
        <v>59</v>
      </c>
      <c r="F19" s="3">
        <v>17.87</v>
      </c>
      <c r="G19" s="5" t="s">
        <v>157</v>
      </c>
    </row>
    <row r="20" spans="1:7" x14ac:dyDescent="0.2">
      <c r="A20" s="3" t="s">
        <v>0</v>
      </c>
      <c r="B20" s="5" t="s">
        <v>39</v>
      </c>
      <c r="C20" s="3" t="s">
        <v>40</v>
      </c>
      <c r="D20" s="3" t="s">
        <v>42</v>
      </c>
      <c r="E20" s="3" t="s">
        <v>59</v>
      </c>
      <c r="F20" s="3">
        <v>26.92</v>
      </c>
      <c r="G20" s="5" t="s">
        <v>157</v>
      </c>
    </row>
    <row r="21" spans="1:7" x14ac:dyDescent="0.2">
      <c r="A21" s="3" t="s">
        <v>0</v>
      </c>
      <c r="B21" s="5" t="s">
        <v>39</v>
      </c>
      <c r="C21" s="3" t="s">
        <v>161</v>
      </c>
      <c r="D21" s="3" t="s">
        <v>42</v>
      </c>
      <c r="E21" s="3" t="s">
        <v>59</v>
      </c>
      <c r="F21" s="3">
        <v>16.149999999999999</v>
      </c>
      <c r="G21" s="5" t="s">
        <v>157</v>
      </c>
    </row>
    <row r="22" spans="1:7" x14ac:dyDescent="0.2">
      <c r="A22" s="3" t="s">
        <v>0</v>
      </c>
      <c r="B22" s="5" t="s">
        <v>39</v>
      </c>
      <c r="C22" s="3" t="s">
        <v>162</v>
      </c>
      <c r="D22" s="3" t="s">
        <v>42</v>
      </c>
      <c r="E22" s="3" t="s">
        <v>59</v>
      </c>
      <c r="F22" s="3">
        <v>26.92</v>
      </c>
      <c r="G22" s="5" t="s">
        <v>157</v>
      </c>
    </row>
    <row r="23" spans="1:7" x14ac:dyDescent="0.2">
      <c r="A23" s="3" t="s">
        <v>0</v>
      </c>
      <c r="B23" s="5" t="s">
        <v>60</v>
      </c>
      <c r="C23" s="3" t="s">
        <v>42</v>
      </c>
      <c r="D23" s="3" t="s">
        <v>42</v>
      </c>
      <c r="E23" s="3" t="s">
        <v>41</v>
      </c>
      <c r="F23" s="3">
        <v>10.99</v>
      </c>
      <c r="G23" s="5" t="s">
        <v>158</v>
      </c>
    </row>
    <row r="24" spans="1:7" x14ac:dyDescent="0.2">
      <c r="A24" s="3" t="s">
        <v>1</v>
      </c>
      <c r="B24" s="5" t="s">
        <v>54</v>
      </c>
      <c r="C24" s="3" t="s">
        <v>55</v>
      </c>
      <c r="D24" s="3" t="s">
        <v>42</v>
      </c>
      <c r="E24" s="3" t="s">
        <v>59</v>
      </c>
      <c r="F24" s="3">
        <v>16.37</v>
      </c>
      <c r="G24" s="5" t="s">
        <v>157</v>
      </c>
    </row>
    <row r="25" spans="1:7" x14ac:dyDescent="0.2">
      <c r="A25" s="3" t="s">
        <v>1</v>
      </c>
      <c r="B25" s="5" t="s">
        <v>54</v>
      </c>
      <c r="C25" s="3" t="s">
        <v>56</v>
      </c>
      <c r="D25" s="3" t="s">
        <v>42</v>
      </c>
      <c r="E25" s="3" t="s">
        <v>59</v>
      </c>
      <c r="F25" s="3">
        <v>16.37</v>
      </c>
      <c r="G25" s="5" t="s">
        <v>157</v>
      </c>
    </row>
    <row r="26" spans="1:7" x14ac:dyDescent="0.2">
      <c r="A26" s="3" t="s">
        <v>1</v>
      </c>
      <c r="B26" s="5" t="s">
        <v>54</v>
      </c>
      <c r="C26" s="3" t="s">
        <v>159</v>
      </c>
      <c r="D26" s="3" t="s">
        <v>42</v>
      </c>
      <c r="E26" s="3" t="s">
        <v>59</v>
      </c>
      <c r="F26" s="3">
        <v>16.8</v>
      </c>
      <c r="G26" s="5" t="s">
        <v>157</v>
      </c>
    </row>
    <row r="27" spans="1:7" x14ac:dyDescent="0.2">
      <c r="A27" s="3" t="s">
        <v>1</v>
      </c>
      <c r="B27" s="5" t="s">
        <v>54</v>
      </c>
      <c r="C27" s="3" t="s">
        <v>160</v>
      </c>
      <c r="D27" s="3" t="s">
        <v>42</v>
      </c>
      <c r="E27" s="3" t="s">
        <v>59</v>
      </c>
      <c r="F27" s="3">
        <v>16.8</v>
      </c>
      <c r="G27" s="5" t="s">
        <v>157</v>
      </c>
    </row>
    <row r="28" spans="1:7" x14ac:dyDescent="0.2">
      <c r="A28" s="3" t="s">
        <v>1</v>
      </c>
      <c r="B28" s="5" t="s">
        <v>54</v>
      </c>
      <c r="C28" s="3" t="s">
        <v>57</v>
      </c>
      <c r="D28" s="3" t="s">
        <v>42</v>
      </c>
      <c r="E28" s="3" t="s">
        <v>59</v>
      </c>
      <c r="F28" s="3">
        <v>18.98</v>
      </c>
      <c r="G28" s="5" t="s">
        <v>157</v>
      </c>
    </row>
    <row r="29" spans="1:7" x14ac:dyDescent="0.2">
      <c r="A29" s="3" t="s">
        <v>1</v>
      </c>
      <c r="B29" s="5" t="s">
        <v>54</v>
      </c>
      <c r="C29" s="3" t="s">
        <v>55</v>
      </c>
      <c r="D29" s="3" t="s">
        <v>58</v>
      </c>
      <c r="E29" s="3" t="s">
        <v>59</v>
      </c>
      <c r="F29" s="3">
        <v>19.670000000000002</v>
      </c>
      <c r="G29" s="5" t="s">
        <v>157</v>
      </c>
    </row>
    <row r="30" spans="1:7" x14ac:dyDescent="0.2">
      <c r="A30" s="3" t="s">
        <v>1</v>
      </c>
      <c r="B30" s="5" t="s">
        <v>54</v>
      </c>
      <c r="C30" s="3" t="s">
        <v>56</v>
      </c>
      <c r="D30" s="3" t="s">
        <v>58</v>
      </c>
      <c r="E30" s="3" t="s">
        <v>59</v>
      </c>
      <c r="F30" s="3">
        <v>19.670000000000002</v>
      </c>
      <c r="G30" s="5" t="s">
        <v>157</v>
      </c>
    </row>
    <row r="31" spans="1:7" x14ac:dyDescent="0.2">
      <c r="A31" s="3" t="s">
        <v>1</v>
      </c>
      <c r="B31" s="5" t="s">
        <v>54</v>
      </c>
      <c r="C31" s="3" t="s">
        <v>159</v>
      </c>
      <c r="D31" s="3" t="s">
        <v>58</v>
      </c>
      <c r="E31" s="3" t="s">
        <v>59</v>
      </c>
      <c r="F31" s="3">
        <v>18.850000000000001</v>
      </c>
      <c r="G31" s="5" t="s">
        <v>157</v>
      </c>
    </row>
    <row r="32" spans="1:7" x14ac:dyDescent="0.2">
      <c r="A32" s="3" t="s">
        <v>1</v>
      </c>
      <c r="B32" s="5" t="s">
        <v>54</v>
      </c>
      <c r="C32" s="3" t="s">
        <v>160</v>
      </c>
      <c r="D32" s="3" t="s">
        <v>58</v>
      </c>
      <c r="E32" s="3" t="s">
        <v>59</v>
      </c>
      <c r="F32" s="3">
        <v>18.850000000000001</v>
      </c>
      <c r="G32" s="5" t="s">
        <v>157</v>
      </c>
    </row>
    <row r="33" spans="1:7" x14ac:dyDescent="0.2">
      <c r="A33" s="3" t="s">
        <v>1</v>
      </c>
      <c r="B33" s="5" t="s">
        <v>61</v>
      </c>
      <c r="C33" s="3" t="s">
        <v>42</v>
      </c>
      <c r="D33" s="3" t="s">
        <v>42</v>
      </c>
      <c r="E33" s="3" t="s">
        <v>41</v>
      </c>
      <c r="F33" s="3">
        <v>7.49</v>
      </c>
      <c r="G33" s="5" t="s">
        <v>163</v>
      </c>
    </row>
    <row r="34" spans="1:7" x14ac:dyDescent="0.2">
      <c r="A34" s="3" t="s">
        <v>1</v>
      </c>
      <c r="B34" s="5" t="s">
        <v>61</v>
      </c>
      <c r="C34" s="3" t="s">
        <v>42</v>
      </c>
      <c r="D34" s="3" t="s">
        <v>42</v>
      </c>
      <c r="E34" s="3" t="s">
        <v>41</v>
      </c>
      <c r="F34" s="3">
        <v>16.989999999999998</v>
      </c>
      <c r="G34" s="5" t="s">
        <v>164</v>
      </c>
    </row>
    <row r="35" spans="1:7" x14ac:dyDescent="0.2">
      <c r="A35" s="3" t="s">
        <v>1</v>
      </c>
      <c r="B35" s="5" t="s">
        <v>62</v>
      </c>
      <c r="C35" s="3" t="s">
        <v>63</v>
      </c>
      <c r="D35" s="3" t="s">
        <v>42</v>
      </c>
      <c r="E35" s="3" t="s">
        <v>59</v>
      </c>
      <c r="F35" s="3">
        <v>15.13</v>
      </c>
      <c r="G35" s="5" t="s">
        <v>157</v>
      </c>
    </row>
    <row r="36" spans="1:7" x14ac:dyDescent="0.2">
      <c r="A36" s="3" t="s">
        <v>1</v>
      </c>
      <c r="B36" s="5" t="s">
        <v>62</v>
      </c>
      <c r="C36" s="3" t="s">
        <v>64</v>
      </c>
      <c r="D36" s="3" t="s">
        <v>42</v>
      </c>
      <c r="E36" s="3" t="s">
        <v>59</v>
      </c>
      <c r="F36" s="3">
        <v>17.309999999999999</v>
      </c>
      <c r="G36" s="5" t="s">
        <v>157</v>
      </c>
    </row>
    <row r="37" spans="1:7" x14ac:dyDescent="0.2">
      <c r="A37" s="3" t="s">
        <v>1</v>
      </c>
      <c r="B37" s="5" t="s">
        <v>62</v>
      </c>
      <c r="C37" s="3" t="s">
        <v>65</v>
      </c>
      <c r="D37" s="3" t="s">
        <v>42</v>
      </c>
      <c r="E37" s="3" t="s">
        <v>59</v>
      </c>
      <c r="F37" s="3">
        <v>16.260000000000002</v>
      </c>
      <c r="G37" s="5" t="s">
        <v>157</v>
      </c>
    </row>
    <row r="38" spans="1:7" x14ac:dyDescent="0.2">
      <c r="A38" s="3" t="s">
        <v>1</v>
      </c>
      <c r="B38" s="5" t="s">
        <v>62</v>
      </c>
      <c r="C38" s="3" t="s">
        <v>66</v>
      </c>
      <c r="D38" s="3" t="s">
        <v>42</v>
      </c>
      <c r="E38" s="3" t="s">
        <v>59</v>
      </c>
      <c r="F38" s="3">
        <v>17.309999999999999</v>
      </c>
      <c r="G38" s="5" t="s">
        <v>157</v>
      </c>
    </row>
    <row r="39" spans="1:7" x14ac:dyDescent="0.2">
      <c r="A39" s="3" t="s">
        <v>1</v>
      </c>
      <c r="B39" s="5" t="s">
        <v>62</v>
      </c>
      <c r="C39" s="3" t="s">
        <v>67</v>
      </c>
      <c r="D39" s="3" t="s">
        <v>42</v>
      </c>
      <c r="E39" s="3" t="s">
        <v>59</v>
      </c>
      <c r="F39" s="3">
        <v>15.13</v>
      </c>
      <c r="G39" s="5" t="s">
        <v>157</v>
      </c>
    </row>
    <row r="40" spans="1:7" x14ac:dyDescent="0.2">
      <c r="A40" s="3" t="s">
        <v>1</v>
      </c>
      <c r="B40" s="5" t="s">
        <v>68</v>
      </c>
      <c r="C40" s="3" t="s">
        <v>42</v>
      </c>
      <c r="D40" s="3" t="s">
        <v>42</v>
      </c>
      <c r="E40" s="3" t="s">
        <v>41</v>
      </c>
      <c r="F40" s="3">
        <v>21.99</v>
      </c>
      <c r="G40" s="5" t="s">
        <v>165</v>
      </c>
    </row>
    <row r="41" spans="1:7" x14ac:dyDescent="0.2">
      <c r="A41" s="3" t="s">
        <v>1</v>
      </c>
      <c r="B41" s="5" t="s">
        <v>68</v>
      </c>
      <c r="C41" s="3" t="s">
        <v>42</v>
      </c>
      <c r="D41" s="3" t="s">
        <v>42</v>
      </c>
      <c r="E41" s="3" t="s">
        <v>41</v>
      </c>
      <c r="F41" s="3">
        <v>21.99</v>
      </c>
      <c r="G41" s="5" t="s">
        <v>166</v>
      </c>
    </row>
    <row r="42" spans="1:7" x14ac:dyDescent="0.2">
      <c r="A42" s="3" t="s">
        <v>1</v>
      </c>
      <c r="B42" s="5" t="s">
        <v>68</v>
      </c>
      <c r="C42" s="3" t="s">
        <v>42</v>
      </c>
      <c r="D42" s="3" t="s">
        <v>42</v>
      </c>
      <c r="E42" s="3" t="s">
        <v>41</v>
      </c>
      <c r="F42" s="3">
        <v>28.99</v>
      </c>
      <c r="G42" s="5" t="s">
        <v>167</v>
      </c>
    </row>
    <row r="43" spans="1:7" x14ac:dyDescent="0.2">
      <c r="A43" s="3" t="s">
        <v>1</v>
      </c>
      <c r="B43" s="5" t="s">
        <v>69</v>
      </c>
      <c r="C43" s="3" t="s">
        <v>70</v>
      </c>
      <c r="D43" s="3" t="s">
        <v>42</v>
      </c>
      <c r="E43" s="3" t="s">
        <v>59</v>
      </c>
      <c r="F43" s="3">
        <v>16.61</v>
      </c>
      <c r="G43" s="6" t="s">
        <v>157</v>
      </c>
    </row>
    <row r="44" spans="1:7" x14ac:dyDescent="0.2">
      <c r="A44" s="3" t="s">
        <v>1</v>
      </c>
      <c r="B44" s="5" t="s">
        <v>69</v>
      </c>
      <c r="C44" s="3" t="s">
        <v>70</v>
      </c>
      <c r="D44" s="3" t="s">
        <v>71</v>
      </c>
      <c r="E44" s="3" t="s">
        <v>59</v>
      </c>
      <c r="F44" s="3">
        <v>20.9</v>
      </c>
      <c r="G44" s="6" t="s">
        <v>157</v>
      </c>
    </row>
    <row r="45" spans="1:7" x14ac:dyDescent="0.2">
      <c r="A45" s="3" t="s">
        <v>2</v>
      </c>
      <c r="B45" s="5" t="s">
        <v>43</v>
      </c>
      <c r="C45" s="3" t="s">
        <v>44</v>
      </c>
      <c r="D45" s="3" t="s">
        <v>42</v>
      </c>
      <c r="E45" s="3" t="s">
        <v>59</v>
      </c>
      <c r="F45" s="1">
        <v>21.09</v>
      </c>
      <c r="G45" s="6" t="s">
        <v>157</v>
      </c>
    </row>
    <row r="46" spans="1:7" x14ac:dyDescent="0.2">
      <c r="A46" s="3" t="s">
        <v>2</v>
      </c>
      <c r="B46" s="5" t="s">
        <v>48</v>
      </c>
      <c r="C46" s="3" t="s">
        <v>45</v>
      </c>
      <c r="D46" s="3" t="s">
        <v>42</v>
      </c>
      <c r="E46" s="3" t="s">
        <v>41</v>
      </c>
      <c r="F46" s="1">
        <v>10.99</v>
      </c>
      <c r="G46" s="6" t="s">
        <v>174</v>
      </c>
    </row>
    <row r="47" spans="1:7" x14ac:dyDescent="0.2">
      <c r="A47" s="3" t="s">
        <v>2</v>
      </c>
      <c r="B47" s="5" t="s">
        <v>48</v>
      </c>
      <c r="C47" s="3" t="s">
        <v>46</v>
      </c>
      <c r="D47" s="3" t="s">
        <v>42</v>
      </c>
      <c r="E47" s="3" t="s">
        <v>59</v>
      </c>
      <c r="F47" s="1">
        <v>16.37</v>
      </c>
      <c r="G47" s="6" t="s">
        <v>157</v>
      </c>
    </row>
    <row r="48" spans="1:7" x14ac:dyDescent="0.2">
      <c r="A48" s="3" t="s">
        <v>2</v>
      </c>
      <c r="B48" s="5" t="s">
        <v>48</v>
      </c>
      <c r="C48" s="3" t="s">
        <v>46</v>
      </c>
      <c r="D48" s="3" t="s">
        <v>47</v>
      </c>
      <c r="E48" s="3" t="s">
        <v>59</v>
      </c>
      <c r="F48" s="1">
        <v>19.16</v>
      </c>
      <c r="G48" s="6" t="s">
        <v>157</v>
      </c>
    </row>
    <row r="49" spans="1:7" x14ac:dyDescent="0.2">
      <c r="A49" s="3" t="s">
        <v>2</v>
      </c>
      <c r="B49" s="5" t="s">
        <v>49</v>
      </c>
      <c r="C49" s="3" t="s">
        <v>51</v>
      </c>
      <c r="D49" s="3" t="s">
        <v>42</v>
      </c>
      <c r="E49" s="3" t="s">
        <v>59</v>
      </c>
      <c r="F49" s="1">
        <v>36.65</v>
      </c>
      <c r="G49" s="6" t="s">
        <v>157</v>
      </c>
    </row>
    <row r="50" spans="1:7" x14ac:dyDescent="0.2">
      <c r="A50" s="3" t="s">
        <v>2</v>
      </c>
      <c r="B50" s="5" t="s">
        <v>49</v>
      </c>
      <c r="C50" s="3" t="s">
        <v>52</v>
      </c>
      <c r="D50" s="3" t="s">
        <v>42</v>
      </c>
      <c r="E50" s="3" t="s">
        <v>59</v>
      </c>
      <c r="F50" s="1">
        <v>36.65</v>
      </c>
      <c r="G50" s="6" t="s">
        <v>157</v>
      </c>
    </row>
    <row r="51" spans="1:7" x14ac:dyDescent="0.2">
      <c r="A51" s="3" t="s">
        <v>2</v>
      </c>
      <c r="B51" s="5" t="s">
        <v>49</v>
      </c>
      <c r="C51" s="3" t="s">
        <v>53</v>
      </c>
      <c r="D51" s="3" t="s">
        <v>42</v>
      </c>
      <c r="E51" s="3" t="s">
        <v>59</v>
      </c>
      <c r="F51" s="1">
        <v>36.65</v>
      </c>
      <c r="G51" s="6" t="s">
        <v>157</v>
      </c>
    </row>
    <row r="52" spans="1:7" x14ac:dyDescent="0.2">
      <c r="A52" s="3" t="s">
        <v>2</v>
      </c>
      <c r="B52" s="5" t="s">
        <v>50</v>
      </c>
      <c r="C52" s="3" t="s">
        <v>42</v>
      </c>
      <c r="D52" s="3" t="s">
        <v>42</v>
      </c>
      <c r="E52" s="3" t="s">
        <v>41</v>
      </c>
      <c r="F52" s="1">
        <v>9.99</v>
      </c>
      <c r="G52" s="6" t="s">
        <v>168</v>
      </c>
    </row>
    <row r="53" spans="1:7" x14ac:dyDescent="0.2">
      <c r="A53" s="3" t="s">
        <v>2</v>
      </c>
      <c r="B53" s="5" t="s">
        <v>50</v>
      </c>
      <c r="C53" s="3" t="s">
        <v>42</v>
      </c>
      <c r="D53" s="3" t="s">
        <v>42</v>
      </c>
      <c r="E53" s="3" t="s">
        <v>41</v>
      </c>
      <c r="F53" s="1">
        <v>18.989999999999998</v>
      </c>
      <c r="G53" s="7" t="s">
        <v>169</v>
      </c>
    </row>
    <row r="54" spans="1:7" x14ac:dyDescent="0.2">
      <c r="A54" s="3" t="s">
        <v>2</v>
      </c>
      <c r="B54" s="5" t="s">
        <v>50</v>
      </c>
      <c r="C54" s="3" t="s">
        <v>42</v>
      </c>
      <c r="D54" s="3" t="s">
        <v>42</v>
      </c>
      <c r="E54" s="3" t="s">
        <v>41</v>
      </c>
      <c r="F54" s="1">
        <v>11.59</v>
      </c>
      <c r="G54" s="7" t="s">
        <v>170</v>
      </c>
    </row>
    <row r="55" spans="1:7" x14ac:dyDescent="0.2">
      <c r="A55" s="3" t="s">
        <v>3</v>
      </c>
      <c r="B55" s="5" t="s">
        <v>72</v>
      </c>
      <c r="C55" s="3" t="s">
        <v>73</v>
      </c>
      <c r="D55" s="3" t="s">
        <v>42</v>
      </c>
      <c r="E55" s="3" t="s">
        <v>59</v>
      </c>
      <c r="F55" s="3">
        <v>20.52</v>
      </c>
      <c r="G55" s="6" t="s">
        <v>157</v>
      </c>
    </row>
    <row r="56" spans="1:7" x14ac:dyDescent="0.2">
      <c r="A56" s="3" t="s">
        <v>3</v>
      </c>
      <c r="B56" s="5" t="s">
        <v>72</v>
      </c>
      <c r="C56" s="3" t="s">
        <v>42</v>
      </c>
      <c r="D56" s="3" t="s">
        <v>42</v>
      </c>
      <c r="E56" s="3" t="s">
        <v>41</v>
      </c>
      <c r="F56" s="3">
        <v>11.49</v>
      </c>
      <c r="G56" s="5" t="s">
        <v>178</v>
      </c>
    </row>
    <row r="57" spans="1:7" x14ac:dyDescent="0.2">
      <c r="A57" s="3" t="s">
        <v>4</v>
      </c>
      <c r="B57" s="5" t="s">
        <v>74</v>
      </c>
      <c r="C57" s="3" t="s">
        <v>42</v>
      </c>
      <c r="D57" s="3" t="s">
        <v>42</v>
      </c>
      <c r="E57" s="3" t="s">
        <v>41</v>
      </c>
      <c r="F57" s="1">
        <v>12.99</v>
      </c>
      <c r="G57" s="7" t="s">
        <v>172</v>
      </c>
    </row>
    <row r="58" spans="1:7" x14ac:dyDescent="0.2">
      <c r="A58" s="3" t="s">
        <v>4</v>
      </c>
      <c r="B58" s="5" t="s">
        <v>74</v>
      </c>
      <c r="C58" s="3" t="s">
        <v>42</v>
      </c>
      <c r="D58" s="3" t="s">
        <v>42</v>
      </c>
      <c r="E58" s="3" t="s">
        <v>41</v>
      </c>
      <c r="F58" s="1">
        <v>13.99</v>
      </c>
      <c r="G58" s="7" t="s">
        <v>171</v>
      </c>
    </row>
    <row r="59" spans="1:7" x14ac:dyDescent="0.2">
      <c r="A59" s="3" t="s">
        <v>4</v>
      </c>
      <c r="B59" s="5" t="s">
        <v>75</v>
      </c>
      <c r="C59" s="3" t="s">
        <v>76</v>
      </c>
      <c r="D59" s="3" t="s">
        <v>42</v>
      </c>
      <c r="E59" s="3" t="s">
        <v>59</v>
      </c>
      <c r="F59" s="1">
        <v>20.92</v>
      </c>
      <c r="G59" s="6" t="s">
        <v>157</v>
      </c>
    </row>
    <row r="60" spans="1:7" x14ac:dyDescent="0.2">
      <c r="A60" s="3" t="s">
        <v>4</v>
      </c>
      <c r="B60" s="5" t="s">
        <v>75</v>
      </c>
      <c r="C60" s="3" t="s">
        <v>77</v>
      </c>
      <c r="D60" s="3" t="s">
        <v>42</v>
      </c>
      <c r="E60" s="3" t="s">
        <v>59</v>
      </c>
      <c r="F60" s="1">
        <v>14.95</v>
      </c>
      <c r="G60" s="6" t="s">
        <v>157</v>
      </c>
    </row>
    <row r="61" spans="1:7" x14ac:dyDescent="0.2">
      <c r="A61" s="3" t="s">
        <v>4</v>
      </c>
      <c r="B61" s="5" t="s">
        <v>75</v>
      </c>
      <c r="C61" s="3" t="s">
        <v>78</v>
      </c>
      <c r="D61" s="3" t="s">
        <v>42</v>
      </c>
      <c r="E61" s="3" t="s">
        <v>59</v>
      </c>
      <c r="F61" s="1">
        <v>14.95</v>
      </c>
      <c r="G61" s="5" t="s">
        <v>157</v>
      </c>
    </row>
    <row r="62" spans="1:7" x14ac:dyDescent="0.2">
      <c r="A62" s="3" t="s">
        <v>4</v>
      </c>
      <c r="B62" s="5" t="s">
        <v>75</v>
      </c>
      <c r="C62" s="3" t="s">
        <v>42</v>
      </c>
      <c r="D62" s="3" t="s">
        <v>79</v>
      </c>
      <c r="E62" s="3" t="s">
        <v>41</v>
      </c>
      <c r="F62" s="1">
        <v>15.99</v>
      </c>
      <c r="G62" s="7" t="s">
        <v>173</v>
      </c>
    </row>
    <row r="63" spans="1:7" x14ac:dyDescent="0.2">
      <c r="A63" s="3" t="s">
        <v>4</v>
      </c>
      <c r="B63" s="5" t="s">
        <v>80</v>
      </c>
      <c r="C63" s="3" t="s">
        <v>81</v>
      </c>
      <c r="D63" s="3" t="s">
        <v>42</v>
      </c>
      <c r="E63" s="3" t="s">
        <v>59</v>
      </c>
      <c r="F63" s="1">
        <v>16.37</v>
      </c>
      <c r="G63" s="5" t="s">
        <v>157</v>
      </c>
    </row>
    <row r="64" spans="1:7" x14ac:dyDescent="0.2">
      <c r="A64" s="3" t="s">
        <v>4</v>
      </c>
      <c r="B64" s="5" t="s">
        <v>80</v>
      </c>
      <c r="C64" s="3" t="s">
        <v>81</v>
      </c>
      <c r="D64" s="3" t="s">
        <v>175</v>
      </c>
      <c r="E64" s="3" t="s">
        <v>59</v>
      </c>
      <c r="F64" s="1">
        <v>19.7</v>
      </c>
      <c r="G64" s="5" t="s">
        <v>157</v>
      </c>
    </row>
    <row r="65" spans="1:7" x14ac:dyDescent="0.2">
      <c r="A65" s="3" t="s">
        <v>5</v>
      </c>
      <c r="B65" s="5" t="s">
        <v>82</v>
      </c>
      <c r="C65" s="3" t="s">
        <v>42</v>
      </c>
      <c r="D65" s="3" t="s">
        <v>42</v>
      </c>
      <c r="E65" s="3" t="s">
        <v>41</v>
      </c>
      <c r="F65" s="1">
        <v>25.99</v>
      </c>
      <c r="G65" s="7" t="s">
        <v>176</v>
      </c>
    </row>
    <row r="66" spans="1:7" x14ac:dyDescent="0.2">
      <c r="A66" s="3" t="s">
        <v>5</v>
      </c>
      <c r="B66" s="5" t="s">
        <v>82</v>
      </c>
      <c r="C66" s="3" t="s">
        <v>42</v>
      </c>
      <c r="D66" s="3" t="s">
        <v>42</v>
      </c>
      <c r="E66" s="3" t="s">
        <v>41</v>
      </c>
      <c r="F66" s="1">
        <v>26.99</v>
      </c>
      <c r="G66" s="7" t="s">
        <v>177</v>
      </c>
    </row>
    <row r="67" spans="1:7" x14ac:dyDescent="0.2">
      <c r="A67" s="3" t="s">
        <v>4</v>
      </c>
      <c r="B67" s="5" t="s">
        <v>75</v>
      </c>
      <c r="C67" s="3" t="s">
        <v>76</v>
      </c>
      <c r="D67" s="3" t="s">
        <v>42</v>
      </c>
      <c r="E67" s="3" t="s">
        <v>59</v>
      </c>
      <c r="F67" s="1">
        <v>20.92</v>
      </c>
      <c r="G67" s="6" t="s">
        <v>157</v>
      </c>
    </row>
    <row r="68" spans="1:7" x14ac:dyDescent="0.2">
      <c r="A68" s="3" t="s">
        <v>4</v>
      </c>
      <c r="B68" s="5" t="s">
        <v>75</v>
      </c>
      <c r="C68" s="3" t="s">
        <v>77</v>
      </c>
      <c r="D68" s="3" t="s">
        <v>42</v>
      </c>
      <c r="E68" s="3" t="s">
        <v>59</v>
      </c>
      <c r="F68" s="1">
        <v>14.95</v>
      </c>
      <c r="G68" s="6" t="s">
        <v>157</v>
      </c>
    </row>
    <row r="69" spans="1:7" x14ac:dyDescent="0.2">
      <c r="A69" s="3" t="s">
        <v>4</v>
      </c>
      <c r="B69" s="5" t="s">
        <v>75</v>
      </c>
      <c r="C69" s="3" t="s">
        <v>78</v>
      </c>
      <c r="D69" s="3" t="s">
        <v>42</v>
      </c>
      <c r="E69" s="3" t="s">
        <v>59</v>
      </c>
      <c r="F69" s="1">
        <v>14.95</v>
      </c>
      <c r="G69" s="5" t="s">
        <v>157</v>
      </c>
    </row>
    <row r="70" spans="1:7" x14ac:dyDescent="0.2">
      <c r="A70" s="3" t="s">
        <v>4</v>
      </c>
      <c r="B70" s="5" t="s">
        <v>75</v>
      </c>
      <c r="C70" s="3" t="s">
        <v>42</v>
      </c>
      <c r="D70" s="3" t="s">
        <v>79</v>
      </c>
      <c r="E70" s="3" t="s">
        <v>41</v>
      </c>
      <c r="F70" s="1">
        <v>15.99</v>
      </c>
      <c r="G70" s="7" t="s">
        <v>173</v>
      </c>
    </row>
    <row r="71" spans="1:7" x14ac:dyDescent="0.2">
      <c r="A71" s="3" t="s">
        <v>5</v>
      </c>
      <c r="B71" s="5" t="s">
        <v>48</v>
      </c>
      <c r="C71" s="3" t="s">
        <v>45</v>
      </c>
      <c r="D71" s="3" t="s">
        <v>42</v>
      </c>
      <c r="E71" s="3" t="s">
        <v>59</v>
      </c>
      <c r="F71" s="1">
        <v>23.78</v>
      </c>
      <c r="G71" s="5" t="s">
        <v>157</v>
      </c>
    </row>
    <row r="72" spans="1:7" x14ac:dyDescent="0.2">
      <c r="A72" s="3" t="s">
        <v>5</v>
      </c>
      <c r="B72" s="5" t="s">
        <v>48</v>
      </c>
      <c r="C72" s="3" t="s">
        <v>46</v>
      </c>
      <c r="D72" s="3" t="s">
        <v>42</v>
      </c>
      <c r="E72" s="3" t="s">
        <v>59</v>
      </c>
      <c r="F72" s="1">
        <v>16.37</v>
      </c>
      <c r="G72" s="5" t="s">
        <v>157</v>
      </c>
    </row>
    <row r="73" spans="1:7" x14ac:dyDescent="0.2">
      <c r="A73" s="3" t="s">
        <v>5</v>
      </c>
      <c r="B73" s="5" t="s">
        <v>48</v>
      </c>
      <c r="C73" s="3" t="s">
        <v>46</v>
      </c>
      <c r="D73" s="3" t="s">
        <v>47</v>
      </c>
      <c r="E73" s="3" t="s">
        <v>59</v>
      </c>
      <c r="F73" s="1">
        <v>19.16</v>
      </c>
      <c r="G73" s="5" t="s">
        <v>157</v>
      </c>
    </row>
    <row r="74" spans="1:7" x14ac:dyDescent="0.2">
      <c r="A74" s="3" t="s">
        <v>5</v>
      </c>
      <c r="B74" s="5" t="s">
        <v>72</v>
      </c>
      <c r="C74" s="3" t="s">
        <v>73</v>
      </c>
      <c r="D74" s="3" t="s">
        <v>42</v>
      </c>
      <c r="E74" s="3" t="s">
        <v>59</v>
      </c>
      <c r="F74" s="3">
        <v>20.52</v>
      </c>
      <c r="G74" s="5" t="s">
        <v>157</v>
      </c>
    </row>
    <row r="75" spans="1:7" x14ac:dyDescent="0.2">
      <c r="A75" s="3" t="s">
        <v>5</v>
      </c>
      <c r="B75" s="5" t="s">
        <v>72</v>
      </c>
      <c r="C75" s="3" t="s">
        <v>42</v>
      </c>
      <c r="D75" s="3" t="s">
        <v>42</v>
      </c>
      <c r="E75" s="3" t="s">
        <v>41</v>
      </c>
      <c r="F75" s="3">
        <v>11.49</v>
      </c>
      <c r="G75" s="5" t="s">
        <v>178</v>
      </c>
    </row>
    <row r="76" spans="1:7" x14ac:dyDescent="0.2">
      <c r="A76" s="3" t="s">
        <v>5</v>
      </c>
      <c r="B76" s="5" t="s">
        <v>83</v>
      </c>
      <c r="C76" s="3" t="s">
        <v>84</v>
      </c>
      <c r="D76" s="3" t="s">
        <v>42</v>
      </c>
      <c r="E76" s="3" t="s">
        <v>41</v>
      </c>
      <c r="F76" s="1">
        <v>31.28</v>
      </c>
      <c r="G76" s="5" t="s">
        <v>157</v>
      </c>
    </row>
    <row r="77" spans="1:7" x14ac:dyDescent="0.2">
      <c r="A77" s="3" t="s">
        <v>5</v>
      </c>
      <c r="B77" s="5" t="s">
        <v>83</v>
      </c>
      <c r="C77" s="3" t="s">
        <v>84</v>
      </c>
      <c r="D77" s="3" t="s">
        <v>85</v>
      </c>
      <c r="E77" s="3" t="s">
        <v>41</v>
      </c>
      <c r="F77" s="1">
        <v>35.78</v>
      </c>
      <c r="G77" s="5" t="s">
        <v>157</v>
      </c>
    </row>
    <row r="78" spans="1:7" x14ac:dyDescent="0.2">
      <c r="A78" s="3" t="s">
        <v>5</v>
      </c>
      <c r="B78" s="5" t="s">
        <v>86</v>
      </c>
      <c r="C78" s="3" t="s">
        <v>87</v>
      </c>
      <c r="D78" s="3" t="s">
        <v>42</v>
      </c>
      <c r="E78" s="3" t="s">
        <v>59</v>
      </c>
      <c r="F78" s="1">
        <v>453.43</v>
      </c>
      <c r="G78" s="5" t="s">
        <v>157</v>
      </c>
    </row>
    <row r="79" spans="1:7" x14ac:dyDescent="0.2">
      <c r="A79" s="3" t="s">
        <v>5</v>
      </c>
      <c r="B79" s="5" t="s">
        <v>88</v>
      </c>
      <c r="C79" s="3" t="s">
        <v>89</v>
      </c>
      <c r="D79" s="3" t="s">
        <v>42</v>
      </c>
      <c r="E79" s="3" t="s">
        <v>59</v>
      </c>
      <c r="F79" s="1">
        <v>82.89</v>
      </c>
      <c r="G79" s="5" t="s">
        <v>157</v>
      </c>
    </row>
    <row r="80" spans="1:7" x14ac:dyDescent="0.2">
      <c r="A80" s="3" t="s">
        <v>5</v>
      </c>
      <c r="B80" s="5" t="s">
        <v>88</v>
      </c>
      <c r="C80" s="3" t="s">
        <v>90</v>
      </c>
      <c r="D80" s="3" t="s">
        <v>42</v>
      </c>
      <c r="E80" s="3" t="s">
        <v>59</v>
      </c>
      <c r="F80" s="1">
        <v>82.89</v>
      </c>
      <c r="G80" s="5" t="s">
        <v>157</v>
      </c>
    </row>
    <row r="81" spans="1:7" x14ac:dyDescent="0.2">
      <c r="A81" s="3" t="s">
        <v>5</v>
      </c>
      <c r="B81" s="5" t="s">
        <v>91</v>
      </c>
      <c r="C81" s="3" t="s">
        <v>92</v>
      </c>
      <c r="D81" s="3" t="s">
        <v>42</v>
      </c>
      <c r="E81" s="3" t="s">
        <v>59</v>
      </c>
      <c r="F81" s="1">
        <v>16.170000000000002</v>
      </c>
      <c r="G81" s="5" t="s">
        <v>157</v>
      </c>
    </row>
    <row r="82" spans="1:7" x14ac:dyDescent="0.2">
      <c r="A82" s="3" t="s">
        <v>5</v>
      </c>
      <c r="B82" s="5" t="s">
        <v>91</v>
      </c>
      <c r="C82" s="3" t="s">
        <v>93</v>
      </c>
      <c r="D82" s="3" t="s">
        <v>42</v>
      </c>
      <c r="E82" s="3" t="s">
        <v>59</v>
      </c>
      <c r="F82" s="1">
        <v>16.170000000000002</v>
      </c>
      <c r="G82" s="5" t="s">
        <v>157</v>
      </c>
    </row>
    <row r="83" spans="1:7" x14ac:dyDescent="0.2">
      <c r="A83" s="3" t="s">
        <v>5</v>
      </c>
      <c r="B83" s="5" t="s">
        <v>91</v>
      </c>
      <c r="C83" s="3" t="s">
        <v>94</v>
      </c>
      <c r="D83" s="3" t="s">
        <v>42</v>
      </c>
      <c r="E83" s="3" t="s">
        <v>59</v>
      </c>
      <c r="F83" s="1">
        <v>16.170000000000002</v>
      </c>
      <c r="G83" s="5" t="s">
        <v>157</v>
      </c>
    </row>
    <row r="84" spans="1:7" x14ac:dyDescent="0.2">
      <c r="A84" s="3" t="s">
        <v>5</v>
      </c>
      <c r="B84" s="5" t="s">
        <v>91</v>
      </c>
      <c r="C84" s="3" t="s">
        <v>95</v>
      </c>
      <c r="D84" s="3" t="s">
        <v>42</v>
      </c>
      <c r="E84" s="3" t="s">
        <v>59</v>
      </c>
      <c r="F84" s="1">
        <v>16.170000000000002</v>
      </c>
      <c r="G84" s="7" t="s">
        <v>157</v>
      </c>
    </row>
    <row r="85" spans="1:7" x14ac:dyDescent="0.2">
      <c r="A85" s="3" t="s">
        <v>5</v>
      </c>
      <c r="B85" s="5" t="s">
        <v>96</v>
      </c>
      <c r="C85" s="3" t="s">
        <v>97</v>
      </c>
      <c r="D85" s="3" t="s">
        <v>42</v>
      </c>
      <c r="E85" s="3" t="s">
        <v>59</v>
      </c>
      <c r="F85" s="3">
        <v>16.170000000000002</v>
      </c>
      <c r="G85" s="7" t="s">
        <v>157</v>
      </c>
    </row>
    <row r="86" spans="1:7" x14ac:dyDescent="0.2">
      <c r="A86" s="3" t="s">
        <v>5</v>
      </c>
      <c r="B86" s="5" t="s">
        <v>96</v>
      </c>
      <c r="C86" s="3" t="s">
        <v>98</v>
      </c>
      <c r="D86" s="3" t="s">
        <v>42</v>
      </c>
      <c r="E86" s="3" t="s">
        <v>59</v>
      </c>
      <c r="F86" s="3">
        <v>16.21</v>
      </c>
      <c r="G86" s="7" t="s">
        <v>157</v>
      </c>
    </row>
    <row r="87" spans="1:7" x14ac:dyDescent="0.2">
      <c r="A87" s="3" t="s">
        <v>5</v>
      </c>
      <c r="B87" s="5" t="s">
        <v>96</v>
      </c>
      <c r="C87" s="3" t="s">
        <v>99</v>
      </c>
      <c r="D87" s="3" t="s">
        <v>42</v>
      </c>
      <c r="E87" s="3" t="s">
        <v>59</v>
      </c>
      <c r="F87" s="1">
        <v>16.170000000000002</v>
      </c>
      <c r="G87" s="7" t="s">
        <v>157</v>
      </c>
    </row>
    <row r="88" spans="1:7" x14ac:dyDescent="0.2">
      <c r="A88" s="3" t="s">
        <v>5</v>
      </c>
      <c r="B88" s="5" t="s">
        <v>100</v>
      </c>
      <c r="C88" s="3" t="s">
        <v>101</v>
      </c>
      <c r="D88" s="3" t="s">
        <v>42</v>
      </c>
      <c r="E88" s="3" t="s">
        <v>59</v>
      </c>
      <c r="F88" s="1">
        <v>16.170000000000002</v>
      </c>
      <c r="G88" s="7" t="s">
        <v>157</v>
      </c>
    </row>
    <row r="89" spans="1:7" x14ac:dyDescent="0.2">
      <c r="A89" s="3" t="s">
        <v>5</v>
      </c>
      <c r="B89" s="5" t="s">
        <v>100</v>
      </c>
      <c r="C89" s="3" t="s">
        <v>102</v>
      </c>
      <c r="D89" s="3" t="s">
        <v>42</v>
      </c>
      <c r="E89" s="3" t="s">
        <v>59</v>
      </c>
      <c r="F89" s="1">
        <v>16.170000000000002</v>
      </c>
      <c r="G89" s="7" t="s">
        <v>157</v>
      </c>
    </row>
    <row r="90" spans="1:7" x14ac:dyDescent="0.2">
      <c r="A90" s="3" t="s">
        <v>5</v>
      </c>
      <c r="B90" s="5" t="s">
        <v>100</v>
      </c>
      <c r="C90" s="3" t="s">
        <v>103</v>
      </c>
      <c r="D90" s="3" t="s">
        <v>42</v>
      </c>
      <c r="E90" s="3" t="s">
        <v>59</v>
      </c>
      <c r="F90" s="1">
        <v>39.43</v>
      </c>
      <c r="G90" s="7" t="s">
        <v>157</v>
      </c>
    </row>
    <row r="91" spans="1:7" x14ac:dyDescent="0.2">
      <c r="A91" s="3" t="s">
        <v>5</v>
      </c>
      <c r="B91" s="5" t="s">
        <v>100</v>
      </c>
      <c r="C91" s="3" t="s">
        <v>104</v>
      </c>
      <c r="D91" s="3" t="s">
        <v>42</v>
      </c>
      <c r="E91" s="3" t="s">
        <v>59</v>
      </c>
      <c r="F91" s="1">
        <v>16.170000000000002</v>
      </c>
      <c r="G91" s="7" t="s">
        <v>157</v>
      </c>
    </row>
    <row r="92" spans="1:7" x14ac:dyDescent="0.2">
      <c r="A92" s="3" t="s">
        <v>5</v>
      </c>
      <c r="B92" s="5" t="s">
        <v>100</v>
      </c>
      <c r="C92" s="3" t="s">
        <v>105</v>
      </c>
      <c r="D92" s="3" t="s">
        <v>42</v>
      </c>
      <c r="E92" s="3" t="s">
        <v>59</v>
      </c>
      <c r="F92" s="1">
        <v>16.170000000000002</v>
      </c>
      <c r="G92" s="7" t="s">
        <v>157</v>
      </c>
    </row>
    <row r="93" spans="1:7" x14ac:dyDescent="0.2">
      <c r="A93" s="3" t="s">
        <v>5</v>
      </c>
      <c r="B93" s="5" t="s">
        <v>106</v>
      </c>
      <c r="C93" s="3" t="s">
        <v>107</v>
      </c>
      <c r="D93" s="3" t="s">
        <v>42</v>
      </c>
      <c r="E93" s="3" t="s">
        <v>59</v>
      </c>
      <c r="F93" s="1">
        <v>17.22</v>
      </c>
      <c r="G93" s="7" t="s">
        <v>157</v>
      </c>
    </row>
    <row r="94" spans="1:7" x14ac:dyDescent="0.2">
      <c r="A94" s="3" t="s">
        <v>5</v>
      </c>
      <c r="B94" s="5" t="s">
        <v>108</v>
      </c>
      <c r="C94" s="3" t="s">
        <v>109</v>
      </c>
      <c r="D94" s="3" t="s">
        <v>42</v>
      </c>
      <c r="E94" s="3" t="s">
        <v>59</v>
      </c>
      <c r="F94" s="1">
        <v>17.22</v>
      </c>
      <c r="G94" s="7" t="s">
        <v>157</v>
      </c>
    </row>
    <row r="95" spans="1:7" x14ac:dyDescent="0.2">
      <c r="A95" s="3" t="s">
        <v>5</v>
      </c>
      <c r="B95" s="5" t="s">
        <v>108</v>
      </c>
      <c r="C95" s="3" t="s">
        <v>110</v>
      </c>
      <c r="D95" s="3" t="s">
        <v>42</v>
      </c>
      <c r="E95" s="3" t="s">
        <v>59</v>
      </c>
      <c r="F95" s="1">
        <v>17.37</v>
      </c>
      <c r="G95" s="7" t="s">
        <v>157</v>
      </c>
    </row>
    <row r="96" spans="1:7" x14ac:dyDescent="0.2">
      <c r="A96" s="3" t="s">
        <v>5</v>
      </c>
      <c r="B96" s="5" t="s">
        <v>111</v>
      </c>
      <c r="C96" s="3" t="s">
        <v>112</v>
      </c>
      <c r="D96" s="3" t="s">
        <v>42</v>
      </c>
      <c r="E96" s="3" t="s">
        <v>59</v>
      </c>
      <c r="F96" s="1">
        <v>19.12</v>
      </c>
      <c r="G96" s="7" t="s">
        <v>157</v>
      </c>
    </row>
    <row r="97" spans="1:7" x14ac:dyDescent="0.2">
      <c r="A97" s="3" t="s">
        <v>5</v>
      </c>
      <c r="B97" s="5" t="s">
        <v>111</v>
      </c>
      <c r="C97" s="3" t="s">
        <v>179</v>
      </c>
      <c r="D97" s="3" t="s">
        <v>42</v>
      </c>
      <c r="E97" s="3" t="s">
        <v>59</v>
      </c>
      <c r="F97" s="3">
        <v>22.03</v>
      </c>
      <c r="G97" s="7" t="s">
        <v>157</v>
      </c>
    </row>
    <row r="98" spans="1:7" x14ac:dyDescent="0.2">
      <c r="A98" s="3" t="s">
        <v>6</v>
      </c>
      <c r="B98" s="5" t="s">
        <v>113</v>
      </c>
      <c r="C98" s="3" t="s">
        <v>42</v>
      </c>
      <c r="D98" s="3" t="s">
        <v>42</v>
      </c>
      <c r="E98" s="3" t="s">
        <v>41</v>
      </c>
      <c r="F98" s="3">
        <v>18.989999999999998</v>
      </c>
      <c r="G98" s="7" t="s">
        <v>180</v>
      </c>
    </row>
    <row r="99" spans="1:7" x14ac:dyDescent="0.2">
      <c r="A99" s="3" t="s">
        <v>6</v>
      </c>
      <c r="B99" s="5" t="s">
        <v>113</v>
      </c>
      <c r="C99" s="3" t="s">
        <v>42</v>
      </c>
      <c r="D99" s="3" t="s">
        <v>42</v>
      </c>
      <c r="E99" s="3" t="s">
        <v>41</v>
      </c>
      <c r="F99" s="3">
        <v>15.99</v>
      </c>
      <c r="G99" s="7" t="s">
        <v>181</v>
      </c>
    </row>
    <row r="100" spans="1:7" x14ac:dyDescent="0.2">
      <c r="A100" s="3" t="s">
        <v>7</v>
      </c>
      <c r="B100" s="5" t="s">
        <v>114</v>
      </c>
      <c r="C100" s="3" t="s">
        <v>42</v>
      </c>
      <c r="D100" s="3" t="s">
        <v>42</v>
      </c>
      <c r="E100" s="3" t="s">
        <v>41</v>
      </c>
      <c r="F100" s="3">
        <v>6.99</v>
      </c>
      <c r="G100" s="7" t="s">
        <v>184</v>
      </c>
    </row>
    <row r="101" spans="1:7" x14ac:dyDescent="0.2">
      <c r="A101" s="3" t="s">
        <v>7</v>
      </c>
      <c r="B101" s="5" t="s">
        <v>114</v>
      </c>
      <c r="C101" s="3" t="s">
        <v>42</v>
      </c>
      <c r="D101" s="3" t="s">
        <v>42</v>
      </c>
      <c r="E101" s="3" t="s">
        <v>41</v>
      </c>
      <c r="F101" s="3">
        <v>8.99</v>
      </c>
      <c r="G101" s="7" t="s">
        <v>182</v>
      </c>
    </row>
    <row r="102" spans="1:7" x14ac:dyDescent="0.2">
      <c r="A102" s="3" t="s">
        <v>7</v>
      </c>
      <c r="B102" s="5" t="s">
        <v>114</v>
      </c>
      <c r="C102" s="3" t="s">
        <v>42</v>
      </c>
      <c r="D102" s="3" t="s">
        <v>42</v>
      </c>
      <c r="E102" s="3" t="s">
        <v>41</v>
      </c>
      <c r="F102" s="3">
        <v>11.99</v>
      </c>
      <c r="G102" s="7" t="s">
        <v>183</v>
      </c>
    </row>
    <row r="103" spans="1:7" x14ac:dyDescent="0.2">
      <c r="A103" s="3" t="s">
        <v>8</v>
      </c>
      <c r="B103" s="5" t="s">
        <v>8</v>
      </c>
      <c r="C103" s="3" t="s">
        <v>115</v>
      </c>
      <c r="D103" s="3" t="s">
        <v>42</v>
      </c>
      <c r="E103" s="3" t="s">
        <v>59</v>
      </c>
      <c r="F103" s="3">
        <v>16.5</v>
      </c>
      <c r="G103" s="7" t="s">
        <v>157</v>
      </c>
    </row>
    <row r="104" spans="1:7" x14ac:dyDescent="0.2">
      <c r="A104" s="3" t="s">
        <v>8</v>
      </c>
      <c r="B104" s="5" t="s">
        <v>8</v>
      </c>
      <c r="C104" s="3" t="s">
        <v>116</v>
      </c>
      <c r="D104" s="3" t="s">
        <v>42</v>
      </c>
      <c r="E104" s="3" t="s">
        <v>59</v>
      </c>
      <c r="F104" s="3">
        <v>16.91</v>
      </c>
      <c r="G104" s="7" t="s">
        <v>157</v>
      </c>
    </row>
    <row r="105" spans="1:7" x14ac:dyDescent="0.2">
      <c r="A105" s="3" t="s">
        <v>8</v>
      </c>
      <c r="B105" s="5" t="s">
        <v>8</v>
      </c>
      <c r="C105" s="3" t="s">
        <v>117</v>
      </c>
      <c r="D105" s="3" t="s">
        <v>42</v>
      </c>
      <c r="E105" s="3" t="s">
        <v>59</v>
      </c>
      <c r="F105" s="3">
        <v>16.64</v>
      </c>
      <c r="G105" s="7" t="s">
        <v>157</v>
      </c>
    </row>
    <row r="106" spans="1:7" x14ac:dyDescent="0.2">
      <c r="A106" s="3" t="s">
        <v>8</v>
      </c>
      <c r="B106" s="5" t="s">
        <v>8</v>
      </c>
      <c r="C106" s="3" t="s">
        <v>115</v>
      </c>
      <c r="D106" s="3" t="s">
        <v>118</v>
      </c>
      <c r="E106" s="3" t="s">
        <v>59</v>
      </c>
      <c r="F106" s="3">
        <v>17.5</v>
      </c>
      <c r="G106" s="7" t="s">
        <v>157</v>
      </c>
    </row>
    <row r="107" spans="1:7" x14ac:dyDescent="0.2">
      <c r="A107" s="3" t="s">
        <v>9</v>
      </c>
      <c r="B107" s="5" t="s">
        <v>120</v>
      </c>
      <c r="C107" s="3" t="s">
        <v>119</v>
      </c>
      <c r="D107" s="3" t="s">
        <v>42</v>
      </c>
      <c r="E107" s="3" t="s">
        <v>59</v>
      </c>
      <c r="F107" s="3">
        <v>29.62</v>
      </c>
      <c r="G107" s="7" t="s">
        <v>157</v>
      </c>
    </row>
    <row r="108" spans="1:7" x14ac:dyDescent="0.2">
      <c r="A108" s="3" t="s">
        <v>10</v>
      </c>
      <c r="B108" s="5" t="s">
        <v>121</v>
      </c>
      <c r="C108" s="3" t="s">
        <v>123</v>
      </c>
      <c r="D108" s="3" t="s">
        <v>42</v>
      </c>
      <c r="E108" s="3" t="s">
        <v>59</v>
      </c>
      <c r="F108" s="3">
        <v>90.87</v>
      </c>
      <c r="G108" s="7" t="s">
        <v>157</v>
      </c>
    </row>
    <row r="109" spans="1:7" x14ac:dyDescent="0.2">
      <c r="A109" s="3" t="s">
        <v>10</v>
      </c>
      <c r="B109" s="5" t="s">
        <v>121</v>
      </c>
      <c r="C109" s="3" t="s">
        <v>122</v>
      </c>
      <c r="D109" s="3" t="s">
        <v>42</v>
      </c>
      <c r="E109" s="3" t="s">
        <v>59</v>
      </c>
      <c r="F109" s="3">
        <v>90.87</v>
      </c>
      <c r="G109" s="7" t="s">
        <v>157</v>
      </c>
    </row>
    <row r="110" spans="1:7" x14ac:dyDescent="0.2">
      <c r="A110" s="3" t="s">
        <v>10</v>
      </c>
      <c r="B110" s="5" t="s">
        <v>121</v>
      </c>
      <c r="C110" s="3" t="s">
        <v>124</v>
      </c>
      <c r="D110" s="3" t="s">
        <v>42</v>
      </c>
      <c r="E110" s="3" t="s">
        <v>59</v>
      </c>
      <c r="F110" s="3">
        <v>90.87</v>
      </c>
      <c r="G110" s="7" t="s">
        <v>157</v>
      </c>
    </row>
    <row r="111" spans="1:7" x14ac:dyDescent="0.2">
      <c r="A111" s="3" t="s">
        <v>10</v>
      </c>
      <c r="B111" s="5" t="s">
        <v>121</v>
      </c>
      <c r="C111" s="3" t="s">
        <v>125</v>
      </c>
      <c r="D111" s="3" t="s">
        <v>42</v>
      </c>
      <c r="E111" s="3" t="s">
        <v>59</v>
      </c>
      <c r="F111" s="3">
        <v>19.29</v>
      </c>
      <c r="G111" s="7" t="s">
        <v>157</v>
      </c>
    </row>
    <row r="112" spans="1:7" x14ac:dyDescent="0.2">
      <c r="A112" s="3" t="s">
        <v>10</v>
      </c>
      <c r="B112" s="5" t="s">
        <v>121</v>
      </c>
      <c r="C112" s="3" t="s">
        <v>126</v>
      </c>
      <c r="D112" s="3" t="s">
        <v>42</v>
      </c>
      <c r="E112" s="3" t="s">
        <v>59</v>
      </c>
      <c r="F112" s="3">
        <v>90.97</v>
      </c>
      <c r="G112" s="7" t="s">
        <v>157</v>
      </c>
    </row>
    <row r="113" spans="1:7" x14ac:dyDescent="0.2">
      <c r="A113" s="3" t="s">
        <v>10</v>
      </c>
      <c r="B113" s="5" t="s">
        <v>121</v>
      </c>
      <c r="C113" s="3" t="s">
        <v>127</v>
      </c>
      <c r="D113" s="3" t="s">
        <v>42</v>
      </c>
      <c r="E113" s="3" t="s">
        <v>59</v>
      </c>
      <c r="F113" s="3">
        <v>42.31</v>
      </c>
      <c r="G113" s="7" t="s">
        <v>157</v>
      </c>
    </row>
    <row r="114" spans="1:7" x14ac:dyDescent="0.2">
      <c r="A114" s="3" t="s">
        <v>10</v>
      </c>
      <c r="B114" s="5" t="s">
        <v>121</v>
      </c>
      <c r="C114" s="3" t="s">
        <v>128</v>
      </c>
      <c r="D114" s="3" t="s">
        <v>42</v>
      </c>
      <c r="E114" s="3" t="s">
        <v>59</v>
      </c>
      <c r="F114" s="3">
        <v>115.62</v>
      </c>
      <c r="G114" s="7" t="s">
        <v>157</v>
      </c>
    </row>
    <row r="115" spans="1:7" x14ac:dyDescent="0.2">
      <c r="A115" s="3" t="s">
        <v>10</v>
      </c>
      <c r="B115" s="5" t="s">
        <v>121</v>
      </c>
      <c r="C115" s="3" t="s">
        <v>129</v>
      </c>
      <c r="D115" s="3" t="s">
        <v>42</v>
      </c>
      <c r="E115" s="3" t="s">
        <v>59</v>
      </c>
      <c r="F115" s="3">
        <v>843.53</v>
      </c>
      <c r="G115" s="7" t="s">
        <v>157</v>
      </c>
    </row>
    <row r="116" spans="1:7" x14ac:dyDescent="0.2">
      <c r="A116" s="3" t="s">
        <v>10</v>
      </c>
      <c r="B116" s="5" t="s">
        <v>121</v>
      </c>
      <c r="C116" s="3" t="s">
        <v>130</v>
      </c>
      <c r="D116" s="3" t="s">
        <v>42</v>
      </c>
      <c r="E116" s="3" t="s">
        <v>59</v>
      </c>
      <c r="F116" s="3">
        <v>160.65</v>
      </c>
      <c r="G116" s="7" t="s">
        <v>157</v>
      </c>
    </row>
    <row r="117" spans="1:7" x14ac:dyDescent="0.2">
      <c r="A117" s="3" t="s">
        <v>10</v>
      </c>
      <c r="B117" s="5" t="s">
        <v>121</v>
      </c>
      <c r="C117" s="3" t="s">
        <v>131</v>
      </c>
      <c r="D117" s="3" t="s">
        <v>42</v>
      </c>
      <c r="E117" s="3" t="s">
        <v>59</v>
      </c>
      <c r="F117" s="3">
        <v>898.76</v>
      </c>
      <c r="G117" s="7" t="s">
        <v>157</v>
      </c>
    </row>
    <row r="118" spans="1:7" x14ac:dyDescent="0.2">
      <c r="A118" s="3" t="s">
        <v>10</v>
      </c>
      <c r="B118" s="5" t="s">
        <v>121</v>
      </c>
      <c r="C118" s="3" t="s">
        <v>132</v>
      </c>
      <c r="D118" s="3" t="s">
        <v>42</v>
      </c>
      <c r="E118" s="3" t="s">
        <v>59</v>
      </c>
      <c r="F118" s="3">
        <v>90.87</v>
      </c>
      <c r="G118" s="7" t="s">
        <v>157</v>
      </c>
    </row>
    <row r="119" spans="1:7" x14ac:dyDescent="0.2">
      <c r="A119" s="3" t="s">
        <v>10</v>
      </c>
      <c r="B119" s="5" t="s">
        <v>121</v>
      </c>
      <c r="C119" s="3" t="s">
        <v>133</v>
      </c>
      <c r="D119" s="3" t="s">
        <v>42</v>
      </c>
      <c r="E119" s="3" t="s">
        <v>59</v>
      </c>
      <c r="F119" s="3">
        <v>40.880000000000003</v>
      </c>
      <c r="G119" s="7" t="s">
        <v>157</v>
      </c>
    </row>
    <row r="120" spans="1:7" x14ac:dyDescent="0.2">
      <c r="A120" s="3" t="s">
        <v>10</v>
      </c>
      <c r="B120" s="5" t="s">
        <v>121</v>
      </c>
      <c r="C120" s="3" t="s">
        <v>134</v>
      </c>
      <c r="D120" s="3" t="s">
        <v>42</v>
      </c>
      <c r="E120" s="3" t="s">
        <v>59</v>
      </c>
      <c r="F120" s="3">
        <v>25.56</v>
      </c>
      <c r="G120" s="7" t="s">
        <v>157</v>
      </c>
    </row>
    <row r="121" spans="1:7" x14ac:dyDescent="0.2">
      <c r="A121" s="3" t="s">
        <v>11</v>
      </c>
      <c r="B121" s="5" t="s">
        <v>135</v>
      </c>
      <c r="C121" s="3" t="s">
        <v>136</v>
      </c>
      <c r="D121" s="3" t="s">
        <v>42</v>
      </c>
      <c r="E121" s="3" t="s">
        <v>59</v>
      </c>
      <c r="F121" s="1">
        <v>976.72</v>
      </c>
      <c r="G121" s="7" t="s">
        <v>157</v>
      </c>
    </row>
    <row r="122" spans="1:7" x14ac:dyDescent="0.2">
      <c r="A122" s="3" t="s">
        <v>11</v>
      </c>
      <c r="B122" s="5" t="s">
        <v>135</v>
      </c>
      <c r="C122" s="3" t="s">
        <v>137</v>
      </c>
      <c r="D122" s="3" t="s">
        <v>42</v>
      </c>
      <c r="E122" s="3" t="s">
        <v>59</v>
      </c>
      <c r="F122" s="1">
        <v>930.8</v>
      </c>
      <c r="G122" s="7" t="s">
        <v>157</v>
      </c>
    </row>
    <row r="123" spans="1:7" x14ac:dyDescent="0.2">
      <c r="A123" s="3" t="s">
        <v>11</v>
      </c>
      <c r="B123" s="5" t="s">
        <v>135</v>
      </c>
      <c r="C123" s="3" t="s">
        <v>138</v>
      </c>
      <c r="D123" s="3" t="s">
        <v>42</v>
      </c>
      <c r="E123" s="3" t="s">
        <v>59</v>
      </c>
      <c r="F123" s="1">
        <v>202.28</v>
      </c>
      <c r="G123" s="7" t="s">
        <v>157</v>
      </c>
    </row>
    <row r="124" spans="1:7" x14ac:dyDescent="0.2">
      <c r="A124" s="3" t="s">
        <v>11</v>
      </c>
      <c r="B124" s="5" t="s">
        <v>135</v>
      </c>
      <c r="C124" s="3" t="s">
        <v>139</v>
      </c>
      <c r="D124" s="3" t="s">
        <v>42</v>
      </c>
      <c r="E124" s="3" t="s">
        <v>59</v>
      </c>
      <c r="F124" s="1">
        <v>186.16</v>
      </c>
      <c r="G124" s="7" t="s">
        <v>157</v>
      </c>
    </row>
    <row r="125" spans="1:7" x14ac:dyDescent="0.2">
      <c r="A125" s="3" t="s">
        <v>11</v>
      </c>
      <c r="B125" s="5" t="s">
        <v>135</v>
      </c>
      <c r="C125" s="3" t="s">
        <v>140</v>
      </c>
      <c r="D125" s="3" t="s">
        <v>42</v>
      </c>
      <c r="E125" s="3" t="s">
        <v>59</v>
      </c>
      <c r="F125" s="1">
        <v>215.3</v>
      </c>
      <c r="G125" s="7" t="s">
        <v>157</v>
      </c>
    </row>
    <row r="126" spans="1:7" x14ac:dyDescent="0.2">
      <c r="A126" s="3" t="s">
        <v>11</v>
      </c>
      <c r="B126" s="5" t="s">
        <v>135</v>
      </c>
      <c r="C126" s="3" t="s">
        <v>141</v>
      </c>
      <c r="D126" s="3" t="s">
        <v>42</v>
      </c>
      <c r="E126" s="3" t="s">
        <v>59</v>
      </c>
      <c r="F126" s="1">
        <v>186.16</v>
      </c>
      <c r="G126" s="7" t="s">
        <v>157</v>
      </c>
    </row>
    <row r="127" spans="1:7" x14ac:dyDescent="0.2">
      <c r="A127" s="3" t="s">
        <v>11</v>
      </c>
      <c r="B127" s="5" t="s">
        <v>135</v>
      </c>
      <c r="C127" s="3" t="s">
        <v>142</v>
      </c>
      <c r="D127" s="3" t="s">
        <v>42</v>
      </c>
      <c r="E127" s="3" t="s">
        <v>59</v>
      </c>
      <c r="F127" s="1">
        <v>186.16</v>
      </c>
      <c r="G127" s="7" t="s">
        <v>157</v>
      </c>
    </row>
    <row r="128" spans="1:7" x14ac:dyDescent="0.2">
      <c r="A128" s="3" t="s">
        <v>11</v>
      </c>
      <c r="B128" s="5" t="s">
        <v>135</v>
      </c>
      <c r="C128" s="3" t="s">
        <v>143</v>
      </c>
      <c r="D128" s="3" t="s">
        <v>42</v>
      </c>
      <c r="E128" s="3" t="s">
        <v>59</v>
      </c>
      <c r="F128" s="1">
        <v>186.16</v>
      </c>
      <c r="G128" s="7" t="s">
        <v>157</v>
      </c>
    </row>
    <row r="129" spans="1:7" x14ac:dyDescent="0.2">
      <c r="A129" s="3" t="s">
        <v>11</v>
      </c>
      <c r="B129" s="5" t="s">
        <v>135</v>
      </c>
      <c r="C129" s="3" t="s">
        <v>144</v>
      </c>
      <c r="D129" s="3" t="s">
        <v>42</v>
      </c>
      <c r="E129" s="3" t="s">
        <v>59</v>
      </c>
      <c r="F129" s="1">
        <v>186.16</v>
      </c>
      <c r="G129" s="7" t="s">
        <v>157</v>
      </c>
    </row>
    <row r="130" spans="1:7" x14ac:dyDescent="0.2">
      <c r="A130" s="3" t="s">
        <v>11</v>
      </c>
      <c r="B130" s="5" t="s">
        <v>135</v>
      </c>
      <c r="C130" s="3" t="s">
        <v>145</v>
      </c>
      <c r="D130" s="3" t="s">
        <v>42</v>
      </c>
      <c r="E130" s="3" t="s">
        <v>59</v>
      </c>
      <c r="F130" s="1">
        <v>186.16</v>
      </c>
      <c r="G130" s="7" t="s">
        <v>157</v>
      </c>
    </row>
    <row r="131" spans="1:7" x14ac:dyDescent="0.2">
      <c r="A131" s="3" t="s">
        <v>11</v>
      </c>
      <c r="B131" s="5" t="s">
        <v>135</v>
      </c>
      <c r="C131" s="3" t="s">
        <v>146</v>
      </c>
      <c r="D131" s="3" t="s">
        <v>42</v>
      </c>
      <c r="E131" s="3" t="s">
        <v>59</v>
      </c>
      <c r="F131" s="1">
        <v>186.16</v>
      </c>
      <c r="G131" s="7" t="s">
        <v>157</v>
      </c>
    </row>
    <row r="132" spans="1:7" x14ac:dyDescent="0.2">
      <c r="A132" s="3" t="s">
        <v>11</v>
      </c>
      <c r="B132" s="5" t="s">
        <v>135</v>
      </c>
      <c r="C132" s="3" t="s">
        <v>147</v>
      </c>
      <c r="D132" s="3" t="s">
        <v>42</v>
      </c>
      <c r="E132" s="3" t="s">
        <v>59</v>
      </c>
      <c r="F132" s="1">
        <v>202.28</v>
      </c>
      <c r="G132" s="7" t="s">
        <v>157</v>
      </c>
    </row>
    <row r="133" spans="1:7" x14ac:dyDescent="0.2">
      <c r="A133" s="3" t="s">
        <v>11</v>
      </c>
      <c r="B133" s="5" t="s">
        <v>135</v>
      </c>
      <c r="C133" s="3" t="s">
        <v>148</v>
      </c>
      <c r="D133" s="3" t="s">
        <v>42</v>
      </c>
      <c r="E133" s="3" t="s">
        <v>59</v>
      </c>
      <c r="F133" s="1">
        <v>202.28</v>
      </c>
      <c r="G133" s="7" t="s">
        <v>157</v>
      </c>
    </row>
    <row r="134" spans="1:7" x14ac:dyDescent="0.2">
      <c r="A134" s="3" t="s">
        <v>11</v>
      </c>
      <c r="B134" s="5" t="s">
        <v>135</v>
      </c>
      <c r="C134" s="3" t="s">
        <v>149</v>
      </c>
      <c r="D134" s="3" t="s">
        <v>42</v>
      </c>
      <c r="E134" s="3" t="s">
        <v>59</v>
      </c>
      <c r="F134" s="1">
        <v>202.28</v>
      </c>
      <c r="G134" s="7" t="s">
        <v>157</v>
      </c>
    </row>
    <row r="135" spans="1:7" x14ac:dyDescent="0.2">
      <c r="A135" s="3" t="s">
        <v>11</v>
      </c>
      <c r="B135" s="5" t="s">
        <v>135</v>
      </c>
      <c r="C135" s="3" t="s">
        <v>150</v>
      </c>
      <c r="D135" s="3" t="s">
        <v>42</v>
      </c>
      <c r="E135" s="3" t="s">
        <v>59</v>
      </c>
      <c r="F135" s="1">
        <v>202.28</v>
      </c>
      <c r="G135" s="7" t="s">
        <v>157</v>
      </c>
    </row>
    <row r="136" spans="1:7" x14ac:dyDescent="0.2">
      <c r="A136" s="3" t="s">
        <v>11</v>
      </c>
      <c r="B136" s="5" t="s">
        <v>135</v>
      </c>
      <c r="C136" s="3" t="s">
        <v>151</v>
      </c>
      <c r="D136" s="3" t="s">
        <v>42</v>
      </c>
      <c r="E136" s="3" t="s">
        <v>59</v>
      </c>
      <c r="F136" s="1">
        <v>202.28</v>
      </c>
      <c r="G136" s="7" t="s">
        <v>157</v>
      </c>
    </row>
    <row r="137" spans="1:7" x14ac:dyDescent="0.2">
      <c r="A137" s="3" t="s">
        <v>11</v>
      </c>
      <c r="B137" s="5" t="s">
        <v>135</v>
      </c>
      <c r="C137" s="3" t="s">
        <v>152</v>
      </c>
      <c r="D137" s="3" t="s">
        <v>42</v>
      </c>
      <c r="E137" s="3" t="s">
        <v>59</v>
      </c>
      <c r="F137" s="1">
        <v>202.28</v>
      </c>
      <c r="G137" s="7" t="s">
        <v>157</v>
      </c>
    </row>
    <row r="138" spans="1:7" x14ac:dyDescent="0.2">
      <c r="A138" s="3" t="s">
        <v>11</v>
      </c>
      <c r="B138" s="5" t="s">
        <v>135</v>
      </c>
      <c r="C138" s="3" t="s">
        <v>153</v>
      </c>
      <c r="D138" s="3" t="s">
        <v>42</v>
      </c>
      <c r="E138" s="3" t="s">
        <v>59</v>
      </c>
      <c r="F138" s="1">
        <v>186.16</v>
      </c>
      <c r="G138" s="7" t="s">
        <v>157</v>
      </c>
    </row>
    <row r="139" spans="1:7" x14ac:dyDescent="0.2">
      <c r="A139" s="3" t="s">
        <v>11</v>
      </c>
      <c r="B139" s="5" t="s">
        <v>135</v>
      </c>
      <c r="C139" s="3" t="s">
        <v>154</v>
      </c>
      <c r="D139" s="3" t="s">
        <v>42</v>
      </c>
      <c r="E139" s="3" t="s">
        <v>59</v>
      </c>
      <c r="F139" s="1">
        <v>202.28</v>
      </c>
      <c r="G139" s="7" t="s">
        <v>157</v>
      </c>
    </row>
    <row r="140" spans="1:7" s="13" customFormat="1" x14ac:dyDescent="0.2">
      <c r="A140" s="9" t="s">
        <v>12</v>
      </c>
      <c r="B140" s="10" t="s">
        <v>155</v>
      </c>
      <c r="C140" s="9" t="s">
        <v>42</v>
      </c>
      <c r="D140" s="9" t="s">
        <v>42</v>
      </c>
      <c r="E140" s="9" t="s">
        <v>59</v>
      </c>
      <c r="F140" s="11">
        <v>28.5</v>
      </c>
      <c r="G140" s="12" t="s">
        <v>185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714E-CE61-404B-8439-58E7CAA84E26}">
  <dimension ref="A1:B15"/>
  <sheetViews>
    <sheetView workbookViewId="0">
      <selection activeCell="B13" sqref="B13"/>
    </sheetView>
  </sheetViews>
  <sheetFormatPr baseColWidth="10" defaultRowHeight="16" x14ac:dyDescent="0.2"/>
  <cols>
    <col min="1" max="1" width="28.1640625" bestFit="1" customWidth="1"/>
  </cols>
  <sheetData>
    <row r="1" spans="1:2" ht="19" x14ac:dyDescent="0.25">
      <c r="A1" s="15" t="s">
        <v>187</v>
      </c>
      <c r="B1" s="15" t="s">
        <v>188</v>
      </c>
    </row>
    <row r="2" spans="1:2" ht="19" x14ac:dyDescent="0.25">
      <c r="A2" s="16" t="s">
        <v>0</v>
      </c>
      <c r="B2" s="17">
        <f xml:space="preserve"> SUMIFS(Table1[Cost], Table1[Costs_code], "Antibiotics")/COUNTIF(Table1[Costs_code], "Antibiotics")</f>
        <v>20.130909090909093</v>
      </c>
    </row>
    <row r="3" spans="1:2" ht="19" x14ac:dyDescent="0.25">
      <c r="A3" s="16" t="s">
        <v>1</v>
      </c>
      <c r="B3" s="17">
        <f xml:space="preserve"> SUMIFS(Table1[Cost], Table1[Costs_code], "Painkillers")/COUNTIF(Table1[Costs_code], "Painkillers")</f>
        <v>18.021904761904764</v>
      </c>
    </row>
    <row r="4" spans="1:2" ht="19" x14ac:dyDescent="0.25">
      <c r="A4" s="16" t="s">
        <v>2</v>
      </c>
      <c r="B4" s="17">
        <f xml:space="preserve"> SUMIFS(Table1[Cost], Table1[Costs_code], "AntiNausea")/COUNTIF(Table1[Costs_code], "AntiNausea")</f>
        <v>21.813000000000002</v>
      </c>
    </row>
    <row r="5" spans="1:2" ht="19" x14ac:dyDescent="0.25">
      <c r="A5" s="16" t="s">
        <v>3</v>
      </c>
      <c r="B5" s="17">
        <f xml:space="preserve"> SUMIFS(Table1[Cost], Table1[Costs_code], "AntiCramp")/COUNTIF(Table1[Costs_code], "AntiCramp")</f>
        <v>16.004999999999999</v>
      </c>
    </row>
    <row r="6" spans="1:2" ht="19" x14ac:dyDescent="0.25">
      <c r="A6" s="16" t="s">
        <v>4</v>
      </c>
      <c r="B6" s="17">
        <f xml:space="preserve"> SUMIFS(Table1[Cost], Table1[Costs_code], "Antidiarrhoeal")/COUNTIF(Table1[Costs_code], "Antidiarrhoeal")</f>
        <v>16.389166666666668</v>
      </c>
    </row>
    <row r="7" spans="1:2" ht="19" x14ac:dyDescent="0.25">
      <c r="A7" s="16" t="s">
        <v>5</v>
      </c>
      <c r="B7" s="17">
        <f xml:space="preserve"> SUMIFS(Table1[Cost], Table1[Costs_code], "IBSAnyMedication")/COUNTIF(Table1[Costs_code], "IBSAnyMedication")</f>
        <v>39.340344827586186</v>
      </c>
    </row>
    <row r="8" spans="1:2" ht="19" x14ac:dyDescent="0.25">
      <c r="A8" s="16" t="s">
        <v>6</v>
      </c>
      <c r="B8" s="17">
        <f xml:space="preserve"> SUMIFS(Table1[Cost], Table1[Costs_code], "NSAID")/COUNTIF(Table1[Costs_code], "NSAID")</f>
        <v>17.489999999999998</v>
      </c>
    </row>
    <row r="9" spans="1:2" ht="19" x14ac:dyDescent="0.25">
      <c r="A9" s="16" t="s">
        <v>7</v>
      </c>
      <c r="B9" s="17">
        <f xml:space="preserve"> SUMIFS(Table1[Cost], Table1[Costs_code], "Eye_drops")/COUNTIF(Table1[Costs_code], "Eye_drops")</f>
        <v>9.3233333333333324</v>
      </c>
    </row>
    <row r="10" spans="1:2" ht="19" x14ac:dyDescent="0.25">
      <c r="A10" s="16" t="s">
        <v>8</v>
      </c>
      <c r="B10" s="17">
        <f xml:space="preserve"> SUMIFS(Table1[Cost], Table1[Costs_code], "Prednisone")/COUNTIF(Table1[Costs_code], "Prednisone")</f>
        <v>16.887499999999999</v>
      </c>
    </row>
    <row r="11" spans="1:2" ht="19" x14ac:dyDescent="0.25">
      <c r="A11" s="16" t="s">
        <v>9</v>
      </c>
      <c r="B11" s="17">
        <f xml:space="preserve"> SUMIFS(Table1[Cost], Table1[Costs_code], "Interarticular_Glucocorticoid")/COUNTIF(Table1[Costs_code], "Interarticular_Glucocorticoid")</f>
        <v>29.62</v>
      </c>
    </row>
    <row r="12" spans="1:2" ht="19" x14ac:dyDescent="0.25">
      <c r="A12" s="16" t="s">
        <v>10</v>
      </c>
      <c r="B12" s="17">
        <f xml:space="preserve"> SUMIFS(Table1[Cost], Table1[Costs_code], "DMARD_Methotrexate")/COUNTIF(Table1[Costs_code], "DMARD_Methotrexate")</f>
        <v>200.08076923076922</v>
      </c>
    </row>
    <row r="13" spans="1:2" ht="19" x14ac:dyDescent="0.25">
      <c r="A13" s="16" t="s">
        <v>11</v>
      </c>
      <c r="B13" s="17">
        <f xml:space="preserve"> SUMIFS(Table1[Cost], Table1[Costs_code], "DMARD_Infliximab")/COUNTIF(Table1[Costs_code], "DMARD_Infliximab")</f>
        <v>275.28105263157886</v>
      </c>
    </row>
    <row r="14" spans="1:2" ht="19" x14ac:dyDescent="0.25">
      <c r="A14" s="16" t="s">
        <v>12</v>
      </c>
      <c r="B14" s="17">
        <f xml:space="preserve"> SUMIFS(Table1[Cost], Table1[Costs_code], "Joint_Aspiration")/COUNTIF(Table1[Costs_code], "Joint_Aspiration")</f>
        <v>28.5</v>
      </c>
    </row>
    <row r="15" spans="1:2" ht="19" x14ac:dyDescent="0.25">
      <c r="A15" s="18"/>
      <c r="B1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DPMQ</vt:lpstr>
      <vt:lpstr>Average DPMQ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Cherryh</dc:creator>
  <cp:lastModifiedBy>Caitlin Cherryh</cp:lastModifiedBy>
  <dcterms:created xsi:type="dcterms:W3CDTF">2025-02-20T01:21:07Z</dcterms:created>
  <dcterms:modified xsi:type="dcterms:W3CDTF">2025-02-20T05:08:58Z</dcterms:modified>
</cp:coreProperties>
</file>