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anea\Dropbox\work\projects\FSANZ\SEJ\deliverables\"/>
    </mc:Choice>
  </mc:AlternateContent>
  <xr:revisionPtr revIDLastSave="0" documentId="13_ncr:1_{0FBCEC4E-89F3-47E5-8557-BF62B59835E3}" xr6:coauthVersionLast="47" xr6:coauthVersionMax="47" xr10:uidLastSave="{00000000-0000-0000-0000-000000000000}"/>
  <bookViews>
    <workbookView xWindow="14130" yWindow="120" windowWidth="13350" windowHeight="15435" tabRatio="1000" firstSheet="3" activeTab="7" xr2:uid="{03FA021E-0C88-4895-B47F-8B073903C9B4}"/>
  </bookViews>
  <sheets>
    <sheet name="Non-typhoidal Salmonella sp" sheetId="2" r:id="rId1"/>
    <sheet name="Campylobacter spp." sheetId="4" r:id="rId2"/>
    <sheet name="Listeria monocytogenes" sheetId="5" r:id="rId3"/>
    <sheet name="Toxoplasmosis gondii" sheetId="6" r:id="rId4"/>
    <sheet name="STEC" sheetId="7" r:id="rId5"/>
    <sheet name="Yersinia spp." sheetId="8" r:id="rId6"/>
    <sheet name="Vibrio spp." sheetId="9" r:id="rId7"/>
    <sheet name="Bacillus cereu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5" l="1"/>
  <c r="D29" i="7"/>
  <c r="D29" i="8"/>
  <c r="D29" i="9"/>
  <c r="F28" i="10"/>
  <c r="F27" i="10"/>
  <c r="F26" i="10"/>
  <c r="F25" i="10"/>
  <c r="F24" i="10"/>
  <c r="F23" i="10"/>
  <c r="F21" i="10"/>
  <c r="F20" i="10"/>
  <c r="F19" i="10"/>
  <c r="F18" i="10"/>
  <c r="F17" i="10"/>
  <c r="F16" i="10"/>
  <c r="F15" i="10"/>
  <c r="F14" i="10"/>
  <c r="F13" i="10"/>
  <c r="F12" i="10"/>
  <c r="F11" i="10"/>
  <c r="F9" i="10"/>
  <c r="F8" i="10"/>
  <c r="F7" i="10"/>
  <c r="F6" i="10"/>
  <c r="F5" i="10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28" i="8"/>
  <c r="F27" i="8"/>
  <c r="F26" i="8"/>
  <c r="F25" i="8"/>
  <c r="F24" i="8"/>
  <c r="F23" i="8"/>
  <c r="F21" i="8"/>
  <c r="F20" i="8"/>
  <c r="F19" i="8"/>
  <c r="F18" i="8"/>
  <c r="F17" i="8"/>
  <c r="F16" i="8"/>
  <c r="F15" i="8"/>
  <c r="F14" i="8"/>
  <c r="F13" i="8"/>
  <c r="F12" i="8"/>
  <c r="F11" i="8"/>
  <c r="F9" i="8"/>
  <c r="F8" i="8"/>
  <c r="F7" i="8"/>
  <c r="F6" i="8"/>
  <c r="F5" i="8"/>
  <c r="F28" i="7"/>
  <c r="F27" i="7"/>
  <c r="F26" i="7"/>
  <c r="F25" i="7"/>
  <c r="F24" i="7"/>
  <c r="F23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28" i="6"/>
  <c r="F27" i="6"/>
  <c r="F26" i="6"/>
  <c r="F25" i="6"/>
  <c r="F24" i="6"/>
  <c r="F23" i="6"/>
  <c r="F21" i="6"/>
  <c r="F20" i="6"/>
  <c r="F19" i="6"/>
  <c r="F18" i="6"/>
  <c r="F17" i="6"/>
  <c r="F16" i="6"/>
  <c r="F15" i="6"/>
  <c r="F14" i="6"/>
  <c r="F13" i="6"/>
  <c r="F12" i="6"/>
  <c r="F11" i="6"/>
  <c r="F9" i="6"/>
  <c r="F8" i="6"/>
  <c r="F7" i="6"/>
  <c r="F6" i="6"/>
  <c r="F5" i="6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9" i="5"/>
  <c r="F8" i="5"/>
  <c r="F7" i="5"/>
  <c r="F6" i="5"/>
  <c r="F5" i="5"/>
  <c r="F28" i="4"/>
  <c r="F27" i="4"/>
  <c r="F26" i="4"/>
  <c r="F25" i="4"/>
  <c r="F24" i="4"/>
  <c r="F23" i="4"/>
  <c r="F21" i="4"/>
  <c r="F20" i="4"/>
  <c r="F19" i="4"/>
  <c r="F18" i="4"/>
  <c r="F17" i="4"/>
  <c r="F16" i="4"/>
  <c r="F15" i="4"/>
  <c r="F14" i="4"/>
  <c r="F13" i="4"/>
  <c r="F12" i="4"/>
  <c r="F11" i="4"/>
  <c r="F9" i="4"/>
  <c r="F8" i="4"/>
  <c r="F7" i="4"/>
  <c r="F6" i="4"/>
  <c r="F5" i="4"/>
  <c r="F5" i="2"/>
  <c r="F6" i="2"/>
  <c r="F7" i="2"/>
  <c r="F8" i="2"/>
  <c r="F9" i="2"/>
  <c r="F11" i="2"/>
  <c r="F12" i="2"/>
  <c r="F13" i="2"/>
  <c r="F14" i="2"/>
  <c r="F15" i="2"/>
  <c r="F16" i="2"/>
  <c r="F17" i="2"/>
  <c r="F18" i="2"/>
  <c r="F19" i="2"/>
  <c r="F20" i="2"/>
  <c r="F21" i="2"/>
  <c r="F23" i="2"/>
  <c r="F24" i="2"/>
  <c r="F25" i="2"/>
  <c r="F26" i="2"/>
  <c r="F27" i="2"/>
  <c r="F28" i="2"/>
  <c r="F22" i="2"/>
  <c r="F10" i="2" l="1"/>
  <c r="F22" i="4"/>
  <c r="F22" i="6"/>
  <c r="F10" i="6"/>
  <c r="F22" i="7"/>
  <c r="F22" i="8"/>
  <c r="F22" i="10"/>
  <c r="F10" i="10"/>
  <c r="D29" i="10"/>
  <c r="D29" i="6"/>
  <c r="D29" i="4"/>
  <c r="F10" i="4"/>
  <c r="D29" i="2"/>
  <c r="F10" i="8"/>
  <c r="F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041C0230-1821-42D2-A695-88EC262D4BF7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cottage cheese, ricotta, mascaone, cream cheese</t>
        </r>
      </text>
    </comment>
    <comment ref="A13" authorId="0" shapeId="0" xr:uid="{EC4567BA-605E-4D33-9CFC-3E12F86B94E5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feta, halloumi, ricotta salata</t>
        </r>
      </text>
    </comment>
    <comment ref="A14" authorId="0" shapeId="0" xr:uid="{CCFB43D6-F65C-470D-AE56-E52307AACF04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brie and camembert</t>
        </r>
      </text>
    </comment>
    <comment ref="A15" authorId="0" shapeId="0" xr:uid="{680C7B51-17E1-4556-88D4-00A80E915F09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cheddar, gouda, parmesan, gorgonzola</t>
        </r>
      </text>
    </comment>
    <comment ref="A23" authorId="0" shapeId="0" xr:uid="{48F938B4-CAFB-41C0-B1E0-4D576B5F0EA6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button and portobello mushrooms, enokitake and shiitake</t>
        </r>
      </text>
    </comment>
    <comment ref="A24" authorId="0" shapeId="0" xr:uid="{40C540F1-7E33-4D0A-82E4-B4D04B0E6633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C96536D0-1286-42CD-89E2-416149666168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046BCAF0-D1C4-4DA3-9073-98564318670F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2F1BFAE2-15ED-4C23-9341-126852B2B8AF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BBF04981-1521-4554-BC8D-9F3E41CBD85F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cottage cheese, ricotta, mascaone, cream cheese</t>
        </r>
      </text>
    </comment>
    <comment ref="A13" authorId="0" shapeId="0" xr:uid="{455E2608-259C-4BBE-86FE-781B40F6E471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feta, halloumi, ricotta salata</t>
        </r>
      </text>
    </comment>
    <comment ref="A14" authorId="0" shapeId="0" xr:uid="{331479F1-D4C6-44E4-B6F1-FBC93323B903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brie and camembert</t>
        </r>
      </text>
    </comment>
    <comment ref="A15" authorId="0" shapeId="0" xr:uid="{72922D65-E39F-416F-BEBE-C73FEA869D16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cheddar, gouda, parmesan, gorgonzola</t>
        </r>
      </text>
    </comment>
    <comment ref="A23" authorId="0" shapeId="0" xr:uid="{12B216D8-647C-4DEA-ABF5-C58AD08A887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button and portobello mushrooms, enokitake and shiitake</t>
        </r>
      </text>
    </comment>
    <comment ref="A24" authorId="0" shapeId="0" xr:uid="{0B7DE8F5-2CA3-4ED4-B35C-F947889622DD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A0586149-D4DB-486F-B72B-1791E2FB626E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5CFD1B36-1962-4AC0-A4D4-36162DCDB5B2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43D66D9C-8832-4584-A121-17CF23826F8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C45C3B14-906A-4DFB-98B3-510C051208E9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cottage cheese, ricotta, mascaone, cream cheese</t>
        </r>
      </text>
    </comment>
    <comment ref="A13" authorId="0" shapeId="0" xr:uid="{71398944-F493-4DC1-9725-7EFB963B4DF7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feta, halloumi, ricotta salata</t>
        </r>
      </text>
    </comment>
    <comment ref="A14" authorId="0" shapeId="0" xr:uid="{388C1A8D-AE51-47CB-ABE7-FF98F04A3D70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brie and camembert</t>
        </r>
      </text>
    </comment>
    <comment ref="A15" authorId="0" shapeId="0" xr:uid="{A467965D-B9F9-4AF7-AED0-EC860D4E115D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cheddar, gouda, parmesan, gorgonzola</t>
        </r>
      </text>
    </comment>
    <comment ref="A23" authorId="0" shapeId="0" xr:uid="{F08699ED-F64D-496C-9A1A-E26F65F52840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button and portobello mushrooms, enokitake and shiitake</t>
        </r>
      </text>
    </comment>
    <comment ref="A24" authorId="0" shapeId="0" xr:uid="{769092C7-7970-4216-A87A-7C79B0EF1625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DD2E77C1-B778-4DB3-A833-C9BECA00734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0F092B7E-7911-40B7-8B12-E007748EF027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71C99529-463B-40A2-B171-A9080711A0D9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FEC89E1C-62E2-4D7F-BE6C-7BE4E13F402D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cottage cheese, ricotta, mascaone, cream cheese</t>
        </r>
      </text>
    </comment>
    <comment ref="A13" authorId="0" shapeId="0" xr:uid="{74974073-C66B-4949-9872-0CE93D1E0E2A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feta, halloumi, ricotta salata</t>
        </r>
      </text>
    </comment>
    <comment ref="A14" authorId="0" shapeId="0" xr:uid="{0F852E94-51C3-4964-8475-C29C5FE3EA92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brie and camembert</t>
        </r>
      </text>
    </comment>
    <comment ref="A15" authorId="0" shapeId="0" xr:uid="{51345441-C86F-43F3-993A-FAAB740ADC0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cheddar, gouda, parmesan, gorgonzola</t>
        </r>
      </text>
    </comment>
    <comment ref="A23" authorId="0" shapeId="0" xr:uid="{13CDEEAD-43F9-4C3C-A927-F45A65DECC1C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button and portobello mushrooms, enokitake and shiitake</t>
        </r>
      </text>
    </comment>
    <comment ref="A24" authorId="0" shapeId="0" xr:uid="{D5252000-B865-45E6-9538-8D02E686E66E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C4E15D77-E2BE-481A-9922-87D6EA5175C7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B02DD162-5F6C-46AA-9093-0D2FA2EBC07A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8396CDED-BEE9-4046-B222-4DE297CB1AC4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E1D3A029-CC32-4D6D-B504-CF5EA4872C32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cottage cheese, ricotta, mascaone, cream cheese</t>
        </r>
      </text>
    </comment>
    <comment ref="A13" authorId="0" shapeId="0" xr:uid="{0146910F-0AE2-4760-AFB5-53195D97E9E2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feta, halloumi, ricotta salata</t>
        </r>
      </text>
    </comment>
    <comment ref="A14" authorId="0" shapeId="0" xr:uid="{747AA2DA-7BAC-403B-AF50-805BECCD93D6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brie and camembert</t>
        </r>
      </text>
    </comment>
    <comment ref="A15" authorId="0" shapeId="0" xr:uid="{F6AFC122-83C2-4868-919C-45E6600D8983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cheddar, gouda, parmesan, gorgonzola</t>
        </r>
      </text>
    </comment>
    <comment ref="A23" authorId="0" shapeId="0" xr:uid="{FA0A2D3A-7319-465D-81F5-4A2B8A1BF985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button and portobello mushrooms, enokitake and shiitake</t>
        </r>
      </text>
    </comment>
    <comment ref="A24" authorId="0" shapeId="0" xr:uid="{89F9C495-8D40-47C4-BC80-F2A64EE190E3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BBB9F885-902D-47E5-BEFF-FF6F023F5570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3C4BFB64-C2FA-4849-AC16-9D2317846B45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4C50227F-921D-4F55-83B8-26927A36C855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21C979BE-5B26-48B5-8734-80F38EFDD4CC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cottage cheese, ricotta, mascaone, cream cheese</t>
        </r>
      </text>
    </comment>
    <comment ref="A13" authorId="0" shapeId="0" xr:uid="{A11DF0CC-2EB4-4A39-BE62-906326BDD8D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feta, halloumi, ricotta salata</t>
        </r>
      </text>
    </comment>
    <comment ref="A14" authorId="0" shapeId="0" xr:uid="{9305B803-708E-4DE2-B132-80FF725D0CBD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brie and camembert</t>
        </r>
      </text>
    </comment>
    <comment ref="A15" authorId="0" shapeId="0" xr:uid="{3B5E3186-8FBA-4604-819D-B055E08F5CDF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cheddar, gouda, parmesan, gorgonzola</t>
        </r>
      </text>
    </comment>
    <comment ref="A23" authorId="0" shapeId="0" xr:uid="{98092E52-1F2E-4CC5-B2DC-DBCA7007B6A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button and portobello mushrooms, enokitake and shiitake</t>
        </r>
      </text>
    </comment>
    <comment ref="A24" authorId="0" shapeId="0" xr:uid="{F8FEB283-46F0-4008-8FE9-E235D4B6BE57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73551408-19CA-4D2B-94D3-E6B370E8683E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F5CBC1F5-1650-4B8E-9427-38DA199675D8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427B164F-8DC4-43F4-AEB3-40A201F57AFA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DB00C024-ED5A-4FF6-B5EA-A2302C05BE41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cottage cheese, ricotta, mascaone, cream cheese</t>
        </r>
      </text>
    </comment>
    <comment ref="A13" authorId="0" shapeId="0" xr:uid="{EC7CB78B-7259-4033-80BF-6CFF31B0BA81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feta, halloumi, ricotta salata</t>
        </r>
      </text>
    </comment>
    <comment ref="A14" authorId="0" shapeId="0" xr:uid="{80A017C2-4017-4DA9-A964-A4C5BB3932AE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brie and camembert</t>
        </r>
      </text>
    </comment>
    <comment ref="A15" authorId="0" shapeId="0" xr:uid="{F2403482-CCBC-4CC4-904E-100983910213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cheddar, gouda, parmesan, gorgonzola</t>
        </r>
      </text>
    </comment>
    <comment ref="A23" authorId="0" shapeId="0" xr:uid="{DB2ADEED-E640-4CD1-A373-978E2C23CA11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button and portobello mushrooms, enokitake and shiitake</t>
        </r>
      </text>
    </comment>
    <comment ref="A24" authorId="0" shapeId="0" xr:uid="{8E6D6DC4-AE87-4FD4-8DD4-80153F83AFAA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DD2E5671-CD40-4AF2-962D-40F8493750AF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487DC424-2E73-48DD-84EF-01210090D4D3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DF4A22CC-64D3-4A09-9818-2E8CFF948A7C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51EB1D01-4932-429A-9D0F-6588339F9098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cottage cheese, ricotta, mascaone, cream cheese</t>
        </r>
      </text>
    </comment>
    <comment ref="A13" authorId="0" shapeId="0" xr:uid="{E1287BEA-6B34-4364-87E5-41C2877B5E25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feta, halloumi, ricotta salata</t>
        </r>
      </text>
    </comment>
    <comment ref="A14" authorId="0" shapeId="0" xr:uid="{B9194D6C-A5E4-4DAE-AC70-F3CDEA6441AC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brie and camembert</t>
        </r>
      </text>
    </comment>
    <comment ref="A15" authorId="0" shapeId="0" xr:uid="{68EF75CD-2D65-4C5E-A4C5-8C03C3C5BB1E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cheddar, gouda, parmesan, gorgonzola</t>
        </r>
      </text>
    </comment>
    <comment ref="A23" authorId="0" shapeId="0" xr:uid="{7DF4B88B-14E3-4447-88FB-A36BCBB910F7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button and portobello mushrooms, enokitake and shiitake</t>
        </r>
      </text>
    </comment>
    <comment ref="A24" authorId="0" shapeId="0" xr:uid="{AEBF2D90-9B29-4A2F-A833-BF4C815AC6D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D4C8E8EB-7694-40E1-8D7E-298B222F2612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8DCACCA7-0415-4114-A91B-117BC3083C46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52128AFA-77AE-4003-B425-946F7AD2A1B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sharedStrings.xml><?xml version="1.0" encoding="utf-8"?>
<sst xmlns="http://schemas.openxmlformats.org/spreadsheetml/2006/main" count="464" uniqueCount="239">
  <si>
    <t>Commodity/Food</t>
  </si>
  <si>
    <t>Beef</t>
  </si>
  <si>
    <t>Lamb</t>
  </si>
  <si>
    <t>Pork</t>
  </si>
  <si>
    <t>Dairy</t>
  </si>
  <si>
    <t>Poultry</t>
  </si>
  <si>
    <t>Eggs</t>
  </si>
  <si>
    <t>Finfish</t>
  </si>
  <si>
    <t>Crustaceans</t>
  </si>
  <si>
    <t>Molluscs</t>
  </si>
  <si>
    <t>Fruit</t>
  </si>
  <si>
    <t>Grains and seeds</t>
  </si>
  <si>
    <t>Nuts</t>
  </si>
  <si>
    <t>Vegetables</t>
  </si>
  <si>
    <t>(5th percentile)</t>
  </si>
  <si>
    <t>(50th percentile)</t>
  </si>
  <si>
    <t>(95th percentile)</t>
  </si>
  <si>
    <t>Validation</t>
  </si>
  <si>
    <t>Other</t>
  </si>
  <si>
    <t>Milk and cream</t>
  </si>
  <si>
    <t>Fresh uncured cheese</t>
  </si>
  <si>
    <t>Brined cheese</t>
  </si>
  <si>
    <t>Soft-ripened cheese</t>
  </si>
  <si>
    <t>Firm-ripened cheese</t>
  </si>
  <si>
    <t>Fungi</t>
  </si>
  <si>
    <t>Root vegetables</t>
  </si>
  <si>
    <t>Sprouts</t>
  </si>
  <si>
    <t>Vine-stalk</t>
  </si>
  <si>
    <t>Leafy vegetables and herbs</t>
  </si>
  <si>
    <t>best estimate</t>
  </si>
  <si>
    <t>lower bound</t>
  </si>
  <si>
    <t>upper bound</t>
  </si>
  <si>
    <r>
      <t xml:space="preserve">Hazard: Non-typhoidal </t>
    </r>
    <r>
      <rPr>
        <b/>
        <i/>
        <sz val="11"/>
        <color theme="1"/>
        <rFont val="Calibri"/>
        <family val="2"/>
        <scheme val="minor"/>
      </rPr>
      <t>Salmonella</t>
    </r>
    <r>
      <rPr>
        <b/>
        <sz val="11"/>
        <color theme="1"/>
        <rFont val="Calibri"/>
        <family val="2"/>
        <scheme val="minor"/>
      </rPr>
      <t xml:space="preserve"> spp.</t>
    </r>
  </si>
  <si>
    <r>
      <t xml:space="preserve">Hazard: </t>
    </r>
    <r>
      <rPr>
        <b/>
        <i/>
        <sz val="11"/>
        <color theme="1"/>
        <rFont val="Calibri"/>
        <family val="2"/>
        <scheme val="minor"/>
      </rPr>
      <t>Campylobacter</t>
    </r>
    <r>
      <rPr>
        <b/>
        <sz val="11"/>
        <color theme="1"/>
        <rFont val="Calibri"/>
        <family val="2"/>
        <scheme val="minor"/>
      </rPr>
      <t xml:space="preserve"> spp.</t>
    </r>
  </si>
  <si>
    <r>
      <t xml:space="preserve">Hazard: </t>
    </r>
    <r>
      <rPr>
        <b/>
        <i/>
        <sz val="11"/>
        <color theme="1"/>
        <rFont val="Calibri"/>
        <family val="2"/>
        <scheme val="minor"/>
      </rPr>
      <t>Listeria monocytogenes</t>
    </r>
  </si>
  <si>
    <r>
      <t xml:space="preserve">Hazard: </t>
    </r>
    <r>
      <rPr>
        <b/>
        <i/>
        <sz val="11"/>
        <color theme="1"/>
        <rFont val="Calibri"/>
        <family val="2"/>
        <scheme val="minor"/>
      </rPr>
      <t>Toxoplasmosis gondii</t>
    </r>
  </si>
  <si>
    <r>
      <t xml:space="preserve">Hazard: Shiga-toxin producing </t>
    </r>
    <r>
      <rPr>
        <b/>
        <i/>
        <sz val="11"/>
        <color theme="1"/>
        <rFont val="Calibri"/>
        <family val="2"/>
        <scheme val="minor"/>
      </rPr>
      <t>Esherichia coli</t>
    </r>
  </si>
  <si>
    <r>
      <t xml:space="preserve">Hazard: </t>
    </r>
    <r>
      <rPr>
        <b/>
        <i/>
        <sz val="11"/>
        <color theme="1"/>
        <rFont val="Calibri"/>
        <family val="2"/>
        <scheme val="minor"/>
      </rPr>
      <t>Yersinia</t>
    </r>
    <r>
      <rPr>
        <b/>
        <sz val="11"/>
        <color theme="1"/>
        <rFont val="Calibri"/>
        <family val="2"/>
        <scheme val="minor"/>
      </rPr>
      <t xml:space="preserve"> spp.</t>
    </r>
  </si>
  <si>
    <r>
      <t xml:space="preserve">Hazard: </t>
    </r>
    <r>
      <rPr>
        <b/>
        <i/>
        <sz val="11"/>
        <color theme="1"/>
        <rFont val="Calibri"/>
        <family val="2"/>
        <scheme val="minor"/>
      </rPr>
      <t>Vibrio</t>
    </r>
    <r>
      <rPr>
        <b/>
        <sz val="11"/>
        <color theme="1"/>
        <rFont val="Calibri"/>
        <family val="2"/>
        <scheme val="minor"/>
      </rPr>
      <t xml:space="preserve"> spp.</t>
    </r>
  </si>
  <si>
    <t>Hazard: Bacillus cereus</t>
  </si>
  <si>
    <t>Other (seafood)</t>
  </si>
  <si>
    <t>Other (dried herbs)</t>
  </si>
  <si>
    <t>Finfish/seafood</t>
  </si>
  <si>
    <t>Other (tofu)</t>
  </si>
  <si>
    <t>Other (beancurd/tofu)</t>
  </si>
  <si>
    <t>C1</t>
  </si>
  <si>
    <t>C2</t>
  </si>
  <si>
    <t>C3</t>
  </si>
  <si>
    <t>C4</t>
  </si>
  <si>
    <t>C5</t>
  </si>
  <si>
    <t>C6</t>
  </si>
  <si>
    <t>QID</t>
  </si>
  <si>
    <t>C7</t>
  </si>
  <si>
    <t>C8</t>
  </si>
  <si>
    <t>C9</t>
  </si>
  <si>
    <t>C10</t>
  </si>
  <si>
    <t>C11</t>
  </si>
  <si>
    <t>C12</t>
  </si>
  <si>
    <t>C13</t>
  </si>
  <si>
    <t>C14</t>
  </si>
  <si>
    <t>Lm1</t>
  </si>
  <si>
    <t>Lm2</t>
  </si>
  <si>
    <t>Lm3</t>
  </si>
  <si>
    <t>Lm4</t>
  </si>
  <si>
    <t>Lm5</t>
  </si>
  <si>
    <t>Lm6</t>
  </si>
  <si>
    <t>Lm6_1</t>
  </si>
  <si>
    <t>Lm6_2</t>
  </si>
  <si>
    <t>Lm6_3</t>
  </si>
  <si>
    <t>Lm6_4</t>
  </si>
  <si>
    <t>Lm6_5</t>
  </si>
  <si>
    <t>Lm7</t>
  </si>
  <si>
    <t>Lm8</t>
  </si>
  <si>
    <t>Lm9</t>
  </si>
  <si>
    <t>Lm10</t>
  </si>
  <si>
    <t>Lm11</t>
  </si>
  <si>
    <t>Lm12</t>
  </si>
  <si>
    <t>Lm13</t>
  </si>
  <si>
    <t>Lm13_1</t>
  </si>
  <si>
    <t>Lm13_2</t>
  </si>
  <si>
    <t>Lm13_3</t>
  </si>
  <si>
    <t>Lm13_4</t>
  </si>
  <si>
    <t>Lm13_5</t>
  </si>
  <si>
    <t>Lm14</t>
  </si>
  <si>
    <t>Tg1</t>
  </si>
  <si>
    <t>Tg2</t>
  </si>
  <si>
    <t>Tg3</t>
  </si>
  <si>
    <t>Tg4</t>
  </si>
  <si>
    <t>Tg5</t>
  </si>
  <si>
    <t>Tg6</t>
  </si>
  <si>
    <t>Tg6_1</t>
  </si>
  <si>
    <t>Tg6_2</t>
  </si>
  <si>
    <t>Tg6_3</t>
  </si>
  <si>
    <t>Tg6_4</t>
  </si>
  <si>
    <t>Tg6_5</t>
  </si>
  <si>
    <t>Tg7</t>
  </si>
  <si>
    <t>Tg8</t>
  </si>
  <si>
    <t>Tg9</t>
  </si>
  <si>
    <t>Tg10</t>
  </si>
  <si>
    <t>Tg11</t>
  </si>
  <si>
    <t>Tg12</t>
  </si>
  <si>
    <t>Tg13</t>
  </si>
  <si>
    <t>Tg13_1</t>
  </si>
  <si>
    <t>Tg13_2</t>
  </si>
  <si>
    <t>Tg13_3</t>
  </si>
  <si>
    <t>Tg13_4</t>
  </si>
  <si>
    <t>Tg13_5</t>
  </si>
  <si>
    <t>Tg14</t>
  </si>
  <si>
    <t>STEC1</t>
  </si>
  <si>
    <t>STEC2</t>
  </si>
  <si>
    <t>STEC3</t>
  </si>
  <si>
    <t>STEC4</t>
  </si>
  <si>
    <t>STEC5</t>
  </si>
  <si>
    <t>STEC6</t>
  </si>
  <si>
    <t>STEC6_1</t>
  </si>
  <si>
    <t>STEC6_2</t>
  </si>
  <si>
    <t>STEC6_3</t>
  </si>
  <si>
    <t>STEC6_4</t>
  </si>
  <si>
    <t>STEC6_5</t>
  </si>
  <si>
    <t>STEC7</t>
  </si>
  <si>
    <t>STEC8</t>
  </si>
  <si>
    <t>STEC9</t>
  </si>
  <si>
    <t>STEC10</t>
  </si>
  <si>
    <t>STEC11</t>
  </si>
  <si>
    <t>STEC12</t>
  </si>
  <si>
    <t>STEC13</t>
  </si>
  <si>
    <t>STEC13_1</t>
  </si>
  <si>
    <t>STEC13_2</t>
  </si>
  <si>
    <t>STEC13_3</t>
  </si>
  <si>
    <t>STEC13_4</t>
  </si>
  <si>
    <t>STEC13_5</t>
  </si>
  <si>
    <t>STEC14</t>
  </si>
  <si>
    <t>Y1</t>
  </si>
  <si>
    <t>Y2</t>
  </si>
  <si>
    <t>Y3</t>
  </si>
  <si>
    <t>Y4</t>
  </si>
  <si>
    <t>Y5</t>
  </si>
  <si>
    <t>Y6</t>
  </si>
  <si>
    <t>Y6_1</t>
  </si>
  <si>
    <t>Y6_2</t>
  </si>
  <si>
    <t>Y6_3</t>
  </si>
  <si>
    <t>Y6_4</t>
  </si>
  <si>
    <t>Y6_5</t>
  </si>
  <si>
    <t>Y7</t>
  </si>
  <si>
    <t>Y8</t>
  </si>
  <si>
    <t>Y9</t>
  </si>
  <si>
    <t>Y10</t>
  </si>
  <si>
    <t>Y11</t>
  </si>
  <si>
    <t>Y12</t>
  </si>
  <si>
    <t>Y13</t>
  </si>
  <si>
    <t>Y13_1</t>
  </si>
  <si>
    <t>Y13_2</t>
  </si>
  <si>
    <t>Y13_3</t>
  </si>
  <si>
    <t>Y13_4</t>
  </si>
  <si>
    <t>Y13_5</t>
  </si>
  <si>
    <t>Y14</t>
  </si>
  <si>
    <t>V1</t>
  </si>
  <si>
    <t>V2</t>
  </si>
  <si>
    <t>V3</t>
  </si>
  <si>
    <t>V4</t>
  </si>
  <si>
    <t>V5</t>
  </si>
  <si>
    <t>V6</t>
  </si>
  <si>
    <t>V6_1</t>
  </si>
  <si>
    <t>V6_2</t>
  </si>
  <si>
    <t>V6_3</t>
  </si>
  <si>
    <t>V6_4</t>
  </si>
  <si>
    <t>V6_5</t>
  </si>
  <si>
    <t>V7</t>
  </si>
  <si>
    <t>V8</t>
  </si>
  <si>
    <t>V9</t>
  </si>
  <si>
    <t>V10</t>
  </si>
  <si>
    <t>V11</t>
  </si>
  <si>
    <t>V12</t>
  </si>
  <si>
    <t>V13</t>
  </si>
  <si>
    <t>V13_1</t>
  </si>
  <si>
    <t>V13_2</t>
  </si>
  <si>
    <t>V13_3</t>
  </si>
  <si>
    <t>V13_4</t>
  </si>
  <si>
    <t>V13_5</t>
  </si>
  <si>
    <t>V14</t>
  </si>
  <si>
    <t>BC1</t>
  </si>
  <si>
    <t>BC2</t>
  </si>
  <si>
    <t>BC3</t>
  </si>
  <si>
    <t>BC4</t>
  </si>
  <si>
    <t>BC5</t>
  </si>
  <si>
    <t>BC6</t>
  </si>
  <si>
    <t>BC6_1</t>
  </si>
  <si>
    <t>BC6_2</t>
  </si>
  <si>
    <t>BC6_3</t>
  </si>
  <si>
    <t>BC6_4</t>
  </si>
  <si>
    <t>BC6_5</t>
  </si>
  <si>
    <t>BC7</t>
  </si>
  <si>
    <t>BC8</t>
  </si>
  <si>
    <t>BC9</t>
  </si>
  <si>
    <t>BC10</t>
  </si>
  <si>
    <t>BC11</t>
  </si>
  <si>
    <t>BC12</t>
  </si>
  <si>
    <t>BC13</t>
  </si>
  <si>
    <t>BC13_1</t>
  </si>
  <si>
    <t>BC13_2</t>
  </si>
  <si>
    <t>BC13_3</t>
  </si>
  <si>
    <t>BC13_4</t>
  </si>
  <si>
    <t>BC13_5</t>
  </si>
  <si>
    <t>BC14</t>
  </si>
  <si>
    <t>NtS1</t>
  </si>
  <si>
    <t>NtS2</t>
  </si>
  <si>
    <t>NtS3</t>
  </si>
  <si>
    <t>NtS4</t>
  </si>
  <si>
    <t>NtS5</t>
  </si>
  <si>
    <t>NtS6</t>
  </si>
  <si>
    <t>NtS6_1</t>
  </si>
  <si>
    <t>NtS6_2</t>
  </si>
  <si>
    <t>NtS6_3</t>
  </si>
  <si>
    <t>NtS6_4</t>
  </si>
  <si>
    <t>NtS6_5</t>
  </si>
  <si>
    <t>NtS7</t>
  </si>
  <si>
    <t>NtS8</t>
  </si>
  <si>
    <t>NtS9</t>
  </si>
  <si>
    <t>NtS10</t>
  </si>
  <si>
    <t>NtS11</t>
  </si>
  <si>
    <t>NtS12</t>
  </si>
  <si>
    <t>NtS13</t>
  </si>
  <si>
    <t>NtS13_1</t>
  </si>
  <si>
    <t>NtS13_2</t>
  </si>
  <si>
    <t>NtS13_3</t>
  </si>
  <si>
    <t>NtS13_4</t>
  </si>
  <si>
    <t>NtS13_5</t>
  </si>
  <si>
    <t>NtS14</t>
  </si>
  <si>
    <t>C61</t>
  </si>
  <si>
    <t>C62</t>
  </si>
  <si>
    <t>C63</t>
  </si>
  <si>
    <t>C64</t>
  </si>
  <si>
    <t>C65</t>
  </si>
  <si>
    <t>C131</t>
  </si>
  <si>
    <t>C132</t>
  </si>
  <si>
    <t>C133</t>
  </si>
  <si>
    <t>C134</t>
  </si>
  <si>
    <t>C135</t>
  </si>
  <si>
    <t>Other (kangaroo, game, goat,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</si>
</sst>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Wingdings 2"/>
      <family val="1"/>
      <charset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Up">
        <fgColor theme="8" tint="0.79998168889431442"/>
        <bgColor theme="4" tint="0.59996337778862885"/>
      </patternFill>
    </fill>
    <fill>
      <patternFill patternType="solid">
        <fgColor theme="1"/>
        <bgColor indexed="64"/>
      </patternFill>
    </fill>
    <fill>
      <patternFill patternType="lightUp">
        <fgColor theme="8" tint="0.79998168889431442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2" xfId="0" quotePrefix="1" applyFont="1" applyFill="1" applyBorder="1" applyAlignment="1">
      <alignment horizontal="left" vertical="center" wrapText="1"/>
    </xf>
    <xf numFmtId="0" fontId="2" fillId="2" borderId="2" xfId="0" quotePrefix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4" xfId="0" quotePrefix="1" applyFont="1" applyFill="1" applyBorder="1" applyAlignment="1">
      <alignment horizontal="left" vertical="center" wrapText="1"/>
    </xf>
    <xf numFmtId="0" fontId="0" fillId="0" borderId="0" xfId="0" quotePrefix="1"/>
    <xf numFmtId="0" fontId="0" fillId="4" borderId="3" xfId="0" applyFill="1" applyBorder="1" applyAlignment="1">
      <alignment horizontal="center"/>
    </xf>
    <xf numFmtId="0" fontId="7" fillId="0" borderId="0" xfId="0" applyFont="1"/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right"/>
    </xf>
    <xf numFmtId="0" fontId="2" fillId="6" borderId="3" xfId="0" quotePrefix="1" applyFont="1" applyFill="1" applyBorder="1" applyAlignment="1">
      <alignment horizontal="center" vertical="center" wrapText="1"/>
    </xf>
    <xf numFmtId="0" fontId="2" fillId="6" borderId="2" xfId="0" quotePrefix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right"/>
    </xf>
    <xf numFmtId="0" fontId="2" fillId="6" borderId="5" xfId="0" quotePrefix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8" borderId="2" xfId="0" quotePrefix="1" applyFont="1" applyFill="1" applyBorder="1" applyAlignment="1">
      <alignment horizontal="center" vertical="center" wrapText="1"/>
    </xf>
    <xf numFmtId="11" fontId="0" fillId="0" borderId="0" xfId="0" applyNumberFormat="1"/>
    <xf numFmtId="9" fontId="0" fillId="9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DD4D3-A5D5-4CD1-B787-EA307E73FAAF}">
  <dimension ref="A1:H29"/>
  <sheetViews>
    <sheetView showGridLines="0" zoomScaleNormal="100" workbookViewId="0">
      <selection activeCell="D9" sqref="D9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7" max="7" width="6" customWidth="1"/>
    <col min="8" max="8" width="81.7109375" customWidth="1"/>
  </cols>
  <sheetData>
    <row r="1" spans="1:8" x14ac:dyDescent="0.25">
      <c r="A1" s="1" t="s">
        <v>32</v>
      </c>
    </row>
    <row r="2" spans="1:8" x14ac:dyDescent="0.25">
      <c r="G2" s="16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51</v>
      </c>
    </row>
    <row r="5" spans="1:8" x14ac:dyDescent="0.25">
      <c r="A5" s="10" t="s">
        <v>1</v>
      </c>
      <c r="B5">
        <v>1.0960000000000001</v>
      </c>
      <c r="C5">
        <v>12.9</v>
      </c>
      <c r="D5">
        <v>5.4580000000000002</v>
      </c>
      <c r="E5" t="s">
        <v>204</v>
      </c>
      <c r="F5" s="15" t="str">
        <f>IF(AND(ISBLANK($B5),ISBLANK($C5),ISBLANK($D5)), "Enter values", IF(AND($B5 = 0,$C5 = 0, $D5 = 0),"Not a contributor", IF(AND($D5&gt;$B5,$C5&gt;$D5),"Correct order","Check order/values")))</f>
        <v>Correct order</v>
      </c>
      <c r="G5" s="14"/>
      <c r="H5" s="12"/>
    </row>
    <row r="6" spans="1:8" x14ac:dyDescent="0.25">
      <c r="A6" s="3" t="s">
        <v>2</v>
      </c>
      <c r="B6">
        <v>0.6452</v>
      </c>
      <c r="C6">
        <v>9.9350000000000005</v>
      </c>
      <c r="D6">
        <v>2.2050000000000001</v>
      </c>
      <c r="E6" t="s">
        <v>205</v>
      </c>
      <c r="F6" s="15" t="str">
        <f t="shared" ref="F6:F28" si="0">IF(AND(ISBLANK($B6),ISBLANK($C6),ISBLANK($D6)), "Enter values", IF(AND($B6 = 0,$C6 = 0, $D6 = 0),"Not a contributor", IF(AND($D6&gt;$B6,$C6&gt;$D6),"Correct order","Check order/values")))</f>
        <v>Correct order</v>
      </c>
      <c r="G6" s="14"/>
    </row>
    <row r="7" spans="1:8" x14ac:dyDescent="0.25">
      <c r="A7" s="10" t="s">
        <v>3</v>
      </c>
      <c r="B7">
        <v>0.57579999999999998</v>
      </c>
      <c r="C7">
        <v>11.28</v>
      </c>
      <c r="D7">
        <v>3.7650000000000001</v>
      </c>
      <c r="E7" t="s">
        <v>206</v>
      </c>
      <c r="F7" s="15" t="str">
        <f t="shared" si="0"/>
        <v>Correct order</v>
      </c>
      <c r="G7" s="14"/>
    </row>
    <row r="8" spans="1:8" x14ac:dyDescent="0.25">
      <c r="A8" s="3" t="s">
        <v>5</v>
      </c>
      <c r="B8">
        <v>2.9180000000000001</v>
      </c>
      <c r="C8">
        <v>43.55</v>
      </c>
      <c r="D8">
        <v>22.88</v>
      </c>
      <c r="E8" t="s">
        <v>207</v>
      </c>
      <c r="F8" s="15" t="str">
        <f t="shared" si="0"/>
        <v>Correct order</v>
      </c>
    </row>
    <row r="9" spans="1:8" x14ac:dyDescent="0.25">
      <c r="A9" s="10" t="s">
        <v>6</v>
      </c>
      <c r="B9">
        <v>2.157</v>
      </c>
      <c r="C9">
        <v>48.65</v>
      </c>
      <c r="D9">
        <v>18.399999999999999</v>
      </c>
      <c r="E9" t="s">
        <v>208</v>
      </c>
      <c r="F9" s="15" t="str">
        <f t="shared" si="0"/>
        <v>Correct order</v>
      </c>
    </row>
    <row r="10" spans="1:8" x14ac:dyDescent="0.25">
      <c r="A10" s="5" t="s">
        <v>4</v>
      </c>
      <c r="B10">
        <v>5.2850000000000001E-2</v>
      </c>
      <c r="C10">
        <v>17.12</v>
      </c>
      <c r="D10">
        <v>2.7509999999999999</v>
      </c>
      <c r="E10" t="s">
        <v>209</v>
      </c>
      <c r="F10" s="15" t="str">
        <f>IF(AND($D10&gt;$B10,$C10&gt;$D10),"Correct","Check order")</f>
        <v>Correct</v>
      </c>
      <c r="G10" s="14"/>
    </row>
    <row r="11" spans="1:8" x14ac:dyDescent="0.25">
      <c r="A11" s="18" t="s">
        <v>19</v>
      </c>
      <c r="B11" s="18"/>
      <c r="C11" s="18"/>
      <c r="D11" s="18"/>
      <c r="E11" t="s">
        <v>210</v>
      </c>
      <c r="F11" s="15" t="str">
        <f t="shared" si="0"/>
        <v>Enter values</v>
      </c>
      <c r="G11" s="14"/>
    </row>
    <row r="12" spans="1:8" x14ac:dyDescent="0.25">
      <c r="A12" s="18" t="s">
        <v>20</v>
      </c>
      <c r="B12" s="18"/>
      <c r="C12" s="18"/>
      <c r="D12" s="18"/>
      <c r="E12" t="s">
        <v>211</v>
      </c>
      <c r="F12" s="15" t="str">
        <f t="shared" si="0"/>
        <v>Enter values</v>
      </c>
    </row>
    <row r="13" spans="1:8" x14ac:dyDescent="0.25">
      <c r="A13" s="18" t="s">
        <v>21</v>
      </c>
      <c r="B13" s="18"/>
      <c r="C13" s="18"/>
      <c r="D13" s="18"/>
      <c r="E13" t="s">
        <v>212</v>
      </c>
      <c r="F13" s="15" t="str">
        <f t="shared" si="0"/>
        <v>Enter values</v>
      </c>
    </row>
    <row r="14" spans="1:8" x14ac:dyDescent="0.25">
      <c r="A14" s="18" t="s">
        <v>22</v>
      </c>
      <c r="B14" s="18"/>
      <c r="C14" s="18"/>
      <c r="D14" s="18"/>
      <c r="E14" t="s">
        <v>213</v>
      </c>
      <c r="F14" s="15" t="str">
        <f t="shared" si="0"/>
        <v>Enter values</v>
      </c>
    </row>
    <row r="15" spans="1:8" x14ac:dyDescent="0.25">
      <c r="A15" s="18" t="s">
        <v>23</v>
      </c>
      <c r="B15" s="18"/>
      <c r="C15" s="18"/>
      <c r="D15" s="18"/>
      <c r="E15" t="s">
        <v>214</v>
      </c>
      <c r="F15" s="15" t="str">
        <f t="shared" si="0"/>
        <v>Enter values</v>
      </c>
    </row>
    <row r="16" spans="1:8" x14ac:dyDescent="0.25">
      <c r="A16" s="10" t="s">
        <v>7</v>
      </c>
      <c r="B16">
        <v>5.4310000000000003E-4</v>
      </c>
      <c r="C16">
        <v>2.99</v>
      </c>
      <c r="D16">
        <v>0.97070000000000001</v>
      </c>
      <c r="E16" t="s">
        <v>215</v>
      </c>
      <c r="F16" s="15" t="str">
        <f t="shared" si="0"/>
        <v>Correct order</v>
      </c>
    </row>
    <row r="17" spans="1:7" x14ac:dyDescent="0.25">
      <c r="A17" s="5" t="s">
        <v>8</v>
      </c>
      <c r="B17" s="29">
        <v>1.004E-6</v>
      </c>
      <c r="C17">
        <v>1.714</v>
      </c>
      <c r="D17">
        <v>6.1109999999999995E-4</v>
      </c>
      <c r="E17" t="s">
        <v>216</v>
      </c>
      <c r="F17" s="15" t="str">
        <f t="shared" si="0"/>
        <v>Correct order</v>
      </c>
    </row>
    <row r="18" spans="1:7" x14ac:dyDescent="0.25">
      <c r="A18" s="10" t="s">
        <v>9</v>
      </c>
      <c r="B18">
        <v>3.079E-4</v>
      </c>
      <c r="C18">
        <v>3.6859999999999999</v>
      </c>
      <c r="D18">
        <v>1.0129999999999999</v>
      </c>
      <c r="E18" t="s">
        <v>217</v>
      </c>
      <c r="F18" s="15" t="str">
        <f t="shared" si="0"/>
        <v>Correct order</v>
      </c>
    </row>
    <row r="19" spans="1:7" x14ac:dyDescent="0.25">
      <c r="A19" s="3" t="s">
        <v>10</v>
      </c>
      <c r="B19">
        <v>0.56100000000000005</v>
      </c>
      <c r="C19">
        <v>9.9</v>
      </c>
      <c r="D19">
        <v>4.718</v>
      </c>
      <c r="E19" t="s">
        <v>218</v>
      </c>
      <c r="F19" s="15" t="str">
        <f t="shared" si="0"/>
        <v>Correct order</v>
      </c>
    </row>
    <row r="20" spans="1:7" x14ac:dyDescent="0.25">
      <c r="A20" s="10" t="s">
        <v>11</v>
      </c>
      <c r="B20">
        <v>4.6690000000000002E-2</v>
      </c>
      <c r="C20">
        <v>17.260000000000002</v>
      </c>
      <c r="D20">
        <v>4.32</v>
      </c>
      <c r="E20" t="s">
        <v>219</v>
      </c>
      <c r="F20" s="15" t="str">
        <f t="shared" si="0"/>
        <v>Correct order</v>
      </c>
    </row>
    <row r="21" spans="1:7" x14ac:dyDescent="0.25">
      <c r="A21" s="3" t="s">
        <v>12</v>
      </c>
      <c r="B21">
        <v>3.7239999999999999E-3</v>
      </c>
      <c r="C21">
        <v>5.9139999999999997</v>
      </c>
      <c r="D21">
        <v>1.1000000000000001</v>
      </c>
      <c r="E21" t="s">
        <v>220</v>
      </c>
      <c r="F21" s="15" t="str">
        <f t="shared" si="0"/>
        <v>Correct order</v>
      </c>
    </row>
    <row r="22" spans="1:7" x14ac:dyDescent="0.25">
      <c r="A22" s="13" t="s">
        <v>13</v>
      </c>
      <c r="B22">
        <v>1.6359999999999999</v>
      </c>
      <c r="C22">
        <v>45.31</v>
      </c>
      <c r="D22">
        <v>26.76</v>
      </c>
      <c r="E22" t="s">
        <v>221</v>
      </c>
      <c r="F22" s="15" t="str">
        <f>IF(AND($D22&gt;$B22,$C22&gt;$D22),"Correct","Check order")</f>
        <v>Correct</v>
      </c>
    </row>
    <row r="23" spans="1:7" x14ac:dyDescent="0.25">
      <c r="A23" s="18" t="s">
        <v>24</v>
      </c>
      <c r="B23" s="18"/>
      <c r="C23" s="18"/>
      <c r="D23" s="18"/>
      <c r="E23" t="s">
        <v>222</v>
      </c>
      <c r="F23" s="15" t="str">
        <f t="shared" si="0"/>
        <v>Enter values</v>
      </c>
      <c r="G23" s="14"/>
    </row>
    <row r="24" spans="1:7" x14ac:dyDescent="0.25">
      <c r="A24" s="18" t="s">
        <v>28</v>
      </c>
      <c r="B24" s="18"/>
      <c r="C24" s="18"/>
      <c r="D24" s="18"/>
      <c r="E24" t="s">
        <v>223</v>
      </c>
      <c r="F24" s="15" t="str">
        <f t="shared" si="0"/>
        <v>Enter values</v>
      </c>
    </row>
    <row r="25" spans="1:7" x14ac:dyDescent="0.25">
      <c r="A25" s="18" t="s">
        <v>25</v>
      </c>
      <c r="B25" s="18"/>
      <c r="C25" s="18"/>
      <c r="D25" s="18"/>
      <c r="E25" t="s">
        <v>224</v>
      </c>
      <c r="F25" s="15" t="str">
        <f t="shared" si="0"/>
        <v>Enter values</v>
      </c>
    </row>
    <row r="26" spans="1:7" x14ac:dyDescent="0.25">
      <c r="A26" s="18" t="s">
        <v>26</v>
      </c>
      <c r="B26" s="18"/>
      <c r="C26" s="18"/>
      <c r="D26" s="18"/>
      <c r="E26" t="s">
        <v>225</v>
      </c>
      <c r="F26" s="15" t="str">
        <f t="shared" si="0"/>
        <v>Enter values</v>
      </c>
    </row>
    <row r="27" spans="1:7" x14ac:dyDescent="0.25">
      <c r="A27" s="18" t="s">
        <v>27</v>
      </c>
      <c r="B27" s="18"/>
      <c r="C27" s="18"/>
      <c r="D27" s="18"/>
      <c r="E27" t="s">
        <v>226</v>
      </c>
      <c r="F27" s="15" t="str">
        <f t="shared" si="0"/>
        <v>Enter values</v>
      </c>
    </row>
    <row r="28" spans="1:7" ht="15.75" thickBot="1" x14ac:dyDescent="0.3">
      <c r="A28" s="3" t="s">
        <v>41</v>
      </c>
      <c r="B28" s="2"/>
      <c r="C28" s="2"/>
      <c r="D28" s="4"/>
      <c r="E28" t="s">
        <v>227</v>
      </c>
      <c r="F28" s="17" t="str">
        <f t="shared" si="0"/>
        <v>Enter values</v>
      </c>
    </row>
    <row r="29" spans="1:7" ht="15.75" thickBot="1" x14ac:dyDescent="0.3">
      <c r="D29" s="30">
        <f>SUM(D5:D10,D16:D22,D28)/100</f>
        <v>0.94341311100000003</v>
      </c>
    </row>
  </sheetData>
  <phoneticPr fontId="8" type="noConversion"/>
  <pageMargins left="0.7" right="0.7" top="0.75" bottom="0.75" header="0.3" footer="0.3"/>
  <pageSetup paperSize="9" orientation="portrait" r:id="rId1"/>
  <headerFooter>
    <oddFooter>&amp;C&amp;1#&amp;"Arial Black"&amp;10&amp;KE4100EOFFICIAL: Sensitive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772D-9EEA-41B4-868A-6A99DF15ADDA}">
  <dimension ref="A1:H29"/>
  <sheetViews>
    <sheetView showGridLines="0" topLeftCell="A2" workbookViewId="0">
      <selection activeCell="B36" sqref="B36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33</v>
      </c>
    </row>
    <row r="2" spans="1:8" x14ac:dyDescent="0.25">
      <c r="G2" s="16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51</v>
      </c>
    </row>
    <row r="5" spans="1:8" x14ac:dyDescent="0.25">
      <c r="A5" s="10" t="s">
        <v>1</v>
      </c>
      <c r="B5">
        <v>1.0529999999999999</v>
      </c>
      <c r="C5">
        <v>14.58</v>
      </c>
      <c r="D5">
        <v>4.9960000000000004</v>
      </c>
      <c r="E5" t="s">
        <v>45</v>
      </c>
      <c r="F5" s="15" t="str">
        <f>IF(AND(ISBLANK($B5),ISBLANK($C5),ISBLANK($D5)), "Enter values", IF(AND($B5 = 0,$C5 = 0, $D5 = 0),"Not a contributor", IF(AND($D5&gt;$B5,$C5&gt;$D5),"Correct order","Check order/values")))</f>
        <v>Correct order</v>
      </c>
      <c r="G5" s="14"/>
      <c r="H5" s="26"/>
    </row>
    <row r="6" spans="1:8" x14ac:dyDescent="0.25">
      <c r="A6" s="3" t="s">
        <v>2</v>
      </c>
      <c r="B6">
        <v>0.19489999999999999</v>
      </c>
      <c r="C6">
        <v>10.62</v>
      </c>
      <c r="D6">
        <v>4.0030000000000001</v>
      </c>
      <c r="E6" t="s">
        <v>46</v>
      </c>
      <c r="F6" s="15" t="str">
        <f>IF(AND(ISBLANK($B6),ISBLANK($C6),ISBLANK($D6)), "Enter values", IF(AND($B6 = 0,$C6 = 0, $D6 = 0),"Not a contributor", IF(AND($D6&gt;$B6,$C6&gt;$D6),"Correct order","Check order/values")))</f>
        <v>Correct order</v>
      </c>
      <c r="G6" s="14"/>
    </row>
    <row r="7" spans="1:8" x14ac:dyDescent="0.25">
      <c r="A7" s="10" t="s">
        <v>3</v>
      </c>
      <c r="B7">
        <v>0.2387</v>
      </c>
      <c r="C7">
        <v>13.34</v>
      </c>
      <c r="D7">
        <v>4.4580000000000002</v>
      </c>
      <c r="E7" t="s">
        <v>47</v>
      </c>
      <c r="F7" s="15" t="str">
        <f>IF(AND(ISBLANK($B7),ISBLANK($C7),ISBLANK($D7)), "Enter values", IF(AND($B7 = 0,$C7 = 0, $D7 = 0),"Not a contributor", IF(AND($D7&gt;$B7,$C7&gt;$D7),"Correct order","Check order/values")))</f>
        <v>Correct order</v>
      </c>
      <c r="G7" s="14"/>
    </row>
    <row r="8" spans="1:8" x14ac:dyDescent="0.25">
      <c r="A8" s="3" t="s">
        <v>5</v>
      </c>
      <c r="B8">
        <v>40.54</v>
      </c>
      <c r="C8">
        <v>89.22</v>
      </c>
      <c r="D8">
        <v>68.709999999999994</v>
      </c>
      <c r="E8" t="s">
        <v>48</v>
      </c>
      <c r="F8" s="15" t="str">
        <f>IF(AND(ISBLANK($B8),ISBLANK($C8),ISBLANK($D8)), "Enter values", IF(AND($B8 = 0,$C8 = 0, $D8 = 0),"Not a contributor", IF(AND($D8&gt;$B8,$C8&gt;$D8),"Correct order","Check order/values")))</f>
        <v>Correct order</v>
      </c>
    </row>
    <row r="9" spans="1:8" x14ac:dyDescent="0.25">
      <c r="A9" s="10" t="s">
        <v>6</v>
      </c>
      <c r="B9" s="19"/>
      <c r="C9" s="19"/>
      <c r="D9" s="19"/>
      <c r="E9" t="s">
        <v>49</v>
      </c>
      <c r="F9" s="15" t="str">
        <f>IF(AND(ISBLANK($B9),ISBLANK($C9),ISBLANK($D9)), "Enter values", IF(AND($B9 = 0,$C9 = 0, $D9 = 0),"Not a contributor", IF(AND($D9&gt;$B9,$C9&gt;$D9),"Correct order","Check order/values")))</f>
        <v>Enter values</v>
      </c>
    </row>
    <row r="10" spans="1:8" x14ac:dyDescent="0.25">
      <c r="A10" s="5" t="s">
        <v>4</v>
      </c>
      <c r="B10">
        <v>0.32750000000000001</v>
      </c>
      <c r="C10">
        <v>11.89</v>
      </c>
      <c r="D10">
        <v>5.2720000000000002</v>
      </c>
      <c r="E10" t="s">
        <v>50</v>
      </c>
      <c r="F10" s="15" t="str">
        <f>IF(AND($D10&gt;$B10,$C10&gt;$D10),"Correct","Check order")</f>
        <v>Correct</v>
      </c>
      <c r="G10" s="14"/>
    </row>
    <row r="11" spans="1:8" x14ac:dyDescent="0.25">
      <c r="A11" s="18" t="s">
        <v>19</v>
      </c>
      <c r="B11" s="18"/>
      <c r="C11" s="18"/>
      <c r="D11" s="18"/>
      <c r="E11" t="s">
        <v>228</v>
      </c>
      <c r="F11" s="15" t="str">
        <f t="shared" ref="F11:F21" si="0">IF(AND(ISBLANK($B11),ISBLANK($C11),ISBLANK($D11)), "Enter values", IF(AND($B11 = 0,$C11 = 0, $D11 = 0),"Not a contributor", IF(AND($D11&gt;$B11,$C11&gt;$D11),"Correct order","Check order/values")))</f>
        <v>Enter values</v>
      </c>
      <c r="G11" s="14"/>
    </row>
    <row r="12" spans="1:8" x14ac:dyDescent="0.25">
      <c r="A12" s="18" t="s">
        <v>20</v>
      </c>
      <c r="B12" s="18"/>
      <c r="C12" s="18"/>
      <c r="D12" s="18"/>
      <c r="E12" t="s">
        <v>229</v>
      </c>
      <c r="F12" s="15" t="str">
        <f t="shared" si="0"/>
        <v>Enter values</v>
      </c>
    </row>
    <row r="13" spans="1:8" x14ac:dyDescent="0.25">
      <c r="A13" s="18" t="s">
        <v>21</v>
      </c>
      <c r="B13" s="18"/>
      <c r="C13" s="18"/>
      <c r="D13" s="18"/>
      <c r="E13" t="s">
        <v>230</v>
      </c>
      <c r="F13" s="15" t="str">
        <f t="shared" si="0"/>
        <v>Enter values</v>
      </c>
    </row>
    <row r="14" spans="1:8" x14ac:dyDescent="0.25">
      <c r="A14" s="18" t="s">
        <v>22</v>
      </c>
      <c r="B14" s="18"/>
      <c r="C14" s="18"/>
      <c r="D14" s="18"/>
      <c r="E14" t="s">
        <v>231</v>
      </c>
      <c r="F14" s="15" t="str">
        <f t="shared" si="0"/>
        <v>Enter values</v>
      </c>
    </row>
    <row r="15" spans="1:8" x14ac:dyDescent="0.25">
      <c r="A15" s="18" t="s">
        <v>23</v>
      </c>
      <c r="B15" s="18"/>
      <c r="C15" s="18"/>
      <c r="D15" s="18"/>
      <c r="E15" t="s">
        <v>232</v>
      </c>
      <c r="F15" s="15" t="str">
        <f t="shared" si="0"/>
        <v>Enter values</v>
      </c>
    </row>
    <row r="16" spans="1:8" x14ac:dyDescent="0.25">
      <c r="A16" s="10" t="s">
        <v>7</v>
      </c>
      <c r="E16" t="s">
        <v>52</v>
      </c>
      <c r="F16" s="15" t="str">
        <f>IF(AND(ISBLANK($B22),ISBLANK($C22),ISBLANK($D22)), "Enter values", IF(AND($B22 = 0,$C22 = 0, $D22 = 0),"Not a contributor", IF(AND($D22&gt;$B22,$C22&gt;$D22),"Correct order","Check order/values")))</f>
        <v>Correct order</v>
      </c>
    </row>
    <row r="17" spans="1:7" x14ac:dyDescent="0.25">
      <c r="A17" s="5" t="s">
        <v>8</v>
      </c>
      <c r="B17" s="21"/>
      <c r="C17" s="21"/>
      <c r="D17" s="21"/>
      <c r="E17" t="s">
        <v>53</v>
      </c>
      <c r="F17" s="15" t="str">
        <f t="shared" si="0"/>
        <v>Enter values</v>
      </c>
    </row>
    <row r="18" spans="1:7" x14ac:dyDescent="0.25">
      <c r="A18" s="10" t="s">
        <v>9</v>
      </c>
      <c r="B18" s="20"/>
      <c r="C18" s="20"/>
      <c r="D18" s="20"/>
      <c r="E18" t="s">
        <v>54</v>
      </c>
      <c r="F18" s="15" t="str">
        <f t="shared" si="0"/>
        <v>Enter values</v>
      </c>
    </row>
    <row r="19" spans="1:7" x14ac:dyDescent="0.25">
      <c r="A19" s="3" t="s">
        <v>10</v>
      </c>
      <c r="B19" s="21"/>
      <c r="C19" s="21"/>
      <c r="D19" s="21"/>
      <c r="E19" t="s">
        <v>55</v>
      </c>
      <c r="F19" s="15" t="str">
        <f t="shared" si="0"/>
        <v>Enter values</v>
      </c>
    </row>
    <row r="20" spans="1:7" x14ac:dyDescent="0.25">
      <c r="A20" s="10" t="s">
        <v>11</v>
      </c>
      <c r="B20" s="20"/>
      <c r="C20" s="20"/>
      <c r="D20" s="20"/>
      <c r="E20" t="s">
        <v>56</v>
      </c>
      <c r="F20" s="15" t="str">
        <f t="shared" si="0"/>
        <v>Enter values</v>
      </c>
    </row>
    <row r="21" spans="1:7" x14ac:dyDescent="0.25">
      <c r="A21" s="3" t="s">
        <v>12</v>
      </c>
      <c r="B21" s="22"/>
      <c r="C21" s="22"/>
      <c r="D21" s="22"/>
      <c r="E21" t="s">
        <v>57</v>
      </c>
      <c r="F21" s="15" t="str">
        <f t="shared" si="0"/>
        <v>Enter values</v>
      </c>
    </row>
    <row r="22" spans="1:7" x14ac:dyDescent="0.25">
      <c r="A22" s="13" t="s">
        <v>13</v>
      </c>
      <c r="B22">
        <v>0.46879999999999999</v>
      </c>
      <c r="C22">
        <v>13.6</v>
      </c>
      <c r="D22">
        <v>6.1550000000000002</v>
      </c>
      <c r="E22" t="s">
        <v>58</v>
      </c>
      <c r="F22" s="15" t="e">
        <f>IF(AND(#REF!&gt;#REF!,#REF!&gt;#REF!),"Correct","Check order")</f>
        <v>#REF!</v>
      </c>
    </row>
    <row r="23" spans="1:7" x14ac:dyDescent="0.25">
      <c r="A23" s="18" t="s">
        <v>24</v>
      </c>
      <c r="B23" s="18"/>
      <c r="C23" s="18"/>
      <c r="D23" s="18"/>
      <c r="E23" t="s">
        <v>233</v>
      </c>
      <c r="F23" s="15" t="str">
        <f>IF(AND(ISBLANK($B23),ISBLANK($C23),ISBLANK($D23)), "Enter values", IF(AND($B23 = 0,$C23 = 0, $D23 = 0),"Not a contributor", IF(AND($D23&gt;$B23,$C23&gt;$D23),"Correct order","Check order/values")))</f>
        <v>Enter values</v>
      </c>
      <c r="G23" s="14"/>
    </row>
    <row r="24" spans="1:7" x14ac:dyDescent="0.25">
      <c r="A24" s="18" t="s">
        <v>28</v>
      </c>
      <c r="B24" s="18"/>
      <c r="C24" s="18"/>
      <c r="D24" s="18"/>
      <c r="E24" t="s">
        <v>234</v>
      </c>
      <c r="F24" s="15" t="str">
        <f>IF(AND(ISBLANK($B24),ISBLANK($C24),ISBLANK($D24)), "Enter values", IF(AND($B24 = 0,$C24 = 0, $D24 = 0),"Not a contributor", IF(AND($D24&gt;$B24,$C24&gt;$D24),"Correct order","Check order/values")))</f>
        <v>Enter values</v>
      </c>
    </row>
    <row r="25" spans="1:7" x14ac:dyDescent="0.25">
      <c r="A25" s="18" t="s">
        <v>25</v>
      </c>
      <c r="B25" s="18"/>
      <c r="C25" s="18"/>
      <c r="D25" s="18"/>
      <c r="E25" t="s">
        <v>235</v>
      </c>
      <c r="F25" s="15" t="str">
        <f>IF(AND(ISBLANK($B25),ISBLANK($C25),ISBLANK($D25)), "Enter values", IF(AND($B25 = 0,$C25 = 0, $D25 = 0),"Not a contributor", IF(AND($D25&gt;$B25,$C25&gt;$D25),"Correct order","Check order/values")))</f>
        <v>Enter values</v>
      </c>
    </row>
    <row r="26" spans="1:7" x14ac:dyDescent="0.25">
      <c r="A26" s="18" t="s">
        <v>26</v>
      </c>
      <c r="B26" s="18"/>
      <c r="C26" s="18"/>
      <c r="D26" s="18"/>
      <c r="E26" t="s">
        <v>236</v>
      </c>
      <c r="F26" s="15" t="str">
        <f t="shared" ref="F26:F28" si="1">IF(AND(ISBLANK($B26),ISBLANK($C26),ISBLANK($D26)), "Enter values", IF(AND($B26 = 0,$C26 = 0, $D26 = 0),"Not a contributor", IF(AND($D26&gt;$B26,$C26&gt;$D26),"Correct order","Check order/values")))</f>
        <v>Enter values</v>
      </c>
    </row>
    <row r="27" spans="1:7" x14ac:dyDescent="0.25">
      <c r="A27" s="18" t="s">
        <v>27</v>
      </c>
      <c r="B27" s="18"/>
      <c r="C27" s="18"/>
      <c r="D27" s="18"/>
      <c r="E27" t="s">
        <v>237</v>
      </c>
      <c r="F27" s="15" t="str">
        <f t="shared" si="1"/>
        <v>Enter values</v>
      </c>
    </row>
    <row r="28" spans="1:7" ht="15.75" thickBot="1" x14ac:dyDescent="0.3">
      <c r="A28" s="3" t="s">
        <v>40</v>
      </c>
      <c r="B28">
        <v>6.3280000000000003E-2</v>
      </c>
      <c r="C28">
        <v>13.86</v>
      </c>
      <c r="D28">
        <v>3.0830000000000002</v>
      </c>
      <c r="E28" t="s">
        <v>59</v>
      </c>
      <c r="F28" s="17" t="str">
        <f t="shared" si="1"/>
        <v>Correct order</v>
      </c>
    </row>
    <row r="29" spans="1:7" ht="15.75" thickBot="1" x14ac:dyDescent="0.3">
      <c r="D29" s="30">
        <f>SUM(D5:D10,D17:D22,D28)/100</f>
        <v>0.96677000000000002</v>
      </c>
    </row>
  </sheetData>
  <phoneticPr fontId="8" type="noConversion"/>
  <pageMargins left="0.7" right="0.7" top="0.75" bottom="0.75" header="0.3" footer="0.3"/>
  <pageSetup paperSize="9" orientation="portrait" r:id="rId1"/>
  <headerFooter>
    <oddFooter>&amp;C&amp;1#&amp;"Arial Black"&amp;10&amp;KE4100EOFFICIAL: Sensitive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7C9C-12BF-4D0D-9255-71FE515DB850}">
  <dimension ref="A1:H29"/>
  <sheetViews>
    <sheetView showGridLines="0" workbookViewId="0">
      <selection activeCell="D23" sqref="D23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34</v>
      </c>
    </row>
    <row r="2" spans="1:8" x14ac:dyDescent="0.25">
      <c r="G2" s="16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51</v>
      </c>
    </row>
    <row r="5" spans="1:8" x14ac:dyDescent="0.25">
      <c r="A5" s="10" t="s">
        <v>1</v>
      </c>
      <c r="B5">
        <v>4.8910000000000002E-2</v>
      </c>
      <c r="C5">
        <v>7.6520000000000001</v>
      </c>
      <c r="D5">
        <v>2.2530000000000001</v>
      </c>
      <c r="E5" t="s">
        <v>60</v>
      </c>
      <c r="F5" s="15" t="str">
        <f>IF(AND(ISBLANK($B5),ISBLANK($C5),ISBLANK($D5)), "Enter values", IF(AND($B5 = 0,$C5 = 0, $D5 = 0),"Not a contributor", IF(AND($D5&gt;$B5,$C5&gt;$D5),"Correct order","Check order/values")))</f>
        <v>Correct order</v>
      </c>
      <c r="G5" s="14"/>
      <c r="H5" s="26"/>
    </row>
    <row r="6" spans="1:8" x14ac:dyDescent="0.25">
      <c r="A6" s="3" t="s">
        <v>2</v>
      </c>
      <c r="B6">
        <v>0.49780000000000002</v>
      </c>
      <c r="C6">
        <v>18.55</v>
      </c>
      <c r="D6">
        <v>9.6809999999999992</v>
      </c>
      <c r="E6" t="s">
        <v>61</v>
      </c>
      <c r="F6" s="15" t="str">
        <f t="shared" ref="F6:F28" si="0">IF(AND(ISBLANK($B6),ISBLANK($C6),ISBLANK($D6)), "Enter values", IF(AND($B6 = 0,$C6 = 0, $D6 = 0),"Not a contributor", IF(AND($D6&gt;$B6,$C6&gt;$D6),"Correct order","Check order/values")))</f>
        <v>Correct order</v>
      </c>
      <c r="G6" s="14"/>
    </row>
    <row r="7" spans="1:8" x14ac:dyDescent="0.25">
      <c r="A7" s="10" t="s">
        <v>3</v>
      </c>
      <c r="B7">
        <v>4.2380000000000001E-2</v>
      </c>
      <c r="C7">
        <v>11.11</v>
      </c>
      <c r="D7">
        <v>2.847</v>
      </c>
      <c r="E7" t="s">
        <v>62</v>
      </c>
      <c r="F7" s="15" t="str">
        <f t="shared" si="0"/>
        <v>Correct order</v>
      </c>
      <c r="G7" s="14"/>
    </row>
    <row r="8" spans="1:8" x14ac:dyDescent="0.25">
      <c r="A8" s="3" t="s">
        <v>5</v>
      </c>
      <c r="B8">
        <v>5.351</v>
      </c>
      <c r="C8">
        <v>31.98</v>
      </c>
      <c r="D8">
        <v>12.66</v>
      </c>
      <c r="E8" t="s">
        <v>63</v>
      </c>
      <c r="F8" s="15" t="str">
        <f t="shared" si="0"/>
        <v>Correct order</v>
      </c>
    </row>
    <row r="9" spans="1:8" x14ac:dyDescent="0.25">
      <c r="A9" s="10" t="s">
        <v>6</v>
      </c>
      <c r="B9" s="19"/>
      <c r="C9" s="19"/>
      <c r="D9" s="19"/>
      <c r="E9" t="s">
        <v>64</v>
      </c>
      <c r="F9" s="15" t="str">
        <f t="shared" si="0"/>
        <v>Enter values</v>
      </c>
    </row>
    <row r="10" spans="1:8" x14ac:dyDescent="0.25">
      <c r="A10" s="5" t="s">
        <v>4</v>
      </c>
      <c r="B10">
        <v>1.218</v>
      </c>
      <c r="C10">
        <v>28.28</v>
      </c>
      <c r="D10">
        <v>9.0739999999999998</v>
      </c>
      <c r="E10" t="s">
        <v>65</v>
      </c>
      <c r="F10" s="15" t="str">
        <f>IF(AND($D10&gt;$B10,$C10&gt;$D10),"Correct","Check order")</f>
        <v>Correct</v>
      </c>
      <c r="G10" s="14"/>
    </row>
    <row r="11" spans="1:8" x14ac:dyDescent="0.25">
      <c r="A11" s="18" t="s">
        <v>19</v>
      </c>
      <c r="B11" s="18"/>
      <c r="C11" s="18"/>
      <c r="D11" s="18"/>
      <c r="E11" t="s">
        <v>66</v>
      </c>
      <c r="F11" s="15" t="str">
        <f t="shared" si="0"/>
        <v>Enter values</v>
      </c>
      <c r="G11" s="14"/>
    </row>
    <row r="12" spans="1:8" x14ac:dyDescent="0.25">
      <c r="A12" s="18" t="s">
        <v>20</v>
      </c>
      <c r="B12" s="18"/>
      <c r="C12" s="18"/>
      <c r="D12" s="18"/>
      <c r="E12" t="s">
        <v>67</v>
      </c>
      <c r="F12" s="15" t="str">
        <f t="shared" si="0"/>
        <v>Enter values</v>
      </c>
    </row>
    <row r="13" spans="1:8" x14ac:dyDescent="0.25">
      <c r="A13" s="18" t="s">
        <v>21</v>
      </c>
      <c r="B13" s="18"/>
      <c r="C13" s="18"/>
      <c r="D13" s="18"/>
      <c r="E13" t="s">
        <v>68</v>
      </c>
      <c r="F13" s="15" t="str">
        <f t="shared" si="0"/>
        <v>Enter values</v>
      </c>
    </row>
    <row r="14" spans="1:8" x14ac:dyDescent="0.25">
      <c r="A14" s="18" t="s">
        <v>22</v>
      </c>
      <c r="B14" s="18"/>
      <c r="C14" s="18"/>
      <c r="D14" s="18"/>
      <c r="E14" t="s">
        <v>69</v>
      </c>
      <c r="F14" s="15" t="str">
        <f t="shared" si="0"/>
        <v>Enter values</v>
      </c>
    </row>
    <row r="15" spans="1:8" x14ac:dyDescent="0.25">
      <c r="A15" s="18" t="s">
        <v>23</v>
      </c>
      <c r="B15" s="18"/>
      <c r="C15" s="18"/>
      <c r="D15" s="18"/>
      <c r="E15" t="s">
        <v>70</v>
      </c>
      <c r="F15" s="15" t="str">
        <f t="shared" si="0"/>
        <v>Enter values</v>
      </c>
    </row>
    <row r="16" spans="1:8" x14ac:dyDescent="0.25">
      <c r="A16" s="10" t="s">
        <v>7</v>
      </c>
      <c r="B16">
        <v>4.8070000000000002E-2</v>
      </c>
      <c r="C16">
        <v>12.31</v>
      </c>
      <c r="D16">
        <v>3.2069999999999999</v>
      </c>
      <c r="E16" t="s">
        <v>71</v>
      </c>
      <c r="F16" s="15" t="str">
        <f t="shared" si="0"/>
        <v>Correct order</v>
      </c>
    </row>
    <row r="17" spans="1:7" x14ac:dyDescent="0.25">
      <c r="A17" s="5" t="s">
        <v>8</v>
      </c>
      <c r="B17">
        <v>4.786E-2</v>
      </c>
      <c r="C17">
        <v>7.5629999999999997</v>
      </c>
      <c r="D17">
        <v>2.399</v>
      </c>
      <c r="E17" t="s">
        <v>72</v>
      </c>
      <c r="F17" s="15" t="str">
        <f t="shared" si="0"/>
        <v>Correct order</v>
      </c>
    </row>
    <row r="18" spans="1:7" x14ac:dyDescent="0.25">
      <c r="A18" s="10" t="s">
        <v>9</v>
      </c>
      <c r="B18">
        <v>1.107</v>
      </c>
      <c r="C18">
        <v>22.19</v>
      </c>
      <c r="D18">
        <v>12.52</v>
      </c>
      <c r="E18" t="s">
        <v>73</v>
      </c>
      <c r="F18" s="15" t="str">
        <f t="shared" si="0"/>
        <v>Correct order</v>
      </c>
    </row>
    <row r="19" spans="1:7" x14ac:dyDescent="0.25">
      <c r="A19" s="3" t="s">
        <v>10</v>
      </c>
      <c r="B19">
        <v>8.798</v>
      </c>
      <c r="C19">
        <v>38.72</v>
      </c>
      <c r="D19">
        <v>23.05</v>
      </c>
      <c r="E19" t="s">
        <v>74</v>
      </c>
      <c r="F19" s="15" t="str">
        <f t="shared" si="0"/>
        <v>Correct order</v>
      </c>
    </row>
    <row r="20" spans="1:7" x14ac:dyDescent="0.25">
      <c r="A20" s="10" t="s">
        <v>11</v>
      </c>
      <c r="B20" s="20"/>
      <c r="C20" s="20"/>
      <c r="D20" s="20"/>
      <c r="E20" t="s">
        <v>75</v>
      </c>
      <c r="F20" s="15" t="str">
        <f t="shared" si="0"/>
        <v>Enter values</v>
      </c>
    </row>
    <row r="21" spans="1:7" x14ac:dyDescent="0.25">
      <c r="A21" s="3" t="s">
        <v>12</v>
      </c>
      <c r="B21" s="22"/>
      <c r="C21" s="22"/>
      <c r="D21" s="22"/>
      <c r="E21" t="s">
        <v>76</v>
      </c>
      <c r="F21" s="15" t="str">
        <f t="shared" si="0"/>
        <v>Enter values</v>
      </c>
    </row>
    <row r="22" spans="1:7" x14ac:dyDescent="0.25">
      <c r="A22" s="13" t="s">
        <v>13</v>
      </c>
      <c r="B22">
        <v>3.7490000000000001</v>
      </c>
      <c r="C22">
        <v>55.14</v>
      </c>
      <c r="D22">
        <v>25.45</v>
      </c>
      <c r="E22" t="s">
        <v>77</v>
      </c>
      <c r="F22" s="15" t="str">
        <f>IF(AND($D22&gt;$B22,$C22&gt;$D22),"Correct","Check order")</f>
        <v>Correct</v>
      </c>
    </row>
    <row r="23" spans="1:7" x14ac:dyDescent="0.25">
      <c r="A23" s="18" t="s">
        <v>24</v>
      </c>
      <c r="B23" s="18"/>
      <c r="C23" s="18"/>
      <c r="D23" s="18"/>
      <c r="E23" t="s">
        <v>78</v>
      </c>
      <c r="F23" s="15" t="str">
        <f t="shared" si="0"/>
        <v>Enter values</v>
      </c>
      <c r="G23" s="14"/>
    </row>
    <row r="24" spans="1:7" x14ac:dyDescent="0.25">
      <c r="A24" s="18" t="s">
        <v>28</v>
      </c>
      <c r="B24" s="18"/>
      <c r="C24" s="18"/>
      <c r="D24" s="18"/>
      <c r="E24" t="s">
        <v>79</v>
      </c>
      <c r="F24" s="15" t="str">
        <f t="shared" si="0"/>
        <v>Enter values</v>
      </c>
    </row>
    <row r="25" spans="1:7" x14ac:dyDescent="0.25">
      <c r="A25" s="18" t="s">
        <v>25</v>
      </c>
      <c r="B25" s="18"/>
      <c r="C25" s="18"/>
      <c r="D25" s="18"/>
      <c r="E25" t="s">
        <v>80</v>
      </c>
      <c r="F25" s="15" t="str">
        <f t="shared" si="0"/>
        <v>Enter values</v>
      </c>
    </row>
    <row r="26" spans="1:7" x14ac:dyDescent="0.25">
      <c r="A26" s="18" t="s">
        <v>26</v>
      </c>
      <c r="B26" s="18"/>
      <c r="C26" s="18"/>
      <c r="D26" s="18"/>
      <c r="E26" t="s">
        <v>81</v>
      </c>
      <c r="F26" s="15" t="str">
        <f t="shared" si="0"/>
        <v>Enter values</v>
      </c>
    </row>
    <row r="27" spans="1:7" x14ac:dyDescent="0.25">
      <c r="A27" s="18" t="s">
        <v>27</v>
      </c>
      <c r="B27" s="18"/>
      <c r="C27" s="18"/>
      <c r="D27" s="18"/>
      <c r="E27" t="s">
        <v>82</v>
      </c>
      <c r="F27" s="15" t="str">
        <f t="shared" si="0"/>
        <v>Enter values</v>
      </c>
    </row>
    <row r="28" spans="1:7" ht="15.75" thickBot="1" x14ac:dyDescent="0.3">
      <c r="A28" s="3" t="s">
        <v>18</v>
      </c>
      <c r="B28" s="2"/>
      <c r="C28" s="2"/>
      <c r="D28" s="4"/>
      <c r="E28" t="s">
        <v>83</v>
      </c>
      <c r="F28" s="17" t="str">
        <f t="shared" si="0"/>
        <v>Enter values</v>
      </c>
    </row>
    <row r="29" spans="1:7" ht="15.75" thickBot="1" x14ac:dyDescent="0.3">
      <c r="D29" s="30">
        <f>SUM(D5:D10,D16:D22,D28)/100</f>
        <v>1.0314100000000002</v>
      </c>
    </row>
  </sheetData>
  <phoneticPr fontId="8" type="noConversion"/>
  <pageMargins left="0.7" right="0.7" top="0.75" bottom="0.75" header="0.3" footer="0.3"/>
  <pageSetup paperSize="9" orientation="portrait" r:id="rId1"/>
  <headerFooter>
    <oddFooter>&amp;C&amp;1#&amp;"Arial Black"&amp;10&amp;KE4100EOFFICIAL: Sensitive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BD6A-7876-4B6E-8558-5997E9A36D11}">
  <dimension ref="A1:H29"/>
  <sheetViews>
    <sheetView showGridLines="0" zoomScaleNormal="100" workbookViewId="0">
      <selection activeCell="D29" sqref="D29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35</v>
      </c>
    </row>
    <row r="2" spans="1:8" x14ac:dyDescent="0.25">
      <c r="G2" s="16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51</v>
      </c>
    </row>
    <row r="5" spans="1:8" x14ac:dyDescent="0.25">
      <c r="A5" s="10" t="s">
        <v>1</v>
      </c>
      <c r="B5">
        <v>1.6</v>
      </c>
      <c r="C5">
        <v>54.55</v>
      </c>
      <c r="D5">
        <v>22.11</v>
      </c>
      <c r="E5" t="s">
        <v>84</v>
      </c>
      <c r="F5" s="15" t="str">
        <f>IF(AND(ISBLANK($B5),ISBLANK($C5),ISBLANK($D5)), "Enter values", IF(AND($B5 = 0,$C5 = 0, $D5 = 0),"Not a contributor", IF(AND($D5&gt;$B5,$C5&gt;$D5),"Correct order","Check order/values")))</f>
        <v>Correct order</v>
      </c>
      <c r="G5" s="14"/>
      <c r="H5" s="12"/>
    </row>
    <row r="6" spans="1:8" x14ac:dyDescent="0.25">
      <c r="A6" s="3" t="s">
        <v>2</v>
      </c>
      <c r="B6">
        <v>1.411</v>
      </c>
      <c r="C6">
        <v>38.82</v>
      </c>
      <c r="D6">
        <v>16.010000000000002</v>
      </c>
      <c r="E6" t="s">
        <v>85</v>
      </c>
      <c r="F6" s="15" t="str">
        <f t="shared" ref="F6:F28" si="0">IF(AND(ISBLANK($B6),ISBLANK($C6),ISBLANK($D6)), "Enter values", IF(AND($B6 = 0,$C6 = 0, $D6 = 0),"Not a contributor", IF(AND($D6&gt;$B6,$C6&gt;$D6),"Correct order","Check order/values")))</f>
        <v>Correct order</v>
      </c>
      <c r="G6" s="14"/>
    </row>
    <row r="7" spans="1:8" x14ac:dyDescent="0.25">
      <c r="A7" s="10" t="s">
        <v>3</v>
      </c>
      <c r="B7">
        <v>7.8539999999999999E-3</v>
      </c>
      <c r="C7">
        <v>14.58</v>
      </c>
      <c r="D7">
        <v>4.4260000000000002</v>
      </c>
      <c r="E7" t="s">
        <v>86</v>
      </c>
      <c r="F7" s="15" t="str">
        <f t="shared" si="0"/>
        <v>Correct order</v>
      </c>
      <c r="G7" s="14"/>
    </row>
    <row r="8" spans="1:8" x14ac:dyDescent="0.25">
      <c r="A8" s="3" t="s">
        <v>5</v>
      </c>
      <c r="B8" s="21"/>
      <c r="C8" s="21"/>
      <c r="D8" s="21"/>
      <c r="E8" t="s">
        <v>87</v>
      </c>
      <c r="F8" s="15" t="str">
        <f t="shared" si="0"/>
        <v>Enter values</v>
      </c>
    </row>
    <row r="9" spans="1:8" x14ac:dyDescent="0.25">
      <c r="A9" s="10" t="s">
        <v>6</v>
      </c>
      <c r="B9" s="19"/>
      <c r="C9" s="19"/>
      <c r="D9" s="19"/>
      <c r="E9" t="s">
        <v>88</v>
      </c>
      <c r="F9" s="15" t="str">
        <f t="shared" si="0"/>
        <v>Enter values</v>
      </c>
    </row>
    <row r="10" spans="1:8" x14ac:dyDescent="0.25">
      <c r="A10" s="5" t="s">
        <v>4</v>
      </c>
      <c r="B10">
        <v>0.33960000000000001</v>
      </c>
      <c r="C10">
        <v>43.04</v>
      </c>
      <c r="D10">
        <v>13.94</v>
      </c>
      <c r="E10" t="s">
        <v>89</v>
      </c>
      <c r="F10" s="15" t="str">
        <f>IF(AND($D10&gt;$B10,$C10&gt;$D10),"Correct","Check order")</f>
        <v>Correct</v>
      </c>
      <c r="G10" s="14"/>
    </row>
    <row r="11" spans="1:8" x14ac:dyDescent="0.25">
      <c r="A11" s="18" t="s">
        <v>19</v>
      </c>
      <c r="B11" s="18"/>
      <c r="C11" s="18"/>
      <c r="D11" s="18"/>
      <c r="E11" t="s">
        <v>90</v>
      </c>
      <c r="F11" s="15" t="str">
        <f t="shared" si="0"/>
        <v>Enter values</v>
      </c>
      <c r="G11" s="14"/>
    </row>
    <row r="12" spans="1:8" x14ac:dyDescent="0.25">
      <c r="A12" s="18" t="s">
        <v>20</v>
      </c>
      <c r="B12" s="18"/>
      <c r="C12" s="18"/>
      <c r="D12" s="18"/>
      <c r="E12" t="s">
        <v>91</v>
      </c>
      <c r="F12" s="15" t="str">
        <f t="shared" si="0"/>
        <v>Enter values</v>
      </c>
    </row>
    <row r="13" spans="1:8" x14ac:dyDescent="0.25">
      <c r="A13" s="18" t="s">
        <v>21</v>
      </c>
      <c r="B13" s="18"/>
      <c r="C13" s="18"/>
      <c r="D13" s="18"/>
      <c r="E13" t="s">
        <v>92</v>
      </c>
      <c r="F13" s="15" t="str">
        <f t="shared" si="0"/>
        <v>Enter values</v>
      </c>
    </row>
    <row r="14" spans="1:8" x14ac:dyDescent="0.25">
      <c r="A14" s="18" t="s">
        <v>22</v>
      </c>
      <c r="B14" s="18"/>
      <c r="C14" s="18"/>
      <c r="D14" s="18"/>
      <c r="E14" t="s">
        <v>93</v>
      </c>
      <c r="F14" s="15" t="str">
        <f t="shared" si="0"/>
        <v>Enter values</v>
      </c>
    </row>
    <row r="15" spans="1:8" x14ac:dyDescent="0.25">
      <c r="A15" s="18" t="s">
        <v>23</v>
      </c>
      <c r="B15" s="18"/>
      <c r="C15" s="18"/>
      <c r="D15" s="18"/>
      <c r="E15" t="s">
        <v>94</v>
      </c>
      <c r="F15" s="15" t="str">
        <f t="shared" si="0"/>
        <v>Enter values</v>
      </c>
    </row>
    <row r="16" spans="1:8" x14ac:dyDescent="0.25">
      <c r="A16" s="10" t="s">
        <v>7</v>
      </c>
      <c r="B16" s="20"/>
      <c r="C16" s="20"/>
      <c r="D16" s="20"/>
      <c r="E16" t="s">
        <v>95</v>
      </c>
      <c r="F16" s="15" t="str">
        <f t="shared" si="0"/>
        <v>Enter values</v>
      </c>
    </row>
    <row r="17" spans="1:7" x14ac:dyDescent="0.25">
      <c r="A17" s="5" t="s">
        <v>8</v>
      </c>
      <c r="B17" s="21"/>
      <c r="C17" s="21"/>
      <c r="D17" s="21"/>
      <c r="E17" t="s">
        <v>96</v>
      </c>
      <c r="F17" s="15" t="str">
        <f t="shared" si="0"/>
        <v>Enter values</v>
      </c>
    </row>
    <row r="18" spans="1:7" x14ac:dyDescent="0.25">
      <c r="A18" s="10" t="s">
        <v>9</v>
      </c>
      <c r="B18" s="20"/>
      <c r="C18" s="20"/>
      <c r="D18" s="20"/>
      <c r="E18" t="s">
        <v>97</v>
      </c>
      <c r="F18" s="15" t="str">
        <f t="shared" si="0"/>
        <v>Enter values</v>
      </c>
    </row>
    <row r="19" spans="1:7" x14ac:dyDescent="0.25">
      <c r="A19" s="3" t="s">
        <v>10</v>
      </c>
      <c r="B19" s="27"/>
      <c r="C19" s="27"/>
      <c r="D19" s="27"/>
      <c r="E19" t="s">
        <v>98</v>
      </c>
      <c r="F19" s="15" t="str">
        <f t="shared" si="0"/>
        <v>Enter values</v>
      </c>
    </row>
    <row r="20" spans="1:7" x14ac:dyDescent="0.25">
      <c r="A20" s="10" t="s">
        <v>11</v>
      </c>
      <c r="B20" s="20"/>
      <c r="C20" s="20"/>
      <c r="D20" s="20"/>
      <c r="E20" t="s">
        <v>99</v>
      </c>
      <c r="F20" s="15" t="str">
        <f t="shared" si="0"/>
        <v>Enter values</v>
      </c>
    </row>
    <row r="21" spans="1:7" x14ac:dyDescent="0.25">
      <c r="A21" s="3" t="s">
        <v>12</v>
      </c>
      <c r="B21" s="22"/>
      <c r="C21" s="22"/>
      <c r="D21" s="22"/>
      <c r="E21" t="s">
        <v>100</v>
      </c>
      <c r="F21" s="15" t="str">
        <f t="shared" si="0"/>
        <v>Enter values</v>
      </c>
    </row>
    <row r="22" spans="1:7" x14ac:dyDescent="0.25">
      <c r="A22" s="13" t="s">
        <v>13</v>
      </c>
      <c r="B22">
        <v>1.111</v>
      </c>
      <c r="C22">
        <v>34.79</v>
      </c>
      <c r="D22">
        <v>8.032</v>
      </c>
      <c r="E22" t="s">
        <v>101</v>
      </c>
      <c r="F22" s="15" t="str">
        <f>IF(AND($D22&gt;$B22,$C22&gt;$D22),"Correct","Check order")</f>
        <v>Correct</v>
      </c>
    </row>
    <row r="23" spans="1:7" x14ac:dyDescent="0.25">
      <c r="A23" s="18" t="s">
        <v>24</v>
      </c>
      <c r="B23" s="18"/>
      <c r="C23" s="18"/>
      <c r="D23" s="18"/>
      <c r="E23" t="s">
        <v>102</v>
      </c>
      <c r="F23" s="15" t="str">
        <f t="shared" si="0"/>
        <v>Enter values</v>
      </c>
      <c r="G23" s="14"/>
    </row>
    <row r="24" spans="1:7" x14ac:dyDescent="0.25">
      <c r="A24" s="18" t="s">
        <v>28</v>
      </c>
      <c r="B24" s="18"/>
      <c r="C24" s="18"/>
      <c r="D24" s="18"/>
      <c r="E24" t="s">
        <v>103</v>
      </c>
      <c r="F24" s="15" t="str">
        <f t="shared" si="0"/>
        <v>Enter values</v>
      </c>
    </row>
    <row r="25" spans="1:7" x14ac:dyDescent="0.25">
      <c r="A25" s="18" t="s">
        <v>25</v>
      </c>
      <c r="B25" s="18"/>
      <c r="C25" s="18"/>
      <c r="D25" s="18"/>
      <c r="E25" t="s">
        <v>104</v>
      </c>
      <c r="F25" s="15" t="str">
        <f t="shared" si="0"/>
        <v>Enter values</v>
      </c>
    </row>
    <row r="26" spans="1:7" x14ac:dyDescent="0.25">
      <c r="A26" s="18" t="s">
        <v>26</v>
      </c>
      <c r="B26" s="18"/>
      <c r="C26" s="18"/>
      <c r="D26" s="18"/>
      <c r="E26" t="s">
        <v>105</v>
      </c>
      <c r="F26" s="15" t="str">
        <f t="shared" si="0"/>
        <v>Enter values</v>
      </c>
    </row>
    <row r="27" spans="1:7" x14ac:dyDescent="0.25">
      <c r="A27" s="18" t="s">
        <v>27</v>
      </c>
      <c r="B27" s="18"/>
      <c r="C27" s="18"/>
      <c r="D27" s="18"/>
      <c r="E27" t="s">
        <v>106</v>
      </c>
      <c r="F27" s="15" t="str">
        <f t="shared" si="0"/>
        <v>Enter values</v>
      </c>
    </row>
    <row r="28" spans="1:7" ht="30.75" thickBot="1" x14ac:dyDescent="0.3">
      <c r="A28" s="3" t="s">
        <v>238</v>
      </c>
      <c r="B28">
        <v>6.532</v>
      </c>
      <c r="C28">
        <v>68</v>
      </c>
      <c r="D28">
        <v>36.01</v>
      </c>
      <c r="E28" t="s">
        <v>107</v>
      </c>
      <c r="F28" s="17" t="str">
        <f t="shared" si="0"/>
        <v>Correct order</v>
      </c>
    </row>
    <row r="29" spans="1:7" ht="15.75" thickBot="1" x14ac:dyDescent="0.3">
      <c r="D29" s="30">
        <f>SUM(D5:D10,D16:D22,D28)/100</f>
        <v>1.00528</v>
      </c>
    </row>
  </sheetData>
  <pageMargins left="0.7" right="0.7" top="0.75" bottom="0.75" header="0.3" footer="0.3"/>
  <pageSetup paperSize="9" orientation="portrait" r:id="rId1"/>
  <headerFooter>
    <oddFooter>&amp;C&amp;1#&amp;"Arial Black"&amp;10&amp;KE4100EOFFICIAL: Sensitive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299C-C00A-43BD-95F9-751C67F2F7BE}">
  <dimension ref="A1:H29"/>
  <sheetViews>
    <sheetView showGridLines="0" workbookViewId="0">
      <selection activeCell="D11" sqref="D11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36</v>
      </c>
    </row>
    <row r="2" spans="1:8" x14ac:dyDescent="0.25">
      <c r="G2" s="16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51</v>
      </c>
    </row>
    <row r="5" spans="1:8" x14ac:dyDescent="0.25">
      <c r="A5" s="10" t="s">
        <v>1</v>
      </c>
      <c r="B5">
        <v>0.31469999999999998</v>
      </c>
      <c r="C5">
        <v>58.37</v>
      </c>
      <c r="D5">
        <v>35.450000000000003</v>
      </c>
      <c r="E5" t="s">
        <v>108</v>
      </c>
      <c r="F5" s="15" t="str">
        <f>IF(AND(ISBLANK($B5),ISBLANK($C5),ISBLANK($D5)), "Enter values", IF(AND($B5 = 0,$C5 = 0, $D5 = 0),"Not a contributor", IF(AND($D5&gt;$B5,$C5&gt;$D5),"Correct order","Check order/values")))</f>
        <v>Correct order</v>
      </c>
      <c r="G5" s="14"/>
      <c r="H5" s="12"/>
    </row>
    <row r="6" spans="1:8" x14ac:dyDescent="0.25">
      <c r="A6" s="3" t="s">
        <v>2</v>
      </c>
      <c r="B6">
        <v>0.15709999999999999</v>
      </c>
      <c r="C6">
        <v>15.74</v>
      </c>
      <c r="D6">
        <v>5.056</v>
      </c>
      <c r="E6" t="s">
        <v>109</v>
      </c>
      <c r="F6" s="15" t="str">
        <f t="shared" ref="F6:F28" si="0">IF(AND(ISBLANK($B6),ISBLANK($C6),ISBLANK($D6)), "Enter values", IF(AND($B6 = 0,$C6 = 0, $D6 = 0),"Not a contributor", IF(AND($D6&gt;$B6,$C6&gt;$D6),"Correct order","Check order/values")))</f>
        <v>Correct order</v>
      </c>
      <c r="G6" s="14"/>
    </row>
    <row r="7" spans="1:8" x14ac:dyDescent="0.25">
      <c r="A7" s="10" t="s">
        <v>3</v>
      </c>
      <c r="B7">
        <v>0.1188</v>
      </c>
      <c r="C7">
        <v>30.99</v>
      </c>
      <c r="D7">
        <v>6.61</v>
      </c>
      <c r="E7" t="s">
        <v>110</v>
      </c>
      <c r="F7" s="15" t="str">
        <f t="shared" si="0"/>
        <v>Correct order</v>
      </c>
      <c r="G7" s="14"/>
    </row>
    <row r="8" spans="1:8" x14ac:dyDescent="0.25">
      <c r="A8" s="3" t="s">
        <v>5</v>
      </c>
      <c r="B8" s="21"/>
      <c r="C8" s="21"/>
      <c r="D8" s="21"/>
      <c r="E8" t="s">
        <v>111</v>
      </c>
      <c r="F8" s="15" t="str">
        <f t="shared" si="0"/>
        <v>Enter values</v>
      </c>
    </row>
    <row r="9" spans="1:8" x14ac:dyDescent="0.25">
      <c r="A9" s="10" t="s">
        <v>6</v>
      </c>
      <c r="B9" s="19"/>
      <c r="C9" s="19"/>
      <c r="D9" s="19"/>
      <c r="E9" t="s">
        <v>112</v>
      </c>
      <c r="F9" s="15" t="str">
        <f t="shared" si="0"/>
        <v>Enter values</v>
      </c>
    </row>
    <row r="10" spans="1:8" x14ac:dyDescent="0.25">
      <c r="A10" s="5" t="s">
        <v>4</v>
      </c>
      <c r="B10">
        <v>0.91859999999999997</v>
      </c>
      <c r="C10">
        <v>9.9789999999999992</v>
      </c>
      <c r="D10">
        <v>5.4690000000000003</v>
      </c>
      <c r="E10" t="s">
        <v>113</v>
      </c>
      <c r="F10" s="15" t="str">
        <f>IF(AND($D10&gt;$B10,$C10&gt;$D10),"Correct","Check order")</f>
        <v>Correct</v>
      </c>
      <c r="G10" s="14"/>
    </row>
    <row r="11" spans="1:8" x14ac:dyDescent="0.25">
      <c r="A11" s="18" t="s">
        <v>19</v>
      </c>
      <c r="B11" s="18"/>
      <c r="C11" s="18"/>
      <c r="D11" s="18"/>
      <c r="E11" t="s">
        <v>114</v>
      </c>
      <c r="F11" s="15" t="str">
        <f t="shared" si="0"/>
        <v>Enter values</v>
      </c>
      <c r="G11" s="14"/>
    </row>
    <row r="12" spans="1:8" x14ac:dyDescent="0.25">
      <c r="A12" s="18" t="s">
        <v>20</v>
      </c>
      <c r="B12" s="18"/>
      <c r="C12" s="18"/>
      <c r="D12" s="18"/>
      <c r="E12" t="s">
        <v>115</v>
      </c>
      <c r="F12" s="15" t="str">
        <f t="shared" si="0"/>
        <v>Enter values</v>
      </c>
    </row>
    <row r="13" spans="1:8" x14ac:dyDescent="0.25">
      <c r="A13" s="18" t="s">
        <v>21</v>
      </c>
      <c r="B13" s="18"/>
      <c r="C13" s="18"/>
      <c r="D13" s="18"/>
      <c r="E13" t="s">
        <v>116</v>
      </c>
      <c r="F13" s="15" t="str">
        <f t="shared" si="0"/>
        <v>Enter values</v>
      </c>
    </row>
    <row r="14" spans="1:8" x14ac:dyDescent="0.25">
      <c r="A14" s="18" t="s">
        <v>22</v>
      </c>
      <c r="B14" s="18"/>
      <c r="C14" s="18"/>
      <c r="D14" s="18"/>
      <c r="E14" t="s">
        <v>117</v>
      </c>
      <c r="F14" s="15" t="str">
        <f t="shared" si="0"/>
        <v>Enter values</v>
      </c>
    </row>
    <row r="15" spans="1:8" x14ac:dyDescent="0.25">
      <c r="A15" s="18" t="s">
        <v>23</v>
      </c>
      <c r="B15" s="18"/>
      <c r="C15" s="18"/>
      <c r="D15" s="18"/>
      <c r="E15" t="s">
        <v>118</v>
      </c>
      <c r="F15" s="15" t="str">
        <f t="shared" si="0"/>
        <v>Enter values</v>
      </c>
    </row>
    <row r="16" spans="1:8" x14ac:dyDescent="0.25">
      <c r="A16" s="10" t="s">
        <v>7</v>
      </c>
      <c r="B16" s="20"/>
      <c r="C16" s="20"/>
      <c r="D16" s="20"/>
      <c r="E16" t="s">
        <v>119</v>
      </c>
      <c r="F16" s="15" t="str">
        <f t="shared" si="0"/>
        <v>Enter values</v>
      </c>
    </row>
    <row r="17" spans="1:7" x14ac:dyDescent="0.25">
      <c r="A17" s="5" t="s">
        <v>8</v>
      </c>
      <c r="B17" s="21"/>
      <c r="C17" s="21"/>
      <c r="D17" s="21"/>
      <c r="E17" t="s">
        <v>120</v>
      </c>
      <c r="F17" s="15" t="str">
        <f t="shared" si="0"/>
        <v>Enter values</v>
      </c>
    </row>
    <row r="18" spans="1:7" x14ac:dyDescent="0.25">
      <c r="A18" s="10" t="s">
        <v>9</v>
      </c>
      <c r="B18" s="20"/>
      <c r="C18" s="20"/>
      <c r="D18" s="20"/>
      <c r="E18" t="s">
        <v>121</v>
      </c>
      <c r="F18" s="15" t="str">
        <f t="shared" si="0"/>
        <v>Enter values</v>
      </c>
    </row>
    <row r="19" spans="1:7" x14ac:dyDescent="0.25">
      <c r="A19" s="3" t="s">
        <v>10</v>
      </c>
      <c r="B19">
        <v>1.129</v>
      </c>
      <c r="C19">
        <v>9.9570000000000007</v>
      </c>
      <c r="D19">
        <v>4.7039999999999997</v>
      </c>
      <c r="E19" t="s">
        <v>122</v>
      </c>
      <c r="F19" s="15" t="str">
        <f t="shared" si="0"/>
        <v>Correct order</v>
      </c>
    </row>
    <row r="20" spans="1:7" x14ac:dyDescent="0.25">
      <c r="A20" s="10" t="s">
        <v>11</v>
      </c>
      <c r="B20" s="11">
        <v>1.119</v>
      </c>
      <c r="C20" s="11">
        <v>7.9850000000000003</v>
      </c>
      <c r="D20" s="11">
        <v>3</v>
      </c>
      <c r="E20" t="s">
        <v>123</v>
      </c>
      <c r="F20" s="15" t="str">
        <f t="shared" si="0"/>
        <v>Correct order</v>
      </c>
    </row>
    <row r="21" spans="1:7" x14ac:dyDescent="0.25">
      <c r="A21" s="3" t="s">
        <v>12</v>
      </c>
      <c r="B21">
        <v>2.9169999999999999E-3</v>
      </c>
      <c r="C21">
        <v>4.3239999999999998</v>
      </c>
      <c r="D21">
        <v>1.115</v>
      </c>
      <c r="E21" t="s">
        <v>124</v>
      </c>
      <c r="F21" s="15" t="str">
        <f t="shared" si="0"/>
        <v>Correct order</v>
      </c>
    </row>
    <row r="22" spans="1:7" x14ac:dyDescent="0.25">
      <c r="A22" s="13" t="s">
        <v>13</v>
      </c>
      <c r="B22">
        <v>5.05</v>
      </c>
      <c r="C22">
        <v>47.16</v>
      </c>
      <c r="D22">
        <v>15.96</v>
      </c>
      <c r="E22" t="s">
        <v>125</v>
      </c>
      <c r="F22" s="15" t="str">
        <f>IF(AND($D22&gt;$B22,$C22&gt;$D22),"Correct","Check order")</f>
        <v>Correct</v>
      </c>
    </row>
    <row r="23" spans="1:7" x14ac:dyDescent="0.25">
      <c r="A23" s="18" t="s">
        <v>24</v>
      </c>
      <c r="B23" s="18"/>
      <c r="C23" s="18"/>
      <c r="D23" s="18"/>
      <c r="E23" t="s">
        <v>126</v>
      </c>
      <c r="F23" s="15" t="str">
        <f t="shared" si="0"/>
        <v>Enter values</v>
      </c>
      <c r="G23" s="14"/>
    </row>
    <row r="24" spans="1:7" x14ac:dyDescent="0.25">
      <c r="A24" s="18" t="s">
        <v>28</v>
      </c>
      <c r="B24" s="18"/>
      <c r="C24" s="18"/>
      <c r="D24" s="18"/>
      <c r="E24" t="s">
        <v>127</v>
      </c>
      <c r="F24" s="15" t="str">
        <f t="shared" si="0"/>
        <v>Enter values</v>
      </c>
    </row>
    <row r="25" spans="1:7" x14ac:dyDescent="0.25">
      <c r="A25" s="18" t="s">
        <v>25</v>
      </c>
      <c r="B25" s="18"/>
      <c r="C25" s="18"/>
      <c r="D25" s="18"/>
      <c r="E25" t="s">
        <v>128</v>
      </c>
      <c r="F25" s="15" t="str">
        <f t="shared" si="0"/>
        <v>Enter values</v>
      </c>
    </row>
    <row r="26" spans="1:7" x14ac:dyDescent="0.25">
      <c r="A26" s="18" t="s">
        <v>26</v>
      </c>
      <c r="B26" s="18"/>
      <c r="C26" s="18"/>
      <c r="D26" s="18"/>
      <c r="E26" t="s">
        <v>129</v>
      </c>
      <c r="F26" s="15" t="str">
        <f t="shared" si="0"/>
        <v>Enter values</v>
      </c>
    </row>
    <row r="27" spans="1:7" x14ac:dyDescent="0.25">
      <c r="A27" s="18" t="s">
        <v>27</v>
      </c>
      <c r="B27" s="18"/>
      <c r="C27" s="18"/>
      <c r="D27" s="18"/>
      <c r="E27" t="s">
        <v>130</v>
      </c>
      <c r="F27" s="15" t="str">
        <f t="shared" si="0"/>
        <v>Enter values</v>
      </c>
    </row>
    <row r="28" spans="1:7" ht="15.75" thickBot="1" x14ac:dyDescent="0.3">
      <c r="A28" s="3" t="s">
        <v>18</v>
      </c>
      <c r="B28" s="2">
        <v>2</v>
      </c>
      <c r="C28" s="2">
        <v>20</v>
      </c>
      <c r="D28" s="4">
        <v>6</v>
      </c>
      <c r="E28" t="s">
        <v>131</v>
      </c>
      <c r="F28" s="17" t="str">
        <f t="shared" si="0"/>
        <v>Correct order</v>
      </c>
    </row>
    <row r="29" spans="1:7" ht="15.75" thickBot="1" x14ac:dyDescent="0.3">
      <c r="D29" s="30">
        <f>SUM(D5:D10,D16:D22,D28)/100</f>
        <v>0.83364000000000005</v>
      </c>
    </row>
  </sheetData>
  <pageMargins left="0.7" right="0.7" top="0.75" bottom="0.75" header="0.3" footer="0.3"/>
  <pageSetup paperSize="9" orientation="portrait" r:id="rId1"/>
  <headerFooter>
    <oddFooter>&amp;C&amp;1#&amp;"Arial Black"&amp;10&amp;KE4100EOFFICIAL: Sensitive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1B236-7B3C-4A59-AED4-C46E29120CF7}">
  <dimension ref="A1:H29"/>
  <sheetViews>
    <sheetView showGridLines="0" workbookViewId="0">
      <selection activeCell="D8" sqref="D8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37</v>
      </c>
    </row>
    <row r="2" spans="1:8" x14ac:dyDescent="0.25">
      <c r="G2" s="16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51</v>
      </c>
    </row>
    <row r="5" spans="1:8" x14ac:dyDescent="0.25">
      <c r="A5" s="10" t="s">
        <v>1</v>
      </c>
      <c r="B5">
        <v>7.1209999999999997E-3</v>
      </c>
      <c r="C5">
        <v>29.69</v>
      </c>
      <c r="D5">
        <v>9.1010000000000009</v>
      </c>
      <c r="E5" t="s">
        <v>132</v>
      </c>
      <c r="F5" s="15" t="str">
        <f>IF(AND(ISBLANK($B5),ISBLANK($C5),ISBLANK($D5)), "Enter values", IF(AND($B5 = 0,$C5 = 0, $D5 = 0),"Not a contributor", IF(AND($D5&gt;$B5,$C5&gt;$D5),"Correct order","Check order/values")))</f>
        <v>Correct order</v>
      </c>
      <c r="G5" s="14"/>
      <c r="H5" s="26"/>
    </row>
    <row r="6" spans="1:8" x14ac:dyDescent="0.25">
      <c r="A6" s="3" t="s">
        <v>2</v>
      </c>
      <c r="B6">
        <v>6.339E-3</v>
      </c>
      <c r="C6">
        <v>29.05</v>
      </c>
      <c r="D6">
        <v>8.6709999999999994</v>
      </c>
      <c r="E6" t="s">
        <v>133</v>
      </c>
      <c r="F6" s="15" t="str">
        <f t="shared" ref="F6:F28" si="0">IF(AND(ISBLANK($B6),ISBLANK($C6),ISBLANK($D6)), "Enter values", IF(AND($B6 = 0,$C6 = 0, $D6 = 0),"Not a contributor", IF(AND($D6&gt;$B6,$C6&gt;$D6),"Correct order","Check order/values")))</f>
        <v>Correct order</v>
      </c>
      <c r="G6" s="14"/>
    </row>
    <row r="7" spans="1:8" x14ac:dyDescent="0.25">
      <c r="A7" s="10" t="s">
        <v>3</v>
      </c>
      <c r="B7">
        <v>5.7510000000000003</v>
      </c>
      <c r="C7">
        <v>82.62</v>
      </c>
      <c r="D7">
        <v>59.77</v>
      </c>
      <c r="E7" t="s">
        <v>134</v>
      </c>
      <c r="F7" s="15" t="str">
        <f t="shared" si="0"/>
        <v>Correct order</v>
      </c>
      <c r="G7" s="14"/>
    </row>
    <row r="8" spans="1:8" x14ac:dyDescent="0.25">
      <c r="A8" s="3" t="s">
        <v>5</v>
      </c>
      <c r="B8" s="21"/>
      <c r="C8" s="21"/>
      <c r="D8" s="21"/>
      <c r="E8" t="s">
        <v>135</v>
      </c>
      <c r="F8" s="15" t="str">
        <f t="shared" si="0"/>
        <v>Enter values</v>
      </c>
    </row>
    <row r="9" spans="1:8" x14ac:dyDescent="0.25">
      <c r="A9" s="10" t="s">
        <v>6</v>
      </c>
      <c r="B9" s="19"/>
      <c r="C9" s="19"/>
      <c r="D9" s="19"/>
      <c r="E9" t="s">
        <v>136</v>
      </c>
      <c r="F9" s="15" t="str">
        <f t="shared" si="0"/>
        <v>Enter values</v>
      </c>
    </row>
    <row r="10" spans="1:8" x14ac:dyDescent="0.25">
      <c r="A10" s="5" t="s">
        <v>4</v>
      </c>
      <c r="B10">
        <v>0.4662</v>
      </c>
      <c r="C10">
        <v>24.52</v>
      </c>
      <c r="D10">
        <v>6.7629999999999999</v>
      </c>
      <c r="E10" t="s">
        <v>137</v>
      </c>
      <c r="F10" s="15" t="str">
        <f>IF(AND($D10&gt;$B10,$C10&gt;$D10),"Correct","Check order")</f>
        <v>Correct</v>
      </c>
      <c r="G10" s="14"/>
    </row>
    <row r="11" spans="1:8" x14ac:dyDescent="0.25">
      <c r="A11" s="18" t="s">
        <v>19</v>
      </c>
      <c r="B11" s="18"/>
      <c r="C11" s="18"/>
      <c r="D11" s="18"/>
      <c r="E11" t="s">
        <v>138</v>
      </c>
      <c r="F11" s="15" t="str">
        <f t="shared" si="0"/>
        <v>Enter values</v>
      </c>
      <c r="G11" s="14"/>
    </row>
    <row r="12" spans="1:8" x14ac:dyDescent="0.25">
      <c r="A12" s="18" t="s">
        <v>20</v>
      </c>
      <c r="B12" s="18"/>
      <c r="C12" s="18"/>
      <c r="D12" s="18"/>
      <c r="E12" t="s">
        <v>139</v>
      </c>
      <c r="F12" s="15" t="str">
        <f t="shared" si="0"/>
        <v>Enter values</v>
      </c>
    </row>
    <row r="13" spans="1:8" x14ac:dyDescent="0.25">
      <c r="A13" s="18" t="s">
        <v>21</v>
      </c>
      <c r="B13" s="18"/>
      <c r="C13" s="18"/>
      <c r="D13" s="18"/>
      <c r="E13" t="s">
        <v>140</v>
      </c>
      <c r="F13" s="15" t="str">
        <f t="shared" si="0"/>
        <v>Enter values</v>
      </c>
    </row>
    <row r="14" spans="1:8" x14ac:dyDescent="0.25">
      <c r="A14" s="18" t="s">
        <v>22</v>
      </c>
      <c r="B14" s="18"/>
      <c r="C14" s="18"/>
      <c r="D14" s="18"/>
      <c r="E14" t="s">
        <v>141</v>
      </c>
      <c r="F14" s="15" t="str">
        <f t="shared" si="0"/>
        <v>Enter values</v>
      </c>
    </row>
    <row r="15" spans="1:8" x14ac:dyDescent="0.25">
      <c r="A15" s="18" t="s">
        <v>23</v>
      </c>
      <c r="B15" s="18"/>
      <c r="C15" s="18"/>
      <c r="D15" s="18"/>
      <c r="E15" t="s">
        <v>142</v>
      </c>
      <c r="F15" s="15" t="str">
        <f t="shared" si="0"/>
        <v>Enter values</v>
      </c>
    </row>
    <row r="16" spans="1:8" x14ac:dyDescent="0.25">
      <c r="A16" s="10" t="s">
        <v>42</v>
      </c>
      <c r="B16" s="28"/>
      <c r="C16" s="28"/>
      <c r="D16" s="28"/>
      <c r="E16" t="s">
        <v>143</v>
      </c>
      <c r="F16" s="15" t="str">
        <f t="shared" si="0"/>
        <v>Enter values</v>
      </c>
    </row>
    <row r="17" spans="1:7" x14ac:dyDescent="0.25">
      <c r="A17" s="5" t="s">
        <v>8</v>
      </c>
      <c r="B17" s="21"/>
      <c r="C17" s="21"/>
      <c r="D17" s="21"/>
      <c r="E17" t="s">
        <v>144</v>
      </c>
      <c r="F17" s="15" t="str">
        <f t="shared" si="0"/>
        <v>Enter values</v>
      </c>
    </row>
    <row r="18" spans="1:7" x14ac:dyDescent="0.25">
      <c r="A18" s="10" t="s">
        <v>9</v>
      </c>
      <c r="B18" s="20"/>
      <c r="C18" s="20"/>
      <c r="D18" s="20"/>
      <c r="E18" t="s">
        <v>145</v>
      </c>
      <c r="F18" s="15" t="str">
        <f t="shared" si="0"/>
        <v>Enter values</v>
      </c>
    </row>
    <row r="19" spans="1:7" x14ac:dyDescent="0.25">
      <c r="A19" s="3" t="s">
        <v>10</v>
      </c>
      <c r="B19" s="21"/>
      <c r="C19" s="21"/>
      <c r="D19" s="21"/>
      <c r="E19" t="s">
        <v>146</v>
      </c>
      <c r="F19" s="15" t="str">
        <f t="shared" si="0"/>
        <v>Enter values</v>
      </c>
    </row>
    <row r="20" spans="1:7" x14ac:dyDescent="0.25">
      <c r="A20" s="10" t="s">
        <v>11</v>
      </c>
      <c r="B20" s="20"/>
      <c r="C20" s="20"/>
      <c r="D20" s="20"/>
      <c r="E20" t="s">
        <v>147</v>
      </c>
      <c r="F20" s="15" t="str">
        <f t="shared" si="0"/>
        <v>Enter values</v>
      </c>
    </row>
    <row r="21" spans="1:7" x14ac:dyDescent="0.25">
      <c r="A21" s="3" t="s">
        <v>12</v>
      </c>
      <c r="B21" s="22"/>
      <c r="C21" s="22"/>
      <c r="D21" s="22"/>
      <c r="E21" t="s">
        <v>148</v>
      </c>
      <c r="F21" s="15" t="str">
        <f t="shared" si="0"/>
        <v>Enter values</v>
      </c>
    </row>
    <row r="22" spans="1:7" x14ac:dyDescent="0.25">
      <c r="A22" s="13" t="s">
        <v>13</v>
      </c>
      <c r="B22">
        <v>1.444</v>
      </c>
      <c r="C22">
        <v>46.79</v>
      </c>
      <c r="D22">
        <v>13.17</v>
      </c>
      <c r="E22" t="s">
        <v>149</v>
      </c>
      <c r="F22" s="15" t="str">
        <f>IF(AND($D22&gt;$B22,$C22&gt;$D22),"Correct","Check order")</f>
        <v>Correct</v>
      </c>
    </row>
    <row r="23" spans="1:7" x14ac:dyDescent="0.25">
      <c r="A23" s="18" t="s">
        <v>24</v>
      </c>
      <c r="B23" s="18"/>
      <c r="C23" s="18"/>
      <c r="D23" s="18"/>
      <c r="E23" t="s">
        <v>150</v>
      </c>
      <c r="F23" s="15" t="str">
        <f t="shared" si="0"/>
        <v>Enter values</v>
      </c>
      <c r="G23" s="14"/>
    </row>
    <row r="24" spans="1:7" x14ac:dyDescent="0.25">
      <c r="A24" s="18" t="s">
        <v>28</v>
      </c>
      <c r="B24" s="18"/>
      <c r="C24" s="18"/>
      <c r="D24" s="18"/>
      <c r="E24" t="s">
        <v>151</v>
      </c>
      <c r="F24" s="15" t="str">
        <f t="shared" si="0"/>
        <v>Enter values</v>
      </c>
    </row>
    <row r="25" spans="1:7" x14ac:dyDescent="0.25">
      <c r="A25" s="18" t="s">
        <v>25</v>
      </c>
      <c r="B25" s="18"/>
      <c r="C25" s="18"/>
      <c r="D25" s="18"/>
      <c r="E25" t="s">
        <v>152</v>
      </c>
      <c r="F25" s="15" t="str">
        <f t="shared" si="0"/>
        <v>Enter values</v>
      </c>
    </row>
    <row r="26" spans="1:7" x14ac:dyDescent="0.25">
      <c r="A26" s="18" t="s">
        <v>26</v>
      </c>
      <c r="B26" s="18"/>
      <c r="C26" s="18"/>
      <c r="D26" s="18"/>
      <c r="E26" t="s">
        <v>153</v>
      </c>
      <c r="F26" s="15" t="str">
        <f t="shared" si="0"/>
        <v>Enter values</v>
      </c>
    </row>
    <row r="27" spans="1:7" x14ac:dyDescent="0.25">
      <c r="A27" s="18" t="s">
        <v>27</v>
      </c>
      <c r="B27" s="18"/>
      <c r="C27" s="18"/>
      <c r="D27" s="18"/>
      <c r="E27" t="s">
        <v>154</v>
      </c>
      <c r="F27" s="15" t="str">
        <f t="shared" si="0"/>
        <v>Enter values</v>
      </c>
    </row>
    <row r="28" spans="1:7" ht="15.75" thickBot="1" x14ac:dyDescent="0.3">
      <c r="A28" s="3" t="s">
        <v>43</v>
      </c>
      <c r="B28" s="2"/>
      <c r="C28" s="2"/>
      <c r="D28" s="4"/>
      <c r="E28" t="s">
        <v>155</v>
      </c>
      <c r="F28" s="17" t="str">
        <f t="shared" si="0"/>
        <v>Enter values</v>
      </c>
    </row>
    <row r="29" spans="1:7" ht="15.75" thickBot="1" x14ac:dyDescent="0.3">
      <c r="D29" s="30">
        <f>SUM(D5:D10,D16:D22,D28)/100</f>
        <v>0.97475000000000012</v>
      </c>
    </row>
  </sheetData>
  <pageMargins left="0.7" right="0.7" top="0.75" bottom="0.75" header="0.3" footer="0.3"/>
  <pageSetup paperSize="9" orientation="portrait" r:id="rId1"/>
  <headerFooter>
    <oddFooter>&amp;C&amp;1#&amp;"Arial Black"&amp;10&amp;KE4100EOFFICIAL: Sensitive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7C81-5CDD-4AD1-AB6A-C2FD72F93181}">
  <dimension ref="A1:H29"/>
  <sheetViews>
    <sheetView showGridLines="0" workbookViewId="0">
      <selection activeCell="D29" sqref="D29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38</v>
      </c>
    </row>
    <row r="2" spans="1:8" x14ac:dyDescent="0.25">
      <c r="G2" s="16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51</v>
      </c>
    </row>
    <row r="5" spans="1:8" x14ac:dyDescent="0.25">
      <c r="A5" s="10" t="s">
        <v>1</v>
      </c>
      <c r="B5" s="20"/>
      <c r="C5" s="20"/>
      <c r="D5" s="20"/>
      <c r="E5" t="s">
        <v>156</v>
      </c>
      <c r="F5" s="15" t="str">
        <f>IF(AND(ISBLANK($B5),ISBLANK($C5),ISBLANK($D5)), "Enter values", IF(AND($B5 = 0,$C5 = 0, $D5 = 0),"Not a contributor", IF(AND($D5&gt;$B5,$C5&gt;$D5),"Correct order","Check order/values")))</f>
        <v>Enter values</v>
      </c>
      <c r="G5" s="14"/>
      <c r="H5" s="12"/>
    </row>
    <row r="6" spans="1:8" x14ac:dyDescent="0.25">
      <c r="A6" s="3" t="s">
        <v>2</v>
      </c>
      <c r="B6" s="21"/>
      <c r="C6" s="21"/>
      <c r="D6" s="21"/>
      <c r="E6" t="s">
        <v>157</v>
      </c>
      <c r="F6" s="15" t="str">
        <f t="shared" ref="F6:F28" si="0">IF(AND(ISBLANK($B6),ISBLANK($C6),ISBLANK($D6)), "Enter values", IF(AND($B6 = 0,$C6 = 0, $D6 = 0),"Not a contributor", IF(AND($D6&gt;$B6,$C6&gt;$D6),"Correct order","Check order/values")))</f>
        <v>Enter values</v>
      </c>
      <c r="G6" s="14"/>
    </row>
    <row r="7" spans="1:8" x14ac:dyDescent="0.25">
      <c r="A7" s="10" t="s">
        <v>3</v>
      </c>
      <c r="B7" s="20"/>
      <c r="C7" s="20"/>
      <c r="D7" s="20"/>
      <c r="E7" t="s">
        <v>158</v>
      </c>
      <c r="F7" s="15" t="str">
        <f t="shared" si="0"/>
        <v>Enter values</v>
      </c>
      <c r="G7" s="14"/>
    </row>
    <row r="8" spans="1:8" x14ac:dyDescent="0.25">
      <c r="A8" s="3" t="s">
        <v>5</v>
      </c>
      <c r="B8" s="21"/>
      <c r="C8" s="21"/>
      <c r="D8" s="21"/>
      <c r="E8" t="s">
        <v>159</v>
      </c>
      <c r="F8" s="15" t="str">
        <f t="shared" si="0"/>
        <v>Enter values</v>
      </c>
    </row>
    <row r="9" spans="1:8" ht="15.75" thickBot="1" x14ac:dyDescent="0.3">
      <c r="A9" s="10" t="s">
        <v>6</v>
      </c>
      <c r="B9" s="19"/>
      <c r="C9" s="19"/>
      <c r="D9" s="19"/>
      <c r="E9" t="s">
        <v>160</v>
      </c>
      <c r="F9" s="15" t="str">
        <f t="shared" si="0"/>
        <v>Enter values</v>
      </c>
    </row>
    <row r="10" spans="1:8" ht="15.75" thickBot="1" x14ac:dyDescent="0.3">
      <c r="A10" s="5" t="s">
        <v>4</v>
      </c>
      <c r="B10" s="23"/>
      <c r="C10" s="23"/>
      <c r="D10" s="23"/>
      <c r="E10" t="s">
        <v>161</v>
      </c>
      <c r="F10" s="15" t="str">
        <f>IF(AND($D10&gt;$B10,$C10&gt;$D10),"Correct","Check order")</f>
        <v>Check order</v>
      </c>
      <c r="G10" s="14"/>
    </row>
    <row r="11" spans="1:8" x14ac:dyDescent="0.25">
      <c r="A11" s="18" t="s">
        <v>19</v>
      </c>
      <c r="B11" s="24"/>
      <c r="C11" s="24"/>
      <c r="D11" s="24"/>
      <c r="E11" t="s">
        <v>162</v>
      </c>
      <c r="F11" s="15" t="str">
        <f t="shared" si="0"/>
        <v>Enter values</v>
      </c>
      <c r="G11" s="14"/>
    </row>
    <row r="12" spans="1:8" x14ac:dyDescent="0.25">
      <c r="A12" s="18" t="s">
        <v>20</v>
      </c>
      <c r="B12" s="24"/>
      <c r="C12" s="24"/>
      <c r="D12" s="24"/>
      <c r="E12" t="s">
        <v>163</v>
      </c>
      <c r="F12" s="15" t="str">
        <f t="shared" si="0"/>
        <v>Enter values</v>
      </c>
    </row>
    <row r="13" spans="1:8" x14ac:dyDescent="0.25">
      <c r="A13" s="18" t="s">
        <v>21</v>
      </c>
      <c r="B13" s="24"/>
      <c r="C13" s="24"/>
      <c r="D13" s="24"/>
      <c r="E13" t="s">
        <v>164</v>
      </c>
      <c r="F13" s="15" t="str">
        <f t="shared" si="0"/>
        <v>Enter values</v>
      </c>
    </row>
    <row r="14" spans="1:8" x14ac:dyDescent="0.25">
      <c r="A14" s="18" t="s">
        <v>22</v>
      </c>
      <c r="B14" s="24"/>
      <c r="C14" s="24"/>
      <c r="D14" s="24"/>
      <c r="E14" t="s">
        <v>165</v>
      </c>
      <c r="F14" s="15" t="str">
        <f t="shared" si="0"/>
        <v>Enter values</v>
      </c>
    </row>
    <row r="15" spans="1:8" x14ac:dyDescent="0.25">
      <c r="A15" s="18" t="s">
        <v>23</v>
      </c>
      <c r="B15" s="24"/>
      <c r="C15" s="24"/>
      <c r="D15" s="24"/>
      <c r="E15" t="s">
        <v>166</v>
      </c>
      <c r="F15" s="15" t="str">
        <f t="shared" si="0"/>
        <v>Enter values</v>
      </c>
    </row>
    <row r="16" spans="1:8" x14ac:dyDescent="0.25">
      <c r="A16" s="10" t="s">
        <v>7</v>
      </c>
      <c r="B16">
        <v>0.32529999999999998</v>
      </c>
      <c r="C16">
        <v>16.61</v>
      </c>
      <c r="D16">
        <v>8</v>
      </c>
      <c r="E16" t="s">
        <v>167</v>
      </c>
      <c r="F16" s="15" t="str">
        <f t="shared" si="0"/>
        <v>Correct order</v>
      </c>
    </row>
    <row r="17" spans="1:7" x14ac:dyDescent="0.25">
      <c r="A17" s="5" t="s">
        <v>8</v>
      </c>
      <c r="B17">
        <v>2.1890000000000001</v>
      </c>
      <c r="C17">
        <v>35</v>
      </c>
      <c r="D17">
        <v>14.78</v>
      </c>
      <c r="E17" t="s">
        <v>168</v>
      </c>
      <c r="F17" s="15" t="str">
        <f t="shared" si="0"/>
        <v>Correct order</v>
      </c>
    </row>
    <row r="18" spans="1:7" x14ac:dyDescent="0.25">
      <c r="A18" s="10" t="s">
        <v>9</v>
      </c>
      <c r="B18">
        <v>54.32</v>
      </c>
      <c r="C18">
        <v>95.37</v>
      </c>
      <c r="D18">
        <v>81.16</v>
      </c>
      <c r="E18" t="s">
        <v>169</v>
      </c>
      <c r="F18" s="15" t="str">
        <f t="shared" si="0"/>
        <v>Correct order</v>
      </c>
    </row>
    <row r="19" spans="1:7" x14ac:dyDescent="0.25">
      <c r="A19" s="3" t="s">
        <v>10</v>
      </c>
      <c r="B19" s="21"/>
      <c r="C19" s="21"/>
      <c r="D19" s="21"/>
      <c r="E19" t="s">
        <v>170</v>
      </c>
      <c r="F19" s="15" t="str">
        <f t="shared" si="0"/>
        <v>Enter values</v>
      </c>
    </row>
    <row r="20" spans="1:7" x14ac:dyDescent="0.25">
      <c r="A20" s="10" t="s">
        <v>11</v>
      </c>
      <c r="B20" s="20"/>
      <c r="C20" s="20"/>
      <c r="D20" s="20"/>
      <c r="E20" t="s">
        <v>171</v>
      </c>
      <c r="F20" s="15" t="str">
        <f t="shared" si="0"/>
        <v>Enter values</v>
      </c>
    </row>
    <row r="21" spans="1:7" ht="15.75" thickBot="1" x14ac:dyDescent="0.3">
      <c r="A21" s="3" t="s">
        <v>12</v>
      </c>
      <c r="B21" s="22"/>
      <c r="C21" s="22"/>
      <c r="D21" s="22"/>
      <c r="E21" t="s">
        <v>172</v>
      </c>
      <c r="F21" s="15" t="str">
        <f t="shared" si="0"/>
        <v>Enter values</v>
      </c>
    </row>
    <row r="22" spans="1:7" ht="15.75" thickBot="1" x14ac:dyDescent="0.3">
      <c r="A22" s="13" t="s">
        <v>13</v>
      </c>
      <c r="B22" s="25"/>
      <c r="C22" s="25"/>
      <c r="D22" s="25"/>
      <c r="E22" t="s">
        <v>173</v>
      </c>
      <c r="F22" s="15" t="str">
        <f>IF(AND($D22&gt;$B22,$C22&gt;$D22),"Correct","Check order")</f>
        <v>Check order</v>
      </c>
    </row>
    <row r="23" spans="1:7" x14ac:dyDescent="0.25">
      <c r="A23" s="18" t="s">
        <v>24</v>
      </c>
      <c r="B23" s="24"/>
      <c r="C23" s="24"/>
      <c r="D23" s="24"/>
      <c r="E23" t="s">
        <v>174</v>
      </c>
      <c r="F23" s="15" t="str">
        <f t="shared" si="0"/>
        <v>Enter values</v>
      </c>
      <c r="G23" s="14"/>
    </row>
    <row r="24" spans="1:7" x14ac:dyDescent="0.25">
      <c r="A24" s="18" t="s">
        <v>28</v>
      </c>
      <c r="B24" s="24"/>
      <c r="C24" s="24"/>
      <c r="D24" s="24"/>
      <c r="E24" t="s">
        <v>175</v>
      </c>
      <c r="F24" s="15" t="str">
        <f t="shared" si="0"/>
        <v>Enter values</v>
      </c>
    </row>
    <row r="25" spans="1:7" x14ac:dyDescent="0.25">
      <c r="A25" s="18" t="s">
        <v>25</v>
      </c>
      <c r="B25" s="24"/>
      <c r="C25" s="24"/>
      <c r="D25" s="24"/>
      <c r="E25" t="s">
        <v>176</v>
      </c>
      <c r="F25" s="15" t="str">
        <f t="shared" si="0"/>
        <v>Enter values</v>
      </c>
    </row>
    <row r="26" spans="1:7" x14ac:dyDescent="0.25">
      <c r="A26" s="18" t="s">
        <v>26</v>
      </c>
      <c r="B26" s="24"/>
      <c r="C26" s="24"/>
      <c r="D26" s="24"/>
      <c r="E26" t="s">
        <v>177</v>
      </c>
      <c r="F26" s="15" t="str">
        <f t="shared" si="0"/>
        <v>Enter values</v>
      </c>
    </row>
    <row r="27" spans="1:7" x14ac:dyDescent="0.25">
      <c r="A27" s="18" t="s">
        <v>27</v>
      </c>
      <c r="B27" s="24"/>
      <c r="C27" s="24"/>
      <c r="D27" s="24"/>
      <c r="E27" t="s">
        <v>178</v>
      </c>
      <c r="F27" s="15" t="str">
        <f t="shared" si="0"/>
        <v>Enter values</v>
      </c>
    </row>
    <row r="28" spans="1:7" ht="15.75" thickBot="1" x14ac:dyDescent="0.3">
      <c r="A28" s="3" t="s">
        <v>18</v>
      </c>
      <c r="B28" s="2"/>
      <c r="C28" s="2"/>
      <c r="D28" s="4"/>
      <c r="E28" t="s">
        <v>179</v>
      </c>
      <c r="F28" s="17" t="str">
        <f t="shared" si="0"/>
        <v>Enter values</v>
      </c>
    </row>
    <row r="29" spans="1:7" ht="15.75" thickBot="1" x14ac:dyDescent="0.3">
      <c r="D29" s="30">
        <f>SUM(D5:D10,D16:D22,D28)/100</f>
        <v>1.0393999999999999</v>
      </c>
    </row>
  </sheetData>
  <pageMargins left="0.7" right="0.7" top="0.75" bottom="0.75" header="0.3" footer="0.3"/>
  <pageSetup paperSize="9" orientation="portrait" r:id="rId1"/>
  <headerFooter>
    <oddFooter>&amp;C&amp;1#&amp;"Arial Black"&amp;10&amp;KE4100EOFFICIAL: Sensitive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4E5D9-940E-4367-ADE7-C8E629BEFAA4}">
  <dimension ref="A1:H29"/>
  <sheetViews>
    <sheetView showGridLines="0" tabSelected="1" zoomScale="110" zoomScaleNormal="110" workbookViewId="0">
      <selection activeCell="D10" sqref="D10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39</v>
      </c>
    </row>
    <row r="2" spans="1:8" x14ac:dyDescent="0.25">
      <c r="G2" s="16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51</v>
      </c>
    </row>
    <row r="5" spans="1:8" x14ac:dyDescent="0.25">
      <c r="A5" s="10" t="s">
        <v>1</v>
      </c>
      <c r="B5">
        <v>0.25280000000000002</v>
      </c>
      <c r="C5">
        <v>11.31</v>
      </c>
      <c r="D5">
        <v>4.5490000000000004</v>
      </c>
      <c r="E5" t="s">
        <v>180</v>
      </c>
      <c r="F5" s="15" t="str">
        <f>IF(AND(ISBLANK($B5),ISBLANK($C5),ISBLANK($D5)), "Enter values", IF(AND($B5 = 0,$C5 = 0, $D5 = 0),"Not a contributor", IF(AND($D5&gt;$B5,$C5&gt;$D5),"Correct order","Check order/values")))</f>
        <v>Correct order</v>
      </c>
      <c r="G5" s="14"/>
      <c r="H5" s="12"/>
    </row>
    <row r="6" spans="1:8" x14ac:dyDescent="0.25">
      <c r="A6" s="3" t="s">
        <v>2</v>
      </c>
      <c r="B6">
        <v>0.124</v>
      </c>
      <c r="C6">
        <v>11.04</v>
      </c>
      <c r="D6">
        <v>4.4649999999999999</v>
      </c>
      <c r="E6" t="s">
        <v>181</v>
      </c>
      <c r="F6" s="15" t="str">
        <f t="shared" ref="F6:F28" si="0">IF(AND(ISBLANK($B6),ISBLANK($C6),ISBLANK($D6)), "Enter values", IF(AND($B6 = 0,$C6 = 0, $D6 = 0),"Not a contributor", IF(AND($D6&gt;$B6,$C6&gt;$D6),"Correct order","Check order/values")))</f>
        <v>Correct order</v>
      </c>
      <c r="G6" s="14"/>
    </row>
    <row r="7" spans="1:8" x14ac:dyDescent="0.25">
      <c r="A7" s="10" t="s">
        <v>3</v>
      </c>
      <c r="B7">
        <v>0.15809999999999999</v>
      </c>
      <c r="C7">
        <v>12.05</v>
      </c>
      <c r="D7">
        <v>4.5860000000000003</v>
      </c>
      <c r="E7" t="s">
        <v>182</v>
      </c>
      <c r="F7" s="15" t="str">
        <f t="shared" si="0"/>
        <v>Correct order</v>
      </c>
      <c r="G7" s="14"/>
    </row>
    <row r="8" spans="1:8" x14ac:dyDescent="0.25">
      <c r="A8" s="3" t="s">
        <v>5</v>
      </c>
      <c r="B8">
        <v>7.3719999999999994E-2</v>
      </c>
      <c r="C8">
        <v>15.61</v>
      </c>
      <c r="D8">
        <v>4.8940000000000001</v>
      </c>
      <c r="E8" t="s">
        <v>183</v>
      </c>
      <c r="F8" s="15" t="str">
        <f t="shared" si="0"/>
        <v>Correct order</v>
      </c>
    </row>
    <row r="9" spans="1:8" x14ac:dyDescent="0.25">
      <c r="A9" s="10" t="s">
        <v>6</v>
      </c>
      <c r="B9">
        <v>7.1669999999999998E-3</v>
      </c>
      <c r="C9">
        <v>6.0730000000000004</v>
      </c>
      <c r="D9">
        <v>2.4929999999999999</v>
      </c>
      <c r="E9" t="s">
        <v>184</v>
      </c>
      <c r="F9" s="15" t="str">
        <f t="shared" si="0"/>
        <v>Correct order</v>
      </c>
    </row>
    <row r="10" spans="1:8" x14ac:dyDescent="0.25">
      <c r="A10" s="5" t="s">
        <v>4</v>
      </c>
      <c r="B10">
        <v>0.88800000000000001</v>
      </c>
      <c r="C10">
        <v>18.97</v>
      </c>
      <c r="D10">
        <v>8.1120000000000001</v>
      </c>
      <c r="E10" t="s">
        <v>185</v>
      </c>
      <c r="F10" s="15" t="str">
        <f>IF(AND($D10&gt;$B10,$C10&gt;$D10),"Correct","Check order")</f>
        <v>Correct</v>
      </c>
      <c r="G10" s="14"/>
    </row>
    <row r="11" spans="1:8" x14ac:dyDescent="0.25">
      <c r="A11" s="18" t="s">
        <v>19</v>
      </c>
      <c r="B11" s="18"/>
      <c r="C11" s="18"/>
      <c r="D11" s="18"/>
      <c r="E11" t="s">
        <v>186</v>
      </c>
      <c r="F11" s="15" t="str">
        <f t="shared" si="0"/>
        <v>Enter values</v>
      </c>
      <c r="G11" s="14"/>
    </row>
    <row r="12" spans="1:8" x14ac:dyDescent="0.25">
      <c r="A12" s="18" t="s">
        <v>20</v>
      </c>
      <c r="B12" s="18"/>
      <c r="C12" s="18"/>
      <c r="D12" s="18"/>
      <c r="E12" t="s">
        <v>187</v>
      </c>
      <c r="F12" s="15" t="str">
        <f t="shared" si="0"/>
        <v>Enter values</v>
      </c>
    </row>
    <row r="13" spans="1:8" x14ac:dyDescent="0.25">
      <c r="A13" s="18" t="s">
        <v>21</v>
      </c>
      <c r="B13" s="18"/>
      <c r="C13" s="18"/>
      <c r="D13" s="18"/>
      <c r="E13" t="s">
        <v>188</v>
      </c>
      <c r="F13" s="15" t="str">
        <f t="shared" si="0"/>
        <v>Enter values</v>
      </c>
    </row>
    <row r="14" spans="1:8" x14ac:dyDescent="0.25">
      <c r="A14" s="18" t="s">
        <v>22</v>
      </c>
      <c r="B14" s="18"/>
      <c r="C14" s="18"/>
      <c r="D14" s="18"/>
      <c r="E14" t="s">
        <v>189</v>
      </c>
      <c r="F14" s="15" t="str">
        <f t="shared" si="0"/>
        <v>Enter values</v>
      </c>
    </row>
    <row r="15" spans="1:8" x14ac:dyDescent="0.25">
      <c r="A15" s="18" t="s">
        <v>23</v>
      </c>
      <c r="B15" s="18"/>
      <c r="C15" s="18"/>
      <c r="D15" s="18"/>
      <c r="E15" t="s">
        <v>190</v>
      </c>
      <c r="F15" s="15" t="str">
        <f t="shared" si="0"/>
        <v>Enter values</v>
      </c>
    </row>
    <row r="16" spans="1:8" x14ac:dyDescent="0.25">
      <c r="A16" s="10" t="s">
        <v>7</v>
      </c>
      <c r="B16">
        <v>1.0939999999999999E-3</v>
      </c>
      <c r="C16">
        <v>4.6509999999999998</v>
      </c>
      <c r="D16">
        <v>1.032</v>
      </c>
      <c r="E16" t="s">
        <v>191</v>
      </c>
      <c r="F16" s="15" t="str">
        <f t="shared" si="0"/>
        <v>Correct order</v>
      </c>
    </row>
    <row r="17" spans="1:7" x14ac:dyDescent="0.25">
      <c r="A17" s="5" t="s">
        <v>8</v>
      </c>
      <c r="B17">
        <v>1E-3</v>
      </c>
      <c r="C17">
        <v>2.8769999999999998</v>
      </c>
      <c r="D17">
        <v>1.338E-2</v>
      </c>
      <c r="E17" t="s">
        <v>192</v>
      </c>
      <c r="F17" s="15" t="str">
        <f t="shared" si="0"/>
        <v>Correct order</v>
      </c>
    </row>
    <row r="18" spans="1:7" x14ac:dyDescent="0.25">
      <c r="A18" s="10" t="s">
        <v>9</v>
      </c>
      <c r="B18" s="11"/>
      <c r="C18" s="11"/>
      <c r="D18" s="11"/>
      <c r="E18" t="s">
        <v>193</v>
      </c>
      <c r="F18" s="15" t="str">
        <f t="shared" si="0"/>
        <v>Enter values</v>
      </c>
    </row>
    <row r="19" spans="1:7" x14ac:dyDescent="0.25">
      <c r="A19" s="3" t="s">
        <v>10</v>
      </c>
      <c r="B19">
        <v>0.35170000000000001</v>
      </c>
      <c r="C19">
        <v>9.9559999999999995</v>
      </c>
      <c r="D19">
        <v>5</v>
      </c>
      <c r="E19" t="s">
        <v>194</v>
      </c>
      <c r="F19" s="15" t="str">
        <f t="shared" si="0"/>
        <v>Correct order</v>
      </c>
    </row>
    <row r="20" spans="1:7" x14ac:dyDescent="0.25">
      <c r="A20" s="10" t="s">
        <v>11</v>
      </c>
      <c r="B20">
        <v>9.4320000000000004</v>
      </c>
      <c r="C20">
        <v>72.069999999999993</v>
      </c>
      <c r="D20">
        <v>33.090000000000003</v>
      </c>
      <c r="E20" t="s">
        <v>195</v>
      </c>
      <c r="F20" s="15" t="str">
        <f t="shared" si="0"/>
        <v>Correct order</v>
      </c>
    </row>
    <row r="21" spans="1:7" x14ac:dyDescent="0.25">
      <c r="A21" s="3" t="s">
        <v>12</v>
      </c>
      <c r="B21">
        <v>2.3900000000000002E-3</v>
      </c>
      <c r="C21">
        <v>8.9779999999999998</v>
      </c>
      <c r="D21">
        <v>1.2669999999999999</v>
      </c>
      <c r="E21" t="s">
        <v>196</v>
      </c>
      <c r="F21" s="15" t="str">
        <f t="shared" si="0"/>
        <v>Correct order</v>
      </c>
    </row>
    <row r="22" spans="1:7" x14ac:dyDescent="0.25">
      <c r="A22" s="13" t="s">
        <v>13</v>
      </c>
      <c r="B22">
        <v>2.0139999999999998</v>
      </c>
      <c r="C22">
        <v>39.04</v>
      </c>
      <c r="D22">
        <v>16.75</v>
      </c>
      <c r="E22" t="s">
        <v>197</v>
      </c>
      <c r="F22" s="15" t="str">
        <f>IF(AND($D22&gt;$B22,$C22&gt;$D22),"Correct","Check order")</f>
        <v>Correct</v>
      </c>
    </row>
    <row r="23" spans="1:7" x14ac:dyDescent="0.25">
      <c r="A23" s="18" t="s">
        <v>24</v>
      </c>
      <c r="B23" s="18"/>
      <c r="C23" s="18"/>
      <c r="D23" s="18"/>
      <c r="E23" t="s">
        <v>198</v>
      </c>
      <c r="F23" s="15" t="str">
        <f t="shared" si="0"/>
        <v>Enter values</v>
      </c>
      <c r="G23" s="14"/>
    </row>
    <row r="24" spans="1:7" x14ac:dyDescent="0.25">
      <c r="A24" s="18" t="s">
        <v>28</v>
      </c>
      <c r="B24" s="18"/>
      <c r="C24" s="18"/>
      <c r="D24" s="18"/>
      <c r="E24" t="s">
        <v>199</v>
      </c>
      <c r="F24" s="15" t="str">
        <f t="shared" si="0"/>
        <v>Enter values</v>
      </c>
    </row>
    <row r="25" spans="1:7" x14ac:dyDescent="0.25">
      <c r="A25" s="18" t="s">
        <v>25</v>
      </c>
      <c r="B25" s="18"/>
      <c r="C25" s="18"/>
      <c r="D25" s="18"/>
      <c r="E25" t="s">
        <v>200</v>
      </c>
      <c r="F25" s="15" t="str">
        <f t="shared" si="0"/>
        <v>Enter values</v>
      </c>
    </row>
    <row r="26" spans="1:7" x14ac:dyDescent="0.25">
      <c r="A26" s="18" t="s">
        <v>26</v>
      </c>
      <c r="B26" s="18"/>
      <c r="C26" s="18"/>
      <c r="D26" s="18"/>
      <c r="E26" t="s">
        <v>201</v>
      </c>
      <c r="F26" s="15" t="str">
        <f t="shared" si="0"/>
        <v>Enter values</v>
      </c>
    </row>
    <row r="27" spans="1:7" x14ac:dyDescent="0.25">
      <c r="A27" s="18" t="s">
        <v>27</v>
      </c>
      <c r="B27" s="18"/>
      <c r="C27" s="18"/>
      <c r="D27" s="18"/>
      <c r="E27" t="s">
        <v>202</v>
      </c>
      <c r="F27" s="15" t="str">
        <f t="shared" si="0"/>
        <v>Enter values</v>
      </c>
    </row>
    <row r="28" spans="1:7" ht="15.75" thickBot="1" x14ac:dyDescent="0.3">
      <c r="A28" s="3" t="s">
        <v>44</v>
      </c>
      <c r="B28" s="29">
        <v>6.101E-5</v>
      </c>
      <c r="C28">
        <v>14.59</v>
      </c>
      <c r="D28">
        <v>4.6740000000000004</v>
      </c>
      <c r="E28" t="s">
        <v>203</v>
      </c>
      <c r="F28" s="17" t="str">
        <f t="shared" si="0"/>
        <v>Correct order</v>
      </c>
    </row>
    <row r="29" spans="1:7" ht="15.75" thickBot="1" x14ac:dyDescent="0.3">
      <c r="D29" s="30">
        <f>SUM(D5:D10,D16:D22,D28)/100</f>
        <v>0.9092538</v>
      </c>
    </row>
  </sheetData>
  <pageMargins left="0.7" right="0.7" top="0.75" bottom="0.75" header="0.3" footer="0.3"/>
  <pageSetup paperSize="9" orientation="portrait" r:id="rId1"/>
  <headerFooter>
    <oddFooter>&amp;C&amp;1#&amp;"Arial Black"&amp;10&amp;KE4100EOFFICIAL: Sensitive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0bee33-077a-46d4-80d5-abd1b3a3b85b">
      <Value>1</Value>
    </TaxCatchAll>
    <m5a168ed04b248b3bef91ad6e7b635a1 xmlns="0e0bee33-077a-46d4-80d5-abd1b3a3b85b">
      <Terms xmlns="http://schemas.microsoft.com/office/infopath/2007/PartnerControls">
        <TermInfo xmlns="http://schemas.microsoft.com/office/infopath/2007/PartnerControls">
          <TermName xmlns="http://schemas.microsoft.com/office/infopath/2007/PartnerControls">OFFICIAL</TermName>
          <TermId xmlns="http://schemas.microsoft.com/office/infopath/2007/PartnerControls">3776503d-ed4e-4d70-8dfd-8e17b238523b</TermId>
        </TermInfo>
      </Terms>
    </m5a168ed04b248b3bef91ad6e7b635a1>
    <pb940a55b18746cdbb1d76ca362c0586 xmlns="0e0bee33-077a-46d4-80d5-abd1b3a3b85b">
      <Terms xmlns="http://schemas.microsoft.com/office/infopath/2007/PartnerControls"/>
    </pb940a55b18746cdbb1d76ca362c0586>
    <jf6c16bbf41b473ebe1e583d28d77907 xmlns="0e0bee33-077a-46d4-80d5-abd1b3a3b85b">
      <Terms xmlns="http://schemas.microsoft.com/office/infopath/2007/PartnerControls"/>
    </jf6c16bbf41b473ebe1e583d28d77907>
    <Related_x0020_project xmlns="0e0bee33-077a-46d4-80d5-abd1b3a3b85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3a1b3197-b608-4b63-b007-dcf2f03aea39" ContentTypeId="0x010100F5F252698E4843DFA3EBBF7EC57E522A" PreviousValue="false" LastSyncTimeStamp="2022-05-05T05:27:13.123Z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FSANZ Record" ma:contentTypeID="0x010100F5F252698E4843DFA3EBBF7EC57E522A00339C69B9FB0A0D49BC6B2960A5BA37BB" ma:contentTypeVersion="4" ma:contentTypeDescription="Files created by FSANZ including letters, draft documents and ideas for FSANZ business." ma:contentTypeScope="" ma:versionID="93297c81b1545bb997e448d1051f58ac">
  <xsd:schema xmlns:xsd="http://www.w3.org/2001/XMLSchema" xmlns:xs="http://www.w3.org/2001/XMLSchema" xmlns:p="http://schemas.microsoft.com/office/2006/metadata/properties" xmlns:ns2="0e0bee33-077a-46d4-80d5-abd1b3a3b85b" targetNamespace="http://schemas.microsoft.com/office/2006/metadata/properties" ma:root="true" ma:fieldsID="3cb21767986521ed8f88e34842c9a387" ns2:_="">
    <xsd:import namespace="0e0bee33-077a-46d4-80d5-abd1b3a3b85b"/>
    <xsd:element name="properties">
      <xsd:complexType>
        <xsd:sequence>
          <xsd:element name="documentManagement">
            <xsd:complexType>
              <xsd:all>
                <xsd:element ref="ns2:Related_x0020_project" minOccurs="0"/>
                <xsd:element ref="ns2:pb940a55b18746cdbb1d76ca362c0586" minOccurs="0"/>
                <xsd:element ref="ns2:TaxCatchAll" minOccurs="0"/>
                <xsd:element ref="ns2:TaxCatchAllLabel" minOccurs="0"/>
                <xsd:element ref="ns2:m5a168ed04b248b3bef91ad6e7b635a1" minOccurs="0"/>
                <xsd:element ref="ns2:jf6c16bbf41b473ebe1e583d28d77907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0bee33-077a-46d4-80d5-abd1b3a3b85b" elementFormDefault="qualified">
    <xsd:import namespace="http://schemas.microsoft.com/office/2006/documentManagement/types"/>
    <xsd:import namespace="http://schemas.microsoft.com/office/infopath/2007/PartnerControls"/>
    <xsd:element name="Related_x0020_project" ma:index="2" nillable="true" ma:displayName="Related project" ma:default="" ma:internalName="Related_x0020_project">
      <xsd:simpleType>
        <xsd:restriction base="dms:Text">
          <xsd:maxLength value="255"/>
        </xsd:restriction>
      </xsd:simpleType>
    </xsd:element>
    <xsd:element name="pb940a55b18746cdbb1d76ca362c0586" ma:index="9" nillable="true" ma:taxonomy="true" ma:internalName="pb940a55b18746cdbb1d76ca362c0586" ma:taxonomyFieldName="BCS" ma:displayName="BCS" ma:readOnly="false" ma:default="" ma:fieldId="{9b940a55-b187-46cd-bb1d-76ca362c0586}" ma:sspId="3a1b3197-b608-4b63-b007-dcf2f03aea39" ma:termSetId="2a9c21af-5beb-44a3-8177-89ab1efab15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83b03f2f-16b4-4c6a-a49f-c1f350629058}" ma:internalName="TaxCatchAll" ma:showField="CatchAllData" ma:web="f4668dcb-30fd-47bb-8dbf-4fa91f1a44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83b03f2f-16b4-4c6a-a49f-c1f350629058}" ma:internalName="TaxCatchAllLabel" ma:readOnly="true" ma:showField="CatchAllDataLabel" ma:web="f4668dcb-30fd-47bb-8dbf-4fa91f1a44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5a168ed04b248b3bef91ad6e7b635a1" ma:index="14" ma:taxonomy="true" ma:internalName="m5a168ed04b248b3bef91ad6e7b635a1" ma:taxonomyFieldName="Classification" ma:displayName="Classification" ma:default="1;#OFFICIAL|3776503d-ed4e-4d70-8dfd-8e17b238523b" ma:fieldId="{65a168ed-04b2-48b3-bef9-1ad6e7b635a1}" ma:sspId="3a1b3197-b608-4b63-b007-dcf2f03aea39" ma:termSetId="9210c0a9-329c-4252-a163-27394bbc015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f6c16bbf41b473ebe1e583d28d77907" ma:index="16" nillable="true" ma:taxonomy="true" ma:internalName="jf6c16bbf41b473ebe1e583d28d77907" ma:taxonomyFieldName="Access" ma:displayName="Access" ma:default="" ma:fieldId="{3f6c16bb-f41b-473e-be1e-583d28d77907}" ma:sspId="3a1b3197-b608-4b63-b007-dcf2f03aea39" ma:termSetId="963b187e-b8ab-4edd-925d-91d38aa419e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3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D43EE3-5E81-49CA-A0D6-A613024BD2E6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infopath/2007/PartnerControls"/>
    <ds:schemaRef ds:uri="0e0bee33-077a-46d4-80d5-abd1b3a3b85b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705FEB6-6F37-4ABC-B1F5-2CEB9613C3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1D1C3E-C6C0-4F9B-9A1C-34BBB6AC812F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FF9CA173-F9AE-459C-9C9F-964B7C51D8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0bee33-077a-46d4-80d5-abd1b3a3b8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Non-typhoidal Salmonella sp</vt:lpstr>
      <vt:lpstr>Campylobacter spp.</vt:lpstr>
      <vt:lpstr>Listeria monocytogenes</vt:lpstr>
      <vt:lpstr>Toxoplasmosis gondii</vt:lpstr>
      <vt:lpstr>STEC</vt:lpstr>
      <vt:lpstr>Yersinia spp.</vt:lpstr>
      <vt:lpstr>Vibrio spp.</vt:lpstr>
      <vt:lpstr>Bacillus cereus</vt:lpstr>
    </vt:vector>
  </TitlesOfParts>
  <Company>Food Standards Australia New Zealand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daughb</dc:creator>
  <cp:keywords>[SEC=UNOFFICIAL]</cp:keywords>
  <cp:lastModifiedBy>Author</cp:lastModifiedBy>
  <dcterms:created xsi:type="dcterms:W3CDTF">2023-04-11T05:21:22Z</dcterms:created>
  <dcterms:modified xsi:type="dcterms:W3CDTF">2023-06-22T07:21:50Z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M_Namespace">
    <vt:lpwstr>gov.au</vt:lpwstr>
  </property>
  <property fmtid="{D5CDD505-2E9C-101B-9397-08002B2CF9AE}" pid="3" name="PM_Caveats_Count">
    <vt:lpwstr>0</vt:lpwstr>
  </property>
  <property fmtid="{D5CDD505-2E9C-101B-9397-08002B2CF9AE}" pid="4" name="PM_Version">
    <vt:lpwstr>2018.4</vt:lpwstr>
  </property>
  <property fmtid="{D5CDD505-2E9C-101B-9397-08002B2CF9AE}" pid="5" name="PM_Note">
    <vt:lpwstr/>
  </property>
  <property fmtid="{D5CDD505-2E9C-101B-9397-08002B2CF9AE}" pid="6" name="PMHMAC">
    <vt:lpwstr>v=2022.1;a=SHA256;h=97D370718EB5E32EF46BB9A9334A537AD81FE8ACE8D50895AE90E24041301139</vt:lpwstr>
  </property>
  <property fmtid="{D5CDD505-2E9C-101B-9397-08002B2CF9AE}" pid="7" name="PM_Qualifier">
    <vt:lpwstr/>
  </property>
  <property fmtid="{D5CDD505-2E9C-101B-9397-08002B2CF9AE}" pid="8" name="PM_SecurityClassification">
    <vt:lpwstr>UNOFFICIAL</vt:lpwstr>
  </property>
  <property fmtid="{D5CDD505-2E9C-101B-9397-08002B2CF9AE}" pid="9" name="PM_ProtectiveMarkingValue_Header">
    <vt:lpwstr>UNOFFICIAL</vt:lpwstr>
  </property>
  <property fmtid="{D5CDD505-2E9C-101B-9397-08002B2CF9AE}" pid="10" name="PM_OriginationTimeStamp">
    <vt:lpwstr>2023-04-11T06:30:12Z</vt:lpwstr>
  </property>
  <property fmtid="{D5CDD505-2E9C-101B-9397-08002B2CF9AE}" pid="11" name="PM_Markers">
    <vt:lpwstr/>
  </property>
  <property fmtid="{D5CDD505-2E9C-101B-9397-08002B2CF9AE}" pid="12" name="PM_InsertionValue">
    <vt:lpwstr>UNOFFICIAL</vt:lpwstr>
  </property>
  <property fmtid="{D5CDD505-2E9C-101B-9397-08002B2CF9AE}" pid="13" name="PM_Originator_Hash_SHA1">
    <vt:lpwstr>3306EDAEA0A7D3823EF955D0DE75A7A556A45989</vt:lpwstr>
  </property>
  <property fmtid="{D5CDD505-2E9C-101B-9397-08002B2CF9AE}" pid="14" name="PM_DisplayValueSecClassificationWithQualifier">
    <vt:lpwstr>UNOFFICIAL</vt:lpwstr>
  </property>
  <property fmtid="{D5CDD505-2E9C-101B-9397-08002B2CF9AE}" pid="15" name="PM_Originating_FileId">
    <vt:lpwstr>0EB693FA1B4842C381D9E45ED200E410</vt:lpwstr>
  </property>
  <property fmtid="{D5CDD505-2E9C-101B-9397-08002B2CF9AE}" pid="16" name="PM_ProtectiveMarkingValue_Footer">
    <vt:lpwstr>UNOFFICIAL</vt:lpwstr>
  </property>
  <property fmtid="{D5CDD505-2E9C-101B-9397-08002B2CF9AE}" pid="17" name="PM_ProtectiveMarkingImage_Header">
    <vt:lpwstr>C:\Program Files\Common Files\janusNET Shared\janusSEAL\Images\DocumentSlashBlue.png</vt:lpwstr>
  </property>
  <property fmtid="{D5CDD505-2E9C-101B-9397-08002B2CF9AE}" pid="18" name="PM_ProtectiveMarkingImage_Footer">
    <vt:lpwstr>C:\Program Files\Common Files\janusNET Shared\janusSEAL\Images\DocumentSlashBlue.png</vt:lpwstr>
  </property>
  <property fmtid="{D5CDD505-2E9C-101B-9397-08002B2CF9AE}" pid="19" name="PM_Display">
    <vt:lpwstr>UNOFFICIAL</vt:lpwstr>
  </property>
  <property fmtid="{D5CDD505-2E9C-101B-9397-08002B2CF9AE}" pid="20" name="PM_OriginatorUserAccountName_SHA256">
    <vt:lpwstr>4368F89E255B04426FF7FACF4E3986068D9B09C43807811199F4E3E943EFB11E</vt:lpwstr>
  </property>
  <property fmtid="{D5CDD505-2E9C-101B-9397-08002B2CF9AE}" pid="21" name="PM_OriginatorDomainName_SHA256">
    <vt:lpwstr>1728E66681E435764AE865ABE664C38F2A2F6D4B1DC4AC4803028F4FC406745D</vt:lpwstr>
  </property>
  <property fmtid="{D5CDD505-2E9C-101B-9397-08002B2CF9AE}" pid="22" name="PMUuid">
    <vt:lpwstr>v=2022.2;d=gov.au;g=65417EFE-F3B9-5E66-BD91-1E689FEC2EA6</vt:lpwstr>
  </property>
  <property fmtid="{D5CDD505-2E9C-101B-9397-08002B2CF9AE}" pid="23" name="PM_Hash_Version">
    <vt:lpwstr>2022.1</vt:lpwstr>
  </property>
  <property fmtid="{D5CDD505-2E9C-101B-9397-08002B2CF9AE}" pid="24" name="PM_Hash_Salt_Prev">
    <vt:lpwstr>D90293F7B8C784E2EFE0F1DE525F0C14</vt:lpwstr>
  </property>
  <property fmtid="{D5CDD505-2E9C-101B-9397-08002B2CF9AE}" pid="25" name="PM_Hash_Salt">
    <vt:lpwstr>8D51A5D02CE73DBD648A7BB0ED88AF85</vt:lpwstr>
  </property>
  <property fmtid="{D5CDD505-2E9C-101B-9397-08002B2CF9AE}" pid="26" name="PM_Hash_SHA1">
    <vt:lpwstr>D45E500E070A3A4376CC5B7BAAB70F06C2FDEC69</vt:lpwstr>
  </property>
  <property fmtid="{D5CDD505-2E9C-101B-9397-08002B2CF9AE}" pid="27" name="PM_PrintOutPlacement_XLS">
    <vt:lpwstr/>
  </property>
  <property fmtid="{D5CDD505-2E9C-101B-9397-08002B2CF9AE}" pid="28" name="PM_SecurityClassification_Prev">
    <vt:lpwstr>UNOFFICIAL</vt:lpwstr>
  </property>
  <property fmtid="{D5CDD505-2E9C-101B-9397-08002B2CF9AE}" pid="29" name="PM_Qualifier_Prev">
    <vt:lpwstr/>
  </property>
  <property fmtid="{D5CDD505-2E9C-101B-9397-08002B2CF9AE}" pid="30" name="ContentTypeId">
    <vt:lpwstr>0x010100F5F252698E4843DFA3EBBF7EC57E522A00339C69B9FB0A0D49BC6B2960A5BA37BB</vt:lpwstr>
  </property>
  <property fmtid="{D5CDD505-2E9C-101B-9397-08002B2CF9AE}" pid="31" name="Classification">
    <vt:lpwstr>1;#OFFICIAL|3776503d-ed4e-4d70-8dfd-8e17b238523b</vt:lpwstr>
  </property>
  <property fmtid="{D5CDD505-2E9C-101B-9397-08002B2CF9AE}" pid="32" name="BCS">
    <vt:lpwstr/>
  </property>
  <property fmtid="{D5CDD505-2E9C-101B-9397-08002B2CF9AE}" pid="33" name="Access">
    <vt:lpwstr/>
  </property>
  <property fmtid="{D5CDD505-2E9C-101B-9397-08002B2CF9AE}" pid="34" name="MSIP_Label_f6c7d016-c0e8-4bc1-9071-158a5ecbe94b_Enabled">
    <vt:lpwstr>true</vt:lpwstr>
  </property>
  <property fmtid="{D5CDD505-2E9C-101B-9397-08002B2CF9AE}" pid="35" name="MSIP_Label_f6c7d016-c0e8-4bc1-9071-158a5ecbe94b_SetDate">
    <vt:lpwstr>2023-05-07T12:32:29Z</vt:lpwstr>
  </property>
  <property fmtid="{D5CDD505-2E9C-101B-9397-08002B2CF9AE}" pid="36" name="MSIP_Label_f6c7d016-c0e8-4bc1-9071-158a5ecbe94b_Method">
    <vt:lpwstr>Privileged</vt:lpwstr>
  </property>
  <property fmtid="{D5CDD505-2E9C-101B-9397-08002B2CF9AE}" pid="37" name="MSIP_Label_f6c7d016-c0e8-4bc1-9071-158a5ecbe94b_Name">
    <vt:lpwstr>f6c7d016-c0e8-4bc1-9071-158a5ecbe94b</vt:lpwstr>
  </property>
  <property fmtid="{D5CDD505-2E9C-101B-9397-08002B2CF9AE}" pid="38" name="MSIP_Label_f6c7d016-c0e8-4bc1-9071-158a5ecbe94b_SiteId">
    <vt:lpwstr>c0e0601f-0fac-449c-9c88-a104c4eb9f28</vt:lpwstr>
  </property>
  <property fmtid="{D5CDD505-2E9C-101B-9397-08002B2CF9AE}" pid="39" name="MSIP_Label_f6c7d016-c0e8-4bc1-9071-158a5ecbe94b_ActionId">
    <vt:lpwstr>bc0c3e07-8dc7-48d8-b370-a609b76c6265</vt:lpwstr>
  </property>
  <property fmtid="{D5CDD505-2E9C-101B-9397-08002B2CF9AE}" pid="40" name="MSIP_Label_f6c7d016-c0e8-4bc1-9071-158a5ecbe94b_ContentBits">
    <vt:lpwstr>2</vt:lpwstr>
  </property>
</Properties>
</file>