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8" i="1" l="1"/>
  <c r="I18" i="1"/>
  <c r="H18" i="1"/>
  <c r="H5" i="1"/>
  <c r="H6" i="1"/>
  <c r="H19" i="1" s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  <c r="B5" i="1"/>
  <c r="B6" i="1"/>
  <c r="B7" i="1"/>
  <c r="B8" i="1"/>
  <c r="B9" i="1"/>
  <c r="B10" i="1"/>
  <c r="B11" i="1"/>
  <c r="B12" i="1"/>
  <c r="B4" i="1"/>
  <c r="I19" i="1" l="1"/>
  <c r="J19" i="1"/>
  <c r="H13" i="1"/>
</calcChain>
</file>

<file path=xl/sharedStrings.xml><?xml version="1.0" encoding="utf-8"?>
<sst xmlns="http://schemas.openxmlformats.org/spreadsheetml/2006/main" count="47" uniqueCount="34">
  <si>
    <t>PHAN MỸ AN</t>
  </si>
  <si>
    <t>BẢNG DOANH SỐ BÁN NƯỚC GIẢI KHÁT</t>
  </si>
  <si>
    <t>STT</t>
  </si>
  <si>
    <t>Mặt hàng</t>
  </si>
  <si>
    <t>Loại</t>
  </si>
  <si>
    <t>Ngày bán</t>
  </si>
  <si>
    <t>Số HĐ</t>
  </si>
  <si>
    <t>Số lượng</t>
  </si>
  <si>
    <t>Đơn giá</t>
  </si>
  <si>
    <t>Thành tiền</t>
  </si>
  <si>
    <t>C</t>
  </si>
  <si>
    <t>L</t>
  </si>
  <si>
    <t>01P</t>
  </si>
  <si>
    <t>02F</t>
  </si>
  <si>
    <t>03P</t>
  </si>
  <si>
    <t>04C</t>
  </si>
  <si>
    <t>05C</t>
  </si>
  <si>
    <t>06P</t>
  </si>
  <si>
    <t>07C</t>
  </si>
  <si>
    <t>08F</t>
  </si>
  <si>
    <t>09F</t>
  </si>
  <si>
    <t>TỔNG CỘNG</t>
  </si>
  <si>
    <t>BẢNG GIÁ NƯỚC NGỌT</t>
  </si>
  <si>
    <t>Mã số</t>
  </si>
  <si>
    <t>F</t>
  </si>
  <si>
    <t>P</t>
  </si>
  <si>
    <t>Chai</t>
  </si>
  <si>
    <t>Lon</t>
  </si>
  <si>
    <t>Pepsi</t>
  </si>
  <si>
    <t>Cocacola</t>
  </si>
  <si>
    <t>Fanta</t>
  </si>
  <si>
    <t>BẢNG THỐNG KÊ</t>
  </si>
  <si>
    <t>Tổng SL</t>
  </si>
  <si>
    <t>Tổng tiền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</si>
</sst>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VNĐ&quot;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/>
    <xf numFmtId="0" fontId="3" fillId="0" borderId="1" xfId="0" applyFon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3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Sheet1!$G$18</c:f>
              <c:strCache>
                <c:ptCount val="1"/>
                <c:pt idx="0">
                  <c:v>Tổng SL</c:v>
                </c:pt>
              </c:strCache>
            </c:strRef>
          </c:tx>
          <c:invertIfNegative val="0"/>
          <c:cat>
            <c:strRef>
              <c:f>Sheet1!$H$17:$J$17</c:f>
              <c:strCache>
                <c:ptCount val="3"/>
                <c:pt idx="0">
                  <c:v>Pepsi</c:v>
                </c:pt>
                <c:pt idx="1">
                  <c:v>Cocacola</c:v>
                </c:pt>
                <c:pt idx="2">
                  <c:v>Fanta</c:v>
                </c:pt>
              </c:strCache>
            </c:strRef>
          </c:cat>
          <c:val>
            <c:numRef>
              <c:f>Sheet1!$H$18:$J$18</c:f>
              <c:numCache>
                <c:formatCode>General</c:formatCode>
                <c:ptCount val="3"/>
                <c:pt idx="0">
                  <c:v>850</c:v>
                </c:pt>
                <c:pt idx="1">
                  <c:v>670</c:v>
                </c:pt>
                <c:pt idx="2">
                  <c:v>640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3145728"/>
        <c:axId val="160527104"/>
      </c:barChart>
      <c:catAx>
        <c:axId val="73145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160527104"/>
        <c:crosses val="autoZero"/>
        <c:auto val="1"/>
        <c:lblAlgn val="ctr"/>
        <c:lblOffset val="100"/>
        <c:noMultiLvlLbl val="0"/>
      </c:catAx>
      <c:valAx>
        <c:axId val="1605271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73145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2</xdr:row>
      <xdr:rowOff>4762</xdr:rowOff>
    </xdr:from>
    <xdr:to>
      <xdr:col>13</xdr:col>
      <xdr:colOff>504825</xdr:colOff>
      <xdr:row>13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F4" sqref="F4:F12"/>
    </sheetView>
  </sheetViews>
  <sheetFormatPr defaultRowHeight="15" x14ac:dyDescent="0.25"/>
  <cols>
    <col min="2" max="2" width="12.140625" customWidth="1"/>
    <col min="4" max="4" width="16" customWidth="1"/>
    <col min="6" max="6" width="11" customWidth="1"/>
    <col min="7" max="7" width="11.85546875" customWidth="1"/>
    <col min="8" max="8" width="19.42578125" customWidth="1"/>
    <col min="9" max="9" width="19.85546875" customWidth="1"/>
    <col min="10" max="10" width="22.42578125" customWidth="1"/>
  </cols>
  <sheetData>
    <row r="1" spans="1:10" ht="18.75" x14ac:dyDescent="0.3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</row>
    <row r="2" spans="1:10" ht="18.75" x14ac:dyDescent="0.3">
      <c r="A2" s="3" t="s">
        <v>1</v>
      </c>
      <c r="B2" s="3"/>
      <c r="C2" s="3"/>
      <c r="D2" s="3"/>
      <c r="E2" s="3"/>
      <c r="F2" s="3"/>
      <c r="G2" s="3"/>
      <c r="H2" s="3"/>
      <c r="I2" s="2"/>
      <c r="J2" s="2"/>
    </row>
    <row r="3" spans="1:10" ht="18.75" x14ac:dyDescent="0.3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2"/>
      <c r="J3" s="2"/>
    </row>
    <row r="4" spans="1:10" ht="18.75" x14ac:dyDescent="0.3">
      <c r="A4" s="5">
        <v>1</v>
      </c>
      <c r="B4" s="6" t="str">
        <f>VLOOKUP(RIGHT(E4,1),$A$18:$B$20,2,0)</f>
        <v>Pepsi</v>
      </c>
      <c r="C4" s="5" t="s">
        <v>11</v>
      </c>
      <c r="D4" s="7">
        <v>42599</v>
      </c>
      <c r="E4" s="5" t="s">
        <v>12</v>
      </c>
      <c r="F4" s="5">
        <v>150</v>
      </c>
      <c r="G4" s="6">
        <f>VLOOKUP(RIGHT(E4,1),$A$18:$D$20,IF(C4="L",4,3),0)</f>
        <v>6900</v>
      </c>
      <c r="H4" s="8">
        <f>IF(F4&gt;=400,F4*5%*G4,F4*G4)</f>
        <v>1035000</v>
      </c>
      <c r="I4" s="2"/>
      <c r="J4" s="2"/>
    </row>
    <row r="5" spans="1:10" ht="18.75" x14ac:dyDescent="0.3">
      <c r="A5" s="5">
        <v>2</v>
      </c>
      <c r="B5" s="6" t="str">
        <f t="shared" ref="B5:B12" si="0">VLOOKUP(RIGHT(E5,1),$A$18:$B$20,2,0)</f>
        <v>Fanta</v>
      </c>
      <c r="C5" s="5" t="s">
        <v>11</v>
      </c>
      <c r="D5" s="7">
        <v>42603</v>
      </c>
      <c r="E5" s="5" t="s">
        <v>13</v>
      </c>
      <c r="F5" s="5">
        <v>200</v>
      </c>
      <c r="G5" s="6">
        <f t="shared" ref="G5:G12" si="1">VLOOKUP(RIGHT(E5,1),$A$18:$D$20,IF(C5="L",4,3),0)</f>
        <v>6800</v>
      </c>
      <c r="H5" s="8">
        <f t="shared" ref="H5:H12" si="2">IF(F5&gt;=400,F5*5%*G5,F5*G5)</f>
        <v>1360000</v>
      </c>
      <c r="I5" s="2"/>
      <c r="J5" s="2"/>
    </row>
    <row r="6" spans="1:10" ht="18.75" x14ac:dyDescent="0.3">
      <c r="A6" s="5">
        <v>3</v>
      </c>
      <c r="B6" s="6" t="str">
        <f t="shared" si="0"/>
        <v>Pepsi</v>
      </c>
      <c r="C6" s="5" t="s">
        <v>10</v>
      </c>
      <c r="D6" s="7">
        <v>42626</v>
      </c>
      <c r="E6" s="5" t="s">
        <v>14</v>
      </c>
      <c r="F6" s="5">
        <v>400</v>
      </c>
      <c r="G6" s="6">
        <f t="shared" si="1"/>
        <v>5200</v>
      </c>
      <c r="H6" s="8">
        <f t="shared" si="2"/>
        <v>104000</v>
      </c>
      <c r="I6" s="2"/>
      <c r="J6" s="2"/>
    </row>
    <row r="7" spans="1:10" ht="18.75" x14ac:dyDescent="0.3">
      <c r="A7" s="5">
        <v>4</v>
      </c>
      <c r="B7" s="6" t="str">
        <f t="shared" si="0"/>
        <v>Cocacola</v>
      </c>
      <c r="C7" s="5" t="s">
        <v>11</v>
      </c>
      <c r="D7" s="7">
        <v>42632</v>
      </c>
      <c r="E7" s="5" t="s">
        <v>15</v>
      </c>
      <c r="F7" s="5">
        <v>100</v>
      </c>
      <c r="G7" s="6">
        <f t="shared" si="1"/>
        <v>7600</v>
      </c>
      <c r="H7" s="8">
        <f t="shared" si="2"/>
        <v>760000</v>
      </c>
      <c r="I7" s="2"/>
      <c r="J7" s="2"/>
    </row>
    <row r="8" spans="1:10" ht="18.75" x14ac:dyDescent="0.3">
      <c r="A8" s="5">
        <v>5</v>
      </c>
      <c r="B8" s="6" t="str">
        <f t="shared" si="0"/>
        <v>Cocacola</v>
      </c>
      <c r="C8" s="5" t="s">
        <v>10</v>
      </c>
      <c r="D8" s="7">
        <v>42638</v>
      </c>
      <c r="E8" s="5" t="s">
        <v>16</v>
      </c>
      <c r="F8" s="5">
        <v>120</v>
      </c>
      <c r="G8" s="6">
        <f t="shared" si="1"/>
        <v>5600</v>
      </c>
      <c r="H8" s="8">
        <f t="shared" si="2"/>
        <v>672000</v>
      </c>
      <c r="I8" s="2"/>
      <c r="J8" s="2"/>
    </row>
    <row r="9" spans="1:10" ht="18.75" x14ac:dyDescent="0.3">
      <c r="A9" s="5">
        <v>6</v>
      </c>
      <c r="B9" s="6" t="str">
        <f t="shared" si="0"/>
        <v>Pepsi</v>
      </c>
      <c r="C9" s="5" t="s">
        <v>10</v>
      </c>
      <c r="D9" s="7">
        <v>42643</v>
      </c>
      <c r="E9" s="5" t="s">
        <v>17</v>
      </c>
      <c r="F9" s="5">
        <v>300</v>
      </c>
      <c r="G9" s="6">
        <f t="shared" si="1"/>
        <v>5200</v>
      </c>
      <c r="H9" s="8">
        <f t="shared" si="2"/>
        <v>1560000</v>
      </c>
      <c r="I9" s="2"/>
      <c r="J9" s="2"/>
    </row>
    <row r="10" spans="1:10" ht="18.75" x14ac:dyDescent="0.3">
      <c r="A10" s="5">
        <v>7</v>
      </c>
      <c r="B10" s="6" t="str">
        <f t="shared" si="0"/>
        <v>Cocacola</v>
      </c>
      <c r="C10" s="5" t="s">
        <v>10</v>
      </c>
      <c r="D10" s="7">
        <v>42657</v>
      </c>
      <c r="E10" s="5" t="s">
        <v>18</v>
      </c>
      <c r="F10" s="5">
        <v>450</v>
      </c>
      <c r="G10" s="6">
        <f t="shared" si="1"/>
        <v>5600</v>
      </c>
      <c r="H10" s="8">
        <f t="shared" si="2"/>
        <v>126000</v>
      </c>
      <c r="I10" s="2"/>
      <c r="J10" s="2"/>
    </row>
    <row r="11" spans="1:10" ht="18.75" x14ac:dyDescent="0.3">
      <c r="A11" s="5">
        <v>8</v>
      </c>
      <c r="B11" s="6" t="str">
        <f t="shared" si="0"/>
        <v>Fanta</v>
      </c>
      <c r="C11" s="5" t="s">
        <v>11</v>
      </c>
      <c r="D11" s="7">
        <v>42662</v>
      </c>
      <c r="E11" s="5" t="s">
        <v>19</v>
      </c>
      <c r="F11" s="5">
        <v>240</v>
      </c>
      <c r="G11" s="6">
        <f t="shared" si="1"/>
        <v>6800</v>
      </c>
      <c r="H11" s="8">
        <f t="shared" si="2"/>
        <v>1632000</v>
      </c>
      <c r="I11" s="2"/>
      <c r="J11" s="2"/>
    </row>
    <row r="12" spans="1:10" ht="18.75" x14ac:dyDescent="0.3">
      <c r="A12" s="5">
        <v>9</v>
      </c>
      <c r="B12" s="6" t="str">
        <f t="shared" si="0"/>
        <v>Fanta</v>
      </c>
      <c r="C12" s="5" t="s">
        <v>10</v>
      </c>
      <c r="D12" s="7">
        <v>42675</v>
      </c>
      <c r="E12" s="5" t="s">
        <v>20</v>
      </c>
      <c r="F12" s="5">
        <v>200</v>
      </c>
      <c r="G12" s="6">
        <f t="shared" si="1"/>
        <v>5100</v>
      </c>
      <c r="H12" s="8">
        <f t="shared" si="2"/>
        <v>1020000</v>
      </c>
      <c r="I12" s="2"/>
      <c r="J12" s="2"/>
    </row>
    <row r="13" spans="1:10" ht="18.75" x14ac:dyDescent="0.3">
      <c r="A13" s="9" t="s">
        <v>21</v>
      </c>
      <c r="B13" s="10"/>
      <c r="C13" s="10"/>
      <c r="D13" s="10"/>
      <c r="E13" s="10"/>
      <c r="F13" s="10"/>
      <c r="G13" s="10"/>
      <c r="H13" s="8">
        <f>SUM(H4:H12)</f>
        <v>8269000</v>
      </c>
      <c r="I13" s="2"/>
      <c r="J13" s="2"/>
    </row>
    <row r="14" spans="1:10" ht="18.75" x14ac:dyDescent="0.3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ht="18.75" x14ac:dyDescent="0.3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0" ht="18.75" x14ac:dyDescent="0.3">
      <c r="A16" s="15" t="s">
        <v>22</v>
      </c>
      <c r="B16" s="15"/>
      <c r="C16" s="15"/>
      <c r="D16" s="1"/>
      <c r="E16" s="1"/>
      <c r="F16" s="1"/>
      <c r="G16" s="3" t="s">
        <v>31</v>
      </c>
      <c r="H16" s="3"/>
      <c r="I16" s="1"/>
      <c r="J16" s="1"/>
    </row>
    <row r="17" spans="1:10" ht="18.75" x14ac:dyDescent="0.3">
      <c r="A17" s="4" t="s">
        <v>23</v>
      </c>
      <c r="B17" s="4" t="s">
        <v>3</v>
      </c>
      <c r="C17" s="4" t="s">
        <v>26</v>
      </c>
      <c r="D17" s="4" t="s">
        <v>27</v>
      </c>
      <c r="E17" s="1"/>
      <c r="F17" s="1"/>
      <c r="G17" s="4" t="s">
        <v>3</v>
      </c>
      <c r="H17" s="4" t="s">
        <v>28</v>
      </c>
      <c r="I17" s="4" t="s">
        <v>29</v>
      </c>
      <c r="J17" s="4" t="s">
        <v>30</v>
      </c>
    </row>
    <row r="18" spans="1:10" ht="18.75" x14ac:dyDescent="0.3">
      <c r="A18" s="4" t="s">
        <v>25</v>
      </c>
      <c r="B18" s="11" t="s">
        <v>28</v>
      </c>
      <c r="C18" s="11">
        <v>5200</v>
      </c>
      <c r="D18" s="11">
        <v>6900</v>
      </c>
      <c r="E18" s="1"/>
      <c r="F18" s="1"/>
      <c r="G18" s="12" t="s">
        <v>32</v>
      </c>
      <c r="H18" s="13">
        <f>SUMIF($B$4:$B$12,H17,$F$4:$F$12)</f>
        <v>850</v>
      </c>
      <c r="I18" s="13">
        <f>SUMIF($B$4:$B$12,I17,$F$4:$F$12)</f>
        <v>670</v>
      </c>
      <c r="J18" s="13">
        <f>SUMIF($B$4:$B$12,J17,$F$4:$F$12)</f>
        <v>640</v>
      </c>
    </row>
    <row r="19" spans="1:10" ht="18.75" x14ac:dyDescent="0.3">
      <c r="A19" s="4" t="s">
        <v>10</v>
      </c>
      <c r="B19" s="11" t="s">
        <v>29</v>
      </c>
      <c r="C19" s="11">
        <v>5600</v>
      </c>
      <c r="D19" s="11">
        <v>7600</v>
      </c>
      <c r="E19" s="1"/>
      <c r="F19" s="1"/>
      <c r="G19" s="12" t="s">
        <v>33</v>
      </c>
      <c r="H19" s="14">
        <f>SUMIF($B$4:$B$12,H17,$H$4:$H$12)</f>
        <v>2699000</v>
      </c>
      <c r="I19" s="14">
        <f>SUMIF($B$4:$B$12,I17,$H$4:$H$12)</f>
        <v>1558000</v>
      </c>
      <c r="J19" s="14">
        <f>SUMIF($B$4:$B$12,J17,$H$4:$H$12)</f>
        <v>4012000</v>
      </c>
    </row>
    <row r="20" spans="1:10" ht="18.75" x14ac:dyDescent="0.3">
      <c r="A20" s="4" t="s">
        <v>24</v>
      </c>
      <c r="B20" s="11" t="s">
        <v>30</v>
      </c>
      <c r="C20" s="11">
        <v>5100</v>
      </c>
      <c r="D20" s="11">
        <v>6800</v>
      </c>
      <c r="E20" s="1"/>
      <c r="F20" s="1"/>
      <c r="G20" s="1"/>
      <c r="H20" s="1"/>
      <c r="I20" s="1"/>
      <c r="J20" s="1"/>
    </row>
  </sheetData>
  <mergeCells count="3">
    <mergeCell ref="A2:H2"/>
    <mergeCell ref="A13:G13"/>
    <mergeCell ref="G16:H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2019-08-30T11:28:13Z</dcterms:created>
  <dcterms:modified xsi:type="dcterms:W3CDTF">2019-08-30T12:42:52Z</dcterms:modified>
</cp:coreProperties>
</file>