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6" i="1" l="1"/>
  <c r="I16" i="1"/>
  <c r="G16" i="1"/>
  <c r="I4" i="1" l="1"/>
  <c r="I5" i="1"/>
  <c r="I6" i="1"/>
  <c r="I7" i="1"/>
  <c r="I8" i="1"/>
  <c r="I9" i="1"/>
  <c r="I10" i="1"/>
  <c r="I11" i="1"/>
  <c r="I12" i="1"/>
  <c r="I3" i="1"/>
  <c r="G4" i="1"/>
  <c r="G5" i="1"/>
  <c r="G6" i="1"/>
  <c r="G7" i="1"/>
  <c r="G8" i="1"/>
  <c r="G9" i="1"/>
  <c r="G10" i="1"/>
  <c r="G11" i="1"/>
  <c r="G3" i="1"/>
  <c r="F4" i="1"/>
  <c r="F5" i="1"/>
  <c r="F6" i="1"/>
  <c r="F7" i="1"/>
  <c r="F8" i="1"/>
  <c r="F9" i="1"/>
  <c r="F10" i="1"/>
  <c r="F11" i="1"/>
  <c r="F3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<sst xmlns="http://schemas.openxmlformats.org/spreadsheetml/2006/main" count="37" uniqueCount="32">
  <si>
    <t>NGUYỄN THỊ HỒNG BÍCH</t>
  </si>
  <si>
    <t>STT</t>
  </si>
  <si>
    <t>Chứng từ</t>
  </si>
  <si>
    <t>Mặt hàng</t>
  </si>
  <si>
    <t>Ngày bán</t>
  </si>
  <si>
    <t>Số kg</t>
  </si>
  <si>
    <t>Gía bán</t>
  </si>
  <si>
    <t>Thành tiền</t>
  </si>
  <si>
    <t>Vận chuyển</t>
  </si>
  <si>
    <t>Tổng cộng</t>
  </si>
  <si>
    <t>1KM-0</t>
  </si>
  <si>
    <t>1LX-2</t>
  </si>
  <si>
    <t>3LX-1</t>
  </si>
  <si>
    <t>4KM-1</t>
  </si>
  <si>
    <t>5TK-0</t>
  </si>
  <si>
    <t>7KM-2</t>
  </si>
  <si>
    <t>9TK-1</t>
  </si>
  <si>
    <t>8TK-2</t>
  </si>
  <si>
    <t>6LX-1</t>
  </si>
  <si>
    <t>TỔNG CỘNG:</t>
  </si>
  <si>
    <t>BẢNG GIÁ ĐỒ KHÔ</t>
  </si>
  <si>
    <t>Gía sỉ</t>
  </si>
  <si>
    <t>Gía lẻ</t>
  </si>
  <si>
    <t>Mã số</t>
  </si>
  <si>
    <t>TK</t>
  </si>
  <si>
    <t>LX</t>
  </si>
  <si>
    <t>KM</t>
  </si>
  <si>
    <t>Tôm khô</t>
  </si>
  <si>
    <t>Lạp xưởng</t>
  </si>
  <si>
    <t>Khô mực</t>
  </si>
  <si>
    <t>BẢNG THỐNG KÊ</t>
  </si>
  <si>
    <t>Tổng  số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</si>
</sst>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vnd&quot;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/>
    </xf>
    <xf numFmtId="164" fontId="1" fillId="2" borderId="1" xfId="0" applyNumberFormat="1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Sheet1!$F$16</c:f>
              <c:strCache>
                <c:ptCount val="1"/>
                <c:pt idx="0">
                  <c:v>Tổng  số kg</c:v>
                </c:pt>
              </c:strCache>
            </c:strRef>
          </c:tx>
          <c:invertIfNegative val="0"/>
          <c:cat>
            <c:strRef>
              <c:f>Sheet1!$G$15:$I$15</c:f>
              <c:strCache>
                <c:ptCount val="3"/>
                <c:pt idx="0">
                  <c:v>Tôm khô</c:v>
                </c:pt>
                <c:pt idx="1">
                  <c:v>Lạp xưởng</c:v>
                </c:pt>
                <c:pt idx="2">
                  <c:v>Khô mực</c:v>
                </c:pt>
              </c:strCache>
            </c:strRef>
          </c:cat>
          <c:val>
            <c:numRef>
              <c:f>Sheet1!$G$16:$I$16</c:f>
              <c:numCache>
                <c:formatCode>General</c:formatCode>
                <c:ptCount val="3"/>
                <c:pt idx="0">
                  <c:v>70</c:v>
                </c:pt>
                <c:pt idx="1">
                  <c:v>60</c:v>
                </c:pt>
                <c:pt idx="2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45664"/>
        <c:axId val="93347200"/>
      </c:barChart>
      <c:catAx>
        <c:axId val="9334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93347200"/>
        <c:crosses val="autoZero"/>
        <c:auto val="1"/>
        <c:lblAlgn val="ctr"/>
        <c:lblOffset val="100"/>
        <c:noMultiLvlLbl val="0"/>
      </c:catAx>
      <c:valAx>
        <c:axId val="9334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34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18</xdr:row>
      <xdr:rowOff>161925</xdr:rowOff>
    </xdr:from>
    <xdr:to>
      <xdr:col>8</xdr:col>
      <xdr:colOff>209550</xdr:colOff>
      <xdr:row>30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I20" sqref="I20"/>
    </sheetView>
  </sheetViews>
  <sheetFormatPr defaultRowHeight="15" x14ac:dyDescent="0.25"/>
  <cols>
    <col min="2" max="2" width="16.140625" customWidth="1"/>
    <col min="3" max="3" width="15.5703125" customWidth="1"/>
    <col min="4" max="4" width="18.28515625" customWidth="1"/>
    <col min="5" max="5" width="11.42578125" customWidth="1"/>
    <col min="6" max="6" width="17.42578125" customWidth="1"/>
    <col min="7" max="7" width="13.85546875" customWidth="1"/>
    <col min="8" max="8" width="16.7109375" customWidth="1"/>
    <col min="9" max="9" width="16.85546875" customWidth="1"/>
  </cols>
  <sheetData>
    <row r="1" spans="1:9" ht="18.75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18.7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ht="18.75" x14ac:dyDescent="0.3">
      <c r="A3" s="5">
        <v>1</v>
      </c>
      <c r="B3" s="7" t="s">
        <v>10</v>
      </c>
      <c r="C3" s="3" t="str">
        <f>VLOOKUP(MID(B3,2,2),$A$15:$D$18,2,0)</f>
        <v>Khô mực</v>
      </c>
      <c r="D3" s="4">
        <v>42708</v>
      </c>
      <c r="E3" s="3">
        <v>10</v>
      </c>
      <c r="F3" s="3">
        <f>VLOOKUP(MID(B3,2,2),$A$16:$D$18,IF(E3&gt;=10,3,4),0)</f>
        <v>280000</v>
      </c>
      <c r="G3" s="8">
        <f>E3*F3</f>
        <v>2800000</v>
      </c>
      <c r="H3" s="8">
        <v>0</v>
      </c>
      <c r="I3" s="10">
        <f>G3+H3</f>
        <v>2800000</v>
      </c>
    </row>
    <row r="4" spans="1:9" ht="18.75" x14ac:dyDescent="0.3">
      <c r="A4" s="5">
        <v>2</v>
      </c>
      <c r="B4" s="7" t="s">
        <v>11</v>
      </c>
      <c r="C4" s="3" t="str">
        <f t="shared" ref="C4:C11" si="0">VLOOKUP(MID(B4,2,2),$A$15:$D$18,2,0)</f>
        <v>Lạp xưởng</v>
      </c>
      <c r="D4" s="4">
        <v>42711</v>
      </c>
      <c r="E4" s="3">
        <v>5</v>
      </c>
      <c r="F4" s="3">
        <f t="shared" ref="F4:F11" si="1">VLOOKUP(MID(B4,2,2),$A$16:$D$18,IF(E4&gt;=10,3,4),0)</f>
        <v>210000</v>
      </c>
      <c r="G4" s="8">
        <f t="shared" ref="G4:G11" si="2">E4*F4</f>
        <v>1050000</v>
      </c>
      <c r="H4" s="8">
        <v>20000</v>
      </c>
      <c r="I4" s="10">
        <f t="shared" ref="I4:I12" si="3">G4+H4</f>
        <v>1070000</v>
      </c>
    </row>
    <row r="5" spans="1:9" ht="18.75" x14ac:dyDescent="0.3">
      <c r="A5" s="5">
        <v>3</v>
      </c>
      <c r="B5" s="7" t="s">
        <v>12</v>
      </c>
      <c r="C5" s="3" t="str">
        <f t="shared" si="0"/>
        <v>Lạp xưởng</v>
      </c>
      <c r="D5" s="4">
        <v>42716</v>
      </c>
      <c r="E5" s="3">
        <v>25</v>
      </c>
      <c r="F5" s="3">
        <f t="shared" si="1"/>
        <v>180000</v>
      </c>
      <c r="G5" s="8">
        <f t="shared" si="2"/>
        <v>4500000</v>
      </c>
      <c r="H5" s="8">
        <v>0</v>
      </c>
      <c r="I5" s="10">
        <f t="shared" si="3"/>
        <v>4500000</v>
      </c>
    </row>
    <row r="6" spans="1:9" ht="18.75" x14ac:dyDescent="0.3">
      <c r="A6" s="5">
        <v>4</v>
      </c>
      <c r="B6" s="7" t="s">
        <v>13</v>
      </c>
      <c r="C6" s="3" t="str">
        <f t="shared" si="0"/>
        <v>Khô mực</v>
      </c>
      <c r="D6" s="4">
        <v>42714</v>
      </c>
      <c r="E6" s="3">
        <v>12</v>
      </c>
      <c r="F6" s="3">
        <f t="shared" si="1"/>
        <v>280000</v>
      </c>
      <c r="G6" s="8">
        <f t="shared" si="2"/>
        <v>3360000</v>
      </c>
      <c r="H6" s="8">
        <v>40000</v>
      </c>
      <c r="I6" s="10">
        <f t="shared" si="3"/>
        <v>3400000</v>
      </c>
    </row>
    <row r="7" spans="1:9" ht="18.75" x14ac:dyDescent="0.3">
      <c r="A7" s="5">
        <v>5</v>
      </c>
      <c r="B7" s="7" t="s">
        <v>14</v>
      </c>
      <c r="C7" s="3" t="str">
        <f t="shared" si="0"/>
        <v>Tôm khô</v>
      </c>
      <c r="D7" s="4">
        <v>42717</v>
      </c>
      <c r="E7" s="3">
        <v>20</v>
      </c>
      <c r="F7" s="3">
        <f t="shared" si="1"/>
        <v>220000</v>
      </c>
      <c r="G7" s="8">
        <f t="shared" si="2"/>
        <v>4400000</v>
      </c>
      <c r="H7" s="8">
        <v>20000</v>
      </c>
      <c r="I7" s="10">
        <f t="shared" si="3"/>
        <v>4420000</v>
      </c>
    </row>
    <row r="8" spans="1:9" ht="18.75" x14ac:dyDescent="0.3">
      <c r="A8" s="5">
        <v>6</v>
      </c>
      <c r="B8" s="7" t="s">
        <v>18</v>
      </c>
      <c r="C8" s="3" t="str">
        <f t="shared" si="0"/>
        <v>Lạp xưởng</v>
      </c>
      <c r="D8" s="4">
        <v>42721</v>
      </c>
      <c r="E8" s="3">
        <v>30</v>
      </c>
      <c r="F8" s="3">
        <f t="shared" si="1"/>
        <v>180000</v>
      </c>
      <c r="G8" s="8">
        <f t="shared" si="2"/>
        <v>5400000</v>
      </c>
      <c r="H8" s="8">
        <v>40000</v>
      </c>
      <c r="I8" s="10">
        <f t="shared" si="3"/>
        <v>5440000</v>
      </c>
    </row>
    <row r="9" spans="1:9" ht="18.75" x14ac:dyDescent="0.3">
      <c r="A9" s="5">
        <v>7</v>
      </c>
      <c r="B9" s="7" t="s">
        <v>15</v>
      </c>
      <c r="C9" s="3" t="str">
        <f t="shared" si="0"/>
        <v>Khô mực</v>
      </c>
      <c r="D9" s="4">
        <v>42725</v>
      </c>
      <c r="E9" s="3">
        <v>6</v>
      </c>
      <c r="F9" s="3">
        <f t="shared" si="1"/>
        <v>320000</v>
      </c>
      <c r="G9" s="8">
        <f t="shared" si="2"/>
        <v>1920000</v>
      </c>
      <c r="H9" s="8">
        <v>0</v>
      </c>
      <c r="I9" s="10">
        <f t="shared" si="3"/>
        <v>1920000</v>
      </c>
    </row>
    <row r="10" spans="1:9" ht="18.75" x14ac:dyDescent="0.3">
      <c r="A10" s="5">
        <v>8</v>
      </c>
      <c r="B10" s="7" t="s">
        <v>17</v>
      </c>
      <c r="C10" s="3" t="str">
        <f t="shared" si="0"/>
        <v>Tôm khô</v>
      </c>
      <c r="D10" s="4">
        <v>42731</v>
      </c>
      <c r="E10" s="3">
        <v>35</v>
      </c>
      <c r="F10" s="3">
        <f t="shared" si="1"/>
        <v>220000</v>
      </c>
      <c r="G10" s="8">
        <f t="shared" si="2"/>
        <v>7700000</v>
      </c>
      <c r="H10" s="8">
        <v>20000</v>
      </c>
      <c r="I10" s="10">
        <f t="shared" si="3"/>
        <v>7720000</v>
      </c>
    </row>
    <row r="11" spans="1:9" ht="18.75" x14ac:dyDescent="0.3">
      <c r="A11" s="5">
        <v>9</v>
      </c>
      <c r="B11" s="7" t="s">
        <v>16</v>
      </c>
      <c r="C11" s="3" t="str">
        <f t="shared" si="0"/>
        <v>Tôm khô</v>
      </c>
      <c r="D11" s="4">
        <v>42733</v>
      </c>
      <c r="E11" s="3">
        <v>15</v>
      </c>
      <c r="F11" s="3">
        <f t="shared" si="1"/>
        <v>220000</v>
      </c>
      <c r="G11" s="8">
        <f t="shared" si="2"/>
        <v>3300000</v>
      </c>
      <c r="H11" s="8">
        <v>40000</v>
      </c>
      <c r="I11" s="10">
        <f t="shared" si="3"/>
        <v>3340000</v>
      </c>
    </row>
    <row r="12" spans="1:9" ht="18.75" x14ac:dyDescent="0.3">
      <c r="A12" s="11" t="s">
        <v>19</v>
      </c>
      <c r="B12" s="12"/>
      <c r="C12" s="12"/>
      <c r="D12" s="12"/>
      <c r="E12" s="12"/>
      <c r="F12" s="12"/>
      <c r="G12" s="12"/>
      <c r="H12" s="13"/>
      <c r="I12" s="10">
        <f t="shared" si="3"/>
        <v>0</v>
      </c>
    </row>
    <row r="13" spans="1:9" ht="18.75" x14ac:dyDescent="0.3">
      <c r="A13" s="1"/>
      <c r="B13" s="1"/>
      <c r="C13" s="1"/>
      <c r="D13" s="1"/>
      <c r="E13" s="1"/>
      <c r="F13" s="1"/>
      <c r="G13" s="1"/>
      <c r="H13" s="1"/>
      <c r="I13" s="1"/>
    </row>
    <row r="14" spans="1:9" ht="18.75" x14ac:dyDescent="0.3">
      <c r="A14" s="1" t="s">
        <v>20</v>
      </c>
      <c r="B14" s="1"/>
      <c r="C14" s="1"/>
      <c r="D14" s="1"/>
      <c r="E14" s="1"/>
      <c r="F14" s="1" t="s">
        <v>30</v>
      </c>
      <c r="G14" s="1"/>
      <c r="H14" s="1"/>
      <c r="I14" s="1"/>
    </row>
    <row r="15" spans="1:9" ht="18.75" x14ac:dyDescent="0.3">
      <c r="A15" s="9" t="s">
        <v>23</v>
      </c>
      <c r="B15" s="9" t="s">
        <v>3</v>
      </c>
      <c r="C15" s="9" t="s">
        <v>21</v>
      </c>
      <c r="D15" s="9" t="s">
        <v>22</v>
      </c>
      <c r="E15" s="1"/>
      <c r="F15" s="6" t="s">
        <v>3</v>
      </c>
      <c r="G15" s="3" t="s">
        <v>27</v>
      </c>
      <c r="H15" s="3" t="s">
        <v>28</v>
      </c>
      <c r="I15" s="3" t="s">
        <v>29</v>
      </c>
    </row>
    <row r="16" spans="1:9" ht="18.75" x14ac:dyDescent="0.3">
      <c r="A16" s="6" t="s">
        <v>24</v>
      </c>
      <c r="B16" s="3" t="s">
        <v>27</v>
      </c>
      <c r="C16" s="3">
        <v>220000</v>
      </c>
      <c r="D16" s="3">
        <v>240000</v>
      </c>
      <c r="E16" s="1"/>
      <c r="F16" s="6" t="s">
        <v>31</v>
      </c>
      <c r="G16" s="8">
        <f>SUMIF($C$3:$C$11,G15,$E$3:$E$11)</f>
        <v>70</v>
      </c>
      <c r="H16" s="8">
        <f t="shared" ref="H16:I16" si="4">SUMIF($C$3:$C$11,H15,$E$3:$E$11)</f>
        <v>60</v>
      </c>
      <c r="I16" s="8">
        <f t="shared" si="4"/>
        <v>28</v>
      </c>
    </row>
    <row r="17" spans="1:9" ht="18.75" x14ac:dyDescent="0.3">
      <c r="A17" s="6" t="s">
        <v>25</v>
      </c>
      <c r="B17" s="3" t="s">
        <v>28</v>
      </c>
      <c r="C17" s="3">
        <v>180000</v>
      </c>
      <c r="D17" s="3">
        <v>210000</v>
      </c>
      <c r="E17" s="1"/>
      <c r="F17" s="1"/>
      <c r="G17" s="1"/>
      <c r="H17" s="1"/>
      <c r="I17" s="1"/>
    </row>
    <row r="18" spans="1:9" ht="18.75" x14ac:dyDescent="0.3">
      <c r="A18" s="6" t="s">
        <v>26</v>
      </c>
      <c r="B18" s="3" t="s">
        <v>29</v>
      </c>
      <c r="C18" s="3">
        <v>280000</v>
      </c>
      <c r="D18" s="3">
        <v>320000</v>
      </c>
      <c r="E18" s="1"/>
      <c r="F18" s="1"/>
      <c r="G18" s="1"/>
      <c r="H18" s="1"/>
      <c r="I18" s="1"/>
    </row>
  </sheetData>
  <mergeCells count="1">
    <mergeCell ref="A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2019-08-30T11:24:02Z</dcterms:created>
  <dcterms:modified xsi:type="dcterms:W3CDTF">2019-08-30T12:37:57Z</dcterms:modified>
</cp:coreProperties>
</file>